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FARUNS\FY24 Projections\"/>
    </mc:Choice>
  </mc:AlternateContent>
  <xr:revisionPtr revIDLastSave="0" documentId="8_{B515A40D-833C-41E9-AB74-1B68AD9C5120}" xr6:coauthVersionLast="47" xr6:coauthVersionMax="47" xr10:uidLastSave="{00000000-0000-0000-0000-000000000000}"/>
  <bookViews>
    <workbookView xWindow="-110" yWindow="-110" windowWidth="19420" windowHeight="10420" xr2:uid="{25A425BF-5F8B-4ACD-AD05-5DEB2F0C52C1}"/>
  </bookViews>
  <sheets>
    <sheet name="FY2023-24 June Final" sheetId="1" r:id="rId1"/>
  </sheets>
  <externalReferences>
    <externalReference r:id="rId2"/>
    <externalReference r:id="rId3"/>
    <externalReference r:id="rId4"/>
  </externalReferences>
  <definedNames>
    <definedName name="_Order1" hidden="1">255</definedName>
    <definedName name="DISTRICT" localSheetId="0">#REF!</definedName>
    <definedName name="DISTRICT">#REF!</definedName>
    <definedName name="MILL" localSheetId="0">#REF!</definedName>
    <definedName name="MILL">#REF!</definedName>
    <definedName name="MOUNTAIN" localSheetId="0">#REF!</definedName>
    <definedName name="MOUNTAIN">#REF!</definedName>
    <definedName name="OUTLAY" localSheetId="0">#REF!</definedName>
    <definedName name="OUTLAY">#REF!</definedName>
    <definedName name="_xlnm.Print_Area" localSheetId="0">'FY2023-24 June Final'!$A$8:$C$325</definedName>
    <definedName name="RURAL" localSheetId="0">#REF!</definedName>
    <definedName name="RURAL">#REF!</definedName>
    <definedName name="SUMMARY" localSheetId="0">'[3]district disk'!#REF!</definedName>
    <definedName name="SUMMARY">#REF!</definedName>
    <definedName name="URBAN" localSheetId="0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X318" i="1" l="1"/>
  <c r="FW318" i="1"/>
  <c r="FV318" i="1"/>
  <c r="FU318" i="1"/>
  <c r="FT318" i="1"/>
  <c r="FS318" i="1"/>
  <c r="FR318" i="1"/>
  <c r="FQ318" i="1"/>
  <c r="FP318" i="1"/>
  <c r="FO318" i="1"/>
  <c r="FN318" i="1"/>
  <c r="FM318" i="1"/>
  <c r="FL318" i="1"/>
  <c r="FK318" i="1"/>
  <c r="FJ318" i="1"/>
  <c r="FI318" i="1"/>
  <c r="FH318" i="1"/>
  <c r="FG318" i="1"/>
  <c r="FF318" i="1"/>
  <c r="FE318" i="1"/>
  <c r="FD318" i="1"/>
  <c r="FC318" i="1"/>
  <c r="FB318" i="1"/>
  <c r="FA318" i="1"/>
  <c r="EZ318" i="1"/>
  <c r="EY318" i="1"/>
  <c r="EX318" i="1"/>
  <c r="EW318" i="1"/>
  <c r="EV318" i="1"/>
  <c r="EU318" i="1"/>
  <c r="ET318" i="1"/>
  <c r="ES318" i="1"/>
  <c r="ER318" i="1"/>
  <c r="EQ318" i="1"/>
  <c r="EP318" i="1"/>
  <c r="EO318" i="1"/>
  <c r="EN318" i="1"/>
  <c r="EM318" i="1"/>
  <c r="EL318" i="1"/>
  <c r="EK318" i="1"/>
  <c r="EJ318" i="1"/>
  <c r="EI318" i="1"/>
  <c r="EH318" i="1"/>
  <c r="EG318" i="1"/>
  <c r="EF318" i="1"/>
  <c r="EE318" i="1"/>
  <c r="ED318" i="1"/>
  <c r="EC318" i="1"/>
  <c r="EB318" i="1"/>
  <c r="EA318" i="1"/>
  <c r="DZ318" i="1"/>
  <c r="DY318" i="1"/>
  <c r="DX318" i="1"/>
  <c r="DW318" i="1"/>
  <c r="DV318" i="1"/>
  <c r="DU318" i="1"/>
  <c r="DT318" i="1"/>
  <c r="DS318" i="1"/>
  <c r="DR318" i="1"/>
  <c r="DQ318" i="1"/>
  <c r="DP318" i="1"/>
  <c r="DO318" i="1"/>
  <c r="DN318" i="1"/>
  <c r="DM318" i="1"/>
  <c r="DL318" i="1"/>
  <c r="DK318" i="1"/>
  <c r="DJ318" i="1"/>
  <c r="DI318" i="1"/>
  <c r="DH318" i="1"/>
  <c r="DG318" i="1"/>
  <c r="DF318" i="1"/>
  <c r="DE318" i="1"/>
  <c r="DD318" i="1"/>
  <c r="DC318" i="1"/>
  <c r="DB318" i="1"/>
  <c r="DA318" i="1"/>
  <c r="CZ318" i="1"/>
  <c r="CY318" i="1"/>
  <c r="CX318" i="1"/>
  <c r="CW318" i="1"/>
  <c r="CV318" i="1"/>
  <c r="CU318" i="1"/>
  <c r="CT318" i="1"/>
  <c r="CS318" i="1"/>
  <c r="CR318" i="1"/>
  <c r="CQ318" i="1"/>
  <c r="CP318" i="1"/>
  <c r="CO318" i="1"/>
  <c r="CN318" i="1"/>
  <c r="CM318" i="1"/>
  <c r="CL318" i="1"/>
  <c r="CK318" i="1"/>
  <c r="CJ318" i="1"/>
  <c r="CI318" i="1"/>
  <c r="CH318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FX316" i="1"/>
  <c r="FW316" i="1"/>
  <c r="FV316" i="1"/>
  <c r="FU316" i="1"/>
  <c r="FT316" i="1"/>
  <c r="FS316" i="1"/>
  <c r="FR316" i="1"/>
  <c r="FQ316" i="1"/>
  <c r="FP316" i="1"/>
  <c r="FO316" i="1"/>
  <c r="FN316" i="1"/>
  <c r="FM316" i="1"/>
  <c r="FL316" i="1"/>
  <c r="FK316" i="1"/>
  <c r="FJ316" i="1"/>
  <c r="FI316" i="1"/>
  <c r="FH316" i="1"/>
  <c r="FG316" i="1"/>
  <c r="FF316" i="1"/>
  <c r="FE316" i="1"/>
  <c r="FD316" i="1"/>
  <c r="FC316" i="1"/>
  <c r="FB316" i="1"/>
  <c r="FA316" i="1"/>
  <c r="EZ316" i="1"/>
  <c r="EY316" i="1"/>
  <c r="EX316" i="1"/>
  <c r="EW316" i="1"/>
  <c r="EV316" i="1"/>
  <c r="EU316" i="1"/>
  <c r="ET316" i="1"/>
  <c r="ES316" i="1"/>
  <c r="ER316" i="1"/>
  <c r="EQ316" i="1"/>
  <c r="EP316" i="1"/>
  <c r="EO316" i="1"/>
  <c r="EN316" i="1"/>
  <c r="EM316" i="1"/>
  <c r="EL316" i="1"/>
  <c r="EK316" i="1"/>
  <c r="EJ316" i="1"/>
  <c r="EI316" i="1"/>
  <c r="EH316" i="1"/>
  <c r="EG316" i="1"/>
  <c r="EF316" i="1"/>
  <c r="EE316" i="1"/>
  <c r="ED316" i="1"/>
  <c r="EC316" i="1"/>
  <c r="EB316" i="1"/>
  <c r="EA316" i="1"/>
  <c r="DZ316" i="1"/>
  <c r="DY316" i="1"/>
  <c r="DX316" i="1"/>
  <c r="DW316" i="1"/>
  <c r="DV316" i="1"/>
  <c r="DU316" i="1"/>
  <c r="DT316" i="1"/>
  <c r="DS316" i="1"/>
  <c r="DR316" i="1"/>
  <c r="DQ316" i="1"/>
  <c r="DP316" i="1"/>
  <c r="DO316" i="1"/>
  <c r="DN316" i="1"/>
  <c r="DM316" i="1"/>
  <c r="DL316" i="1"/>
  <c r="DK316" i="1"/>
  <c r="DJ316" i="1"/>
  <c r="DI316" i="1"/>
  <c r="DH316" i="1"/>
  <c r="DG316" i="1"/>
  <c r="DF316" i="1"/>
  <c r="DE316" i="1"/>
  <c r="DD316" i="1"/>
  <c r="DC316" i="1"/>
  <c r="DB316" i="1"/>
  <c r="DA316" i="1"/>
  <c r="CZ316" i="1"/>
  <c r="CY316" i="1"/>
  <c r="CX316" i="1"/>
  <c r="CW316" i="1"/>
  <c r="CV316" i="1"/>
  <c r="CU316" i="1"/>
  <c r="CT316" i="1"/>
  <c r="CS316" i="1"/>
  <c r="CR316" i="1"/>
  <c r="CQ316" i="1"/>
  <c r="CP316" i="1"/>
  <c r="CO316" i="1"/>
  <c r="CN316" i="1"/>
  <c r="CM316" i="1"/>
  <c r="CL316" i="1"/>
  <c r="CK316" i="1"/>
  <c r="CJ316" i="1"/>
  <c r="CI316" i="1"/>
  <c r="CH316" i="1"/>
  <c r="CG316" i="1"/>
  <c r="CF316" i="1"/>
  <c r="CE316" i="1"/>
  <c r="CD316" i="1"/>
  <c r="CC316" i="1"/>
  <c r="CB316" i="1"/>
  <c r="CA316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M316" i="1"/>
  <c r="BL316" i="1"/>
  <c r="BK316" i="1"/>
  <c r="BJ316" i="1"/>
  <c r="BI316" i="1"/>
  <c r="BH316" i="1"/>
  <c r="BG316" i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FX314" i="1"/>
  <c r="FW314" i="1"/>
  <c r="FV314" i="1"/>
  <c r="FU314" i="1"/>
  <c r="FT314" i="1"/>
  <c r="FS314" i="1"/>
  <c r="FR314" i="1"/>
  <c r="FQ314" i="1"/>
  <c r="FP314" i="1"/>
  <c r="FO314" i="1"/>
  <c r="FN314" i="1"/>
  <c r="FM314" i="1"/>
  <c r="FL314" i="1"/>
  <c r="FK314" i="1"/>
  <c r="FJ314" i="1"/>
  <c r="FI314" i="1"/>
  <c r="FH314" i="1"/>
  <c r="FG314" i="1"/>
  <c r="FF314" i="1"/>
  <c r="FE314" i="1"/>
  <c r="FD314" i="1"/>
  <c r="FC314" i="1"/>
  <c r="FB314" i="1"/>
  <c r="FA314" i="1"/>
  <c r="EZ314" i="1"/>
  <c r="EY314" i="1"/>
  <c r="EX314" i="1"/>
  <c r="EW314" i="1"/>
  <c r="EV314" i="1"/>
  <c r="EU314" i="1"/>
  <c r="ET314" i="1"/>
  <c r="ES314" i="1"/>
  <c r="ER314" i="1"/>
  <c r="EQ314" i="1"/>
  <c r="EP314" i="1"/>
  <c r="EO314" i="1"/>
  <c r="EN314" i="1"/>
  <c r="EM314" i="1"/>
  <c r="EL314" i="1"/>
  <c r="EK314" i="1"/>
  <c r="EJ314" i="1"/>
  <c r="EI314" i="1"/>
  <c r="EH314" i="1"/>
  <c r="EG314" i="1"/>
  <c r="EF314" i="1"/>
  <c r="EE314" i="1"/>
  <c r="ED314" i="1"/>
  <c r="EC314" i="1"/>
  <c r="EB314" i="1"/>
  <c r="EA314" i="1"/>
  <c r="DZ314" i="1"/>
  <c r="DY314" i="1"/>
  <c r="DX314" i="1"/>
  <c r="DW314" i="1"/>
  <c r="DV314" i="1"/>
  <c r="DU314" i="1"/>
  <c r="DT314" i="1"/>
  <c r="DS314" i="1"/>
  <c r="DR314" i="1"/>
  <c r="DQ314" i="1"/>
  <c r="DP314" i="1"/>
  <c r="DO314" i="1"/>
  <c r="DN314" i="1"/>
  <c r="DM314" i="1"/>
  <c r="DL314" i="1"/>
  <c r="DK314" i="1"/>
  <c r="DJ314" i="1"/>
  <c r="DI314" i="1"/>
  <c r="DH314" i="1"/>
  <c r="DG314" i="1"/>
  <c r="DF314" i="1"/>
  <c r="DE314" i="1"/>
  <c r="DD314" i="1"/>
  <c r="DC314" i="1"/>
  <c r="DB314" i="1"/>
  <c r="DA314" i="1"/>
  <c r="CZ314" i="1"/>
  <c r="CY314" i="1"/>
  <c r="CX314" i="1"/>
  <c r="CW314" i="1"/>
  <c r="CV314" i="1"/>
  <c r="CU314" i="1"/>
  <c r="CT314" i="1"/>
  <c r="CS314" i="1"/>
  <c r="CR314" i="1"/>
  <c r="CQ314" i="1"/>
  <c r="CP314" i="1"/>
  <c r="CO314" i="1"/>
  <c r="CN314" i="1"/>
  <c r="CM314" i="1"/>
  <c r="CL314" i="1"/>
  <c r="CK314" i="1"/>
  <c r="CJ314" i="1"/>
  <c r="CI314" i="1"/>
  <c r="CH314" i="1"/>
  <c r="CG314" i="1"/>
  <c r="CF314" i="1"/>
  <c r="CE314" i="1"/>
  <c r="CD314" i="1"/>
  <c r="CC314" i="1"/>
  <c r="CB314" i="1"/>
  <c r="CA314" i="1"/>
  <c r="BZ314" i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BM314" i="1"/>
  <c r="BL314" i="1"/>
  <c r="BK314" i="1"/>
  <c r="BJ314" i="1"/>
  <c r="BI314" i="1"/>
  <c r="BH314" i="1"/>
  <c r="BG314" i="1"/>
  <c r="BF314" i="1"/>
  <c r="BE314" i="1"/>
  <c r="BD314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FY308" i="1"/>
  <c r="FY305" i="1"/>
  <c r="FY304" i="1"/>
  <c r="GA293" i="1"/>
  <c r="FI291" i="1"/>
  <c r="FI305" i="1" s="1"/>
  <c r="CO291" i="1"/>
  <c r="CO305" i="1" s="1"/>
  <c r="U291" i="1"/>
  <c r="U305" i="1" s="1"/>
  <c r="FY284" i="1"/>
  <c r="GB282" i="1"/>
  <c r="GA279" i="1"/>
  <c r="FX278" i="1"/>
  <c r="FX291" i="1" s="1"/>
  <c r="FX305" i="1" s="1"/>
  <c r="FW278" i="1"/>
  <c r="FW291" i="1" s="1"/>
  <c r="FW305" i="1" s="1"/>
  <c r="FV278" i="1"/>
  <c r="FV291" i="1" s="1"/>
  <c r="FV305" i="1" s="1"/>
  <c r="FU278" i="1"/>
  <c r="FU291" i="1" s="1"/>
  <c r="FU305" i="1" s="1"/>
  <c r="FT278" i="1"/>
  <c r="FT291" i="1" s="1"/>
  <c r="FT305" i="1" s="1"/>
  <c r="FS278" i="1"/>
  <c r="FS291" i="1" s="1"/>
  <c r="FS305" i="1" s="1"/>
  <c r="FR278" i="1"/>
  <c r="FR291" i="1" s="1"/>
  <c r="FR305" i="1" s="1"/>
  <c r="FQ278" i="1"/>
  <c r="FQ291" i="1" s="1"/>
  <c r="FQ305" i="1" s="1"/>
  <c r="FP278" i="1"/>
  <c r="FP291" i="1" s="1"/>
  <c r="FP305" i="1" s="1"/>
  <c r="FO278" i="1"/>
  <c r="FO291" i="1" s="1"/>
  <c r="FO305" i="1" s="1"/>
  <c r="FN278" i="1"/>
  <c r="FN291" i="1" s="1"/>
  <c r="FN305" i="1" s="1"/>
  <c r="FM278" i="1"/>
  <c r="FM291" i="1" s="1"/>
  <c r="FM305" i="1" s="1"/>
  <c r="FL278" i="1"/>
  <c r="FL291" i="1" s="1"/>
  <c r="FL305" i="1" s="1"/>
  <c r="FK278" i="1"/>
  <c r="FK291" i="1" s="1"/>
  <c r="FK305" i="1" s="1"/>
  <c r="FJ278" i="1"/>
  <c r="FJ291" i="1" s="1"/>
  <c r="FJ305" i="1" s="1"/>
  <c r="FI278" i="1"/>
  <c r="FH278" i="1"/>
  <c r="FH291" i="1" s="1"/>
  <c r="FH305" i="1" s="1"/>
  <c r="FG278" i="1"/>
  <c r="FG291" i="1" s="1"/>
  <c r="FG305" i="1" s="1"/>
  <c r="FF278" i="1"/>
  <c r="FF291" i="1" s="1"/>
  <c r="FF305" i="1" s="1"/>
  <c r="FE278" i="1"/>
  <c r="FE291" i="1" s="1"/>
  <c r="FE305" i="1" s="1"/>
  <c r="FD278" i="1"/>
  <c r="FD291" i="1" s="1"/>
  <c r="FD305" i="1" s="1"/>
  <c r="FC278" i="1"/>
  <c r="FC291" i="1" s="1"/>
  <c r="FC305" i="1" s="1"/>
  <c r="FB278" i="1"/>
  <c r="FB291" i="1" s="1"/>
  <c r="FB305" i="1" s="1"/>
  <c r="FA278" i="1"/>
  <c r="FA291" i="1" s="1"/>
  <c r="FA305" i="1" s="1"/>
  <c r="EZ278" i="1"/>
  <c r="EZ291" i="1" s="1"/>
  <c r="EZ305" i="1" s="1"/>
  <c r="EY278" i="1"/>
  <c r="EY291" i="1" s="1"/>
  <c r="EY305" i="1" s="1"/>
  <c r="EX278" i="1"/>
  <c r="EX291" i="1" s="1"/>
  <c r="EX305" i="1" s="1"/>
  <c r="EW278" i="1"/>
  <c r="EW291" i="1" s="1"/>
  <c r="EW305" i="1" s="1"/>
  <c r="EV278" i="1"/>
  <c r="EV291" i="1" s="1"/>
  <c r="EV305" i="1" s="1"/>
  <c r="EU278" i="1"/>
  <c r="EU291" i="1" s="1"/>
  <c r="EU305" i="1" s="1"/>
  <c r="ET278" i="1"/>
  <c r="ET291" i="1" s="1"/>
  <c r="ET305" i="1" s="1"/>
  <c r="ES278" i="1"/>
  <c r="ES291" i="1" s="1"/>
  <c r="ES305" i="1" s="1"/>
  <c r="ER278" i="1"/>
  <c r="ER291" i="1" s="1"/>
  <c r="ER305" i="1" s="1"/>
  <c r="EQ278" i="1"/>
  <c r="EQ291" i="1" s="1"/>
  <c r="EQ305" i="1" s="1"/>
  <c r="EP278" i="1"/>
  <c r="EP291" i="1" s="1"/>
  <c r="EP305" i="1" s="1"/>
  <c r="EO278" i="1"/>
  <c r="EO291" i="1" s="1"/>
  <c r="EO305" i="1" s="1"/>
  <c r="EN278" i="1"/>
  <c r="EN291" i="1" s="1"/>
  <c r="EN305" i="1" s="1"/>
  <c r="EM278" i="1"/>
  <c r="EM291" i="1" s="1"/>
  <c r="EM305" i="1" s="1"/>
  <c r="EL278" i="1"/>
  <c r="EL291" i="1" s="1"/>
  <c r="EL305" i="1" s="1"/>
  <c r="EK278" i="1"/>
  <c r="EK291" i="1" s="1"/>
  <c r="EK305" i="1" s="1"/>
  <c r="EJ278" i="1"/>
  <c r="EJ291" i="1" s="1"/>
  <c r="EJ305" i="1" s="1"/>
  <c r="EI278" i="1"/>
  <c r="EI291" i="1" s="1"/>
  <c r="EI305" i="1" s="1"/>
  <c r="EH278" i="1"/>
  <c r="EH291" i="1" s="1"/>
  <c r="EH305" i="1" s="1"/>
  <c r="EG278" i="1"/>
  <c r="EG291" i="1" s="1"/>
  <c r="EG305" i="1" s="1"/>
  <c r="EF278" i="1"/>
  <c r="EF291" i="1" s="1"/>
  <c r="EF305" i="1" s="1"/>
  <c r="EE278" i="1"/>
  <c r="EE291" i="1" s="1"/>
  <c r="EE305" i="1" s="1"/>
  <c r="ED278" i="1"/>
  <c r="ED291" i="1" s="1"/>
  <c r="ED305" i="1" s="1"/>
  <c r="EC278" i="1"/>
  <c r="EC291" i="1" s="1"/>
  <c r="EC305" i="1" s="1"/>
  <c r="EB278" i="1"/>
  <c r="EB291" i="1" s="1"/>
  <c r="EB305" i="1" s="1"/>
  <c r="EA278" i="1"/>
  <c r="EA291" i="1" s="1"/>
  <c r="EA305" i="1" s="1"/>
  <c r="DZ278" i="1"/>
  <c r="DZ291" i="1" s="1"/>
  <c r="DZ305" i="1" s="1"/>
  <c r="DY278" i="1"/>
  <c r="DY291" i="1" s="1"/>
  <c r="DY305" i="1" s="1"/>
  <c r="DX278" i="1"/>
  <c r="DX291" i="1" s="1"/>
  <c r="DX305" i="1" s="1"/>
  <c r="DW278" i="1"/>
  <c r="DW291" i="1" s="1"/>
  <c r="DW305" i="1" s="1"/>
  <c r="DV278" i="1"/>
  <c r="DV291" i="1" s="1"/>
  <c r="DV305" i="1" s="1"/>
  <c r="DU278" i="1"/>
  <c r="DU291" i="1" s="1"/>
  <c r="DU305" i="1" s="1"/>
  <c r="DT278" i="1"/>
  <c r="DT291" i="1" s="1"/>
  <c r="DT305" i="1" s="1"/>
  <c r="DS278" i="1"/>
  <c r="DS291" i="1" s="1"/>
  <c r="DS305" i="1" s="1"/>
  <c r="DR278" i="1"/>
  <c r="DR291" i="1" s="1"/>
  <c r="DR305" i="1" s="1"/>
  <c r="DQ278" i="1"/>
  <c r="DQ291" i="1" s="1"/>
  <c r="DQ305" i="1" s="1"/>
  <c r="DP278" i="1"/>
  <c r="DP291" i="1" s="1"/>
  <c r="DP305" i="1" s="1"/>
  <c r="DO278" i="1"/>
  <c r="DO291" i="1" s="1"/>
  <c r="DO305" i="1" s="1"/>
  <c r="DN278" i="1"/>
  <c r="DN291" i="1" s="1"/>
  <c r="DN305" i="1" s="1"/>
  <c r="DM278" i="1"/>
  <c r="DM291" i="1" s="1"/>
  <c r="DM305" i="1" s="1"/>
  <c r="DL278" i="1"/>
  <c r="DL291" i="1" s="1"/>
  <c r="DL305" i="1" s="1"/>
  <c r="DK278" i="1"/>
  <c r="DK291" i="1" s="1"/>
  <c r="DK305" i="1" s="1"/>
  <c r="DJ278" i="1"/>
  <c r="DJ291" i="1" s="1"/>
  <c r="DJ305" i="1" s="1"/>
  <c r="DI278" i="1"/>
  <c r="DI291" i="1" s="1"/>
  <c r="DI305" i="1" s="1"/>
  <c r="DH278" i="1"/>
  <c r="DH291" i="1" s="1"/>
  <c r="DH305" i="1" s="1"/>
  <c r="DG278" i="1"/>
  <c r="DG291" i="1" s="1"/>
  <c r="DG305" i="1" s="1"/>
  <c r="DF278" i="1"/>
  <c r="DF291" i="1" s="1"/>
  <c r="DF305" i="1" s="1"/>
  <c r="DE278" i="1"/>
  <c r="DE291" i="1" s="1"/>
  <c r="DE305" i="1" s="1"/>
  <c r="DD278" i="1"/>
  <c r="DD291" i="1" s="1"/>
  <c r="DD305" i="1" s="1"/>
  <c r="DC278" i="1"/>
  <c r="DC291" i="1" s="1"/>
  <c r="DC305" i="1" s="1"/>
  <c r="DB278" i="1"/>
  <c r="DB291" i="1" s="1"/>
  <c r="DB305" i="1" s="1"/>
  <c r="DA278" i="1"/>
  <c r="DA291" i="1" s="1"/>
  <c r="DA305" i="1" s="1"/>
  <c r="CZ278" i="1"/>
  <c r="CZ291" i="1" s="1"/>
  <c r="CZ305" i="1" s="1"/>
  <c r="CY278" i="1"/>
  <c r="CY291" i="1" s="1"/>
  <c r="CY305" i="1" s="1"/>
  <c r="CX278" i="1"/>
  <c r="CX291" i="1" s="1"/>
  <c r="CX305" i="1" s="1"/>
  <c r="CW278" i="1"/>
  <c r="CW291" i="1" s="1"/>
  <c r="CW305" i="1" s="1"/>
  <c r="CV278" i="1"/>
  <c r="CV291" i="1" s="1"/>
  <c r="CV305" i="1" s="1"/>
  <c r="CU278" i="1"/>
  <c r="CU291" i="1" s="1"/>
  <c r="CU305" i="1" s="1"/>
  <c r="CT278" i="1"/>
  <c r="CT291" i="1" s="1"/>
  <c r="CT305" i="1" s="1"/>
  <c r="CS278" i="1"/>
  <c r="CS291" i="1" s="1"/>
  <c r="CS305" i="1" s="1"/>
  <c r="CR278" i="1"/>
  <c r="CR291" i="1" s="1"/>
  <c r="CR305" i="1" s="1"/>
  <c r="CQ278" i="1"/>
  <c r="CQ291" i="1" s="1"/>
  <c r="CQ305" i="1" s="1"/>
  <c r="CP278" i="1"/>
  <c r="CP291" i="1" s="1"/>
  <c r="CP305" i="1" s="1"/>
  <c r="CO278" i="1"/>
  <c r="CN278" i="1"/>
  <c r="CN291" i="1" s="1"/>
  <c r="CN305" i="1" s="1"/>
  <c r="CM278" i="1"/>
  <c r="CM291" i="1" s="1"/>
  <c r="CM305" i="1" s="1"/>
  <c r="CL278" i="1"/>
  <c r="CL291" i="1" s="1"/>
  <c r="CL305" i="1" s="1"/>
  <c r="CK278" i="1"/>
  <c r="CK291" i="1" s="1"/>
  <c r="CK305" i="1" s="1"/>
  <c r="CJ278" i="1"/>
  <c r="CJ291" i="1" s="1"/>
  <c r="CJ305" i="1" s="1"/>
  <c r="CI278" i="1"/>
  <c r="CI291" i="1" s="1"/>
  <c r="CI305" i="1" s="1"/>
  <c r="CH278" i="1"/>
  <c r="CH291" i="1" s="1"/>
  <c r="CH305" i="1" s="1"/>
  <c r="CG278" i="1"/>
  <c r="CG291" i="1" s="1"/>
  <c r="CG305" i="1" s="1"/>
  <c r="CF278" i="1"/>
  <c r="CF291" i="1" s="1"/>
  <c r="CF305" i="1" s="1"/>
  <c r="CE278" i="1"/>
  <c r="CE291" i="1" s="1"/>
  <c r="CE305" i="1" s="1"/>
  <c r="CD278" i="1"/>
  <c r="CD291" i="1" s="1"/>
  <c r="CD305" i="1" s="1"/>
  <c r="CC278" i="1"/>
  <c r="CC291" i="1" s="1"/>
  <c r="CC305" i="1" s="1"/>
  <c r="CB278" i="1"/>
  <c r="CB291" i="1" s="1"/>
  <c r="CB305" i="1" s="1"/>
  <c r="CA278" i="1"/>
  <c r="CA291" i="1" s="1"/>
  <c r="CA305" i="1" s="1"/>
  <c r="BZ278" i="1"/>
  <c r="BZ291" i="1" s="1"/>
  <c r="BZ305" i="1" s="1"/>
  <c r="BY278" i="1"/>
  <c r="BY291" i="1" s="1"/>
  <c r="BY305" i="1" s="1"/>
  <c r="BX278" i="1"/>
  <c r="BX291" i="1" s="1"/>
  <c r="BX305" i="1" s="1"/>
  <c r="BW278" i="1"/>
  <c r="BW291" i="1" s="1"/>
  <c r="BW305" i="1" s="1"/>
  <c r="BV278" i="1"/>
  <c r="BV291" i="1" s="1"/>
  <c r="BV305" i="1" s="1"/>
  <c r="BU278" i="1"/>
  <c r="BU291" i="1" s="1"/>
  <c r="BU305" i="1" s="1"/>
  <c r="BT278" i="1"/>
  <c r="BT291" i="1" s="1"/>
  <c r="BT305" i="1" s="1"/>
  <c r="BS278" i="1"/>
  <c r="BS291" i="1" s="1"/>
  <c r="BS305" i="1" s="1"/>
  <c r="BR278" i="1"/>
  <c r="BR291" i="1" s="1"/>
  <c r="BR305" i="1" s="1"/>
  <c r="BQ278" i="1"/>
  <c r="BQ291" i="1" s="1"/>
  <c r="BQ305" i="1" s="1"/>
  <c r="BP278" i="1"/>
  <c r="BP291" i="1" s="1"/>
  <c r="BP305" i="1" s="1"/>
  <c r="BO278" i="1"/>
  <c r="BO291" i="1" s="1"/>
  <c r="BO305" i="1" s="1"/>
  <c r="BN278" i="1"/>
  <c r="BN291" i="1" s="1"/>
  <c r="BN305" i="1" s="1"/>
  <c r="BM278" i="1"/>
  <c r="BM291" i="1" s="1"/>
  <c r="BM305" i="1" s="1"/>
  <c r="BL278" i="1"/>
  <c r="BL291" i="1" s="1"/>
  <c r="BL305" i="1" s="1"/>
  <c r="BK278" i="1"/>
  <c r="BK291" i="1" s="1"/>
  <c r="BK305" i="1" s="1"/>
  <c r="BJ278" i="1"/>
  <c r="BJ291" i="1" s="1"/>
  <c r="BJ305" i="1" s="1"/>
  <c r="BI278" i="1"/>
  <c r="BI291" i="1" s="1"/>
  <c r="BI305" i="1" s="1"/>
  <c r="BH278" i="1"/>
  <c r="BH291" i="1" s="1"/>
  <c r="BH305" i="1" s="1"/>
  <c r="BG278" i="1"/>
  <c r="BG291" i="1" s="1"/>
  <c r="BG305" i="1" s="1"/>
  <c r="BF278" i="1"/>
  <c r="BF291" i="1" s="1"/>
  <c r="BF305" i="1" s="1"/>
  <c r="BE278" i="1"/>
  <c r="BE291" i="1" s="1"/>
  <c r="BE305" i="1" s="1"/>
  <c r="BD278" i="1"/>
  <c r="BD291" i="1" s="1"/>
  <c r="BD305" i="1" s="1"/>
  <c r="BC278" i="1"/>
  <c r="BC291" i="1" s="1"/>
  <c r="BC305" i="1" s="1"/>
  <c r="BB278" i="1"/>
  <c r="BB291" i="1" s="1"/>
  <c r="BB305" i="1" s="1"/>
  <c r="BA278" i="1"/>
  <c r="BA291" i="1" s="1"/>
  <c r="BA305" i="1" s="1"/>
  <c r="AZ278" i="1"/>
  <c r="AZ291" i="1" s="1"/>
  <c r="AZ305" i="1" s="1"/>
  <c r="AY278" i="1"/>
  <c r="AY291" i="1" s="1"/>
  <c r="AY305" i="1" s="1"/>
  <c r="AX278" i="1"/>
  <c r="AX291" i="1" s="1"/>
  <c r="AX305" i="1" s="1"/>
  <c r="AW278" i="1"/>
  <c r="AW291" i="1" s="1"/>
  <c r="AW305" i="1" s="1"/>
  <c r="AV278" i="1"/>
  <c r="AV291" i="1" s="1"/>
  <c r="AV305" i="1" s="1"/>
  <c r="AU278" i="1"/>
  <c r="AU291" i="1" s="1"/>
  <c r="AU305" i="1" s="1"/>
  <c r="AT278" i="1"/>
  <c r="AT291" i="1" s="1"/>
  <c r="AT305" i="1" s="1"/>
  <c r="AS278" i="1"/>
  <c r="AS291" i="1" s="1"/>
  <c r="AS305" i="1" s="1"/>
  <c r="AR278" i="1"/>
  <c r="AR291" i="1" s="1"/>
  <c r="AR305" i="1" s="1"/>
  <c r="AQ278" i="1"/>
  <c r="AQ291" i="1" s="1"/>
  <c r="AQ305" i="1" s="1"/>
  <c r="AP278" i="1"/>
  <c r="AP291" i="1" s="1"/>
  <c r="AP305" i="1" s="1"/>
  <c r="AO278" i="1"/>
  <c r="AO291" i="1" s="1"/>
  <c r="AO305" i="1" s="1"/>
  <c r="AN278" i="1"/>
  <c r="AN291" i="1" s="1"/>
  <c r="AN305" i="1" s="1"/>
  <c r="AM278" i="1"/>
  <c r="AM291" i="1" s="1"/>
  <c r="AM305" i="1" s="1"/>
  <c r="AL278" i="1"/>
  <c r="AL291" i="1" s="1"/>
  <c r="AL305" i="1" s="1"/>
  <c r="AK278" i="1"/>
  <c r="AK291" i="1" s="1"/>
  <c r="AK305" i="1" s="1"/>
  <c r="AJ278" i="1"/>
  <c r="AJ291" i="1" s="1"/>
  <c r="AJ305" i="1" s="1"/>
  <c r="AI278" i="1"/>
  <c r="AI291" i="1" s="1"/>
  <c r="AI305" i="1" s="1"/>
  <c r="AH278" i="1"/>
  <c r="AH291" i="1" s="1"/>
  <c r="AH305" i="1" s="1"/>
  <c r="AG278" i="1"/>
  <c r="AG291" i="1" s="1"/>
  <c r="AG305" i="1" s="1"/>
  <c r="AF278" i="1"/>
  <c r="AF291" i="1" s="1"/>
  <c r="AF305" i="1" s="1"/>
  <c r="AE278" i="1"/>
  <c r="AE291" i="1" s="1"/>
  <c r="AE305" i="1" s="1"/>
  <c r="AD278" i="1"/>
  <c r="AD291" i="1" s="1"/>
  <c r="AD305" i="1" s="1"/>
  <c r="AC278" i="1"/>
  <c r="AC291" i="1" s="1"/>
  <c r="AC305" i="1" s="1"/>
  <c r="AB278" i="1"/>
  <c r="AB291" i="1" s="1"/>
  <c r="AB305" i="1" s="1"/>
  <c r="AA278" i="1"/>
  <c r="AA291" i="1" s="1"/>
  <c r="AA305" i="1" s="1"/>
  <c r="Z278" i="1"/>
  <c r="Z291" i="1" s="1"/>
  <c r="Z305" i="1" s="1"/>
  <c r="Y278" i="1"/>
  <c r="Y291" i="1" s="1"/>
  <c r="Y305" i="1" s="1"/>
  <c r="X278" i="1"/>
  <c r="X291" i="1" s="1"/>
  <c r="X305" i="1" s="1"/>
  <c r="W278" i="1"/>
  <c r="W291" i="1" s="1"/>
  <c r="W305" i="1" s="1"/>
  <c r="V278" i="1"/>
  <c r="V291" i="1" s="1"/>
  <c r="V305" i="1" s="1"/>
  <c r="U278" i="1"/>
  <c r="T278" i="1"/>
  <c r="T291" i="1" s="1"/>
  <c r="T305" i="1" s="1"/>
  <c r="S278" i="1"/>
  <c r="S291" i="1" s="1"/>
  <c r="S305" i="1" s="1"/>
  <c r="R278" i="1"/>
  <c r="R291" i="1" s="1"/>
  <c r="R305" i="1" s="1"/>
  <c r="Q278" i="1"/>
  <c r="Q291" i="1" s="1"/>
  <c r="Q305" i="1" s="1"/>
  <c r="P278" i="1"/>
  <c r="P291" i="1" s="1"/>
  <c r="P305" i="1" s="1"/>
  <c r="O278" i="1"/>
  <c r="O291" i="1" s="1"/>
  <c r="O305" i="1" s="1"/>
  <c r="N278" i="1"/>
  <c r="N291" i="1" s="1"/>
  <c r="N305" i="1" s="1"/>
  <c r="M278" i="1"/>
  <c r="M291" i="1" s="1"/>
  <c r="M305" i="1" s="1"/>
  <c r="L278" i="1"/>
  <c r="L291" i="1" s="1"/>
  <c r="L305" i="1" s="1"/>
  <c r="K278" i="1"/>
  <c r="K291" i="1" s="1"/>
  <c r="K305" i="1" s="1"/>
  <c r="J278" i="1"/>
  <c r="J291" i="1" s="1"/>
  <c r="J305" i="1" s="1"/>
  <c r="I278" i="1"/>
  <c r="I291" i="1" s="1"/>
  <c r="I305" i="1" s="1"/>
  <c r="H278" i="1"/>
  <c r="H291" i="1" s="1"/>
  <c r="H305" i="1" s="1"/>
  <c r="G278" i="1"/>
  <c r="G291" i="1" s="1"/>
  <c r="G305" i="1" s="1"/>
  <c r="F278" i="1"/>
  <c r="F291" i="1" s="1"/>
  <c r="F305" i="1" s="1"/>
  <c r="E278" i="1"/>
  <c r="E291" i="1" s="1"/>
  <c r="E305" i="1" s="1"/>
  <c r="D278" i="1"/>
  <c r="D291" i="1" s="1"/>
  <c r="D305" i="1" s="1"/>
  <c r="C278" i="1"/>
  <c r="C291" i="1" s="1"/>
  <c r="GC276" i="1"/>
  <c r="FX249" i="1"/>
  <c r="FW249" i="1"/>
  <c r="FV249" i="1"/>
  <c r="FU249" i="1"/>
  <c r="FT249" i="1"/>
  <c r="FS249" i="1"/>
  <c r="FR249" i="1"/>
  <c r="FQ249" i="1"/>
  <c r="FP249" i="1"/>
  <c r="FO249" i="1"/>
  <c r="FN249" i="1"/>
  <c r="FM249" i="1"/>
  <c r="FL249" i="1"/>
  <c r="FK249" i="1"/>
  <c r="FJ249" i="1"/>
  <c r="FI249" i="1"/>
  <c r="FH249" i="1"/>
  <c r="FG249" i="1"/>
  <c r="FF249" i="1"/>
  <c r="FE249" i="1"/>
  <c r="FD249" i="1"/>
  <c r="FC249" i="1"/>
  <c r="FB249" i="1"/>
  <c r="FA249" i="1"/>
  <c r="EZ249" i="1"/>
  <c r="EY249" i="1"/>
  <c r="EX249" i="1"/>
  <c r="EW249" i="1"/>
  <c r="EV249" i="1"/>
  <c r="EU249" i="1"/>
  <c r="ET249" i="1"/>
  <c r="ES249" i="1"/>
  <c r="ER249" i="1"/>
  <c r="EQ249" i="1"/>
  <c r="EP249" i="1"/>
  <c r="EO249" i="1"/>
  <c r="EN249" i="1"/>
  <c r="EM249" i="1"/>
  <c r="EL249" i="1"/>
  <c r="EK249" i="1"/>
  <c r="EJ249" i="1"/>
  <c r="EI249" i="1"/>
  <c r="EH249" i="1"/>
  <c r="EG249" i="1"/>
  <c r="EF249" i="1"/>
  <c r="EE249" i="1"/>
  <c r="ED249" i="1"/>
  <c r="EC249" i="1"/>
  <c r="EB249" i="1"/>
  <c r="EA249" i="1"/>
  <c r="DZ249" i="1"/>
  <c r="DY249" i="1"/>
  <c r="DX249" i="1"/>
  <c r="DW249" i="1"/>
  <c r="DV249" i="1"/>
  <c r="DU249" i="1"/>
  <c r="DT249" i="1"/>
  <c r="DS249" i="1"/>
  <c r="DR249" i="1"/>
  <c r="DQ249" i="1"/>
  <c r="DP249" i="1"/>
  <c r="DO249" i="1"/>
  <c r="DM249" i="1"/>
  <c r="DL249" i="1"/>
  <c r="DK249" i="1"/>
  <c r="DJ249" i="1"/>
  <c r="DI249" i="1"/>
  <c r="DH249" i="1"/>
  <c r="DG249" i="1"/>
  <c r="DF249" i="1"/>
  <c r="DE249" i="1"/>
  <c r="DD249" i="1"/>
  <c r="DC249" i="1"/>
  <c r="DB249" i="1"/>
  <c r="DA249" i="1"/>
  <c r="CZ249" i="1"/>
  <c r="CY249" i="1"/>
  <c r="CX249" i="1"/>
  <c r="CW249" i="1"/>
  <c r="CV249" i="1"/>
  <c r="CU249" i="1"/>
  <c r="CT249" i="1"/>
  <c r="CS249" i="1"/>
  <c r="CR249" i="1"/>
  <c r="CQ249" i="1"/>
  <c r="CP249" i="1"/>
  <c r="CO249" i="1"/>
  <c r="CN249" i="1"/>
  <c r="CM249" i="1"/>
  <c r="CL249" i="1"/>
  <c r="CK249" i="1"/>
  <c r="CJ249" i="1"/>
  <c r="CI249" i="1"/>
  <c r="CH249" i="1"/>
  <c r="CG249" i="1"/>
  <c r="CF249" i="1"/>
  <c r="CE249" i="1"/>
  <c r="CD249" i="1"/>
  <c r="CC249" i="1"/>
  <c r="CB249" i="1"/>
  <c r="CA249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FZ231" i="1"/>
  <c r="FZ221" i="1"/>
  <c r="C202" i="1"/>
  <c r="FX194" i="1"/>
  <c r="FW194" i="1"/>
  <c r="FV194" i="1"/>
  <c r="FU194" i="1"/>
  <c r="FT194" i="1"/>
  <c r="FS194" i="1"/>
  <c r="FR194" i="1"/>
  <c r="FQ194" i="1"/>
  <c r="FP194" i="1"/>
  <c r="FO194" i="1"/>
  <c r="FN194" i="1"/>
  <c r="FM194" i="1"/>
  <c r="FL194" i="1"/>
  <c r="FK194" i="1"/>
  <c r="FJ194" i="1"/>
  <c r="FI194" i="1"/>
  <c r="FH194" i="1"/>
  <c r="FG194" i="1"/>
  <c r="FF194" i="1"/>
  <c r="FE194" i="1"/>
  <c r="FD194" i="1"/>
  <c r="FC194" i="1"/>
  <c r="FB194" i="1"/>
  <c r="FA194" i="1"/>
  <c r="EZ194" i="1"/>
  <c r="EY194" i="1"/>
  <c r="EX194" i="1"/>
  <c r="EW194" i="1"/>
  <c r="EV194" i="1"/>
  <c r="EU194" i="1"/>
  <c r="ET194" i="1"/>
  <c r="ES194" i="1"/>
  <c r="ER194" i="1"/>
  <c r="EQ194" i="1"/>
  <c r="EP194" i="1"/>
  <c r="EO194" i="1"/>
  <c r="EN194" i="1"/>
  <c r="EM194" i="1"/>
  <c r="EL194" i="1"/>
  <c r="EK194" i="1"/>
  <c r="EJ194" i="1"/>
  <c r="EI194" i="1"/>
  <c r="EH194" i="1"/>
  <c r="EG194" i="1"/>
  <c r="EF194" i="1"/>
  <c r="EE194" i="1"/>
  <c r="ED194" i="1"/>
  <c r="EC194" i="1"/>
  <c r="EB194" i="1"/>
  <c r="EA194" i="1"/>
  <c r="DZ194" i="1"/>
  <c r="DY194" i="1"/>
  <c r="DX194" i="1"/>
  <c r="DW194" i="1"/>
  <c r="DV194" i="1"/>
  <c r="DU194" i="1"/>
  <c r="DT194" i="1"/>
  <c r="DS194" i="1"/>
  <c r="DR194" i="1"/>
  <c r="DQ194" i="1"/>
  <c r="DP194" i="1"/>
  <c r="DO194" i="1"/>
  <c r="DN194" i="1"/>
  <c r="DM194" i="1"/>
  <c r="DL194" i="1"/>
  <c r="DK194" i="1"/>
  <c r="DJ194" i="1"/>
  <c r="DI194" i="1"/>
  <c r="DH194" i="1"/>
  <c r="DG194" i="1"/>
  <c r="DF194" i="1"/>
  <c r="DE194" i="1"/>
  <c r="DD194" i="1"/>
  <c r="DC194" i="1"/>
  <c r="DB194" i="1"/>
  <c r="DA194" i="1"/>
  <c r="CZ194" i="1"/>
  <c r="CY194" i="1"/>
  <c r="CX194" i="1"/>
  <c r="CW194" i="1"/>
  <c r="CV194" i="1"/>
  <c r="CU194" i="1"/>
  <c r="CT194" i="1"/>
  <c r="CS194" i="1"/>
  <c r="CR194" i="1"/>
  <c r="CQ194" i="1"/>
  <c r="CP194" i="1"/>
  <c r="CO194" i="1"/>
  <c r="CN194" i="1"/>
  <c r="CM194" i="1"/>
  <c r="CL194" i="1"/>
  <c r="CK194" i="1"/>
  <c r="CJ194" i="1"/>
  <c r="CI194" i="1"/>
  <c r="CH194" i="1"/>
  <c r="CG194" i="1"/>
  <c r="CF194" i="1"/>
  <c r="CE194" i="1"/>
  <c r="CD194" i="1"/>
  <c r="CC194" i="1"/>
  <c r="CB194" i="1"/>
  <c r="CA194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FX173" i="1"/>
  <c r="FW173" i="1"/>
  <c r="FV173" i="1"/>
  <c r="FU173" i="1"/>
  <c r="FT173" i="1"/>
  <c r="FS173" i="1"/>
  <c r="FR173" i="1"/>
  <c r="FQ173" i="1"/>
  <c r="FP173" i="1"/>
  <c r="FO173" i="1"/>
  <c r="FN173" i="1"/>
  <c r="FM173" i="1"/>
  <c r="FL173" i="1"/>
  <c r="FK173" i="1"/>
  <c r="FJ173" i="1"/>
  <c r="FI173" i="1"/>
  <c r="FH173" i="1"/>
  <c r="FG173" i="1"/>
  <c r="FF173" i="1"/>
  <c r="FE173" i="1"/>
  <c r="FD173" i="1"/>
  <c r="FC173" i="1"/>
  <c r="FB173" i="1"/>
  <c r="FA173" i="1"/>
  <c r="EZ173" i="1"/>
  <c r="EY173" i="1"/>
  <c r="EX173" i="1"/>
  <c r="EW173" i="1"/>
  <c r="EV173" i="1"/>
  <c r="EU173" i="1"/>
  <c r="ET173" i="1"/>
  <c r="ES173" i="1"/>
  <c r="ER173" i="1"/>
  <c r="EQ173" i="1"/>
  <c r="EP173" i="1"/>
  <c r="EO173" i="1"/>
  <c r="EN173" i="1"/>
  <c r="EM173" i="1"/>
  <c r="EL173" i="1"/>
  <c r="EK173" i="1"/>
  <c r="EJ173" i="1"/>
  <c r="EI173" i="1"/>
  <c r="EH173" i="1"/>
  <c r="EG173" i="1"/>
  <c r="EF173" i="1"/>
  <c r="EE173" i="1"/>
  <c r="ED173" i="1"/>
  <c r="EC173" i="1"/>
  <c r="EB173" i="1"/>
  <c r="EA173" i="1"/>
  <c r="DZ173" i="1"/>
  <c r="DY173" i="1"/>
  <c r="DX173" i="1"/>
  <c r="DW173" i="1"/>
  <c r="DV173" i="1"/>
  <c r="DU173" i="1"/>
  <c r="DT173" i="1"/>
  <c r="DS173" i="1"/>
  <c r="DR173" i="1"/>
  <c r="DQ173" i="1"/>
  <c r="DP173" i="1"/>
  <c r="DO173" i="1"/>
  <c r="DN173" i="1"/>
  <c r="DM173" i="1"/>
  <c r="DL173" i="1"/>
  <c r="DK173" i="1"/>
  <c r="DJ173" i="1"/>
  <c r="DI173" i="1"/>
  <c r="DH173" i="1"/>
  <c r="DG173" i="1"/>
  <c r="DF173" i="1"/>
  <c r="DE173" i="1"/>
  <c r="DD173" i="1"/>
  <c r="DC173" i="1"/>
  <c r="DB173" i="1"/>
  <c r="DA173" i="1"/>
  <c r="CZ173" i="1"/>
  <c r="CY173" i="1"/>
  <c r="CX173" i="1"/>
  <c r="CW173" i="1"/>
  <c r="CV173" i="1"/>
  <c r="CU173" i="1"/>
  <c r="CT173" i="1"/>
  <c r="CS173" i="1"/>
  <c r="CR173" i="1"/>
  <c r="CQ173" i="1"/>
  <c r="CP173" i="1"/>
  <c r="CO173" i="1"/>
  <c r="CN173" i="1"/>
  <c r="CM173" i="1"/>
  <c r="CL173" i="1"/>
  <c r="CK173" i="1"/>
  <c r="CJ173" i="1"/>
  <c r="CI173" i="1"/>
  <c r="CH173" i="1"/>
  <c r="CG173" i="1"/>
  <c r="CF173" i="1"/>
  <c r="CE173" i="1"/>
  <c r="CD173" i="1"/>
  <c r="CC173" i="1"/>
  <c r="CB173" i="1"/>
  <c r="CA173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FZ170" i="1"/>
  <c r="FX169" i="1"/>
  <c r="FW169" i="1"/>
  <c r="FV169" i="1"/>
  <c r="FU169" i="1"/>
  <c r="FT169" i="1"/>
  <c r="FS169" i="1"/>
  <c r="FR169" i="1"/>
  <c r="FQ169" i="1"/>
  <c r="FP169" i="1"/>
  <c r="FO169" i="1"/>
  <c r="FN169" i="1"/>
  <c r="FM169" i="1"/>
  <c r="FL169" i="1"/>
  <c r="FK169" i="1"/>
  <c r="FJ169" i="1"/>
  <c r="FI169" i="1"/>
  <c r="FH169" i="1"/>
  <c r="FG169" i="1"/>
  <c r="FF169" i="1"/>
  <c r="FE169" i="1"/>
  <c r="FD169" i="1"/>
  <c r="FC169" i="1"/>
  <c r="FB169" i="1"/>
  <c r="FA169" i="1"/>
  <c r="EZ169" i="1"/>
  <c r="EY169" i="1"/>
  <c r="EX169" i="1"/>
  <c r="EW169" i="1"/>
  <c r="EV169" i="1"/>
  <c r="EU169" i="1"/>
  <c r="ET169" i="1"/>
  <c r="ES169" i="1"/>
  <c r="ER169" i="1"/>
  <c r="EQ169" i="1"/>
  <c r="EP169" i="1"/>
  <c r="EO169" i="1"/>
  <c r="EN169" i="1"/>
  <c r="EM169" i="1"/>
  <c r="EL169" i="1"/>
  <c r="EK169" i="1"/>
  <c r="EJ169" i="1"/>
  <c r="EI169" i="1"/>
  <c r="EH169" i="1"/>
  <c r="EG169" i="1"/>
  <c r="EF169" i="1"/>
  <c r="EE169" i="1"/>
  <c r="ED169" i="1"/>
  <c r="EC169" i="1"/>
  <c r="EB169" i="1"/>
  <c r="EA169" i="1"/>
  <c r="DZ169" i="1"/>
  <c r="DY169" i="1"/>
  <c r="DX169" i="1"/>
  <c r="DW169" i="1"/>
  <c r="DV169" i="1"/>
  <c r="DU169" i="1"/>
  <c r="DT169" i="1"/>
  <c r="DS169" i="1"/>
  <c r="DR169" i="1"/>
  <c r="DQ169" i="1"/>
  <c r="DP169" i="1"/>
  <c r="DO169" i="1"/>
  <c r="DN169" i="1"/>
  <c r="DM169" i="1"/>
  <c r="DL169" i="1"/>
  <c r="DK169" i="1"/>
  <c r="DJ169" i="1"/>
  <c r="DI169" i="1"/>
  <c r="DH169" i="1"/>
  <c r="DG169" i="1"/>
  <c r="DF169" i="1"/>
  <c r="DE169" i="1"/>
  <c r="DD169" i="1"/>
  <c r="DC169" i="1"/>
  <c r="DB169" i="1"/>
  <c r="DA169" i="1"/>
  <c r="CZ169" i="1"/>
  <c r="CY169" i="1"/>
  <c r="CX169" i="1"/>
  <c r="CW169" i="1"/>
  <c r="CV169" i="1"/>
  <c r="CU169" i="1"/>
  <c r="CT169" i="1"/>
  <c r="CS169" i="1"/>
  <c r="CR169" i="1"/>
  <c r="CQ169" i="1"/>
  <c r="CP169" i="1"/>
  <c r="CO169" i="1"/>
  <c r="CN169" i="1"/>
  <c r="CM169" i="1"/>
  <c r="CL169" i="1"/>
  <c r="CK169" i="1"/>
  <c r="CJ169" i="1"/>
  <c r="CI169" i="1"/>
  <c r="CH169" i="1"/>
  <c r="CG169" i="1"/>
  <c r="CF169" i="1"/>
  <c r="CE169" i="1"/>
  <c r="CD169" i="1"/>
  <c r="CC169" i="1"/>
  <c r="CB169" i="1"/>
  <c r="CA169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M169" i="1"/>
  <c r="BL169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FZ169" i="1" s="1"/>
  <c r="L169" i="1"/>
  <c r="K169" i="1"/>
  <c r="J169" i="1"/>
  <c r="I169" i="1"/>
  <c r="H169" i="1"/>
  <c r="G169" i="1"/>
  <c r="F169" i="1"/>
  <c r="E169" i="1"/>
  <c r="D169" i="1"/>
  <c r="C169" i="1"/>
  <c r="FX163" i="1"/>
  <c r="FW163" i="1"/>
  <c r="FV163" i="1"/>
  <c r="FU163" i="1"/>
  <c r="FT163" i="1"/>
  <c r="FS163" i="1"/>
  <c r="FR163" i="1"/>
  <c r="FQ163" i="1"/>
  <c r="FP163" i="1"/>
  <c r="FO163" i="1"/>
  <c r="FN163" i="1"/>
  <c r="FM163" i="1"/>
  <c r="FL163" i="1"/>
  <c r="FK163" i="1"/>
  <c r="FJ163" i="1"/>
  <c r="FI163" i="1"/>
  <c r="FH163" i="1"/>
  <c r="FG163" i="1"/>
  <c r="FF163" i="1"/>
  <c r="FE163" i="1"/>
  <c r="FD163" i="1"/>
  <c r="FC163" i="1"/>
  <c r="FB163" i="1"/>
  <c r="FA163" i="1"/>
  <c r="EZ163" i="1"/>
  <c r="EY163" i="1"/>
  <c r="EX163" i="1"/>
  <c r="EW163" i="1"/>
  <c r="EV163" i="1"/>
  <c r="EU163" i="1"/>
  <c r="ET163" i="1"/>
  <c r="ES163" i="1"/>
  <c r="ER163" i="1"/>
  <c r="EQ163" i="1"/>
  <c r="EP163" i="1"/>
  <c r="EO163" i="1"/>
  <c r="EN163" i="1"/>
  <c r="EM163" i="1"/>
  <c r="EL163" i="1"/>
  <c r="EK163" i="1"/>
  <c r="EJ163" i="1"/>
  <c r="EI163" i="1"/>
  <c r="EH163" i="1"/>
  <c r="EG163" i="1"/>
  <c r="EF163" i="1"/>
  <c r="EE163" i="1"/>
  <c r="ED163" i="1"/>
  <c r="EC163" i="1"/>
  <c r="EB163" i="1"/>
  <c r="EA163" i="1"/>
  <c r="DZ163" i="1"/>
  <c r="DY163" i="1"/>
  <c r="DX163" i="1"/>
  <c r="DW163" i="1"/>
  <c r="DV163" i="1"/>
  <c r="DU163" i="1"/>
  <c r="DT163" i="1"/>
  <c r="DS163" i="1"/>
  <c r="DR163" i="1"/>
  <c r="DQ163" i="1"/>
  <c r="DP163" i="1"/>
  <c r="DO163" i="1"/>
  <c r="DN163" i="1"/>
  <c r="DM163" i="1"/>
  <c r="DL163" i="1"/>
  <c r="DK163" i="1"/>
  <c r="DJ163" i="1"/>
  <c r="DI163" i="1"/>
  <c r="DH163" i="1"/>
  <c r="DG163" i="1"/>
  <c r="DF163" i="1"/>
  <c r="DE163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CR163" i="1"/>
  <c r="CQ163" i="1"/>
  <c r="CP163" i="1"/>
  <c r="CO163" i="1"/>
  <c r="CN163" i="1"/>
  <c r="CM163" i="1"/>
  <c r="CL163" i="1"/>
  <c r="CK163" i="1"/>
  <c r="CJ163" i="1"/>
  <c r="CI163" i="1"/>
  <c r="CH163" i="1"/>
  <c r="CG163" i="1"/>
  <c r="CF163" i="1"/>
  <c r="CE163" i="1"/>
  <c r="CD163" i="1"/>
  <c r="CC163" i="1"/>
  <c r="CB163" i="1"/>
  <c r="CA163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CV140" i="1"/>
  <c r="CU140" i="1"/>
  <c r="AB140" i="1"/>
  <c r="AA140" i="1"/>
  <c r="FX137" i="1"/>
  <c r="FW137" i="1"/>
  <c r="FV137" i="1"/>
  <c r="FU137" i="1"/>
  <c r="FT137" i="1"/>
  <c r="FS137" i="1"/>
  <c r="FR137" i="1"/>
  <c r="FQ137" i="1"/>
  <c r="FP137" i="1"/>
  <c r="FO137" i="1"/>
  <c r="FN137" i="1"/>
  <c r="FM137" i="1"/>
  <c r="FL137" i="1"/>
  <c r="FK137" i="1"/>
  <c r="FJ137" i="1"/>
  <c r="FI137" i="1"/>
  <c r="FH137" i="1"/>
  <c r="FG137" i="1"/>
  <c r="FF137" i="1"/>
  <c r="FE137" i="1"/>
  <c r="FD137" i="1"/>
  <c r="FC137" i="1"/>
  <c r="FB137" i="1"/>
  <c r="FA137" i="1"/>
  <c r="EZ137" i="1"/>
  <c r="EY137" i="1"/>
  <c r="EX137" i="1"/>
  <c r="EW137" i="1"/>
  <c r="EV137" i="1"/>
  <c r="EU137" i="1"/>
  <c r="ET137" i="1"/>
  <c r="ES137" i="1"/>
  <c r="ER137" i="1"/>
  <c r="EQ137" i="1"/>
  <c r="EP137" i="1"/>
  <c r="EO137" i="1"/>
  <c r="EN137" i="1"/>
  <c r="EM137" i="1"/>
  <c r="EL137" i="1"/>
  <c r="EK137" i="1"/>
  <c r="EJ137" i="1"/>
  <c r="EI137" i="1"/>
  <c r="EH137" i="1"/>
  <c r="EG137" i="1"/>
  <c r="EF137" i="1"/>
  <c r="EE137" i="1"/>
  <c r="ED137" i="1"/>
  <c r="EC137" i="1"/>
  <c r="EB137" i="1"/>
  <c r="EA137" i="1"/>
  <c r="DZ137" i="1"/>
  <c r="DY137" i="1"/>
  <c r="DX137" i="1"/>
  <c r="DW137" i="1"/>
  <c r="DV137" i="1"/>
  <c r="DU137" i="1"/>
  <c r="DT137" i="1"/>
  <c r="DS137" i="1"/>
  <c r="DR137" i="1"/>
  <c r="DQ137" i="1"/>
  <c r="DP137" i="1"/>
  <c r="DO137" i="1"/>
  <c r="DN137" i="1"/>
  <c r="DM137" i="1"/>
  <c r="DL137" i="1"/>
  <c r="DK137" i="1"/>
  <c r="DJ137" i="1"/>
  <c r="DI137" i="1"/>
  <c r="DH137" i="1"/>
  <c r="DG137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P137" i="1"/>
  <c r="CO137" i="1"/>
  <c r="CN137" i="1"/>
  <c r="CM137" i="1"/>
  <c r="CL137" i="1"/>
  <c r="CK137" i="1"/>
  <c r="CJ137" i="1"/>
  <c r="CI137" i="1"/>
  <c r="CH137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FN135" i="1"/>
  <c r="CT135" i="1"/>
  <c r="Z135" i="1"/>
  <c r="EC133" i="1"/>
  <c r="EC135" i="1" s="1"/>
  <c r="EB133" i="1"/>
  <c r="EB135" i="1" s="1"/>
  <c r="BI133" i="1"/>
  <c r="BI135" i="1" s="1"/>
  <c r="BH133" i="1"/>
  <c r="BH135" i="1" s="1"/>
  <c r="FX132" i="1"/>
  <c r="FW132" i="1"/>
  <c r="FV132" i="1"/>
  <c r="FU132" i="1"/>
  <c r="FT132" i="1"/>
  <c r="FS132" i="1"/>
  <c r="FR132" i="1"/>
  <c r="FQ132" i="1"/>
  <c r="FP132" i="1"/>
  <c r="FO132" i="1"/>
  <c r="FN132" i="1"/>
  <c r="FM132" i="1"/>
  <c r="FL132" i="1"/>
  <c r="FK132" i="1"/>
  <c r="FJ132" i="1"/>
  <c r="FI132" i="1"/>
  <c r="FH132" i="1"/>
  <c r="FG132" i="1"/>
  <c r="FF132" i="1"/>
  <c r="FE132" i="1"/>
  <c r="FD132" i="1"/>
  <c r="FC132" i="1"/>
  <c r="FB132" i="1"/>
  <c r="FA132" i="1"/>
  <c r="EZ132" i="1"/>
  <c r="EY132" i="1"/>
  <c r="EX132" i="1"/>
  <c r="EW132" i="1"/>
  <c r="EV132" i="1"/>
  <c r="EU132" i="1"/>
  <c r="ET132" i="1"/>
  <c r="ES132" i="1"/>
  <c r="ER132" i="1"/>
  <c r="EQ132" i="1"/>
  <c r="EP132" i="1"/>
  <c r="EO132" i="1"/>
  <c r="EN132" i="1"/>
  <c r="EM132" i="1"/>
  <c r="EL132" i="1"/>
  <c r="EK132" i="1"/>
  <c r="EJ132" i="1"/>
  <c r="EI132" i="1"/>
  <c r="EH132" i="1"/>
  <c r="EG132" i="1"/>
  <c r="EF132" i="1"/>
  <c r="EE132" i="1"/>
  <c r="ED132" i="1"/>
  <c r="EC132" i="1"/>
  <c r="EB132" i="1"/>
  <c r="EA132" i="1"/>
  <c r="DZ132" i="1"/>
  <c r="DY132" i="1"/>
  <c r="DX132" i="1"/>
  <c r="DW132" i="1"/>
  <c r="DV132" i="1"/>
  <c r="DU132" i="1"/>
  <c r="DT132" i="1"/>
  <c r="DS132" i="1"/>
  <c r="DR132" i="1"/>
  <c r="DQ132" i="1"/>
  <c r="DP132" i="1"/>
  <c r="DO132" i="1"/>
  <c r="DN132" i="1"/>
  <c r="DM132" i="1"/>
  <c r="DL132" i="1"/>
  <c r="DK132" i="1"/>
  <c r="DJ132" i="1"/>
  <c r="DI132" i="1"/>
  <c r="DH132" i="1"/>
  <c r="DG132" i="1"/>
  <c r="DF132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CP132" i="1"/>
  <c r="CO132" i="1"/>
  <c r="CN132" i="1"/>
  <c r="CM132" i="1"/>
  <c r="CL132" i="1"/>
  <c r="CK132" i="1"/>
  <c r="CJ132" i="1"/>
  <c r="CI132" i="1"/>
  <c r="CH132" i="1"/>
  <c r="CG132" i="1"/>
  <c r="CF132" i="1"/>
  <c r="CE132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EX131" i="1"/>
  <c r="EX133" i="1" s="1"/>
  <c r="EX135" i="1" s="1"/>
  <c r="EW131" i="1"/>
  <c r="EW133" i="1" s="1"/>
  <c r="EW135" i="1" s="1"/>
  <c r="CD131" i="1"/>
  <c r="CD133" i="1" s="1"/>
  <c r="CD135" i="1" s="1"/>
  <c r="CC131" i="1"/>
  <c r="CC133" i="1" s="1"/>
  <c r="CC135" i="1" s="1"/>
  <c r="J131" i="1"/>
  <c r="J133" i="1" s="1"/>
  <c r="J135" i="1" s="1"/>
  <c r="I131" i="1"/>
  <c r="I133" i="1" s="1"/>
  <c r="I135" i="1" s="1"/>
  <c r="FT130" i="1"/>
  <c r="FT131" i="1" s="1"/>
  <c r="FT133" i="1" s="1"/>
  <c r="FT135" i="1" s="1"/>
  <c r="FS130" i="1"/>
  <c r="FS131" i="1" s="1"/>
  <c r="FS133" i="1" s="1"/>
  <c r="FS135" i="1" s="1"/>
  <c r="FH130" i="1"/>
  <c r="FH131" i="1" s="1"/>
  <c r="FH133" i="1" s="1"/>
  <c r="FH135" i="1" s="1"/>
  <c r="FG130" i="1"/>
  <c r="FG131" i="1" s="1"/>
  <c r="FG133" i="1" s="1"/>
  <c r="FG135" i="1" s="1"/>
  <c r="EV130" i="1"/>
  <c r="EV131" i="1" s="1"/>
  <c r="EV133" i="1" s="1"/>
  <c r="EV135" i="1" s="1"/>
  <c r="EU130" i="1"/>
  <c r="EU131" i="1" s="1"/>
  <c r="EU133" i="1" s="1"/>
  <c r="EU135" i="1" s="1"/>
  <c r="EJ130" i="1"/>
  <c r="EJ131" i="1" s="1"/>
  <c r="EJ133" i="1" s="1"/>
  <c r="EJ135" i="1" s="1"/>
  <c r="EI130" i="1"/>
  <c r="EI131" i="1" s="1"/>
  <c r="EI133" i="1" s="1"/>
  <c r="EI135" i="1" s="1"/>
  <c r="DX130" i="1"/>
  <c r="DX131" i="1" s="1"/>
  <c r="DX133" i="1" s="1"/>
  <c r="DX135" i="1" s="1"/>
  <c r="DW130" i="1"/>
  <c r="DW131" i="1" s="1"/>
  <c r="DW133" i="1" s="1"/>
  <c r="DW135" i="1" s="1"/>
  <c r="DL130" i="1"/>
  <c r="DL131" i="1" s="1"/>
  <c r="DL133" i="1" s="1"/>
  <c r="DL135" i="1" s="1"/>
  <c r="DK130" i="1"/>
  <c r="DK131" i="1" s="1"/>
  <c r="DK133" i="1" s="1"/>
  <c r="DK135" i="1" s="1"/>
  <c r="CZ130" i="1"/>
  <c r="CZ131" i="1" s="1"/>
  <c r="CZ133" i="1" s="1"/>
  <c r="CZ135" i="1" s="1"/>
  <c r="CY130" i="1"/>
  <c r="CY131" i="1" s="1"/>
  <c r="CY133" i="1" s="1"/>
  <c r="CY135" i="1" s="1"/>
  <c r="CN130" i="1"/>
  <c r="CN131" i="1" s="1"/>
  <c r="CN133" i="1" s="1"/>
  <c r="CN135" i="1" s="1"/>
  <c r="CM130" i="1"/>
  <c r="CM131" i="1" s="1"/>
  <c r="CM133" i="1" s="1"/>
  <c r="CM135" i="1" s="1"/>
  <c r="CB130" i="1"/>
  <c r="CB131" i="1" s="1"/>
  <c r="CB133" i="1" s="1"/>
  <c r="CB135" i="1" s="1"/>
  <c r="CA130" i="1"/>
  <c r="CA131" i="1" s="1"/>
  <c r="CA133" i="1" s="1"/>
  <c r="CA135" i="1" s="1"/>
  <c r="BP130" i="1"/>
  <c r="BP131" i="1" s="1"/>
  <c r="BP133" i="1" s="1"/>
  <c r="BP135" i="1" s="1"/>
  <c r="BO130" i="1"/>
  <c r="BO131" i="1" s="1"/>
  <c r="BO133" i="1" s="1"/>
  <c r="BO135" i="1" s="1"/>
  <c r="BD130" i="1"/>
  <c r="BD131" i="1" s="1"/>
  <c r="BD133" i="1" s="1"/>
  <c r="BD135" i="1" s="1"/>
  <c r="BC130" i="1"/>
  <c r="BC131" i="1" s="1"/>
  <c r="BC133" i="1" s="1"/>
  <c r="BC135" i="1" s="1"/>
  <c r="AR130" i="1"/>
  <c r="AR131" i="1" s="1"/>
  <c r="AR133" i="1" s="1"/>
  <c r="AR135" i="1" s="1"/>
  <c r="AQ130" i="1"/>
  <c r="AQ131" i="1" s="1"/>
  <c r="AQ133" i="1" s="1"/>
  <c r="AQ135" i="1" s="1"/>
  <c r="AF130" i="1"/>
  <c r="AF131" i="1" s="1"/>
  <c r="AF133" i="1" s="1"/>
  <c r="AF135" i="1" s="1"/>
  <c r="AE130" i="1"/>
  <c r="AE131" i="1" s="1"/>
  <c r="AE133" i="1" s="1"/>
  <c r="AE135" i="1" s="1"/>
  <c r="T130" i="1"/>
  <c r="T131" i="1" s="1"/>
  <c r="T133" i="1" s="1"/>
  <c r="T135" i="1" s="1"/>
  <c r="S130" i="1"/>
  <c r="S131" i="1" s="1"/>
  <c r="S133" i="1" s="1"/>
  <c r="S135" i="1" s="1"/>
  <c r="H130" i="1"/>
  <c r="H131" i="1" s="1"/>
  <c r="H133" i="1" s="1"/>
  <c r="H135" i="1" s="1"/>
  <c r="G130" i="1"/>
  <c r="G131" i="1" s="1"/>
  <c r="G133" i="1" s="1"/>
  <c r="G135" i="1" s="1"/>
  <c r="FX129" i="1"/>
  <c r="FW129" i="1"/>
  <c r="FV129" i="1"/>
  <c r="FU129" i="1"/>
  <c r="FT129" i="1"/>
  <c r="FS129" i="1"/>
  <c r="FR129" i="1"/>
  <c r="FQ129" i="1"/>
  <c r="FP129" i="1"/>
  <c r="FO129" i="1"/>
  <c r="FN129" i="1"/>
  <c r="FM129" i="1"/>
  <c r="FL129" i="1"/>
  <c r="FK129" i="1"/>
  <c r="FJ129" i="1"/>
  <c r="FI129" i="1"/>
  <c r="FH129" i="1"/>
  <c r="FG129" i="1"/>
  <c r="FF129" i="1"/>
  <c r="FE129" i="1"/>
  <c r="FD129" i="1"/>
  <c r="FC129" i="1"/>
  <c r="FB129" i="1"/>
  <c r="FA129" i="1"/>
  <c r="EZ129" i="1"/>
  <c r="EY129" i="1"/>
  <c r="EX129" i="1"/>
  <c r="EW129" i="1"/>
  <c r="EV129" i="1"/>
  <c r="EU129" i="1"/>
  <c r="ET129" i="1"/>
  <c r="ES129" i="1"/>
  <c r="ER129" i="1"/>
  <c r="EQ129" i="1"/>
  <c r="EP129" i="1"/>
  <c r="EO129" i="1"/>
  <c r="EN129" i="1"/>
  <c r="EM129" i="1"/>
  <c r="EL129" i="1"/>
  <c r="EK129" i="1"/>
  <c r="EJ129" i="1"/>
  <c r="EI129" i="1"/>
  <c r="EH129" i="1"/>
  <c r="EG129" i="1"/>
  <c r="EF129" i="1"/>
  <c r="EE129" i="1"/>
  <c r="ED129" i="1"/>
  <c r="EC129" i="1"/>
  <c r="EB129" i="1"/>
  <c r="EA129" i="1"/>
  <c r="DZ129" i="1"/>
  <c r="DY129" i="1"/>
  <c r="DX129" i="1"/>
  <c r="DW129" i="1"/>
  <c r="DV129" i="1"/>
  <c r="DU129" i="1"/>
  <c r="DT129" i="1"/>
  <c r="DS129" i="1"/>
  <c r="DR129" i="1"/>
  <c r="DQ129" i="1"/>
  <c r="DP129" i="1"/>
  <c r="DO129" i="1"/>
  <c r="DN129" i="1"/>
  <c r="DM129" i="1"/>
  <c r="DL129" i="1"/>
  <c r="DK129" i="1"/>
  <c r="DJ129" i="1"/>
  <c r="DI129" i="1"/>
  <c r="DH129" i="1"/>
  <c r="DG129" i="1"/>
  <c r="DF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P129" i="1"/>
  <c r="CO129" i="1"/>
  <c r="CN129" i="1"/>
  <c r="CM129" i="1"/>
  <c r="CL129" i="1"/>
  <c r="CK129" i="1"/>
  <c r="CJ129" i="1"/>
  <c r="CI129" i="1"/>
  <c r="CH129" i="1"/>
  <c r="CG129" i="1"/>
  <c r="CF129" i="1"/>
  <c r="CE129" i="1"/>
  <c r="CD129" i="1"/>
  <c r="CC129" i="1"/>
  <c r="CB129" i="1"/>
  <c r="CA129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FX128" i="1"/>
  <c r="FX130" i="1" s="1"/>
  <c r="FX131" i="1" s="1"/>
  <c r="FX133" i="1" s="1"/>
  <c r="FX135" i="1" s="1"/>
  <c r="FW128" i="1"/>
  <c r="FW130" i="1" s="1"/>
  <c r="FW131" i="1" s="1"/>
  <c r="FW133" i="1" s="1"/>
  <c r="FW135" i="1" s="1"/>
  <c r="FV128" i="1"/>
  <c r="FV130" i="1" s="1"/>
  <c r="FV131" i="1" s="1"/>
  <c r="FV133" i="1" s="1"/>
  <c r="FV135" i="1" s="1"/>
  <c r="FU128" i="1"/>
  <c r="FU130" i="1" s="1"/>
  <c r="FU131" i="1" s="1"/>
  <c r="FU133" i="1" s="1"/>
  <c r="FU135" i="1" s="1"/>
  <c r="FT128" i="1"/>
  <c r="FS128" i="1"/>
  <c r="FR128" i="1"/>
  <c r="FR130" i="1" s="1"/>
  <c r="FR131" i="1" s="1"/>
  <c r="FR133" i="1" s="1"/>
  <c r="FR135" i="1" s="1"/>
  <c r="FQ128" i="1"/>
  <c r="FQ130" i="1" s="1"/>
  <c r="FQ131" i="1" s="1"/>
  <c r="FQ133" i="1" s="1"/>
  <c r="FQ135" i="1" s="1"/>
  <c r="FP128" i="1"/>
  <c r="FP130" i="1" s="1"/>
  <c r="FP131" i="1" s="1"/>
  <c r="FP133" i="1" s="1"/>
  <c r="FP135" i="1" s="1"/>
  <c r="FO128" i="1"/>
  <c r="FO130" i="1" s="1"/>
  <c r="FO131" i="1" s="1"/>
  <c r="FO133" i="1" s="1"/>
  <c r="FO135" i="1" s="1"/>
  <c r="FO180" i="1" s="1"/>
  <c r="FN128" i="1"/>
  <c r="FN130" i="1" s="1"/>
  <c r="FN131" i="1" s="1"/>
  <c r="FN133" i="1" s="1"/>
  <c r="FM128" i="1"/>
  <c r="FM130" i="1" s="1"/>
  <c r="FM131" i="1" s="1"/>
  <c r="FM133" i="1" s="1"/>
  <c r="FM135" i="1" s="1"/>
  <c r="FL128" i="1"/>
  <c r="FL130" i="1" s="1"/>
  <c r="FL131" i="1" s="1"/>
  <c r="FL133" i="1" s="1"/>
  <c r="FL135" i="1" s="1"/>
  <c r="FK128" i="1"/>
  <c r="FK130" i="1" s="1"/>
  <c r="FK131" i="1" s="1"/>
  <c r="FK133" i="1" s="1"/>
  <c r="FK135" i="1" s="1"/>
  <c r="FJ128" i="1"/>
  <c r="FJ130" i="1" s="1"/>
  <c r="FJ131" i="1" s="1"/>
  <c r="FJ133" i="1" s="1"/>
  <c r="FJ135" i="1" s="1"/>
  <c r="FI128" i="1"/>
  <c r="FI130" i="1" s="1"/>
  <c r="FI131" i="1" s="1"/>
  <c r="FI133" i="1" s="1"/>
  <c r="FI135" i="1" s="1"/>
  <c r="FH128" i="1"/>
  <c r="FG128" i="1"/>
  <c r="FF128" i="1"/>
  <c r="FF130" i="1" s="1"/>
  <c r="FF131" i="1" s="1"/>
  <c r="FF133" i="1" s="1"/>
  <c r="FF135" i="1" s="1"/>
  <c r="FE128" i="1"/>
  <c r="FE130" i="1" s="1"/>
  <c r="FE131" i="1" s="1"/>
  <c r="FE133" i="1" s="1"/>
  <c r="FE135" i="1" s="1"/>
  <c r="FD128" i="1"/>
  <c r="FD130" i="1" s="1"/>
  <c r="FD131" i="1" s="1"/>
  <c r="FD133" i="1" s="1"/>
  <c r="FD135" i="1" s="1"/>
  <c r="FC128" i="1"/>
  <c r="FC130" i="1" s="1"/>
  <c r="FC131" i="1" s="1"/>
  <c r="FC133" i="1" s="1"/>
  <c r="FC135" i="1" s="1"/>
  <c r="FC180" i="1" s="1"/>
  <c r="FB128" i="1"/>
  <c r="FB130" i="1" s="1"/>
  <c r="FB131" i="1" s="1"/>
  <c r="FB133" i="1" s="1"/>
  <c r="FB135" i="1" s="1"/>
  <c r="FA128" i="1"/>
  <c r="FA130" i="1" s="1"/>
  <c r="FA131" i="1" s="1"/>
  <c r="FA133" i="1" s="1"/>
  <c r="FA135" i="1" s="1"/>
  <c r="EZ128" i="1"/>
  <c r="EZ130" i="1" s="1"/>
  <c r="EZ131" i="1" s="1"/>
  <c r="EZ133" i="1" s="1"/>
  <c r="EZ135" i="1" s="1"/>
  <c r="EY128" i="1"/>
  <c r="EY130" i="1" s="1"/>
  <c r="EY131" i="1" s="1"/>
  <c r="EY133" i="1" s="1"/>
  <c r="EY135" i="1" s="1"/>
  <c r="EX128" i="1"/>
  <c r="EX130" i="1" s="1"/>
  <c r="EW128" i="1"/>
  <c r="EW130" i="1" s="1"/>
  <c r="EV128" i="1"/>
  <c r="EU128" i="1"/>
  <c r="ET128" i="1"/>
  <c r="ET130" i="1" s="1"/>
  <c r="ET131" i="1" s="1"/>
  <c r="ET133" i="1" s="1"/>
  <c r="ET135" i="1" s="1"/>
  <c r="ES128" i="1"/>
  <c r="ES130" i="1" s="1"/>
  <c r="ES131" i="1" s="1"/>
  <c r="ES133" i="1" s="1"/>
  <c r="ES135" i="1" s="1"/>
  <c r="ER128" i="1"/>
  <c r="ER130" i="1" s="1"/>
  <c r="ER131" i="1" s="1"/>
  <c r="ER133" i="1" s="1"/>
  <c r="ER135" i="1" s="1"/>
  <c r="ER140" i="1" s="1"/>
  <c r="EQ128" i="1"/>
  <c r="EQ130" i="1" s="1"/>
  <c r="EQ131" i="1" s="1"/>
  <c r="EQ133" i="1" s="1"/>
  <c r="EQ135" i="1" s="1"/>
  <c r="EQ180" i="1" s="1"/>
  <c r="EP128" i="1"/>
  <c r="EP130" i="1" s="1"/>
  <c r="EP131" i="1" s="1"/>
  <c r="EP133" i="1" s="1"/>
  <c r="EP135" i="1" s="1"/>
  <c r="EO128" i="1"/>
  <c r="EO130" i="1" s="1"/>
  <c r="EO131" i="1" s="1"/>
  <c r="EO133" i="1" s="1"/>
  <c r="EO135" i="1" s="1"/>
  <c r="EN128" i="1"/>
  <c r="EN130" i="1" s="1"/>
  <c r="EN131" i="1" s="1"/>
  <c r="EN133" i="1" s="1"/>
  <c r="EN135" i="1" s="1"/>
  <c r="EM128" i="1"/>
  <c r="EM130" i="1" s="1"/>
  <c r="EM131" i="1" s="1"/>
  <c r="EM133" i="1" s="1"/>
  <c r="EM135" i="1" s="1"/>
  <c r="EL128" i="1"/>
  <c r="EL130" i="1" s="1"/>
  <c r="EL131" i="1" s="1"/>
  <c r="EL133" i="1" s="1"/>
  <c r="EL135" i="1" s="1"/>
  <c r="EK128" i="1"/>
  <c r="EK130" i="1" s="1"/>
  <c r="EK131" i="1" s="1"/>
  <c r="EK133" i="1" s="1"/>
  <c r="EK135" i="1" s="1"/>
  <c r="EJ128" i="1"/>
  <c r="EI128" i="1"/>
  <c r="EH128" i="1"/>
  <c r="EH130" i="1" s="1"/>
  <c r="EH131" i="1" s="1"/>
  <c r="EH133" i="1" s="1"/>
  <c r="EH135" i="1" s="1"/>
  <c r="EG128" i="1"/>
  <c r="EG130" i="1" s="1"/>
  <c r="EG131" i="1" s="1"/>
  <c r="EG133" i="1" s="1"/>
  <c r="EG135" i="1" s="1"/>
  <c r="EF128" i="1"/>
  <c r="EF130" i="1" s="1"/>
  <c r="EF131" i="1" s="1"/>
  <c r="EF133" i="1" s="1"/>
  <c r="EF135" i="1" s="1"/>
  <c r="EE128" i="1"/>
  <c r="EE130" i="1" s="1"/>
  <c r="EE131" i="1" s="1"/>
  <c r="EE133" i="1" s="1"/>
  <c r="EE135" i="1" s="1"/>
  <c r="EE180" i="1" s="1"/>
  <c r="ED128" i="1"/>
  <c r="ED130" i="1" s="1"/>
  <c r="ED131" i="1" s="1"/>
  <c r="ED133" i="1" s="1"/>
  <c r="ED135" i="1" s="1"/>
  <c r="EC128" i="1"/>
  <c r="EC130" i="1" s="1"/>
  <c r="EC131" i="1" s="1"/>
  <c r="EB128" i="1"/>
  <c r="EB130" i="1" s="1"/>
  <c r="EB131" i="1" s="1"/>
  <c r="EA128" i="1"/>
  <c r="EA130" i="1" s="1"/>
  <c r="EA131" i="1" s="1"/>
  <c r="EA133" i="1" s="1"/>
  <c r="EA135" i="1" s="1"/>
  <c r="DZ128" i="1"/>
  <c r="DZ130" i="1" s="1"/>
  <c r="DZ131" i="1" s="1"/>
  <c r="DZ133" i="1" s="1"/>
  <c r="DZ135" i="1" s="1"/>
  <c r="DY128" i="1"/>
  <c r="DY130" i="1" s="1"/>
  <c r="DY131" i="1" s="1"/>
  <c r="DY133" i="1" s="1"/>
  <c r="DY135" i="1" s="1"/>
  <c r="DX128" i="1"/>
  <c r="DW128" i="1"/>
  <c r="DV128" i="1"/>
  <c r="DV130" i="1" s="1"/>
  <c r="DV131" i="1" s="1"/>
  <c r="DV133" i="1" s="1"/>
  <c r="DV135" i="1" s="1"/>
  <c r="DU128" i="1"/>
  <c r="DU130" i="1" s="1"/>
  <c r="DU131" i="1" s="1"/>
  <c r="DU133" i="1" s="1"/>
  <c r="DU135" i="1" s="1"/>
  <c r="DT128" i="1"/>
  <c r="DT130" i="1" s="1"/>
  <c r="DT131" i="1" s="1"/>
  <c r="DT133" i="1" s="1"/>
  <c r="DT135" i="1" s="1"/>
  <c r="DS128" i="1"/>
  <c r="DS130" i="1" s="1"/>
  <c r="DS131" i="1" s="1"/>
  <c r="DS133" i="1" s="1"/>
  <c r="DS135" i="1" s="1"/>
  <c r="DS180" i="1" s="1"/>
  <c r="DR128" i="1"/>
  <c r="DR130" i="1" s="1"/>
  <c r="DR131" i="1" s="1"/>
  <c r="DR133" i="1" s="1"/>
  <c r="DR135" i="1" s="1"/>
  <c r="DQ128" i="1"/>
  <c r="DQ130" i="1" s="1"/>
  <c r="DQ131" i="1" s="1"/>
  <c r="DQ133" i="1" s="1"/>
  <c r="DQ135" i="1" s="1"/>
  <c r="DP128" i="1"/>
  <c r="DP130" i="1" s="1"/>
  <c r="DP131" i="1" s="1"/>
  <c r="DP133" i="1" s="1"/>
  <c r="DP135" i="1" s="1"/>
  <c r="DO128" i="1"/>
  <c r="DO130" i="1" s="1"/>
  <c r="DO131" i="1" s="1"/>
  <c r="DO133" i="1" s="1"/>
  <c r="DO135" i="1" s="1"/>
  <c r="DN128" i="1"/>
  <c r="DN130" i="1" s="1"/>
  <c r="DN131" i="1" s="1"/>
  <c r="DN133" i="1" s="1"/>
  <c r="DN135" i="1" s="1"/>
  <c r="DM128" i="1"/>
  <c r="DM130" i="1" s="1"/>
  <c r="DM131" i="1" s="1"/>
  <c r="DM133" i="1" s="1"/>
  <c r="DM135" i="1" s="1"/>
  <c r="DL128" i="1"/>
  <c r="DK128" i="1"/>
  <c r="DJ128" i="1"/>
  <c r="DJ130" i="1" s="1"/>
  <c r="DJ131" i="1" s="1"/>
  <c r="DJ133" i="1" s="1"/>
  <c r="DJ135" i="1" s="1"/>
  <c r="DI128" i="1"/>
  <c r="DI130" i="1" s="1"/>
  <c r="DI131" i="1" s="1"/>
  <c r="DI133" i="1" s="1"/>
  <c r="DI135" i="1" s="1"/>
  <c r="DH128" i="1"/>
  <c r="DH130" i="1" s="1"/>
  <c r="DH131" i="1" s="1"/>
  <c r="DH133" i="1" s="1"/>
  <c r="DH135" i="1" s="1"/>
  <c r="DG128" i="1"/>
  <c r="DG130" i="1" s="1"/>
  <c r="DG131" i="1" s="1"/>
  <c r="DG133" i="1" s="1"/>
  <c r="DG135" i="1" s="1"/>
  <c r="DG180" i="1" s="1"/>
  <c r="DF128" i="1"/>
  <c r="DF130" i="1" s="1"/>
  <c r="DF131" i="1" s="1"/>
  <c r="DF133" i="1" s="1"/>
  <c r="DF135" i="1" s="1"/>
  <c r="DE128" i="1"/>
  <c r="DE130" i="1" s="1"/>
  <c r="DE131" i="1" s="1"/>
  <c r="DE133" i="1" s="1"/>
  <c r="DE135" i="1" s="1"/>
  <c r="DD128" i="1"/>
  <c r="DD130" i="1" s="1"/>
  <c r="DD131" i="1" s="1"/>
  <c r="DD133" i="1" s="1"/>
  <c r="DD135" i="1" s="1"/>
  <c r="DC128" i="1"/>
  <c r="DC130" i="1" s="1"/>
  <c r="DC131" i="1" s="1"/>
  <c r="DC133" i="1" s="1"/>
  <c r="DC135" i="1" s="1"/>
  <c r="DB128" i="1"/>
  <c r="DB130" i="1" s="1"/>
  <c r="DB131" i="1" s="1"/>
  <c r="DB133" i="1" s="1"/>
  <c r="DB135" i="1" s="1"/>
  <c r="DA128" i="1"/>
  <c r="DA130" i="1" s="1"/>
  <c r="DA131" i="1" s="1"/>
  <c r="DA133" i="1" s="1"/>
  <c r="DA135" i="1" s="1"/>
  <c r="CZ128" i="1"/>
  <c r="CY128" i="1"/>
  <c r="CX128" i="1"/>
  <c r="CX130" i="1" s="1"/>
  <c r="CX131" i="1" s="1"/>
  <c r="CX133" i="1" s="1"/>
  <c r="CX135" i="1" s="1"/>
  <c r="CW128" i="1"/>
  <c r="CW130" i="1" s="1"/>
  <c r="CW131" i="1" s="1"/>
  <c r="CW133" i="1" s="1"/>
  <c r="CW135" i="1" s="1"/>
  <c r="CV128" i="1"/>
  <c r="CV130" i="1" s="1"/>
  <c r="CV131" i="1" s="1"/>
  <c r="CV133" i="1" s="1"/>
  <c r="CV135" i="1" s="1"/>
  <c r="CU128" i="1"/>
  <c r="CU130" i="1" s="1"/>
  <c r="CU131" i="1" s="1"/>
  <c r="CU133" i="1" s="1"/>
  <c r="CU135" i="1" s="1"/>
  <c r="CU180" i="1" s="1"/>
  <c r="CT128" i="1"/>
  <c r="CT130" i="1" s="1"/>
  <c r="CT131" i="1" s="1"/>
  <c r="CT133" i="1" s="1"/>
  <c r="CS128" i="1"/>
  <c r="CS130" i="1" s="1"/>
  <c r="CS131" i="1" s="1"/>
  <c r="CS133" i="1" s="1"/>
  <c r="CS135" i="1" s="1"/>
  <c r="CR128" i="1"/>
  <c r="CR130" i="1" s="1"/>
  <c r="CR131" i="1" s="1"/>
  <c r="CR133" i="1" s="1"/>
  <c r="CR135" i="1" s="1"/>
  <c r="CQ128" i="1"/>
  <c r="CQ130" i="1" s="1"/>
  <c r="CQ131" i="1" s="1"/>
  <c r="CQ133" i="1" s="1"/>
  <c r="CQ135" i="1" s="1"/>
  <c r="CP128" i="1"/>
  <c r="CP130" i="1" s="1"/>
  <c r="CP131" i="1" s="1"/>
  <c r="CP133" i="1" s="1"/>
  <c r="CP135" i="1" s="1"/>
  <c r="CO128" i="1"/>
  <c r="CO130" i="1" s="1"/>
  <c r="CO131" i="1" s="1"/>
  <c r="CO133" i="1" s="1"/>
  <c r="CO135" i="1" s="1"/>
  <c r="CN128" i="1"/>
  <c r="CM128" i="1"/>
  <c r="CL128" i="1"/>
  <c r="CL130" i="1" s="1"/>
  <c r="CL131" i="1" s="1"/>
  <c r="CL133" i="1" s="1"/>
  <c r="CL135" i="1" s="1"/>
  <c r="CK128" i="1"/>
  <c r="CK130" i="1" s="1"/>
  <c r="CK131" i="1" s="1"/>
  <c r="CK133" i="1" s="1"/>
  <c r="CK135" i="1" s="1"/>
  <c r="CJ128" i="1"/>
  <c r="CJ130" i="1" s="1"/>
  <c r="CJ131" i="1" s="1"/>
  <c r="CJ133" i="1" s="1"/>
  <c r="CJ135" i="1" s="1"/>
  <c r="CI128" i="1"/>
  <c r="CI130" i="1" s="1"/>
  <c r="CI131" i="1" s="1"/>
  <c r="CI133" i="1" s="1"/>
  <c r="CI135" i="1" s="1"/>
  <c r="CI180" i="1" s="1"/>
  <c r="CH128" i="1"/>
  <c r="CH130" i="1" s="1"/>
  <c r="CH131" i="1" s="1"/>
  <c r="CH133" i="1" s="1"/>
  <c r="CH135" i="1" s="1"/>
  <c r="CG128" i="1"/>
  <c r="CG130" i="1" s="1"/>
  <c r="CG131" i="1" s="1"/>
  <c r="CG133" i="1" s="1"/>
  <c r="CG135" i="1" s="1"/>
  <c r="CF128" i="1"/>
  <c r="CF130" i="1" s="1"/>
  <c r="CF131" i="1" s="1"/>
  <c r="CF133" i="1" s="1"/>
  <c r="CF135" i="1" s="1"/>
  <c r="CE128" i="1"/>
  <c r="CE130" i="1" s="1"/>
  <c r="CE131" i="1" s="1"/>
  <c r="CE133" i="1" s="1"/>
  <c r="CE135" i="1" s="1"/>
  <c r="CD128" i="1"/>
  <c r="CD130" i="1" s="1"/>
  <c r="CC128" i="1"/>
  <c r="CC130" i="1" s="1"/>
  <c r="CB128" i="1"/>
  <c r="CA128" i="1"/>
  <c r="BZ128" i="1"/>
  <c r="BZ130" i="1" s="1"/>
  <c r="BZ131" i="1" s="1"/>
  <c r="BZ133" i="1" s="1"/>
  <c r="BZ135" i="1" s="1"/>
  <c r="BY128" i="1"/>
  <c r="BY130" i="1" s="1"/>
  <c r="BY131" i="1" s="1"/>
  <c r="BY133" i="1" s="1"/>
  <c r="BY135" i="1" s="1"/>
  <c r="BX128" i="1"/>
  <c r="BX130" i="1" s="1"/>
  <c r="BX131" i="1" s="1"/>
  <c r="BX133" i="1" s="1"/>
  <c r="BX135" i="1" s="1"/>
  <c r="BW128" i="1"/>
  <c r="BW130" i="1" s="1"/>
  <c r="BW131" i="1" s="1"/>
  <c r="BW133" i="1" s="1"/>
  <c r="BW135" i="1" s="1"/>
  <c r="BW180" i="1" s="1"/>
  <c r="BV128" i="1"/>
  <c r="BV130" i="1" s="1"/>
  <c r="BV131" i="1" s="1"/>
  <c r="BV133" i="1" s="1"/>
  <c r="BV135" i="1" s="1"/>
  <c r="BU128" i="1"/>
  <c r="BU130" i="1" s="1"/>
  <c r="BU131" i="1" s="1"/>
  <c r="BU133" i="1" s="1"/>
  <c r="BU135" i="1" s="1"/>
  <c r="BT128" i="1"/>
  <c r="BT130" i="1" s="1"/>
  <c r="BT131" i="1" s="1"/>
  <c r="BT133" i="1" s="1"/>
  <c r="BT135" i="1" s="1"/>
  <c r="BS128" i="1"/>
  <c r="BS130" i="1" s="1"/>
  <c r="BS131" i="1" s="1"/>
  <c r="BS133" i="1" s="1"/>
  <c r="BS135" i="1" s="1"/>
  <c r="BR128" i="1"/>
  <c r="BR130" i="1" s="1"/>
  <c r="BR131" i="1" s="1"/>
  <c r="BR133" i="1" s="1"/>
  <c r="BR135" i="1" s="1"/>
  <c r="BQ128" i="1"/>
  <c r="BQ130" i="1" s="1"/>
  <c r="BQ131" i="1" s="1"/>
  <c r="BQ133" i="1" s="1"/>
  <c r="BQ135" i="1" s="1"/>
  <c r="BP128" i="1"/>
  <c r="BO128" i="1"/>
  <c r="BN128" i="1"/>
  <c r="BN130" i="1" s="1"/>
  <c r="BN131" i="1" s="1"/>
  <c r="BN133" i="1" s="1"/>
  <c r="BN135" i="1" s="1"/>
  <c r="BM128" i="1"/>
  <c r="BM130" i="1" s="1"/>
  <c r="BM131" i="1" s="1"/>
  <c r="BM133" i="1" s="1"/>
  <c r="BM135" i="1" s="1"/>
  <c r="BL128" i="1"/>
  <c r="BL130" i="1" s="1"/>
  <c r="BL131" i="1" s="1"/>
  <c r="BL133" i="1" s="1"/>
  <c r="BL135" i="1" s="1"/>
  <c r="BK128" i="1"/>
  <c r="BK130" i="1" s="1"/>
  <c r="BK131" i="1" s="1"/>
  <c r="BK133" i="1" s="1"/>
  <c r="BK135" i="1" s="1"/>
  <c r="BK180" i="1" s="1"/>
  <c r="BJ128" i="1"/>
  <c r="BJ130" i="1" s="1"/>
  <c r="BJ131" i="1" s="1"/>
  <c r="BJ133" i="1" s="1"/>
  <c r="BJ135" i="1" s="1"/>
  <c r="BI128" i="1"/>
  <c r="BI130" i="1" s="1"/>
  <c r="BI131" i="1" s="1"/>
  <c r="BH128" i="1"/>
  <c r="BH130" i="1" s="1"/>
  <c r="BH131" i="1" s="1"/>
  <c r="BG128" i="1"/>
  <c r="BG130" i="1" s="1"/>
  <c r="BG131" i="1" s="1"/>
  <c r="BG133" i="1" s="1"/>
  <c r="BG135" i="1" s="1"/>
  <c r="BF128" i="1"/>
  <c r="BF130" i="1" s="1"/>
  <c r="BF131" i="1" s="1"/>
  <c r="BF133" i="1" s="1"/>
  <c r="BF135" i="1" s="1"/>
  <c r="BE128" i="1"/>
  <c r="BE130" i="1" s="1"/>
  <c r="BE131" i="1" s="1"/>
  <c r="BE133" i="1" s="1"/>
  <c r="BE135" i="1" s="1"/>
  <c r="BD128" i="1"/>
  <c r="BC128" i="1"/>
  <c r="BB128" i="1"/>
  <c r="BB130" i="1" s="1"/>
  <c r="BB131" i="1" s="1"/>
  <c r="BB133" i="1" s="1"/>
  <c r="BB135" i="1" s="1"/>
  <c r="BA128" i="1"/>
  <c r="BA130" i="1" s="1"/>
  <c r="BA131" i="1" s="1"/>
  <c r="BA133" i="1" s="1"/>
  <c r="BA135" i="1" s="1"/>
  <c r="AZ128" i="1"/>
  <c r="AZ130" i="1" s="1"/>
  <c r="AZ131" i="1" s="1"/>
  <c r="AZ133" i="1" s="1"/>
  <c r="AZ135" i="1" s="1"/>
  <c r="AY128" i="1"/>
  <c r="AY130" i="1" s="1"/>
  <c r="AY131" i="1" s="1"/>
  <c r="AY133" i="1" s="1"/>
  <c r="AY135" i="1" s="1"/>
  <c r="AY180" i="1" s="1"/>
  <c r="AX128" i="1"/>
  <c r="AX130" i="1" s="1"/>
  <c r="AX131" i="1" s="1"/>
  <c r="AX133" i="1" s="1"/>
  <c r="AX135" i="1" s="1"/>
  <c r="AW128" i="1"/>
  <c r="AW130" i="1" s="1"/>
  <c r="AW131" i="1" s="1"/>
  <c r="AW133" i="1" s="1"/>
  <c r="AW135" i="1" s="1"/>
  <c r="AV128" i="1"/>
  <c r="AV130" i="1" s="1"/>
  <c r="AV131" i="1" s="1"/>
  <c r="AV133" i="1" s="1"/>
  <c r="AV135" i="1" s="1"/>
  <c r="AU128" i="1"/>
  <c r="AU130" i="1" s="1"/>
  <c r="AU131" i="1" s="1"/>
  <c r="AU133" i="1" s="1"/>
  <c r="AU135" i="1" s="1"/>
  <c r="AT128" i="1"/>
  <c r="AT130" i="1" s="1"/>
  <c r="AT131" i="1" s="1"/>
  <c r="AT133" i="1" s="1"/>
  <c r="AT135" i="1" s="1"/>
  <c r="AS128" i="1"/>
  <c r="AS130" i="1" s="1"/>
  <c r="AS131" i="1" s="1"/>
  <c r="AS133" i="1" s="1"/>
  <c r="AS135" i="1" s="1"/>
  <c r="AR128" i="1"/>
  <c r="AQ128" i="1"/>
  <c r="AP128" i="1"/>
  <c r="AP130" i="1" s="1"/>
  <c r="AP131" i="1" s="1"/>
  <c r="AP133" i="1" s="1"/>
  <c r="AP135" i="1" s="1"/>
  <c r="AO128" i="1"/>
  <c r="AO130" i="1" s="1"/>
  <c r="AO131" i="1" s="1"/>
  <c r="AO133" i="1" s="1"/>
  <c r="AO135" i="1" s="1"/>
  <c r="AN128" i="1"/>
  <c r="AN130" i="1" s="1"/>
  <c r="AN131" i="1" s="1"/>
  <c r="AN133" i="1" s="1"/>
  <c r="AN135" i="1" s="1"/>
  <c r="AM128" i="1"/>
  <c r="AM130" i="1" s="1"/>
  <c r="AM131" i="1" s="1"/>
  <c r="AM133" i="1" s="1"/>
  <c r="AM135" i="1" s="1"/>
  <c r="AM180" i="1" s="1"/>
  <c r="AL128" i="1"/>
  <c r="AL130" i="1" s="1"/>
  <c r="AL131" i="1" s="1"/>
  <c r="AL133" i="1" s="1"/>
  <c r="AL135" i="1" s="1"/>
  <c r="AK128" i="1"/>
  <c r="AK130" i="1" s="1"/>
  <c r="AK131" i="1" s="1"/>
  <c r="AK133" i="1" s="1"/>
  <c r="AK135" i="1" s="1"/>
  <c r="AJ128" i="1"/>
  <c r="AJ130" i="1" s="1"/>
  <c r="AJ131" i="1" s="1"/>
  <c r="AJ133" i="1" s="1"/>
  <c r="AJ135" i="1" s="1"/>
  <c r="AI128" i="1"/>
  <c r="AI130" i="1" s="1"/>
  <c r="AI131" i="1" s="1"/>
  <c r="AI133" i="1" s="1"/>
  <c r="AI135" i="1" s="1"/>
  <c r="AH128" i="1"/>
  <c r="AH130" i="1" s="1"/>
  <c r="AH131" i="1" s="1"/>
  <c r="AH133" i="1" s="1"/>
  <c r="AH135" i="1" s="1"/>
  <c r="AG128" i="1"/>
  <c r="AG130" i="1" s="1"/>
  <c r="AG131" i="1" s="1"/>
  <c r="AG133" i="1" s="1"/>
  <c r="AG135" i="1" s="1"/>
  <c r="AF128" i="1"/>
  <c r="AE128" i="1"/>
  <c r="AD128" i="1"/>
  <c r="AD130" i="1" s="1"/>
  <c r="AD131" i="1" s="1"/>
  <c r="AD133" i="1" s="1"/>
  <c r="AD135" i="1" s="1"/>
  <c r="AC128" i="1"/>
  <c r="AC130" i="1" s="1"/>
  <c r="AC131" i="1" s="1"/>
  <c r="AC133" i="1" s="1"/>
  <c r="AC135" i="1" s="1"/>
  <c r="AB128" i="1"/>
  <c r="AB130" i="1" s="1"/>
  <c r="AB131" i="1" s="1"/>
  <c r="AB133" i="1" s="1"/>
  <c r="AB135" i="1" s="1"/>
  <c r="AA128" i="1"/>
  <c r="AA130" i="1" s="1"/>
  <c r="AA131" i="1" s="1"/>
  <c r="AA133" i="1" s="1"/>
  <c r="AA135" i="1" s="1"/>
  <c r="AA180" i="1" s="1"/>
  <c r="Z128" i="1"/>
  <c r="Z130" i="1" s="1"/>
  <c r="Z131" i="1" s="1"/>
  <c r="Z133" i="1" s="1"/>
  <c r="Y128" i="1"/>
  <c r="Y130" i="1" s="1"/>
  <c r="Y131" i="1" s="1"/>
  <c r="Y133" i="1" s="1"/>
  <c r="Y135" i="1" s="1"/>
  <c r="X128" i="1"/>
  <c r="X130" i="1" s="1"/>
  <c r="X131" i="1" s="1"/>
  <c r="X133" i="1" s="1"/>
  <c r="X135" i="1" s="1"/>
  <c r="W128" i="1"/>
  <c r="W130" i="1" s="1"/>
  <c r="W131" i="1" s="1"/>
  <c r="W133" i="1" s="1"/>
  <c r="W135" i="1" s="1"/>
  <c r="V128" i="1"/>
  <c r="V130" i="1" s="1"/>
  <c r="V131" i="1" s="1"/>
  <c r="V133" i="1" s="1"/>
  <c r="V135" i="1" s="1"/>
  <c r="U128" i="1"/>
  <c r="U130" i="1" s="1"/>
  <c r="U131" i="1" s="1"/>
  <c r="U133" i="1" s="1"/>
  <c r="U135" i="1" s="1"/>
  <c r="T128" i="1"/>
  <c r="S128" i="1"/>
  <c r="R128" i="1"/>
  <c r="R130" i="1" s="1"/>
  <c r="R131" i="1" s="1"/>
  <c r="R133" i="1" s="1"/>
  <c r="R135" i="1" s="1"/>
  <c r="Q128" i="1"/>
  <c r="Q130" i="1" s="1"/>
  <c r="Q131" i="1" s="1"/>
  <c r="Q133" i="1" s="1"/>
  <c r="Q135" i="1" s="1"/>
  <c r="P128" i="1"/>
  <c r="P130" i="1" s="1"/>
  <c r="P131" i="1" s="1"/>
  <c r="P133" i="1" s="1"/>
  <c r="P135" i="1" s="1"/>
  <c r="O128" i="1"/>
  <c r="O130" i="1" s="1"/>
  <c r="O131" i="1" s="1"/>
  <c r="O133" i="1" s="1"/>
  <c r="O135" i="1" s="1"/>
  <c r="O180" i="1" s="1"/>
  <c r="N128" i="1"/>
  <c r="N130" i="1" s="1"/>
  <c r="N131" i="1" s="1"/>
  <c r="N133" i="1" s="1"/>
  <c r="N135" i="1" s="1"/>
  <c r="M128" i="1"/>
  <c r="M130" i="1" s="1"/>
  <c r="M131" i="1" s="1"/>
  <c r="M133" i="1" s="1"/>
  <c r="M135" i="1" s="1"/>
  <c r="L128" i="1"/>
  <c r="L130" i="1" s="1"/>
  <c r="L131" i="1" s="1"/>
  <c r="L133" i="1" s="1"/>
  <c r="L135" i="1" s="1"/>
  <c r="K128" i="1"/>
  <c r="K130" i="1" s="1"/>
  <c r="K131" i="1" s="1"/>
  <c r="K133" i="1" s="1"/>
  <c r="K135" i="1" s="1"/>
  <c r="J128" i="1"/>
  <c r="J130" i="1" s="1"/>
  <c r="I128" i="1"/>
  <c r="I130" i="1" s="1"/>
  <c r="H128" i="1"/>
  <c r="G128" i="1"/>
  <c r="F128" i="1"/>
  <c r="F130" i="1" s="1"/>
  <c r="F131" i="1" s="1"/>
  <c r="F133" i="1" s="1"/>
  <c r="F135" i="1" s="1"/>
  <c r="E128" i="1"/>
  <c r="E130" i="1" s="1"/>
  <c r="E131" i="1" s="1"/>
  <c r="E133" i="1" s="1"/>
  <c r="E135" i="1" s="1"/>
  <c r="D128" i="1"/>
  <c r="D130" i="1" s="1"/>
  <c r="D131" i="1" s="1"/>
  <c r="D133" i="1" s="1"/>
  <c r="D135" i="1" s="1"/>
  <c r="C128" i="1"/>
  <c r="C130" i="1" s="1"/>
  <c r="C131" i="1" s="1"/>
  <c r="FX116" i="1"/>
  <c r="FW116" i="1"/>
  <c r="FV116" i="1"/>
  <c r="FU116" i="1"/>
  <c r="FT116" i="1"/>
  <c r="FS116" i="1"/>
  <c r="FR116" i="1"/>
  <c r="FQ116" i="1"/>
  <c r="FP116" i="1"/>
  <c r="FO116" i="1"/>
  <c r="FN116" i="1"/>
  <c r="FM116" i="1"/>
  <c r="FL116" i="1"/>
  <c r="FK116" i="1"/>
  <c r="FJ116" i="1"/>
  <c r="FI116" i="1"/>
  <c r="FH116" i="1"/>
  <c r="FG116" i="1"/>
  <c r="FF116" i="1"/>
  <c r="FE116" i="1"/>
  <c r="FD116" i="1"/>
  <c r="FC116" i="1"/>
  <c r="FB116" i="1"/>
  <c r="FA116" i="1"/>
  <c r="EZ116" i="1"/>
  <c r="EY116" i="1"/>
  <c r="EX116" i="1"/>
  <c r="EW116" i="1"/>
  <c r="EV116" i="1"/>
  <c r="EU116" i="1"/>
  <c r="ET116" i="1"/>
  <c r="ES116" i="1"/>
  <c r="ER116" i="1"/>
  <c r="EQ116" i="1"/>
  <c r="EP116" i="1"/>
  <c r="EO116" i="1"/>
  <c r="EN116" i="1"/>
  <c r="EM116" i="1"/>
  <c r="EL116" i="1"/>
  <c r="EK116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DW116" i="1"/>
  <c r="DV116" i="1"/>
  <c r="DU116" i="1"/>
  <c r="DT116" i="1"/>
  <c r="DS116" i="1"/>
  <c r="DR116" i="1"/>
  <c r="DQ116" i="1"/>
  <c r="DP116" i="1"/>
  <c r="DO116" i="1"/>
  <c r="DN116" i="1"/>
  <c r="DM116" i="1"/>
  <c r="DL116" i="1"/>
  <c r="DK116" i="1"/>
  <c r="DJ116" i="1"/>
  <c r="DI116" i="1"/>
  <c r="DH116" i="1"/>
  <c r="DG116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FX98" i="1"/>
  <c r="FW98" i="1"/>
  <c r="FV98" i="1"/>
  <c r="FU98" i="1"/>
  <c r="FT98" i="1"/>
  <c r="FS98" i="1"/>
  <c r="FR98" i="1"/>
  <c r="FQ98" i="1"/>
  <c r="FP98" i="1"/>
  <c r="FO98" i="1"/>
  <c r="FN98" i="1"/>
  <c r="FM98" i="1"/>
  <c r="FL98" i="1"/>
  <c r="FK98" i="1"/>
  <c r="FJ98" i="1"/>
  <c r="FI98" i="1"/>
  <c r="FH98" i="1"/>
  <c r="FG98" i="1"/>
  <c r="FF98" i="1"/>
  <c r="FE98" i="1"/>
  <c r="FD98" i="1"/>
  <c r="FC98" i="1"/>
  <c r="FB98" i="1"/>
  <c r="FA98" i="1"/>
  <c r="EZ98" i="1"/>
  <c r="EY98" i="1"/>
  <c r="EX98" i="1"/>
  <c r="EW98" i="1"/>
  <c r="EV98" i="1"/>
  <c r="EU98" i="1"/>
  <c r="ET98" i="1"/>
  <c r="ES98" i="1"/>
  <c r="ER98" i="1"/>
  <c r="EQ98" i="1"/>
  <c r="EP98" i="1"/>
  <c r="EO98" i="1"/>
  <c r="EN98" i="1"/>
  <c r="EM98" i="1"/>
  <c r="EL98" i="1"/>
  <c r="EK98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DW98" i="1"/>
  <c r="DV98" i="1"/>
  <c r="DU98" i="1"/>
  <c r="DT98" i="1"/>
  <c r="DS98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FZ98" i="1" s="1"/>
  <c r="L98" i="1"/>
  <c r="K98" i="1"/>
  <c r="J98" i="1"/>
  <c r="I98" i="1"/>
  <c r="H98" i="1"/>
  <c r="G98" i="1"/>
  <c r="F98" i="1"/>
  <c r="E98" i="1"/>
  <c r="D98" i="1"/>
  <c r="C98" i="1"/>
  <c r="FX97" i="1"/>
  <c r="FW97" i="1"/>
  <c r="FV97" i="1"/>
  <c r="FU97" i="1"/>
  <c r="FT97" i="1"/>
  <c r="FS97" i="1"/>
  <c r="FR97" i="1"/>
  <c r="FR205" i="1" s="1"/>
  <c r="FQ97" i="1"/>
  <c r="FP97" i="1"/>
  <c r="FO97" i="1"/>
  <c r="FN97" i="1"/>
  <c r="FM97" i="1"/>
  <c r="FM205" i="1" s="1"/>
  <c r="FL97" i="1"/>
  <c r="FK97" i="1"/>
  <c r="FJ97" i="1"/>
  <c r="FI97" i="1"/>
  <c r="FH97" i="1"/>
  <c r="FG97" i="1"/>
  <c r="FF97" i="1"/>
  <c r="FF205" i="1" s="1"/>
  <c r="FE97" i="1"/>
  <c r="FD97" i="1"/>
  <c r="FC97" i="1"/>
  <c r="FB97" i="1"/>
  <c r="FA97" i="1"/>
  <c r="FA205" i="1" s="1"/>
  <c r="EZ97" i="1"/>
  <c r="EY97" i="1"/>
  <c r="EX97" i="1"/>
  <c r="EW97" i="1"/>
  <c r="EV97" i="1"/>
  <c r="EU97" i="1"/>
  <c r="ET97" i="1"/>
  <c r="ET205" i="1" s="1"/>
  <c r="ES97" i="1"/>
  <c r="ER97" i="1"/>
  <c r="EQ97" i="1"/>
  <c r="EP97" i="1"/>
  <c r="EO97" i="1"/>
  <c r="EO205" i="1" s="1"/>
  <c r="EN97" i="1"/>
  <c r="EM97" i="1"/>
  <c r="EL97" i="1"/>
  <c r="EK97" i="1"/>
  <c r="EJ97" i="1"/>
  <c r="EI97" i="1"/>
  <c r="EH97" i="1"/>
  <c r="EH205" i="1" s="1"/>
  <c r="EG97" i="1"/>
  <c r="EF97" i="1"/>
  <c r="EE97" i="1"/>
  <c r="ED97" i="1"/>
  <c r="EC97" i="1"/>
  <c r="EC205" i="1" s="1"/>
  <c r="EB97" i="1"/>
  <c r="EA97" i="1"/>
  <c r="DZ97" i="1"/>
  <c r="DY97" i="1"/>
  <c r="DX97" i="1"/>
  <c r="DW97" i="1"/>
  <c r="DV97" i="1"/>
  <c r="DV205" i="1" s="1"/>
  <c r="DU97" i="1"/>
  <c r="DT97" i="1"/>
  <c r="DS97" i="1"/>
  <c r="DR97" i="1"/>
  <c r="DQ97" i="1"/>
  <c r="DQ205" i="1" s="1"/>
  <c r="DP97" i="1"/>
  <c r="DO97" i="1"/>
  <c r="DN97" i="1"/>
  <c r="DM97" i="1"/>
  <c r="DL97" i="1"/>
  <c r="DK97" i="1"/>
  <c r="DJ97" i="1"/>
  <c r="DJ205" i="1" s="1"/>
  <c r="DI97" i="1"/>
  <c r="DH97" i="1"/>
  <c r="DG97" i="1"/>
  <c r="DF97" i="1"/>
  <c r="DE97" i="1"/>
  <c r="DE205" i="1" s="1"/>
  <c r="DD97" i="1"/>
  <c r="DC97" i="1"/>
  <c r="DB97" i="1"/>
  <c r="DA97" i="1"/>
  <c r="CZ97" i="1"/>
  <c r="CY97" i="1"/>
  <c r="CX97" i="1"/>
  <c r="CX205" i="1" s="1"/>
  <c r="CW97" i="1"/>
  <c r="CV97" i="1"/>
  <c r="CU97" i="1"/>
  <c r="CT97" i="1"/>
  <c r="CS97" i="1"/>
  <c r="CS205" i="1" s="1"/>
  <c r="CR97" i="1"/>
  <c r="CQ97" i="1"/>
  <c r="CP97" i="1"/>
  <c r="CO97" i="1"/>
  <c r="CN97" i="1"/>
  <c r="CM97" i="1"/>
  <c r="CL97" i="1"/>
  <c r="CL205" i="1" s="1"/>
  <c r="CK97" i="1"/>
  <c r="CJ97" i="1"/>
  <c r="CI97" i="1"/>
  <c r="CH97" i="1"/>
  <c r="CG97" i="1"/>
  <c r="CG205" i="1" s="1"/>
  <c r="CF97" i="1"/>
  <c r="CE97" i="1"/>
  <c r="CD97" i="1"/>
  <c r="CC97" i="1"/>
  <c r="CB97" i="1"/>
  <c r="CA97" i="1"/>
  <c r="BZ97" i="1"/>
  <c r="BZ205" i="1" s="1"/>
  <c r="BY97" i="1"/>
  <c r="BX97" i="1"/>
  <c r="BW97" i="1"/>
  <c r="BV97" i="1"/>
  <c r="BU97" i="1"/>
  <c r="BU205" i="1" s="1"/>
  <c r="BT97" i="1"/>
  <c r="BS97" i="1"/>
  <c r="BR97" i="1"/>
  <c r="BQ97" i="1"/>
  <c r="BP97" i="1"/>
  <c r="BO97" i="1"/>
  <c r="BN97" i="1"/>
  <c r="BN205" i="1" s="1"/>
  <c r="BM97" i="1"/>
  <c r="BL97" i="1"/>
  <c r="BK97" i="1"/>
  <c r="BJ97" i="1"/>
  <c r="BI97" i="1"/>
  <c r="BI205" i="1" s="1"/>
  <c r="BH97" i="1"/>
  <c r="BG97" i="1"/>
  <c r="BF97" i="1"/>
  <c r="BE97" i="1"/>
  <c r="BD97" i="1"/>
  <c r="BC97" i="1"/>
  <c r="BB97" i="1"/>
  <c r="BB205" i="1" s="1"/>
  <c r="BA97" i="1"/>
  <c r="AZ97" i="1"/>
  <c r="AY97" i="1"/>
  <c r="AX97" i="1"/>
  <c r="AW97" i="1"/>
  <c r="AW205" i="1" s="1"/>
  <c r="AV97" i="1"/>
  <c r="AU97" i="1"/>
  <c r="AT97" i="1"/>
  <c r="AS97" i="1"/>
  <c r="AR97" i="1"/>
  <c r="AQ97" i="1"/>
  <c r="AP97" i="1"/>
  <c r="AP205" i="1" s="1"/>
  <c r="AO97" i="1"/>
  <c r="AN97" i="1"/>
  <c r="AM97" i="1"/>
  <c r="AL97" i="1"/>
  <c r="AK97" i="1"/>
  <c r="AK205" i="1" s="1"/>
  <c r="AJ97" i="1"/>
  <c r="AI97" i="1"/>
  <c r="AH97" i="1"/>
  <c r="AG97" i="1"/>
  <c r="AF97" i="1"/>
  <c r="AE97" i="1"/>
  <c r="AD97" i="1"/>
  <c r="AD205" i="1" s="1"/>
  <c r="AC97" i="1"/>
  <c r="AB97" i="1"/>
  <c r="AA97" i="1"/>
  <c r="Z97" i="1"/>
  <c r="Y97" i="1"/>
  <c r="Y205" i="1" s="1"/>
  <c r="X97" i="1"/>
  <c r="W97" i="1"/>
  <c r="V97" i="1"/>
  <c r="U97" i="1"/>
  <c r="T97" i="1"/>
  <c r="S97" i="1"/>
  <c r="R97" i="1"/>
  <c r="R205" i="1" s="1"/>
  <c r="Q97" i="1"/>
  <c r="P97" i="1"/>
  <c r="O97" i="1"/>
  <c r="N97" i="1"/>
  <c r="M97" i="1"/>
  <c r="M205" i="1" s="1"/>
  <c r="L97" i="1"/>
  <c r="K97" i="1"/>
  <c r="J97" i="1"/>
  <c r="I97" i="1"/>
  <c r="H97" i="1"/>
  <c r="G97" i="1"/>
  <c r="F97" i="1"/>
  <c r="F205" i="1" s="1"/>
  <c r="E97" i="1"/>
  <c r="D97" i="1"/>
  <c r="C97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FZ93" i="1" s="1"/>
  <c r="FT92" i="1"/>
  <c r="FT101" i="1" s="1"/>
  <c r="DK92" i="1"/>
  <c r="DK101" i="1" s="1"/>
  <c r="CZ92" i="1"/>
  <c r="CZ101" i="1" s="1"/>
  <c r="AQ92" i="1"/>
  <c r="AQ101" i="1" s="1"/>
  <c r="AF92" i="1"/>
  <c r="AF101" i="1" s="1"/>
  <c r="FX91" i="1"/>
  <c r="FW91" i="1"/>
  <c r="FV91" i="1"/>
  <c r="FU91" i="1"/>
  <c r="FT91" i="1"/>
  <c r="FS91" i="1"/>
  <c r="FR91" i="1"/>
  <c r="FQ91" i="1"/>
  <c r="FP91" i="1"/>
  <c r="FO91" i="1"/>
  <c r="FN91" i="1"/>
  <c r="FM91" i="1"/>
  <c r="FL91" i="1"/>
  <c r="FK91" i="1"/>
  <c r="FJ91" i="1"/>
  <c r="FI91" i="1"/>
  <c r="FH91" i="1"/>
  <c r="FG91" i="1"/>
  <c r="FF91" i="1"/>
  <c r="FE91" i="1"/>
  <c r="FD91" i="1"/>
  <c r="FC91" i="1"/>
  <c r="FB91" i="1"/>
  <c r="FA91" i="1"/>
  <c r="EZ91" i="1"/>
  <c r="EY91" i="1"/>
  <c r="EX91" i="1"/>
  <c r="EW91" i="1"/>
  <c r="EV91" i="1"/>
  <c r="EU91" i="1"/>
  <c r="ET91" i="1"/>
  <c r="ES91" i="1"/>
  <c r="ER91" i="1"/>
  <c r="EQ91" i="1"/>
  <c r="EP91" i="1"/>
  <c r="EO91" i="1"/>
  <c r="EN91" i="1"/>
  <c r="EM91" i="1"/>
  <c r="EL91" i="1"/>
  <c r="EK91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DW91" i="1"/>
  <c r="DV91" i="1"/>
  <c r="DU91" i="1"/>
  <c r="DT91" i="1"/>
  <c r="DS91" i="1"/>
  <c r="DR91" i="1"/>
  <c r="DQ91" i="1"/>
  <c r="DP91" i="1"/>
  <c r="DO91" i="1"/>
  <c r="DN91" i="1"/>
  <c r="DM91" i="1"/>
  <c r="DL91" i="1"/>
  <c r="DK91" i="1"/>
  <c r="DJ91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DP88" i="1"/>
  <c r="DP94" i="1" s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D88" i="1" s="1"/>
  <c r="FD94" i="1" s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T88" i="1" s="1"/>
  <c r="DT94" i="1" s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J88" i="1" s="1"/>
  <c r="CJ94" i="1" s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Z88" i="1" s="1"/>
  <c r="AZ94" i="1" s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P88" i="1" s="1"/>
  <c r="P94" i="1" s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FZ86" i="1" s="1"/>
  <c r="FX85" i="1"/>
  <c r="FW85" i="1"/>
  <c r="FV85" i="1"/>
  <c r="FU85" i="1"/>
  <c r="FT85" i="1"/>
  <c r="FS85" i="1"/>
  <c r="FR85" i="1"/>
  <c r="FQ85" i="1"/>
  <c r="FP85" i="1"/>
  <c r="FO85" i="1"/>
  <c r="FN85" i="1"/>
  <c r="FM85" i="1"/>
  <c r="FL85" i="1"/>
  <c r="FK85" i="1"/>
  <c r="FJ85" i="1"/>
  <c r="FI85" i="1"/>
  <c r="FH85" i="1"/>
  <c r="FG85" i="1"/>
  <c r="FF85" i="1"/>
  <c r="FE85" i="1"/>
  <c r="FD85" i="1"/>
  <c r="FC85" i="1"/>
  <c r="FB85" i="1"/>
  <c r="FA85" i="1"/>
  <c r="EZ85" i="1"/>
  <c r="EY85" i="1"/>
  <c r="EX85" i="1"/>
  <c r="EW85" i="1"/>
  <c r="EV85" i="1"/>
  <c r="EU85" i="1"/>
  <c r="ET85" i="1"/>
  <c r="ES85" i="1"/>
  <c r="ER85" i="1"/>
  <c r="EQ85" i="1"/>
  <c r="EP85" i="1"/>
  <c r="EO85" i="1"/>
  <c r="EN85" i="1"/>
  <c r="EM85" i="1"/>
  <c r="EL85" i="1"/>
  <c r="EK85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FZ85" i="1" s="1"/>
  <c r="FX84" i="1"/>
  <c r="FW84" i="1"/>
  <c r="FV84" i="1"/>
  <c r="FU84" i="1"/>
  <c r="FT84" i="1"/>
  <c r="FS84" i="1"/>
  <c r="FR84" i="1"/>
  <c r="FQ84" i="1"/>
  <c r="FP84" i="1"/>
  <c r="FO84" i="1"/>
  <c r="FN84" i="1"/>
  <c r="FM84" i="1"/>
  <c r="FL84" i="1"/>
  <c r="FK84" i="1"/>
  <c r="FJ84" i="1"/>
  <c r="FI84" i="1"/>
  <c r="FH84" i="1"/>
  <c r="FG84" i="1"/>
  <c r="FF84" i="1"/>
  <c r="FE84" i="1"/>
  <c r="FD84" i="1"/>
  <c r="FC84" i="1"/>
  <c r="FB84" i="1"/>
  <c r="FA84" i="1"/>
  <c r="EZ84" i="1"/>
  <c r="EY84" i="1"/>
  <c r="EX84" i="1"/>
  <c r="EW84" i="1"/>
  <c r="EV84" i="1"/>
  <c r="EU84" i="1"/>
  <c r="ET84" i="1"/>
  <c r="ES84" i="1"/>
  <c r="ER84" i="1"/>
  <c r="EQ84" i="1"/>
  <c r="EP84" i="1"/>
  <c r="EO84" i="1"/>
  <c r="EN84" i="1"/>
  <c r="EM84" i="1"/>
  <c r="EL84" i="1"/>
  <c r="EK84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DW84" i="1"/>
  <c r="DV84" i="1"/>
  <c r="DU84" i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FZ84" i="1" s="1"/>
  <c r="L84" i="1"/>
  <c r="K84" i="1"/>
  <c r="J84" i="1"/>
  <c r="I84" i="1"/>
  <c r="H84" i="1"/>
  <c r="G84" i="1"/>
  <c r="F84" i="1"/>
  <c r="E84" i="1"/>
  <c r="D84" i="1"/>
  <c r="C84" i="1"/>
  <c r="FX83" i="1"/>
  <c r="FX88" i="1" s="1"/>
  <c r="FX94" i="1" s="1"/>
  <c r="DP83" i="1"/>
  <c r="CS83" i="1"/>
  <c r="CS88" i="1" s="1"/>
  <c r="CS94" i="1" s="1"/>
  <c r="AK83" i="1"/>
  <c r="AJ83" i="1"/>
  <c r="AJ88" i="1" s="1"/>
  <c r="AJ94" i="1" s="1"/>
  <c r="CG79" i="1"/>
  <c r="FZ79" i="1" s="1"/>
  <c r="FZ78" i="1"/>
  <c r="FZ77" i="1"/>
  <c r="FZ76" i="1"/>
  <c r="FZ71" i="1"/>
  <c r="FZ66" i="1"/>
  <c r="FX65" i="1"/>
  <c r="FX195" i="1" s="1"/>
  <c r="FW65" i="1"/>
  <c r="FW195" i="1" s="1"/>
  <c r="FV65" i="1"/>
  <c r="FV195" i="1" s="1"/>
  <c r="FU65" i="1"/>
  <c r="FU195" i="1" s="1"/>
  <c r="FT65" i="1"/>
  <c r="FT195" i="1" s="1"/>
  <c r="FS65" i="1"/>
  <c r="FS195" i="1" s="1"/>
  <c r="FR65" i="1"/>
  <c r="FR195" i="1" s="1"/>
  <c r="FQ65" i="1"/>
  <c r="FQ195" i="1" s="1"/>
  <c r="FP65" i="1"/>
  <c r="FP195" i="1" s="1"/>
  <c r="FO65" i="1"/>
  <c r="FO195" i="1" s="1"/>
  <c r="FN65" i="1"/>
  <c r="FN195" i="1" s="1"/>
  <c r="FM65" i="1"/>
  <c r="FM195" i="1" s="1"/>
  <c r="FL65" i="1"/>
  <c r="FL195" i="1" s="1"/>
  <c r="FK65" i="1"/>
  <c r="FK195" i="1" s="1"/>
  <c r="FJ65" i="1"/>
  <c r="FJ195" i="1" s="1"/>
  <c r="FI65" i="1"/>
  <c r="FI195" i="1" s="1"/>
  <c r="FH65" i="1"/>
  <c r="FH195" i="1" s="1"/>
  <c r="FG65" i="1"/>
  <c r="FG195" i="1" s="1"/>
  <c r="FF65" i="1"/>
  <c r="FF195" i="1" s="1"/>
  <c r="FE65" i="1"/>
  <c r="FE195" i="1" s="1"/>
  <c r="FD65" i="1"/>
  <c r="FD195" i="1" s="1"/>
  <c r="FC65" i="1"/>
  <c r="FC195" i="1" s="1"/>
  <c r="FB65" i="1"/>
  <c r="FB195" i="1" s="1"/>
  <c r="FA65" i="1"/>
  <c r="FA195" i="1" s="1"/>
  <c r="EZ65" i="1"/>
  <c r="EZ195" i="1" s="1"/>
  <c r="EY65" i="1"/>
  <c r="EY195" i="1" s="1"/>
  <c r="EX65" i="1"/>
  <c r="EX195" i="1" s="1"/>
  <c r="EW65" i="1"/>
  <c r="EW195" i="1" s="1"/>
  <c r="EV65" i="1"/>
  <c r="EV195" i="1" s="1"/>
  <c r="EU65" i="1"/>
  <c r="EU195" i="1" s="1"/>
  <c r="ET65" i="1"/>
  <c r="ET195" i="1" s="1"/>
  <c r="ES65" i="1"/>
  <c r="ES195" i="1" s="1"/>
  <c r="ER65" i="1"/>
  <c r="ER195" i="1" s="1"/>
  <c r="EQ65" i="1"/>
  <c r="EQ195" i="1" s="1"/>
  <c r="EP65" i="1"/>
  <c r="EP195" i="1" s="1"/>
  <c r="EO65" i="1"/>
  <c r="EO195" i="1" s="1"/>
  <c r="EN65" i="1"/>
  <c r="EN195" i="1" s="1"/>
  <c r="EM65" i="1"/>
  <c r="EM195" i="1" s="1"/>
  <c r="EL65" i="1"/>
  <c r="EL195" i="1" s="1"/>
  <c r="EK65" i="1"/>
  <c r="EK195" i="1" s="1"/>
  <c r="EJ65" i="1"/>
  <c r="EJ195" i="1" s="1"/>
  <c r="EI65" i="1"/>
  <c r="EI195" i="1" s="1"/>
  <c r="EH65" i="1"/>
  <c r="EH195" i="1" s="1"/>
  <c r="EG65" i="1"/>
  <c r="EG195" i="1" s="1"/>
  <c r="EF65" i="1"/>
  <c r="EF195" i="1" s="1"/>
  <c r="EE65" i="1"/>
  <c r="EE195" i="1" s="1"/>
  <c r="ED65" i="1"/>
  <c r="ED195" i="1" s="1"/>
  <c r="EC65" i="1"/>
  <c r="EC195" i="1" s="1"/>
  <c r="EB65" i="1"/>
  <c r="EB195" i="1" s="1"/>
  <c r="EA65" i="1"/>
  <c r="EA195" i="1" s="1"/>
  <c r="DZ65" i="1"/>
  <c r="DZ195" i="1" s="1"/>
  <c r="DY65" i="1"/>
  <c r="DY195" i="1" s="1"/>
  <c r="DX65" i="1"/>
  <c r="DX195" i="1" s="1"/>
  <c r="DW65" i="1"/>
  <c r="DW195" i="1" s="1"/>
  <c r="DV65" i="1"/>
  <c r="DV195" i="1" s="1"/>
  <c r="DU65" i="1"/>
  <c r="DU195" i="1" s="1"/>
  <c r="DT65" i="1"/>
  <c r="DT195" i="1" s="1"/>
  <c r="DS65" i="1"/>
  <c r="DS195" i="1" s="1"/>
  <c r="DR65" i="1"/>
  <c r="DR195" i="1" s="1"/>
  <c r="DQ65" i="1"/>
  <c r="DQ195" i="1" s="1"/>
  <c r="DP65" i="1"/>
  <c r="DP195" i="1" s="1"/>
  <c r="DO65" i="1"/>
  <c r="DO195" i="1" s="1"/>
  <c r="DN65" i="1"/>
  <c r="DN195" i="1" s="1"/>
  <c r="DM65" i="1"/>
  <c r="DM195" i="1" s="1"/>
  <c r="DL65" i="1"/>
  <c r="DL195" i="1" s="1"/>
  <c r="DK65" i="1"/>
  <c r="DK195" i="1" s="1"/>
  <c r="DJ65" i="1"/>
  <c r="DJ195" i="1" s="1"/>
  <c r="DI65" i="1"/>
  <c r="DI195" i="1" s="1"/>
  <c r="DH65" i="1"/>
  <c r="DH195" i="1" s="1"/>
  <c r="DG65" i="1"/>
  <c r="DG195" i="1" s="1"/>
  <c r="DF65" i="1"/>
  <c r="DF195" i="1" s="1"/>
  <c r="DE65" i="1"/>
  <c r="DE195" i="1" s="1"/>
  <c r="DD65" i="1"/>
  <c r="DD195" i="1" s="1"/>
  <c r="DC65" i="1"/>
  <c r="DC195" i="1" s="1"/>
  <c r="DB65" i="1"/>
  <c r="DB195" i="1" s="1"/>
  <c r="DA65" i="1"/>
  <c r="DA195" i="1" s="1"/>
  <c r="CZ65" i="1"/>
  <c r="CZ195" i="1" s="1"/>
  <c r="CY65" i="1"/>
  <c r="CY195" i="1" s="1"/>
  <c r="CX65" i="1"/>
  <c r="CX195" i="1" s="1"/>
  <c r="CW65" i="1"/>
  <c r="CW195" i="1" s="1"/>
  <c r="CV65" i="1"/>
  <c r="CV195" i="1" s="1"/>
  <c r="CU65" i="1"/>
  <c r="CU195" i="1" s="1"/>
  <c r="CT65" i="1"/>
  <c r="CT195" i="1" s="1"/>
  <c r="CS65" i="1"/>
  <c r="CS195" i="1" s="1"/>
  <c r="CR65" i="1"/>
  <c r="CR195" i="1" s="1"/>
  <c r="CQ65" i="1"/>
  <c r="CQ195" i="1" s="1"/>
  <c r="CP65" i="1"/>
  <c r="CP195" i="1" s="1"/>
  <c r="CO65" i="1"/>
  <c r="CO195" i="1" s="1"/>
  <c r="CN65" i="1"/>
  <c r="CN195" i="1" s="1"/>
  <c r="CM65" i="1"/>
  <c r="CM195" i="1" s="1"/>
  <c r="CL65" i="1"/>
  <c r="CL195" i="1" s="1"/>
  <c r="CK65" i="1"/>
  <c r="CK195" i="1" s="1"/>
  <c r="CJ65" i="1"/>
  <c r="CJ195" i="1" s="1"/>
  <c r="CI65" i="1"/>
  <c r="CI195" i="1" s="1"/>
  <c r="CH65" i="1"/>
  <c r="CH195" i="1" s="1"/>
  <c r="CG65" i="1"/>
  <c r="CG195" i="1" s="1"/>
  <c r="CF65" i="1"/>
  <c r="CF195" i="1" s="1"/>
  <c r="CE65" i="1"/>
  <c r="CE195" i="1" s="1"/>
  <c r="CD65" i="1"/>
  <c r="CD195" i="1" s="1"/>
  <c r="CC65" i="1"/>
  <c r="CC195" i="1" s="1"/>
  <c r="CB65" i="1"/>
  <c r="CB195" i="1" s="1"/>
  <c r="CA65" i="1"/>
  <c r="CA195" i="1" s="1"/>
  <c r="BZ65" i="1"/>
  <c r="BZ195" i="1" s="1"/>
  <c r="BY65" i="1"/>
  <c r="BY195" i="1" s="1"/>
  <c r="BX65" i="1"/>
  <c r="BX195" i="1" s="1"/>
  <c r="BW65" i="1"/>
  <c r="BW195" i="1" s="1"/>
  <c r="BV65" i="1"/>
  <c r="BV195" i="1" s="1"/>
  <c r="BU65" i="1"/>
  <c r="BU195" i="1" s="1"/>
  <c r="BT65" i="1"/>
  <c r="BT195" i="1" s="1"/>
  <c r="BS65" i="1"/>
  <c r="BS195" i="1" s="1"/>
  <c r="BR65" i="1"/>
  <c r="BR195" i="1" s="1"/>
  <c r="BQ65" i="1"/>
  <c r="BQ195" i="1" s="1"/>
  <c r="BP65" i="1"/>
  <c r="BP195" i="1" s="1"/>
  <c r="BO65" i="1"/>
  <c r="BO195" i="1" s="1"/>
  <c r="BN65" i="1"/>
  <c r="BN195" i="1" s="1"/>
  <c r="BM65" i="1"/>
  <c r="BM195" i="1" s="1"/>
  <c r="BL65" i="1"/>
  <c r="BL195" i="1" s="1"/>
  <c r="BK65" i="1"/>
  <c r="BK195" i="1" s="1"/>
  <c r="BJ65" i="1"/>
  <c r="BJ195" i="1" s="1"/>
  <c r="BI65" i="1"/>
  <c r="BI195" i="1" s="1"/>
  <c r="BH65" i="1"/>
  <c r="BH195" i="1" s="1"/>
  <c r="BG65" i="1"/>
  <c r="BG195" i="1" s="1"/>
  <c r="BF65" i="1"/>
  <c r="BF195" i="1" s="1"/>
  <c r="BE65" i="1"/>
  <c r="BE195" i="1" s="1"/>
  <c r="BD65" i="1"/>
  <c r="BD195" i="1" s="1"/>
  <c r="BC65" i="1"/>
  <c r="BC195" i="1" s="1"/>
  <c r="BB65" i="1"/>
  <c r="BB195" i="1" s="1"/>
  <c r="BA65" i="1"/>
  <c r="BA195" i="1" s="1"/>
  <c r="AZ65" i="1"/>
  <c r="AZ195" i="1" s="1"/>
  <c r="AY65" i="1"/>
  <c r="AY195" i="1" s="1"/>
  <c r="AX65" i="1"/>
  <c r="AX195" i="1" s="1"/>
  <c r="AW65" i="1"/>
  <c r="AW195" i="1" s="1"/>
  <c r="AV65" i="1"/>
  <c r="AV195" i="1" s="1"/>
  <c r="AU65" i="1"/>
  <c r="AU195" i="1" s="1"/>
  <c r="AT65" i="1"/>
  <c r="AT195" i="1" s="1"/>
  <c r="AS65" i="1"/>
  <c r="AS195" i="1" s="1"/>
  <c r="AR65" i="1"/>
  <c r="AR195" i="1" s="1"/>
  <c r="AQ65" i="1"/>
  <c r="AQ195" i="1" s="1"/>
  <c r="AP65" i="1"/>
  <c r="AP195" i="1" s="1"/>
  <c r="AO65" i="1"/>
  <c r="AO195" i="1" s="1"/>
  <c r="AN65" i="1"/>
  <c r="AN195" i="1" s="1"/>
  <c r="AM65" i="1"/>
  <c r="AM195" i="1" s="1"/>
  <c r="AL65" i="1"/>
  <c r="AL195" i="1" s="1"/>
  <c r="AK65" i="1"/>
  <c r="AK195" i="1" s="1"/>
  <c r="AJ65" i="1"/>
  <c r="AJ195" i="1" s="1"/>
  <c r="AI65" i="1"/>
  <c r="AI195" i="1" s="1"/>
  <c r="AH65" i="1"/>
  <c r="AH195" i="1" s="1"/>
  <c r="AG65" i="1"/>
  <c r="AG195" i="1" s="1"/>
  <c r="AF65" i="1"/>
  <c r="AF195" i="1" s="1"/>
  <c r="AE65" i="1"/>
  <c r="AE195" i="1" s="1"/>
  <c r="AD65" i="1"/>
  <c r="AD195" i="1" s="1"/>
  <c r="AC65" i="1"/>
  <c r="AC195" i="1" s="1"/>
  <c r="AB65" i="1"/>
  <c r="AB195" i="1" s="1"/>
  <c r="AA65" i="1"/>
  <c r="AA195" i="1" s="1"/>
  <c r="Z65" i="1"/>
  <c r="Z195" i="1" s="1"/>
  <c r="Y65" i="1"/>
  <c r="Y195" i="1" s="1"/>
  <c r="X65" i="1"/>
  <c r="X195" i="1" s="1"/>
  <c r="W65" i="1"/>
  <c r="W195" i="1" s="1"/>
  <c r="V65" i="1"/>
  <c r="V195" i="1" s="1"/>
  <c r="U65" i="1"/>
  <c r="U195" i="1" s="1"/>
  <c r="T65" i="1"/>
  <c r="T195" i="1" s="1"/>
  <c r="S65" i="1"/>
  <c r="S195" i="1" s="1"/>
  <c r="R65" i="1"/>
  <c r="R195" i="1" s="1"/>
  <c r="Q65" i="1"/>
  <c r="Q195" i="1" s="1"/>
  <c r="P65" i="1"/>
  <c r="P195" i="1" s="1"/>
  <c r="O65" i="1"/>
  <c r="O195" i="1" s="1"/>
  <c r="N65" i="1"/>
  <c r="N195" i="1" s="1"/>
  <c r="M65" i="1"/>
  <c r="M195" i="1" s="1"/>
  <c r="L65" i="1"/>
  <c r="L195" i="1" s="1"/>
  <c r="K65" i="1"/>
  <c r="K195" i="1" s="1"/>
  <c r="J65" i="1"/>
  <c r="J195" i="1" s="1"/>
  <c r="I65" i="1"/>
  <c r="I195" i="1" s="1"/>
  <c r="H65" i="1"/>
  <c r="H195" i="1" s="1"/>
  <c r="G65" i="1"/>
  <c r="G195" i="1" s="1"/>
  <c r="F65" i="1"/>
  <c r="F195" i="1" s="1"/>
  <c r="E65" i="1"/>
  <c r="E195" i="1" s="1"/>
  <c r="D65" i="1"/>
  <c r="D195" i="1" s="1"/>
  <c r="C65" i="1"/>
  <c r="C195" i="1" s="1"/>
  <c r="FX61" i="1"/>
  <c r="FX265" i="1" s="1"/>
  <c r="FX266" i="1" s="1"/>
  <c r="FW61" i="1"/>
  <c r="FW265" i="1" s="1"/>
  <c r="FW266" i="1" s="1"/>
  <c r="FV61" i="1"/>
  <c r="FV265" i="1" s="1"/>
  <c r="FV266" i="1" s="1"/>
  <c r="FU61" i="1"/>
  <c r="FU265" i="1" s="1"/>
  <c r="FU266" i="1" s="1"/>
  <c r="FT61" i="1"/>
  <c r="FT265" i="1" s="1"/>
  <c r="FT266" i="1" s="1"/>
  <c r="FS61" i="1"/>
  <c r="FS265" i="1" s="1"/>
  <c r="FS266" i="1" s="1"/>
  <c r="FR61" i="1"/>
  <c r="FR265" i="1" s="1"/>
  <c r="FR266" i="1" s="1"/>
  <c r="FQ61" i="1"/>
  <c r="FQ265" i="1" s="1"/>
  <c r="FQ266" i="1" s="1"/>
  <c r="FP61" i="1"/>
  <c r="FP265" i="1" s="1"/>
  <c r="FP266" i="1" s="1"/>
  <c r="FO61" i="1"/>
  <c r="FO265" i="1" s="1"/>
  <c r="FO266" i="1" s="1"/>
  <c r="FN61" i="1"/>
  <c r="FN265" i="1" s="1"/>
  <c r="FN266" i="1" s="1"/>
  <c r="FM61" i="1"/>
  <c r="FM265" i="1" s="1"/>
  <c r="FM266" i="1" s="1"/>
  <c r="FL61" i="1"/>
  <c r="FL265" i="1" s="1"/>
  <c r="FL266" i="1" s="1"/>
  <c r="FK61" i="1"/>
  <c r="FK265" i="1" s="1"/>
  <c r="FK266" i="1" s="1"/>
  <c r="FJ61" i="1"/>
  <c r="FJ265" i="1" s="1"/>
  <c r="FJ266" i="1" s="1"/>
  <c r="FI61" i="1"/>
  <c r="FI265" i="1" s="1"/>
  <c r="FI266" i="1" s="1"/>
  <c r="FH61" i="1"/>
  <c r="FH265" i="1" s="1"/>
  <c r="FH266" i="1" s="1"/>
  <c r="FG61" i="1"/>
  <c r="FG265" i="1" s="1"/>
  <c r="FG266" i="1" s="1"/>
  <c r="FF61" i="1"/>
  <c r="FF265" i="1" s="1"/>
  <c r="FF266" i="1" s="1"/>
  <c r="FE61" i="1"/>
  <c r="FE265" i="1" s="1"/>
  <c r="FE266" i="1" s="1"/>
  <c r="FD61" i="1"/>
  <c r="FD265" i="1" s="1"/>
  <c r="FD266" i="1" s="1"/>
  <c r="FC61" i="1"/>
  <c r="FC265" i="1" s="1"/>
  <c r="FC266" i="1" s="1"/>
  <c r="FB61" i="1"/>
  <c r="FB265" i="1" s="1"/>
  <c r="FB266" i="1" s="1"/>
  <c r="FA61" i="1"/>
  <c r="FA265" i="1" s="1"/>
  <c r="FA266" i="1" s="1"/>
  <c r="EZ61" i="1"/>
  <c r="EZ265" i="1" s="1"/>
  <c r="EZ266" i="1" s="1"/>
  <c r="EY61" i="1"/>
  <c r="EY265" i="1" s="1"/>
  <c r="EY266" i="1" s="1"/>
  <c r="EX61" i="1"/>
  <c r="EX265" i="1" s="1"/>
  <c r="EX266" i="1" s="1"/>
  <c r="EW61" i="1"/>
  <c r="EW265" i="1" s="1"/>
  <c r="EW266" i="1" s="1"/>
  <c r="EV61" i="1"/>
  <c r="EV265" i="1" s="1"/>
  <c r="EV266" i="1" s="1"/>
  <c r="EU61" i="1"/>
  <c r="EU265" i="1" s="1"/>
  <c r="EU266" i="1" s="1"/>
  <c r="ET61" i="1"/>
  <c r="ET265" i="1" s="1"/>
  <c r="ET266" i="1" s="1"/>
  <c r="ES61" i="1"/>
  <c r="ES265" i="1" s="1"/>
  <c r="ES266" i="1" s="1"/>
  <c r="ER61" i="1"/>
  <c r="ER265" i="1" s="1"/>
  <c r="ER266" i="1" s="1"/>
  <c r="EQ61" i="1"/>
  <c r="EQ265" i="1" s="1"/>
  <c r="EQ266" i="1" s="1"/>
  <c r="EP61" i="1"/>
  <c r="EP265" i="1" s="1"/>
  <c r="EP266" i="1" s="1"/>
  <c r="EO61" i="1"/>
  <c r="EO265" i="1" s="1"/>
  <c r="EO266" i="1" s="1"/>
  <c r="EN61" i="1"/>
  <c r="EN265" i="1" s="1"/>
  <c r="EN266" i="1" s="1"/>
  <c r="EM61" i="1"/>
  <c r="EM265" i="1" s="1"/>
  <c r="EM266" i="1" s="1"/>
  <c r="EL61" i="1"/>
  <c r="EL265" i="1" s="1"/>
  <c r="EL266" i="1" s="1"/>
  <c r="EK61" i="1"/>
  <c r="EK265" i="1" s="1"/>
  <c r="EK266" i="1" s="1"/>
  <c r="EJ61" i="1"/>
  <c r="EJ265" i="1" s="1"/>
  <c r="EJ266" i="1" s="1"/>
  <c r="EI61" i="1"/>
  <c r="EI265" i="1" s="1"/>
  <c r="EI266" i="1" s="1"/>
  <c r="EH61" i="1"/>
  <c r="EH265" i="1" s="1"/>
  <c r="EH266" i="1" s="1"/>
  <c r="EG61" i="1"/>
  <c r="EG265" i="1" s="1"/>
  <c r="EG266" i="1" s="1"/>
  <c r="EF61" i="1"/>
  <c r="EF265" i="1" s="1"/>
  <c r="EF266" i="1" s="1"/>
  <c r="EE61" i="1"/>
  <c r="EE265" i="1" s="1"/>
  <c r="EE266" i="1" s="1"/>
  <c r="ED61" i="1"/>
  <c r="ED265" i="1" s="1"/>
  <c r="ED266" i="1" s="1"/>
  <c r="EC61" i="1"/>
  <c r="EC265" i="1" s="1"/>
  <c r="EC266" i="1" s="1"/>
  <c r="EB61" i="1"/>
  <c r="EB265" i="1" s="1"/>
  <c r="EB266" i="1" s="1"/>
  <c r="EA61" i="1"/>
  <c r="EA265" i="1" s="1"/>
  <c r="EA266" i="1" s="1"/>
  <c r="DZ61" i="1"/>
  <c r="DZ265" i="1" s="1"/>
  <c r="DZ266" i="1" s="1"/>
  <c r="DY61" i="1"/>
  <c r="DY265" i="1" s="1"/>
  <c r="DY266" i="1" s="1"/>
  <c r="DX61" i="1"/>
  <c r="DX265" i="1" s="1"/>
  <c r="DX266" i="1" s="1"/>
  <c r="DW61" i="1"/>
  <c r="DW265" i="1" s="1"/>
  <c r="DW266" i="1" s="1"/>
  <c r="DV61" i="1"/>
  <c r="DV265" i="1" s="1"/>
  <c r="DV266" i="1" s="1"/>
  <c r="DU61" i="1"/>
  <c r="DU265" i="1" s="1"/>
  <c r="DU266" i="1" s="1"/>
  <c r="DT61" i="1"/>
  <c r="DT265" i="1" s="1"/>
  <c r="DT266" i="1" s="1"/>
  <c r="DS61" i="1"/>
  <c r="DS265" i="1" s="1"/>
  <c r="DS266" i="1" s="1"/>
  <c r="DR61" i="1"/>
  <c r="DR265" i="1" s="1"/>
  <c r="DR266" i="1" s="1"/>
  <c r="DQ61" i="1"/>
  <c r="DQ265" i="1" s="1"/>
  <c r="DQ266" i="1" s="1"/>
  <c r="DP61" i="1"/>
  <c r="DP265" i="1" s="1"/>
  <c r="DP266" i="1" s="1"/>
  <c r="DO61" i="1"/>
  <c r="DO265" i="1" s="1"/>
  <c r="DO266" i="1" s="1"/>
  <c r="DN61" i="1"/>
  <c r="DN265" i="1" s="1"/>
  <c r="DN266" i="1" s="1"/>
  <c r="DM61" i="1"/>
  <c r="DM265" i="1" s="1"/>
  <c r="DM266" i="1" s="1"/>
  <c r="DL61" i="1"/>
  <c r="DL265" i="1" s="1"/>
  <c r="DL266" i="1" s="1"/>
  <c r="DK61" i="1"/>
  <c r="DK265" i="1" s="1"/>
  <c r="DK266" i="1" s="1"/>
  <c r="DJ61" i="1"/>
  <c r="DJ265" i="1" s="1"/>
  <c r="DJ266" i="1" s="1"/>
  <c r="DI61" i="1"/>
  <c r="DI265" i="1" s="1"/>
  <c r="DI266" i="1" s="1"/>
  <c r="DH61" i="1"/>
  <c r="DH265" i="1" s="1"/>
  <c r="DH266" i="1" s="1"/>
  <c r="DG61" i="1"/>
  <c r="DG265" i="1" s="1"/>
  <c r="DG266" i="1" s="1"/>
  <c r="DF61" i="1"/>
  <c r="DF265" i="1" s="1"/>
  <c r="DF266" i="1" s="1"/>
  <c r="DE61" i="1"/>
  <c r="DE265" i="1" s="1"/>
  <c r="DE266" i="1" s="1"/>
  <c r="DD61" i="1"/>
  <c r="DD265" i="1" s="1"/>
  <c r="DD266" i="1" s="1"/>
  <c r="DC61" i="1"/>
  <c r="DC265" i="1" s="1"/>
  <c r="DC266" i="1" s="1"/>
  <c r="DB61" i="1"/>
  <c r="DB265" i="1" s="1"/>
  <c r="DB266" i="1" s="1"/>
  <c r="DA61" i="1"/>
  <c r="DA265" i="1" s="1"/>
  <c r="DA266" i="1" s="1"/>
  <c r="CZ61" i="1"/>
  <c r="CZ265" i="1" s="1"/>
  <c r="CZ266" i="1" s="1"/>
  <c r="CY61" i="1"/>
  <c r="CY265" i="1" s="1"/>
  <c r="CY266" i="1" s="1"/>
  <c r="CX61" i="1"/>
  <c r="CX265" i="1" s="1"/>
  <c r="CX266" i="1" s="1"/>
  <c r="CW61" i="1"/>
  <c r="CW265" i="1" s="1"/>
  <c r="CW266" i="1" s="1"/>
  <c r="CV61" i="1"/>
  <c r="CV265" i="1" s="1"/>
  <c r="CV266" i="1" s="1"/>
  <c r="CU61" i="1"/>
  <c r="CU265" i="1" s="1"/>
  <c r="CU266" i="1" s="1"/>
  <c r="CT61" i="1"/>
  <c r="CT265" i="1" s="1"/>
  <c r="CT266" i="1" s="1"/>
  <c r="CS61" i="1"/>
  <c r="CS265" i="1" s="1"/>
  <c r="CS266" i="1" s="1"/>
  <c r="CR61" i="1"/>
  <c r="CR265" i="1" s="1"/>
  <c r="CR266" i="1" s="1"/>
  <c r="CQ61" i="1"/>
  <c r="CQ265" i="1" s="1"/>
  <c r="CQ266" i="1" s="1"/>
  <c r="CP61" i="1"/>
  <c r="CP265" i="1" s="1"/>
  <c r="CP266" i="1" s="1"/>
  <c r="CO61" i="1"/>
  <c r="CO265" i="1" s="1"/>
  <c r="CO266" i="1" s="1"/>
  <c r="CN61" i="1"/>
  <c r="CN265" i="1" s="1"/>
  <c r="CN266" i="1" s="1"/>
  <c r="CM61" i="1"/>
  <c r="CM265" i="1" s="1"/>
  <c r="CM266" i="1" s="1"/>
  <c r="CL61" i="1"/>
  <c r="CL265" i="1" s="1"/>
  <c r="CL266" i="1" s="1"/>
  <c r="CK61" i="1"/>
  <c r="CK265" i="1" s="1"/>
  <c r="CK266" i="1" s="1"/>
  <c r="CJ61" i="1"/>
  <c r="CJ265" i="1" s="1"/>
  <c r="CJ266" i="1" s="1"/>
  <c r="CI61" i="1"/>
  <c r="CI265" i="1" s="1"/>
  <c r="CI266" i="1" s="1"/>
  <c r="CH61" i="1"/>
  <c r="CH265" i="1" s="1"/>
  <c r="CH266" i="1" s="1"/>
  <c r="CG61" i="1"/>
  <c r="CG265" i="1" s="1"/>
  <c r="CG266" i="1" s="1"/>
  <c r="CF61" i="1"/>
  <c r="CF265" i="1" s="1"/>
  <c r="CF266" i="1" s="1"/>
  <c r="CE61" i="1"/>
  <c r="CE265" i="1" s="1"/>
  <c r="CE266" i="1" s="1"/>
  <c r="CD61" i="1"/>
  <c r="CD265" i="1" s="1"/>
  <c r="CD266" i="1" s="1"/>
  <c r="CC61" i="1"/>
  <c r="CC265" i="1" s="1"/>
  <c r="CC266" i="1" s="1"/>
  <c r="CB61" i="1"/>
  <c r="CB265" i="1" s="1"/>
  <c r="CB266" i="1" s="1"/>
  <c r="CA61" i="1"/>
  <c r="CA265" i="1" s="1"/>
  <c r="CA266" i="1" s="1"/>
  <c r="BZ61" i="1"/>
  <c r="BZ265" i="1" s="1"/>
  <c r="BZ266" i="1" s="1"/>
  <c r="BY61" i="1"/>
  <c r="BY265" i="1" s="1"/>
  <c r="BY266" i="1" s="1"/>
  <c r="BX61" i="1"/>
  <c r="BX265" i="1" s="1"/>
  <c r="BX266" i="1" s="1"/>
  <c r="BW61" i="1"/>
  <c r="BW265" i="1" s="1"/>
  <c r="BW266" i="1" s="1"/>
  <c r="BV61" i="1"/>
  <c r="BV265" i="1" s="1"/>
  <c r="BV266" i="1" s="1"/>
  <c r="BU61" i="1"/>
  <c r="BU265" i="1" s="1"/>
  <c r="BU266" i="1" s="1"/>
  <c r="BT61" i="1"/>
  <c r="BT265" i="1" s="1"/>
  <c r="BT266" i="1" s="1"/>
  <c r="BS61" i="1"/>
  <c r="BS265" i="1" s="1"/>
  <c r="BS266" i="1" s="1"/>
  <c r="BR61" i="1"/>
  <c r="BR265" i="1" s="1"/>
  <c r="BR266" i="1" s="1"/>
  <c r="BQ61" i="1"/>
  <c r="BQ265" i="1" s="1"/>
  <c r="BQ266" i="1" s="1"/>
  <c r="BP61" i="1"/>
  <c r="BP265" i="1" s="1"/>
  <c r="BP266" i="1" s="1"/>
  <c r="BO61" i="1"/>
  <c r="BO265" i="1" s="1"/>
  <c r="BO266" i="1" s="1"/>
  <c r="BN61" i="1"/>
  <c r="BN265" i="1" s="1"/>
  <c r="BN266" i="1" s="1"/>
  <c r="BM61" i="1"/>
  <c r="BM265" i="1" s="1"/>
  <c r="BM266" i="1" s="1"/>
  <c r="BL61" i="1"/>
  <c r="BL265" i="1" s="1"/>
  <c r="BL266" i="1" s="1"/>
  <c r="BK61" i="1"/>
  <c r="BK265" i="1" s="1"/>
  <c r="BK266" i="1" s="1"/>
  <c r="BJ61" i="1"/>
  <c r="BJ265" i="1" s="1"/>
  <c r="BJ266" i="1" s="1"/>
  <c r="BI61" i="1"/>
  <c r="BI265" i="1" s="1"/>
  <c r="BI266" i="1" s="1"/>
  <c r="BH61" i="1"/>
  <c r="BH265" i="1" s="1"/>
  <c r="BH266" i="1" s="1"/>
  <c r="BG61" i="1"/>
  <c r="BG265" i="1" s="1"/>
  <c r="BG266" i="1" s="1"/>
  <c r="BF61" i="1"/>
  <c r="BF265" i="1" s="1"/>
  <c r="BF266" i="1" s="1"/>
  <c r="BE61" i="1"/>
  <c r="BE265" i="1" s="1"/>
  <c r="BE266" i="1" s="1"/>
  <c r="BD61" i="1"/>
  <c r="BD265" i="1" s="1"/>
  <c r="BD266" i="1" s="1"/>
  <c r="BC61" i="1"/>
  <c r="BC265" i="1" s="1"/>
  <c r="BC266" i="1" s="1"/>
  <c r="BB61" i="1"/>
  <c r="BB265" i="1" s="1"/>
  <c r="BB266" i="1" s="1"/>
  <c r="BA61" i="1"/>
  <c r="BA265" i="1" s="1"/>
  <c r="BA266" i="1" s="1"/>
  <c r="AZ61" i="1"/>
  <c r="AZ265" i="1" s="1"/>
  <c r="AZ266" i="1" s="1"/>
  <c r="AY61" i="1"/>
  <c r="AY265" i="1" s="1"/>
  <c r="AY266" i="1" s="1"/>
  <c r="AX61" i="1"/>
  <c r="AX265" i="1" s="1"/>
  <c r="AX266" i="1" s="1"/>
  <c r="AW61" i="1"/>
  <c r="AW265" i="1" s="1"/>
  <c r="AW266" i="1" s="1"/>
  <c r="AV61" i="1"/>
  <c r="AV265" i="1" s="1"/>
  <c r="AV266" i="1" s="1"/>
  <c r="AU61" i="1"/>
  <c r="AU265" i="1" s="1"/>
  <c r="AU266" i="1" s="1"/>
  <c r="AT61" i="1"/>
  <c r="AT265" i="1" s="1"/>
  <c r="AT266" i="1" s="1"/>
  <c r="AS61" i="1"/>
  <c r="AS265" i="1" s="1"/>
  <c r="AS266" i="1" s="1"/>
  <c r="AR61" i="1"/>
  <c r="AR265" i="1" s="1"/>
  <c r="AR266" i="1" s="1"/>
  <c r="AQ61" i="1"/>
  <c r="AQ265" i="1" s="1"/>
  <c r="AQ266" i="1" s="1"/>
  <c r="AP61" i="1"/>
  <c r="AP265" i="1" s="1"/>
  <c r="AP266" i="1" s="1"/>
  <c r="AO61" i="1"/>
  <c r="AO265" i="1" s="1"/>
  <c r="AO266" i="1" s="1"/>
  <c r="AN61" i="1"/>
  <c r="AN265" i="1" s="1"/>
  <c r="AN266" i="1" s="1"/>
  <c r="AM61" i="1"/>
  <c r="AM265" i="1" s="1"/>
  <c r="AM266" i="1" s="1"/>
  <c r="AL61" i="1"/>
  <c r="AL265" i="1" s="1"/>
  <c r="AL266" i="1" s="1"/>
  <c r="AK61" i="1"/>
  <c r="AK265" i="1" s="1"/>
  <c r="AK266" i="1" s="1"/>
  <c r="AJ61" i="1"/>
  <c r="AJ265" i="1" s="1"/>
  <c r="AJ266" i="1" s="1"/>
  <c r="AI61" i="1"/>
  <c r="AI265" i="1" s="1"/>
  <c r="AI266" i="1" s="1"/>
  <c r="AH61" i="1"/>
  <c r="AH265" i="1" s="1"/>
  <c r="AH266" i="1" s="1"/>
  <c r="AG61" i="1"/>
  <c r="AG265" i="1" s="1"/>
  <c r="AG266" i="1" s="1"/>
  <c r="AF61" i="1"/>
  <c r="AF265" i="1" s="1"/>
  <c r="AF266" i="1" s="1"/>
  <c r="AE61" i="1"/>
  <c r="AE265" i="1" s="1"/>
  <c r="AE266" i="1" s="1"/>
  <c r="AD61" i="1"/>
  <c r="AD265" i="1" s="1"/>
  <c r="AD266" i="1" s="1"/>
  <c r="AC61" i="1"/>
  <c r="AC265" i="1" s="1"/>
  <c r="AC266" i="1" s="1"/>
  <c r="AB61" i="1"/>
  <c r="AB265" i="1" s="1"/>
  <c r="AB266" i="1" s="1"/>
  <c r="AA61" i="1"/>
  <c r="AA265" i="1" s="1"/>
  <c r="AA266" i="1" s="1"/>
  <c r="Z61" i="1"/>
  <c r="Z265" i="1" s="1"/>
  <c r="Z266" i="1" s="1"/>
  <c r="Y61" i="1"/>
  <c r="Y265" i="1" s="1"/>
  <c r="Y266" i="1" s="1"/>
  <c r="X61" i="1"/>
  <c r="X265" i="1" s="1"/>
  <c r="X266" i="1" s="1"/>
  <c r="W61" i="1"/>
  <c r="W265" i="1" s="1"/>
  <c r="W266" i="1" s="1"/>
  <c r="V61" i="1"/>
  <c r="V265" i="1" s="1"/>
  <c r="V266" i="1" s="1"/>
  <c r="U61" i="1"/>
  <c r="U265" i="1" s="1"/>
  <c r="U266" i="1" s="1"/>
  <c r="T61" i="1"/>
  <c r="T265" i="1" s="1"/>
  <c r="T266" i="1" s="1"/>
  <c r="S61" i="1"/>
  <c r="S265" i="1" s="1"/>
  <c r="S266" i="1" s="1"/>
  <c r="R61" i="1"/>
  <c r="R265" i="1" s="1"/>
  <c r="R266" i="1" s="1"/>
  <c r="Q61" i="1"/>
  <c r="Q265" i="1" s="1"/>
  <c r="Q266" i="1" s="1"/>
  <c r="P61" i="1"/>
  <c r="P265" i="1" s="1"/>
  <c r="P266" i="1" s="1"/>
  <c r="O61" i="1"/>
  <c r="O265" i="1" s="1"/>
  <c r="O266" i="1" s="1"/>
  <c r="N61" i="1"/>
  <c r="N265" i="1" s="1"/>
  <c r="N266" i="1" s="1"/>
  <c r="M61" i="1"/>
  <c r="M265" i="1" s="1"/>
  <c r="M266" i="1" s="1"/>
  <c r="L61" i="1"/>
  <c r="L265" i="1" s="1"/>
  <c r="L266" i="1" s="1"/>
  <c r="K61" i="1"/>
  <c r="K265" i="1" s="1"/>
  <c r="K266" i="1" s="1"/>
  <c r="J61" i="1"/>
  <c r="J265" i="1" s="1"/>
  <c r="J266" i="1" s="1"/>
  <c r="I61" i="1"/>
  <c r="I265" i="1" s="1"/>
  <c r="I266" i="1" s="1"/>
  <c r="H61" i="1"/>
  <c r="H265" i="1" s="1"/>
  <c r="H266" i="1" s="1"/>
  <c r="G61" i="1"/>
  <c r="G265" i="1" s="1"/>
  <c r="G266" i="1" s="1"/>
  <c r="F61" i="1"/>
  <c r="F265" i="1" s="1"/>
  <c r="F266" i="1" s="1"/>
  <c r="E61" i="1"/>
  <c r="E265" i="1" s="1"/>
  <c r="E266" i="1" s="1"/>
  <c r="D61" i="1"/>
  <c r="D265" i="1" s="1"/>
  <c r="D266" i="1" s="1"/>
  <c r="C61" i="1"/>
  <c r="C265" i="1" s="1"/>
  <c r="C266" i="1" s="1"/>
  <c r="FZ60" i="1"/>
  <c r="FZ59" i="1"/>
  <c r="FZ58" i="1"/>
  <c r="FZ57" i="1"/>
  <c r="FZ56" i="1"/>
  <c r="FZ55" i="1"/>
  <c r="FZ51" i="1"/>
  <c r="FZ48" i="1"/>
  <c r="FZ47" i="1"/>
  <c r="FZ46" i="1"/>
  <c r="FZ45" i="1"/>
  <c r="EA44" i="1"/>
  <c r="AM39" i="1"/>
  <c r="C39" i="1"/>
  <c r="FW39" i="1" s="1"/>
  <c r="FX38" i="1"/>
  <c r="FX202" i="1" s="1"/>
  <c r="FW38" i="1"/>
  <c r="FW202" i="1" s="1"/>
  <c r="FV38" i="1"/>
  <c r="FV202" i="1" s="1"/>
  <c r="FU38" i="1"/>
  <c r="FU202" i="1" s="1"/>
  <c r="FT38" i="1"/>
  <c r="FT202" i="1" s="1"/>
  <c r="FS38" i="1"/>
  <c r="FS202" i="1" s="1"/>
  <c r="FR38" i="1"/>
  <c r="FR202" i="1" s="1"/>
  <c r="FQ38" i="1"/>
  <c r="FQ202" i="1" s="1"/>
  <c r="FP38" i="1"/>
  <c r="FP202" i="1" s="1"/>
  <c r="FO38" i="1"/>
  <c r="FO202" i="1" s="1"/>
  <c r="FN38" i="1"/>
  <c r="FN202" i="1" s="1"/>
  <c r="FM38" i="1"/>
  <c r="FM202" i="1" s="1"/>
  <c r="FL38" i="1"/>
  <c r="FL202" i="1" s="1"/>
  <c r="FK38" i="1"/>
  <c r="FK202" i="1" s="1"/>
  <c r="FJ38" i="1"/>
  <c r="FJ202" i="1" s="1"/>
  <c r="FI38" i="1"/>
  <c r="FI202" i="1" s="1"/>
  <c r="FH38" i="1"/>
  <c r="FH202" i="1" s="1"/>
  <c r="FG38" i="1"/>
  <c r="FG202" i="1" s="1"/>
  <c r="FF38" i="1"/>
  <c r="FF202" i="1" s="1"/>
  <c r="FE38" i="1"/>
  <c r="FE202" i="1" s="1"/>
  <c r="FD38" i="1"/>
  <c r="FD202" i="1" s="1"/>
  <c r="FC38" i="1"/>
  <c r="FC202" i="1" s="1"/>
  <c r="FB38" i="1"/>
  <c r="FB202" i="1" s="1"/>
  <c r="FA38" i="1"/>
  <c r="FA202" i="1" s="1"/>
  <c r="EZ38" i="1"/>
  <c r="EZ202" i="1" s="1"/>
  <c r="EY38" i="1"/>
  <c r="EY202" i="1" s="1"/>
  <c r="EX38" i="1"/>
  <c r="EX202" i="1" s="1"/>
  <c r="EW38" i="1"/>
  <c r="EW202" i="1" s="1"/>
  <c r="EV38" i="1"/>
  <c r="EV202" i="1" s="1"/>
  <c r="EU38" i="1"/>
  <c r="EU202" i="1" s="1"/>
  <c r="ET38" i="1"/>
  <c r="ET202" i="1" s="1"/>
  <c r="ES38" i="1"/>
  <c r="ES202" i="1" s="1"/>
  <c r="ER38" i="1"/>
  <c r="ER202" i="1" s="1"/>
  <c r="EQ38" i="1"/>
  <c r="EQ202" i="1" s="1"/>
  <c r="EP38" i="1"/>
  <c r="EP202" i="1" s="1"/>
  <c r="EO38" i="1"/>
  <c r="EO202" i="1" s="1"/>
  <c r="EN38" i="1"/>
  <c r="EN202" i="1" s="1"/>
  <c r="EM38" i="1"/>
  <c r="EM202" i="1" s="1"/>
  <c r="EL38" i="1"/>
  <c r="EL202" i="1" s="1"/>
  <c r="EK38" i="1"/>
  <c r="EK202" i="1" s="1"/>
  <c r="EJ38" i="1"/>
  <c r="EJ202" i="1" s="1"/>
  <c r="EI38" i="1"/>
  <c r="EI202" i="1" s="1"/>
  <c r="EH38" i="1"/>
  <c r="EH202" i="1" s="1"/>
  <c r="EG38" i="1"/>
  <c r="EG202" i="1" s="1"/>
  <c r="EF38" i="1"/>
  <c r="EF202" i="1" s="1"/>
  <c r="EE38" i="1"/>
  <c r="EE202" i="1" s="1"/>
  <c r="ED38" i="1"/>
  <c r="ED202" i="1" s="1"/>
  <c r="EC38" i="1"/>
  <c r="EC202" i="1" s="1"/>
  <c r="EB38" i="1"/>
  <c r="EB202" i="1" s="1"/>
  <c r="EA38" i="1"/>
  <c r="EA202" i="1" s="1"/>
  <c r="DZ38" i="1"/>
  <c r="DZ202" i="1" s="1"/>
  <c r="DY38" i="1"/>
  <c r="DY202" i="1" s="1"/>
  <c r="DX38" i="1"/>
  <c r="DX202" i="1" s="1"/>
  <c r="DW38" i="1"/>
  <c r="DW202" i="1" s="1"/>
  <c r="DV38" i="1"/>
  <c r="DV202" i="1" s="1"/>
  <c r="DU38" i="1"/>
  <c r="DU202" i="1" s="1"/>
  <c r="DT38" i="1"/>
  <c r="DT202" i="1" s="1"/>
  <c r="DS38" i="1"/>
  <c r="DS202" i="1" s="1"/>
  <c r="DR38" i="1"/>
  <c r="DR202" i="1" s="1"/>
  <c r="DQ38" i="1"/>
  <c r="DQ202" i="1" s="1"/>
  <c r="DP38" i="1"/>
  <c r="DP202" i="1" s="1"/>
  <c r="DO38" i="1"/>
  <c r="DO202" i="1" s="1"/>
  <c r="DN38" i="1"/>
  <c r="DN202" i="1" s="1"/>
  <c r="DM38" i="1"/>
  <c r="DM202" i="1" s="1"/>
  <c r="DL38" i="1"/>
  <c r="DL202" i="1" s="1"/>
  <c r="DK38" i="1"/>
  <c r="DK202" i="1" s="1"/>
  <c r="DJ38" i="1"/>
  <c r="DJ202" i="1" s="1"/>
  <c r="DI38" i="1"/>
  <c r="DI202" i="1" s="1"/>
  <c r="DH38" i="1"/>
  <c r="DH202" i="1" s="1"/>
  <c r="DG38" i="1"/>
  <c r="DG202" i="1" s="1"/>
  <c r="DF38" i="1"/>
  <c r="DF202" i="1" s="1"/>
  <c r="DE38" i="1"/>
  <c r="DE202" i="1" s="1"/>
  <c r="DD38" i="1"/>
  <c r="DD202" i="1" s="1"/>
  <c r="DC38" i="1"/>
  <c r="DC202" i="1" s="1"/>
  <c r="DB38" i="1"/>
  <c r="DB202" i="1" s="1"/>
  <c r="DA38" i="1"/>
  <c r="DA202" i="1" s="1"/>
  <c r="CZ38" i="1"/>
  <c r="CZ202" i="1" s="1"/>
  <c r="CY38" i="1"/>
  <c r="CY202" i="1" s="1"/>
  <c r="CX38" i="1"/>
  <c r="CX202" i="1" s="1"/>
  <c r="CW38" i="1"/>
  <c r="CW202" i="1" s="1"/>
  <c r="CV38" i="1"/>
  <c r="CV202" i="1" s="1"/>
  <c r="CU38" i="1"/>
  <c r="CU202" i="1" s="1"/>
  <c r="CT38" i="1"/>
  <c r="CT202" i="1" s="1"/>
  <c r="CS38" i="1"/>
  <c r="CS202" i="1" s="1"/>
  <c r="CR38" i="1"/>
  <c r="CR202" i="1" s="1"/>
  <c r="CQ38" i="1"/>
  <c r="CQ202" i="1" s="1"/>
  <c r="CP38" i="1"/>
  <c r="CP202" i="1" s="1"/>
  <c r="CO38" i="1"/>
  <c r="CO202" i="1" s="1"/>
  <c r="CN38" i="1"/>
  <c r="CN202" i="1" s="1"/>
  <c r="CM38" i="1"/>
  <c r="CM202" i="1" s="1"/>
  <c r="CL38" i="1"/>
  <c r="CL202" i="1" s="1"/>
  <c r="CK38" i="1"/>
  <c r="CK202" i="1" s="1"/>
  <c r="CJ38" i="1"/>
  <c r="CJ202" i="1" s="1"/>
  <c r="CI38" i="1"/>
  <c r="CI202" i="1" s="1"/>
  <c r="CH38" i="1"/>
  <c r="CH202" i="1" s="1"/>
  <c r="CG38" i="1"/>
  <c r="CG202" i="1" s="1"/>
  <c r="CF38" i="1"/>
  <c r="CF202" i="1" s="1"/>
  <c r="CE38" i="1"/>
  <c r="CE202" i="1" s="1"/>
  <c r="CD38" i="1"/>
  <c r="CD202" i="1" s="1"/>
  <c r="CC38" i="1"/>
  <c r="CC202" i="1" s="1"/>
  <c r="CB38" i="1"/>
  <c r="CB202" i="1" s="1"/>
  <c r="CA38" i="1"/>
  <c r="CA202" i="1" s="1"/>
  <c r="BZ38" i="1"/>
  <c r="BZ202" i="1" s="1"/>
  <c r="BY38" i="1"/>
  <c r="BY202" i="1" s="1"/>
  <c r="BX38" i="1"/>
  <c r="BX202" i="1" s="1"/>
  <c r="BW38" i="1"/>
  <c r="BW202" i="1" s="1"/>
  <c r="BV38" i="1"/>
  <c r="BV202" i="1" s="1"/>
  <c r="BU38" i="1"/>
  <c r="BU202" i="1" s="1"/>
  <c r="BT38" i="1"/>
  <c r="BT202" i="1" s="1"/>
  <c r="BS38" i="1"/>
  <c r="BS202" i="1" s="1"/>
  <c r="BR38" i="1"/>
  <c r="BR202" i="1" s="1"/>
  <c r="BQ38" i="1"/>
  <c r="BQ202" i="1" s="1"/>
  <c r="BP38" i="1"/>
  <c r="BP202" i="1" s="1"/>
  <c r="BO38" i="1"/>
  <c r="BO202" i="1" s="1"/>
  <c r="BN38" i="1"/>
  <c r="BN202" i="1" s="1"/>
  <c r="BM38" i="1"/>
  <c r="BM202" i="1" s="1"/>
  <c r="BL38" i="1"/>
  <c r="BL202" i="1" s="1"/>
  <c r="BK38" i="1"/>
  <c r="BK202" i="1" s="1"/>
  <c r="BJ38" i="1"/>
  <c r="BJ202" i="1" s="1"/>
  <c r="BI38" i="1"/>
  <c r="BI202" i="1" s="1"/>
  <c r="BH38" i="1"/>
  <c r="BH202" i="1" s="1"/>
  <c r="BG38" i="1"/>
  <c r="BG202" i="1" s="1"/>
  <c r="BF38" i="1"/>
  <c r="BF202" i="1" s="1"/>
  <c r="BE38" i="1"/>
  <c r="BE202" i="1" s="1"/>
  <c r="BD38" i="1"/>
  <c r="BD202" i="1" s="1"/>
  <c r="BC38" i="1"/>
  <c r="BC202" i="1" s="1"/>
  <c r="BB38" i="1"/>
  <c r="BB202" i="1" s="1"/>
  <c r="BA38" i="1"/>
  <c r="BA202" i="1" s="1"/>
  <c r="AZ38" i="1"/>
  <c r="AZ202" i="1" s="1"/>
  <c r="AY38" i="1"/>
  <c r="AY202" i="1" s="1"/>
  <c r="AX38" i="1"/>
  <c r="AX202" i="1" s="1"/>
  <c r="AW38" i="1"/>
  <c r="AW202" i="1" s="1"/>
  <c r="AV38" i="1"/>
  <c r="AV202" i="1" s="1"/>
  <c r="AU38" i="1"/>
  <c r="AU202" i="1" s="1"/>
  <c r="AT38" i="1"/>
  <c r="AT202" i="1" s="1"/>
  <c r="AS38" i="1"/>
  <c r="AS202" i="1" s="1"/>
  <c r="AR38" i="1"/>
  <c r="AR202" i="1" s="1"/>
  <c r="AQ38" i="1"/>
  <c r="AQ202" i="1" s="1"/>
  <c r="AP38" i="1"/>
  <c r="AP202" i="1" s="1"/>
  <c r="AO38" i="1"/>
  <c r="AO202" i="1" s="1"/>
  <c r="AN38" i="1"/>
  <c r="AN202" i="1" s="1"/>
  <c r="AM38" i="1"/>
  <c r="AM202" i="1" s="1"/>
  <c r="AL38" i="1"/>
  <c r="AL202" i="1" s="1"/>
  <c r="AK38" i="1"/>
  <c r="AK202" i="1" s="1"/>
  <c r="AJ38" i="1"/>
  <c r="AJ202" i="1" s="1"/>
  <c r="AI38" i="1"/>
  <c r="AI202" i="1" s="1"/>
  <c r="AH38" i="1"/>
  <c r="AH202" i="1" s="1"/>
  <c r="AG38" i="1"/>
  <c r="AG202" i="1" s="1"/>
  <c r="AF38" i="1"/>
  <c r="AF202" i="1" s="1"/>
  <c r="AE38" i="1"/>
  <c r="AE202" i="1" s="1"/>
  <c r="AD38" i="1"/>
  <c r="AD202" i="1" s="1"/>
  <c r="AC38" i="1"/>
  <c r="AC202" i="1" s="1"/>
  <c r="AB38" i="1"/>
  <c r="AB202" i="1" s="1"/>
  <c r="AA38" i="1"/>
  <c r="AA202" i="1" s="1"/>
  <c r="Z38" i="1"/>
  <c r="Z202" i="1" s="1"/>
  <c r="Y38" i="1"/>
  <c r="Y202" i="1" s="1"/>
  <c r="X38" i="1"/>
  <c r="X202" i="1" s="1"/>
  <c r="W38" i="1"/>
  <c r="W202" i="1" s="1"/>
  <c r="V38" i="1"/>
  <c r="V202" i="1" s="1"/>
  <c r="U38" i="1"/>
  <c r="U202" i="1" s="1"/>
  <c r="T38" i="1"/>
  <c r="T202" i="1" s="1"/>
  <c r="S38" i="1"/>
  <c r="S202" i="1" s="1"/>
  <c r="R38" i="1"/>
  <c r="R202" i="1" s="1"/>
  <c r="Q38" i="1"/>
  <c r="Q202" i="1" s="1"/>
  <c r="P38" i="1"/>
  <c r="P202" i="1" s="1"/>
  <c r="O38" i="1"/>
  <c r="O202" i="1" s="1"/>
  <c r="N38" i="1"/>
  <c r="N202" i="1" s="1"/>
  <c r="M38" i="1"/>
  <c r="M202" i="1" s="1"/>
  <c r="L38" i="1"/>
  <c r="L202" i="1" s="1"/>
  <c r="K38" i="1"/>
  <c r="K202" i="1" s="1"/>
  <c r="J38" i="1"/>
  <c r="J202" i="1" s="1"/>
  <c r="I38" i="1"/>
  <c r="I202" i="1" s="1"/>
  <c r="H38" i="1"/>
  <c r="H202" i="1" s="1"/>
  <c r="G38" i="1"/>
  <c r="G202" i="1" s="1"/>
  <c r="F38" i="1"/>
  <c r="F202" i="1" s="1"/>
  <c r="E38" i="1"/>
  <c r="E202" i="1" s="1"/>
  <c r="D38" i="1"/>
  <c r="D202" i="1" s="1"/>
  <c r="FZ33" i="1"/>
  <c r="FZ32" i="1"/>
  <c r="FZ31" i="1"/>
  <c r="FZ30" i="1"/>
  <c r="FX29" i="1"/>
  <c r="FX92" i="1" s="1"/>
  <c r="FW29" i="1"/>
  <c r="FW92" i="1" s="1"/>
  <c r="FW101" i="1" s="1"/>
  <c r="FV29" i="1"/>
  <c r="FV92" i="1" s="1"/>
  <c r="FV101" i="1" s="1"/>
  <c r="FU29" i="1"/>
  <c r="FU92" i="1" s="1"/>
  <c r="FU101" i="1" s="1"/>
  <c r="FT29" i="1"/>
  <c r="FS29" i="1"/>
  <c r="FS92" i="1" s="1"/>
  <c r="FS101" i="1" s="1"/>
  <c r="FR29" i="1"/>
  <c r="FR92" i="1" s="1"/>
  <c r="FR101" i="1" s="1"/>
  <c r="FQ29" i="1"/>
  <c r="FQ92" i="1" s="1"/>
  <c r="FQ101" i="1" s="1"/>
  <c r="FP29" i="1"/>
  <c r="FP92" i="1" s="1"/>
  <c r="FP101" i="1" s="1"/>
  <c r="FO29" i="1"/>
  <c r="FO92" i="1" s="1"/>
  <c r="FO101" i="1" s="1"/>
  <c r="FN29" i="1"/>
  <c r="FN92" i="1" s="1"/>
  <c r="FN101" i="1" s="1"/>
  <c r="FM29" i="1"/>
  <c r="FM92" i="1" s="1"/>
  <c r="FM101" i="1" s="1"/>
  <c r="FL29" i="1"/>
  <c r="FL92" i="1" s="1"/>
  <c r="FK29" i="1"/>
  <c r="FK92" i="1" s="1"/>
  <c r="FK101" i="1" s="1"/>
  <c r="FJ29" i="1"/>
  <c r="FJ92" i="1" s="1"/>
  <c r="FJ101" i="1" s="1"/>
  <c r="FI29" i="1"/>
  <c r="FI92" i="1" s="1"/>
  <c r="FI101" i="1" s="1"/>
  <c r="FH29" i="1"/>
  <c r="FH92" i="1" s="1"/>
  <c r="FH101" i="1" s="1"/>
  <c r="FG29" i="1"/>
  <c r="FG92" i="1" s="1"/>
  <c r="FG101" i="1" s="1"/>
  <c r="FF29" i="1"/>
  <c r="FF92" i="1" s="1"/>
  <c r="FF101" i="1" s="1"/>
  <c r="FE29" i="1"/>
  <c r="FE92" i="1" s="1"/>
  <c r="FE101" i="1" s="1"/>
  <c r="FD29" i="1"/>
  <c r="FD92" i="1" s="1"/>
  <c r="FD101" i="1" s="1"/>
  <c r="FC29" i="1"/>
  <c r="FC92" i="1" s="1"/>
  <c r="FC101" i="1" s="1"/>
  <c r="FB29" i="1"/>
  <c r="FB92" i="1" s="1"/>
  <c r="FB101" i="1" s="1"/>
  <c r="FA29" i="1"/>
  <c r="FA92" i="1" s="1"/>
  <c r="FA101" i="1" s="1"/>
  <c r="EZ29" i="1"/>
  <c r="EZ92" i="1" s="1"/>
  <c r="EY29" i="1"/>
  <c r="EY92" i="1" s="1"/>
  <c r="EY101" i="1" s="1"/>
  <c r="EX29" i="1"/>
  <c r="EX92" i="1" s="1"/>
  <c r="EX101" i="1" s="1"/>
  <c r="EW29" i="1"/>
  <c r="EW92" i="1" s="1"/>
  <c r="EW101" i="1" s="1"/>
  <c r="EV29" i="1"/>
  <c r="EV92" i="1" s="1"/>
  <c r="EV101" i="1" s="1"/>
  <c r="EU29" i="1"/>
  <c r="EU92" i="1" s="1"/>
  <c r="EU101" i="1" s="1"/>
  <c r="ET29" i="1"/>
  <c r="ET92" i="1" s="1"/>
  <c r="ET101" i="1" s="1"/>
  <c r="ES29" i="1"/>
  <c r="ES92" i="1" s="1"/>
  <c r="ES101" i="1" s="1"/>
  <c r="ER29" i="1"/>
  <c r="ER92" i="1" s="1"/>
  <c r="ER101" i="1" s="1"/>
  <c r="EQ29" i="1"/>
  <c r="EQ92" i="1" s="1"/>
  <c r="EQ101" i="1" s="1"/>
  <c r="EP29" i="1"/>
  <c r="EP92" i="1" s="1"/>
  <c r="EP101" i="1" s="1"/>
  <c r="EO29" i="1"/>
  <c r="EO92" i="1" s="1"/>
  <c r="EO101" i="1" s="1"/>
  <c r="EN29" i="1"/>
  <c r="EN92" i="1" s="1"/>
  <c r="EM29" i="1"/>
  <c r="EM92" i="1" s="1"/>
  <c r="EM101" i="1" s="1"/>
  <c r="EL29" i="1"/>
  <c r="EL92" i="1" s="1"/>
  <c r="EL101" i="1" s="1"/>
  <c r="EK29" i="1"/>
  <c r="EK92" i="1" s="1"/>
  <c r="EK101" i="1" s="1"/>
  <c r="EJ29" i="1"/>
  <c r="EJ92" i="1" s="1"/>
  <c r="EJ101" i="1" s="1"/>
  <c r="EI29" i="1"/>
  <c r="EI92" i="1" s="1"/>
  <c r="EI101" i="1" s="1"/>
  <c r="EH29" i="1"/>
  <c r="EH92" i="1" s="1"/>
  <c r="EH101" i="1" s="1"/>
  <c r="EG29" i="1"/>
  <c r="EG92" i="1" s="1"/>
  <c r="EG101" i="1" s="1"/>
  <c r="EF29" i="1"/>
  <c r="EF92" i="1" s="1"/>
  <c r="EF101" i="1" s="1"/>
  <c r="EE29" i="1"/>
  <c r="EE92" i="1" s="1"/>
  <c r="EE101" i="1" s="1"/>
  <c r="ED29" i="1"/>
  <c r="ED92" i="1" s="1"/>
  <c r="ED101" i="1" s="1"/>
  <c r="EC29" i="1"/>
  <c r="EC92" i="1" s="1"/>
  <c r="EC101" i="1" s="1"/>
  <c r="EB29" i="1"/>
  <c r="EB92" i="1" s="1"/>
  <c r="EA29" i="1"/>
  <c r="EA92" i="1" s="1"/>
  <c r="EA101" i="1" s="1"/>
  <c r="DZ29" i="1"/>
  <c r="DZ92" i="1" s="1"/>
  <c r="DZ101" i="1" s="1"/>
  <c r="DY29" i="1"/>
  <c r="DY92" i="1" s="1"/>
  <c r="DY101" i="1" s="1"/>
  <c r="DX29" i="1"/>
  <c r="DX92" i="1" s="1"/>
  <c r="DX101" i="1" s="1"/>
  <c r="DW29" i="1"/>
  <c r="DW92" i="1" s="1"/>
  <c r="DW101" i="1" s="1"/>
  <c r="DV29" i="1"/>
  <c r="DV92" i="1" s="1"/>
  <c r="DV101" i="1" s="1"/>
  <c r="DU29" i="1"/>
  <c r="DU92" i="1" s="1"/>
  <c r="DU101" i="1" s="1"/>
  <c r="DT29" i="1"/>
  <c r="DT92" i="1" s="1"/>
  <c r="DT101" i="1" s="1"/>
  <c r="DS29" i="1"/>
  <c r="DS92" i="1" s="1"/>
  <c r="DS101" i="1" s="1"/>
  <c r="DR29" i="1"/>
  <c r="DR92" i="1" s="1"/>
  <c r="DR101" i="1" s="1"/>
  <c r="DQ29" i="1"/>
  <c r="DQ92" i="1" s="1"/>
  <c r="DQ101" i="1" s="1"/>
  <c r="DP29" i="1"/>
  <c r="DP92" i="1" s="1"/>
  <c r="DO29" i="1"/>
  <c r="DO92" i="1" s="1"/>
  <c r="DO101" i="1" s="1"/>
  <c r="DN29" i="1"/>
  <c r="DN92" i="1" s="1"/>
  <c r="DN101" i="1" s="1"/>
  <c r="DM29" i="1"/>
  <c r="DM92" i="1" s="1"/>
  <c r="DM101" i="1" s="1"/>
  <c r="DL29" i="1"/>
  <c r="DL92" i="1" s="1"/>
  <c r="DL101" i="1" s="1"/>
  <c r="DK29" i="1"/>
  <c r="DJ29" i="1"/>
  <c r="DJ92" i="1" s="1"/>
  <c r="DJ101" i="1" s="1"/>
  <c r="DI29" i="1"/>
  <c r="DI92" i="1" s="1"/>
  <c r="DI101" i="1" s="1"/>
  <c r="DH29" i="1"/>
  <c r="DH92" i="1" s="1"/>
  <c r="DH101" i="1" s="1"/>
  <c r="DG29" i="1"/>
  <c r="DG92" i="1" s="1"/>
  <c r="DG101" i="1" s="1"/>
  <c r="DF29" i="1"/>
  <c r="DF92" i="1" s="1"/>
  <c r="DF101" i="1" s="1"/>
  <c r="DE29" i="1"/>
  <c r="DE92" i="1" s="1"/>
  <c r="DE101" i="1" s="1"/>
  <c r="DD29" i="1"/>
  <c r="DD92" i="1" s="1"/>
  <c r="DC29" i="1"/>
  <c r="DC92" i="1" s="1"/>
  <c r="DC101" i="1" s="1"/>
  <c r="DB29" i="1"/>
  <c r="DB92" i="1" s="1"/>
  <c r="DB101" i="1" s="1"/>
  <c r="DA29" i="1"/>
  <c r="DA92" i="1" s="1"/>
  <c r="DA101" i="1" s="1"/>
  <c r="CZ29" i="1"/>
  <c r="CY29" i="1"/>
  <c r="CY92" i="1" s="1"/>
  <c r="CY101" i="1" s="1"/>
  <c r="CX29" i="1"/>
  <c r="CX92" i="1" s="1"/>
  <c r="CX101" i="1" s="1"/>
  <c r="CW29" i="1"/>
  <c r="CW92" i="1" s="1"/>
  <c r="CW101" i="1" s="1"/>
  <c r="CV29" i="1"/>
  <c r="CV92" i="1" s="1"/>
  <c r="CV101" i="1" s="1"/>
  <c r="CU29" i="1"/>
  <c r="CU92" i="1" s="1"/>
  <c r="CU101" i="1" s="1"/>
  <c r="CT29" i="1"/>
  <c r="CT92" i="1" s="1"/>
  <c r="CT101" i="1" s="1"/>
  <c r="CS29" i="1"/>
  <c r="CS92" i="1" s="1"/>
  <c r="CS101" i="1" s="1"/>
  <c r="CR29" i="1"/>
  <c r="CR92" i="1" s="1"/>
  <c r="CQ29" i="1"/>
  <c r="CQ92" i="1" s="1"/>
  <c r="CQ101" i="1" s="1"/>
  <c r="CP29" i="1"/>
  <c r="CP92" i="1" s="1"/>
  <c r="CP101" i="1" s="1"/>
  <c r="CO29" i="1"/>
  <c r="CO92" i="1" s="1"/>
  <c r="CO101" i="1" s="1"/>
  <c r="CN29" i="1"/>
  <c r="CN92" i="1" s="1"/>
  <c r="CN101" i="1" s="1"/>
  <c r="CM29" i="1"/>
  <c r="CM92" i="1" s="1"/>
  <c r="CM101" i="1" s="1"/>
  <c r="CL29" i="1"/>
  <c r="CL92" i="1" s="1"/>
  <c r="CL101" i="1" s="1"/>
  <c r="CK29" i="1"/>
  <c r="CK92" i="1" s="1"/>
  <c r="CK101" i="1" s="1"/>
  <c r="CJ29" i="1"/>
  <c r="CJ92" i="1" s="1"/>
  <c r="CJ101" i="1" s="1"/>
  <c r="CI29" i="1"/>
  <c r="CI92" i="1" s="1"/>
  <c r="CI101" i="1" s="1"/>
  <c r="CH29" i="1"/>
  <c r="CH92" i="1" s="1"/>
  <c r="CH101" i="1" s="1"/>
  <c r="CG29" i="1"/>
  <c r="CG92" i="1" s="1"/>
  <c r="CG101" i="1" s="1"/>
  <c r="CF29" i="1"/>
  <c r="CF92" i="1" s="1"/>
  <c r="CE29" i="1"/>
  <c r="CE92" i="1" s="1"/>
  <c r="CE101" i="1" s="1"/>
  <c r="CD29" i="1"/>
  <c r="CD92" i="1" s="1"/>
  <c r="CD101" i="1" s="1"/>
  <c r="CC29" i="1"/>
  <c r="CC92" i="1" s="1"/>
  <c r="CC101" i="1" s="1"/>
  <c r="CB29" i="1"/>
  <c r="CB92" i="1" s="1"/>
  <c r="CB101" i="1" s="1"/>
  <c r="CA29" i="1"/>
  <c r="CA92" i="1" s="1"/>
  <c r="CA101" i="1" s="1"/>
  <c r="BZ29" i="1"/>
  <c r="BZ92" i="1" s="1"/>
  <c r="BZ101" i="1" s="1"/>
  <c r="BY29" i="1"/>
  <c r="BY92" i="1" s="1"/>
  <c r="BY101" i="1" s="1"/>
  <c r="BX29" i="1"/>
  <c r="BX92" i="1" s="1"/>
  <c r="BX101" i="1" s="1"/>
  <c r="BW29" i="1"/>
  <c r="BW92" i="1" s="1"/>
  <c r="BW101" i="1" s="1"/>
  <c r="BV29" i="1"/>
  <c r="BV92" i="1" s="1"/>
  <c r="BV101" i="1" s="1"/>
  <c r="BU29" i="1"/>
  <c r="BU92" i="1" s="1"/>
  <c r="BU101" i="1" s="1"/>
  <c r="BT29" i="1"/>
  <c r="BT92" i="1" s="1"/>
  <c r="BS29" i="1"/>
  <c r="BS92" i="1" s="1"/>
  <c r="BS101" i="1" s="1"/>
  <c r="BR29" i="1"/>
  <c r="BR92" i="1" s="1"/>
  <c r="BR101" i="1" s="1"/>
  <c r="BQ29" i="1"/>
  <c r="BQ92" i="1" s="1"/>
  <c r="BQ101" i="1" s="1"/>
  <c r="BP29" i="1"/>
  <c r="BP92" i="1" s="1"/>
  <c r="BP101" i="1" s="1"/>
  <c r="BO29" i="1"/>
  <c r="BO92" i="1" s="1"/>
  <c r="BO101" i="1" s="1"/>
  <c r="BN29" i="1"/>
  <c r="BN92" i="1" s="1"/>
  <c r="BN101" i="1" s="1"/>
  <c r="BM29" i="1"/>
  <c r="BM92" i="1" s="1"/>
  <c r="BM101" i="1" s="1"/>
  <c r="BL29" i="1"/>
  <c r="BL92" i="1" s="1"/>
  <c r="BL101" i="1" s="1"/>
  <c r="BK29" i="1"/>
  <c r="BK92" i="1" s="1"/>
  <c r="BK101" i="1" s="1"/>
  <c r="BJ29" i="1"/>
  <c r="BJ92" i="1" s="1"/>
  <c r="BJ101" i="1" s="1"/>
  <c r="BI29" i="1"/>
  <c r="BI92" i="1" s="1"/>
  <c r="BI101" i="1" s="1"/>
  <c r="BH29" i="1"/>
  <c r="BH92" i="1" s="1"/>
  <c r="BG29" i="1"/>
  <c r="BG92" i="1" s="1"/>
  <c r="BG101" i="1" s="1"/>
  <c r="BF29" i="1"/>
  <c r="BF92" i="1" s="1"/>
  <c r="BF101" i="1" s="1"/>
  <c r="BE29" i="1"/>
  <c r="BE92" i="1" s="1"/>
  <c r="BE101" i="1" s="1"/>
  <c r="BD29" i="1"/>
  <c r="BD92" i="1" s="1"/>
  <c r="BD101" i="1" s="1"/>
  <c r="BC29" i="1"/>
  <c r="BC92" i="1" s="1"/>
  <c r="BC101" i="1" s="1"/>
  <c r="BB29" i="1"/>
  <c r="BB92" i="1" s="1"/>
  <c r="BB101" i="1" s="1"/>
  <c r="BA29" i="1"/>
  <c r="BA92" i="1" s="1"/>
  <c r="BA101" i="1" s="1"/>
  <c r="AZ29" i="1"/>
  <c r="AZ92" i="1" s="1"/>
  <c r="AZ101" i="1" s="1"/>
  <c r="AY29" i="1"/>
  <c r="AY92" i="1" s="1"/>
  <c r="AY101" i="1" s="1"/>
  <c r="AX29" i="1"/>
  <c r="AX92" i="1" s="1"/>
  <c r="AX101" i="1" s="1"/>
  <c r="AW29" i="1"/>
  <c r="AW92" i="1" s="1"/>
  <c r="AW101" i="1" s="1"/>
  <c r="AV29" i="1"/>
  <c r="AV92" i="1" s="1"/>
  <c r="AU29" i="1"/>
  <c r="AU92" i="1" s="1"/>
  <c r="AU101" i="1" s="1"/>
  <c r="AT29" i="1"/>
  <c r="AT92" i="1" s="1"/>
  <c r="AT101" i="1" s="1"/>
  <c r="AS29" i="1"/>
  <c r="AS92" i="1" s="1"/>
  <c r="AS101" i="1" s="1"/>
  <c r="AR29" i="1"/>
  <c r="AR92" i="1" s="1"/>
  <c r="AR101" i="1" s="1"/>
  <c r="AQ29" i="1"/>
  <c r="AP29" i="1"/>
  <c r="AP92" i="1" s="1"/>
  <c r="AP101" i="1" s="1"/>
  <c r="AO29" i="1"/>
  <c r="AO92" i="1" s="1"/>
  <c r="AO101" i="1" s="1"/>
  <c r="AN29" i="1"/>
  <c r="AN92" i="1" s="1"/>
  <c r="AN101" i="1" s="1"/>
  <c r="AM29" i="1"/>
  <c r="AM92" i="1" s="1"/>
  <c r="AM101" i="1" s="1"/>
  <c r="AL29" i="1"/>
  <c r="AL92" i="1" s="1"/>
  <c r="AL101" i="1" s="1"/>
  <c r="AK29" i="1"/>
  <c r="AK92" i="1" s="1"/>
  <c r="AK101" i="1" s="1"/>
  <c r="AJ29" i="1"/>
  <c r="AJ92" i="1" s="1"/>
  <c r="AI29" i="1"/>
  <c r="AI92" i="1" s="1"/>
  <c r="AI101" i="1" s="1"/>
  <c r="AH29" i="1"/>
  <c r="AH92" i="1" s="1"/>
  <c r="AH101" i="1" s="1"/>
  <c r="AG29" i="1"/>
  <c r="AG92" i="1" s="1"/>
  <c r="AG101" i="1" s="1"/>
  <c r="AF29" i="1"/>
  <c r="AE29" i="1"/>
  <c r="AE92" i="1" s="1"/>
  <c r="AE101" i="1" s="1"/>
  <c r="AD29" i="1"/>
  <c r="AD92" i="1" s="1"/>
  <c r="AD101" i="1" s="1"/>
  <c r="AC29" i="1"/>
  <c r="AC92" i="1" s="1"/>
  <c r="AC101" i="1" s="1"/>
  <c r="AB29" i="1"/>
  <c r="AB92" i="1" s="1"/>
  <c r="AB101" i="1" s="1"/>
  <c r="AA29" i="1"/>
  <c r="AA92" i="1" s="1"/>
  <c r="AA101" i="1" s="1"/>
  <c r="Z29" i="1"/>
  <c r="Z92" i="1" s="1"/>
  <c r="Z101" i="1" s="1"/>
  <c r="Y29" i="1"/>
  <c r="Y92" i="1" s="1"/>
  <c r="Y101" i="1" s="1"/>
  <c r="X29" i="1"/>
  <c r="X92" i="1" s="1"/>
  <c r="W29" i="1"/>
  <c r="W92" i="1" s="1"/>
  <c r="W101" i="1" s="1"/>
  <c r="V29" i="1"/>
  <c r="V92" i="1" s="1"/>
  <c r="V101" i="1" s="1"/>
  <c r="U29" i="1"/>
  <c r="U92" i="1" s="1"/>
  <c r="U101" i="1" s="1"/>
  <c r="T29" i="1"/>
  <c r="T92" i="1" s="1"/>
  <c r="T101" i="1" s="1"/>
  <c r="S29" i="1"/>
  <c r="S92" i="1" s="1"/>
  <c r="S101" i="1" s="1"/>
  <c r="R29" i="1"/>
  <c r="R92" i="1" s="1"/>
  <c r="R101" i="1" s="1"/>
  <c r="Q29" i="1"/>
  <c r="Q92" i="1" s="1"/>
  <c r="Q101" i="1" s="1"/>
  <c r="P29" i="1"/>
  <c r="P92" i="1" s="1"/>
  <c r="P101" i="1" s="1"/>
  <c r="O29" i="1"/>
  <c r="O92" i="1" s="1"/>
  <c r="O101" i="1" s="1"/>
  <c r="N29" i="1"/>
  <c r="N92" i="1" s="1"/>
  <c r="N101" i="1" s="1"/>
  <c r="M29" i="1"/>
  <c r="M92" i="1" s="1"/>
  <c r="M101" i="1" s="1"/>
  <c r="L29" i="1"/>
  <c r="L92" i="1" s="1"/>
  <c r="K29" i="1"/>
  <c r="K92" i="1" s="1"/>
  <c r="K101" i="1" s="1"/>
  <c r="J29" i="1"/>
  <c r="J92" i="1" s="1"/>
  <c r="J101" i="1" s="1"/>
  <c r="I29" i="1"/>
  <c r="I92" i="1" s="1"/>
  <c r="I101" i="1" s="1"/>
  <c r="H29" i="1"/>
  <c r="H92" i="1" s="1"/>
  <c r="H101" i="1" s="1"/>
  <c r="G29" i="1"/>
  <c r="G92" i="1" s="1"/>
  <c r="G101" i="1" s="1"/>
  <c r="F29" i="1"/>
  <c r="F92" i="1" s="1"/>
  <c r="F101" i="1" s="1"/>
  <c r="E29" i="1"/>
  <c r="E92" i="1" s="1"/>
  <c r="E101" i="1" s="1"/>
  <c r="D29" i="1"/>
  <c r="D92" i="1" s="1"/>
  <c r="D101" i="1" s="1"/>
  <c r="C29" i="1"/>
  <c r="C92" i="1" s="1"/>
  <c r="FZ28" i="1"/>
  <c r="FZ27" i="1"/>
  <c r="FZ26" i="1"/>
  <c r="FZ25" i="1"/>
  <c r="FZ24" i="1"/>
  <c r="FZ23" i="1"/>
  <c r="FZ22" i="1"/>
  <c r="FZ52" i="1" s="1"/>
  <c r="FZ21" i="1"/>
  <c r="FZ20" i="1"/>
  <c r="FZ19" i="1"/>
  <c r="FZ18" i="1"/>
  <c r="FZ17" i="1"/>
  <c r="FZ16" i="1"/>
  <c r="FX15" i="1"/>
  <c r="FR15" i="1"/>
  <c r="FR83" i="1" s="1"/>
  <c r="FR88" i="1" s="1"/>
  <c r="FR94" i="1" s="1"/>
  <c r="FQ15" i="1"/>
  <c r="FQ83" i="1" s="1"/>
  <c r="FQ88" i="1" s="1"/>
  <c r="FQ94" i="1" s="1"/>
  <c r="FP15" i="1"/>
  <c r="FP83" i="1" s="1"/>
  <c r="FP88" i="1" s="1"/>
  <c r="FP94" i="1" s="1"/>
  <c r="FM15" i="1"/>
  <c r="FM83" i="1" s="1"/>
  <c r="FM88" i="1" s="1"/>
  <c r="FM94" i="1" s="1"/>
  <c r="FL15" i="1"/>
  <c r="FL83" i="1" s="1"/>
  <c r="FL88" i="1" s="1"/>
  <c r="FL94" i="1" s="1"/>
  <c r="FF15" i="1"/>
  <c r="FF83" i="1" s="1"/>
  <c r="FF88" i="1" s="1"/>
  <c r="FF94" i="1" s="1"/>
  <c r="FE15" i="1"/>
  <c r="FE83" i="1" s="1"/>
  <c r="FE88" i="1" s="1"/>
  <c r="FE94" i="1" s="1"/>
  <c r="FD15" i="1"/>
  <c r="FD83" i="1" s="1"/>
  <c r="FA15" i="1"/>
  <c r="FA83" i="1" s="1"/>
  <c r="FA88" i="1" s="1"/>
  <c r="FA94" i="1" s="1"/>
  <c r="EZ15" i="1"/>
  <c r="EZ83" i="1" s="1"/>
  <c r="EZ88" i="1" s="1"/>
  <c r="EZ94" i="1" s="1"/>
  <c r="ET15" i="1"/>
  <c r="ET83" i="1" s="1"/>
  <c r="ET88" i="1" s="1"/>
  <c r="ET94" i="1" s="1"/>
  <c r="ES15" i="1"/>
  <c r="ES83" i="1" s="1"/>
  <c r="ES88" i="1" s="1"/>
  <c r="ES94" i="1" s="1"/>
  <c r="ER15" i="1"/>
  <c r="ER83" i="1" s="1"/>
  <c r="ER88" i="1" s="1"/>
  <c r="ER94" i="1" s="1"/>
  <c r="EO15" i="1"/>
  <c r="EO83" i="1" s="1"/>
  <c r="EO88" i="1" s="1"/>
  <c r="EO94" i="1" s="1"/>
  <c r="EN15" i="1"/>
  <c r="EN83" i="1" s="1"/>
  <c r="EN88" i="1" s="1"/>
  <c r="EN94" i="1" s="1"/>
  <c r="EH15" i="1"/>
  <c r="EH83" i="1" s="1"/>
  <c r="EH88" i="1" s="1"/>
  <c r="EH94" i="1" s="1"/>
  <c r="EG15" i="1"/>
  <c r="EG83" i="1" s="1"/>
  <c r="EG88" i="1" s="1"/>
  <c r="EG94" i="1" s="1"/>
  <c r="EF15" i="1"/>
  <c r="EF83" i="1" s="1"/>
  <c r="EF88" i="1" s="1"/>
  <c r="EF94" i="1" s="1"/>
  <c r="EC15" i="1"/>
  <c r="EC83" i="1" s="1"/>
  <c r="EC88" i="1" s="1"/>
  <c r="EC94" i="1" s="1"/>
  <c r="EB15" i="1"/>
  <c r="EB83" i="1" s="1"/>
  <c r="EB88" i="1" s="1"/>
  <c r="EB94" i="1" s="1"/>
  <c r="DV15" i="1"/>
  <c r="DV83" i="1" s="1"/>
  <c r="DV88" i="1" s="1"/>
  <c r="DV94" i="1" s="1"/>
  <c r="DU15" i="1"/>
  <c r="DU83" i="1" s="1"/>
  <c r="DU88" i="1" s="1"/>
  <c r="DU94" i="1" s="1"/>
  <c r="DT15" i="1"/>
  <c r="DT83" i="1" s="1"/>
  <c r="DQ15" i="1"/>
  <c r="DQ83" i="1" s="1"/>
  <c r="DQ88" i="1" s="1"/>
  <c r="DQ94" i="1" s="1"/>
  <c r="DP15" i="1"/>
  <c r="DJ15" i="1"/>
  <c r="DJ83" i="1" s="1"/>
  <c r="DJ88" i="1" s="1"/>
  <c r="DJ94" i="1" s="1"/>
  <c r="DI15" i="1"/>
  <c r="DI83" i="1" s="1"/>
  <c r="DI88" i="1" s="1"/>
  <c r="DI94" i="1" s="1"/>
  <c r="DH15" i="1"/>
  <c r="DH83" i="1" s="1"/>
  <c r="DH88" i="1" s="1"/>
  <c r="DH94" i="1" s="1"/>
  <c r="DE15" i="1"/>
  <c r="DE83" i="1" s="1"/>
  <c r="DE88" i="1" s="1"/>
  <c r="DE94" i="1" s="1"/>
  <c r="DD15" i="1"/>
  <c r="DD83" i="1" s="1"/>
  <c r="DD88" i="1" s="1"/>
  <c r="DD94" i="1" s="1"/>
  <c r="CX15" i="1"/>
  <c r="CX83" i="1" s="1"/>
  <c r="CX88" i="1" s="1"/>
  <c r="CX94" i="1" s="1"/>
  <c r="CW15" i="1"/>
  <c r="CW83" i="1" s="1"/>
  <c r="CW88" i="1" s="1"/>
  <c r="CW94" i="1" s="1"/>
  <c r="CV15" i="1"/>
  <c r="CV83" i="1" s="1"/>
  <c r="CV88" i="1" s="1"/>
  <c r="CV94" i="1" s="1"/>
  <c r="CS15" i="1"/>
  <c r="CR15" i="1"/>
  <c r="CR83" i="1" s="1"/>
  <c r="CR88" i="1" s="1"/>
  <c r="CR94" i="1" s="1"/>
  <c r="CL15" i="1"/>
  <c r="CL83" i="1" s="1"/>
  <c r="CL88" i="1" s="1"/>
  <c r="CL94" i="1" s="1"/>
  <c r="CK15" i="1"/>
  <c r="CK83" i="1" s="1"/>
  <c r="CK88" i="1" s="1"/>
  <c r="CK94" i="1" s="1"/>
  <c r="CJ15" i="1"/>
  <c r="CJ83" i="1" s="1"/>
  <c r="CG15" i="1"/>
  <c r="CG83" i="1" s="1"/>
  <c r="CG88" i="1" s="1"/>
  <c r="CG94" i="1" s="1"/>
  <c r="CF15" i="1"/>
  <c r="CF83" i="1" s="1"/>
  <c r="CF88" i="1" s="1"/>
  <c r="CF94" i="1" s="1"/>
  <c r="BZ15" i="1"/>
  <c r="BZ83" i="1" s="1"/>
  <c r="BZ88" i="1" s="1"/>
  <c r="BZ94" i="1" s="1"/>
  <c r="BY15" i="1"/>
  <c r="BY83" i="1" s="1"/>
  <c r="BY88" i="1" s="1"/>
  <c r="BY94" i="1" s="1"/>
  <c r="BX15" i="1"/>
  <c r="BX83" i="1" s="1"/>
  <c r="BX88" i="1" s="1"/>
  <c r="BX94" i="1" s="1"/>
  <c r="BU15" i="1"/>
  <c r="BU83" i="1" s="1"/>
  <c r="BU88" i="1" s="1"/>
  <c r="BU94" i="1" s="1"/>
  <c r="BT15" i="1"/>
  <c r="BT83" i="1" s="1"/>
  <c r="BT88" i="1" s="1"/>
  <c r="BT94" i="1" s="1"/>
  <c r="BN15" i="1"/>
  <c r="BN83" i="1" s="1"/>
  <c r="BN88" i="1" s="1"/>
  <c r="BN94" i="1" s="1"/>
  <c r="BM15" i="1"/>
  <c r="BM83" i="1" s="1"/>
  <c r="BM88" i="1" s="1"/>
  <c r="BM94" i="1" s="1"/>
  <c r="BL15" i="1"/>
  <c r="BL83" i="1" s="1"/>
  <c r="BL88" i="1" s="1"/>
  <c r="BL94" i="1" s="1"/>
  <c r="BI15" i="1"/>
  <c r="BI83" i="1" s="1"/>
  <c r="BI88" i="1" s="1"/>
  <c r="BI94" i="1" s="1"/>
  <c r="BH15" i="1"/>
  <c r="BH83" i="1" s="1"/>
  <c r="BH88" i="1" s="1"/>
  <c r="BH94" i="1" s="1"/>
  <c r="BB15" i="1"/>
  <c r="BB83" i="1" s="1"/>
  <c r="BB88" i="1" s="1"/>
  <c r="BB94" i="1" s="1"/>
  <c r="BA15" i="1"/>
  <c r="BA83" i="1" s="1"/>
  <c r="BA88" i="1" s="1"/>
  <c r="BA94" i="1" s="1"/>
  <c r="AZ15" i="1"/>
  <c r="AZ83" i="1" s="1"/>
  <c r="AW15" i="1"/>
  <c r="AW83" i="1" s="1"/>
  <c r="AW88" i="1" s="1"/>
  <c r="AW94" i="1" s="1"/>
  <c r="AV15" i="1"/>
  <c r="AV83" i="1" s="1"/>
  <c r="AV88" i="1" s="1"/>
  <c r="AV94" i="1" s="1"/>
  <c r="AP15" i="1"/>
  <c r="AP83" i="1" s="1"/>
  <c r="AP88" i="1" s="1"/>
  <c r="AP94" i="1" s="1"/>
  <c r="AO15" i="1"/>
  <c r="AO83" i="1" s="1"/>
  <c r="AO88" i="1" s="1"/>
  <c r="AO94" i="1" s="1"/>
  <c r="AN15" i="1"/>
  <c r="AN83" i="1" s="1"/>
  <c r="AN88" i="1" s="1"/>
  <c r="AN94" i="1" s="1"/>
  <c r="AK15" i="1"/>
  <c r="AJ15" i="1"/>
  <c r="AD15" i="1"/>
  <c r="AD83" i="1" s="1"/>
  <c r="AD88" i="1" s="1"/>
  <c r="AD94" i="1" s="1"/>
  <c r="AC15" i="1"/>
  <c r="AC83" i="1" s="1"/>
  <c r="AC88" i="1" s="1"/>
  <c r="AC94" i="1" s="1"/>
  <c r="AB15" i="1"/>
  <c r="AB83" i="1" s="1"/>
  <c r="AB88" i="1" s="1"/>
  <c r="AB94" i="1" s="1"/>
  <c r="Y15" i="1"/>
  <c r="Y83" i="1" s="1"/>
  <c r="Y88" i="1" s="1"/>
  <c r="Y94" i="1" s="1"/>
  <c r="X15" i="1"/>
  <c r="X83" i="1" s="1"/>
  <c r="X88" i="1" s="1"/>
  <c r="X94" i="1" s="1"/>
  <c r="R15" i="1"/>
  <c r="R83" i="1" s="1"/>
  <c r="R88" i="1" s="1"/>
  <c r="R94" i="1" s="1"/>
  <c r="Q15" i="1"/>
  <c r="Q83" i="1" s="1"/>
  <c r="Q88" i="1" s="1"/>
  <c r="Q94" i="1" s="1"/>
  <c r="P15" i="1"/>
  <c r="P83" i="1" s="1"/>
  <c r="M15" i="1"/>
  <c r="M83" i="1" s="1"/>
  <c r="M88" i="1" s="1"/>
  <c r="M94" i="1" s="1"/>
  <c r="L15" i="1"/>
  <c r="L83" i="1" s="1"/>
  <c r="L88" i="1" s="1"/>
  <c r="L94" i="1" s="1"/>
  <c r="F15" i="1"/>
  <c r="F83" i="1" s="1"/>
  <c r="F88" i="1" s="1"/>
  <c r="F94" i="1" s="1"/>
  <c r="E15" i="1"/>
  <c r="E83" i="1" s="1"/>
  <c r="E88" i="1" s="1"/>
  <c r="E94" i="1" s="1"/>
  <c r="D15" i="1"/>
  <c r="D83" i="1" s="1"/>
  <c r="D88" i="1" s="1"/>
  <c r="D94" i="1" s="1"/>
  <c r="FZ14" i="1"/>
  <c r="FZ13" i="1"/>
  <c r="FZ12" i="1"/>
  <c r="FX11" i="1"/>
  <c r="FW11" i="1"/>
  <c r="FW15" i="1" s="1"/>
  <c r="FW83" i="1" s="1"/>
  <c r="FW88" i="1" s="1"/>
  <c r="FW94" i="1" s="1"/>
  <c r="FV11" i="1"/>
  <c r="FV15" i="1" s="1"/>
  <c r="FV83" i="1" s="1"/>
  <c r="FV88" i="1" s="1"/>
  <c r="FV94" i="1" s="1"/>
  <c r="FU11" i="1"/>
  <c r="FU15" i="1" s="1"/>
  <c r="FU83" i="1" s="1"/>
  <c r="FU88" i="1" s="1"/>
  <c r="FU94" i="1" s="1"/>
  <c r="FT11" i="1"/>
  <c r="FT15" i="1" s="1"/>
  <c r="FT83" i="1" s="1"/>
  <c r="FT88" i="1" s="1"/>
  <c r="FT94" i="1" s="1"/>
  <c r="FS11" i="1"/>
  <c r="FS15" i="1" s="1"/>
  <c r="FS83" i="1" s="1"/>
  <c r="FS88" i="1" s="1"/>
  <c r="FR11" i="1"/>
  <c r="FQ11" i="1"/>
  <c r="FP11" i="1"/>
  <c r="FO11" i="1"/>
  <c r="FO15" i="1" s="1"/>
  <c r="FO83" i="1" s="1"/>
  <c r="FO88" i="1" s="1"/>
  <c r="FO94" i="1" s="1"/>
  <c r="FN11" i="1"/>
  <c r="FN15" i="1" s="1"/>
  <c r="FN83" i="1" s="1"/>
  <c r="FN88" i="1" s="1"/>
  <c r="FN94" i="1" s="1"/>
  <c r="FM11" i="1"/>
  <c r="FL11" i="1"/>
  <c r="FK11" i="1"/>
  <c r="FK15" i="1" s="1"/>
  <c r="FK83" i="1" s="1"/>
  <c r="FK88" i="1" s="1"/>
  <c r="FK94" i="1" s="1"/>
  <c r="FJ11" i="1"/>
  <c r="FJ15" i="1" s="1"/>
  <c r="FJ83" i="1" s="1"/>
  <c r="FJ88" i="1" s="1"/>
  <c r="FJ94" i="1" s="1"/>
  <c r="FI11" i="1"/>
  <c r="FI15" i="1" s="1"/>
  <c r="FI83" i="1" s="1"/>
  <c r="FI88" i="1" s="1"/>
  <c r="FI94" i="1" s="1"/>
  <c r="FH11" i="1"/>
  <c r="FH15" i="1" s="1"/>
  <c r="FH83" i="1" s="1"/>
  <c r="FH88" i="1" s="1"/>
  <c r="FH94" i="1" s="1"/>
  <c r="FG11" i="1"/>
  <c r="FG15" i="1" s="1"/>
  <c r="FG83" i="1" s="1"/>
  <c r="FG88" i="1" s="1"/>
  <c r="FF11" i="1"/>
  <c r="FE11" i="1"/>
  <c r="FD11" i="1"/>
  <c r="FC11" i="1"/>
  <c r="FC15" i="1" s="1"/>
  <c r="FC83" i="1" s="1"/>
  <c r="FC88" i="1" s="1"/>
  <c r="FC94" i="1" s="1"/>
  <c r="FB11" i="1"/>
  <c r="FB15" i="1" s="1"/>
  <c r="FB83" i="1" s="1"/>
  <c r="FB88" i="1" s="1"/>
  <c r="FB94" i="1" s="1"/>
  <c r="FA11" i="1"/>
  <c r="EZ11" i="1"/>
  <c r="EY11" i="1"/>
  <c r="EY15" i="1" s="1"/>
  <c r="EY83" i="1" s="1"/>
  <c r="EY88" i="1" s="1"/>
  <c r="EY94" i="1" s="1"/>
  <c r="EX11" i="1"/>
  <c r="EX15" i="1" s="1"/>
  <c r="EX83" i="1" s="1"/>
  <c r="EX88" i="1" s="1"/>
  <c r="EX94" i="1" s="1"/>
  <c r="EW11" i="1"/>
  <c r="EW15" i="1" s="1"/>
  <c r="EW83" i="1" s="1"/>
  <c r="EW88" i="1" s="1"/>
  <c r="EW94" i="1" s="1"/>
  <c r="EV11" i="1"/>
  <c r="EV15" i="1" s="1"/>
  <c r="EV83" i="1" s="1"/>
  <c r="EV88" i="1" s="1"/>
  <c r="EV94" i="1" s="1"/>
  <c r="EU11" i="1"/>
  <c r="EU15" i="1" s="1"/>
  <c r="EU83" i="1" s="1"/>
  <c r="EU88" i="1" s="1"/>
  <c r="ET11" i="1"/>
  <c r="ES11" i="1"/>
  <c r="ER11" i="1"/>
  <c r="EQ11" i="1"/>
  <c r="EQ15" i="1" s="1"/>
  <c r="EQ83" i="1" s="1"/>
  <c r="EQ88" i="1" s="1"/>
  <c r="EQ94" i="1" s="1"/>
  <c r="EP11" i="1"/>
  <c r="EP15" i="1" s="1"/>
  <c r="EP83" i="1" s="1"/>
  <c r="EP88" i="1" s="1"/>
  <c r="EP94" i="1" s="1"/>
  <c r="EO11" i="1"/>
  <c r="EN11" i="1"/>
  <c r="EM11" i="1"/>
  <c r="EM15" i="1" s="1"/>
  <c r="EM83" i="1" s="1"/>
  <c r="EM88" i="1" s="1"/>
  <c r="EM94" i="1" s="1"/>
  <c r="EL11" i="1"/>
  <c r="EL15" i="1" s="1"/>
  <c r="EL83" i="1" s="1"/>
  <c r="EL88" i="1" s="1"/>
  <c r="EL94" i="1" s="1"/>
  <c r="EK11" i="1"/>
  <c r="EK15" i="1" s="1"/>
  <c r="EK83" i="1" s="1"/>
  <c r="EK88" i="1" s="1"/>
  <c r="EK94" i="1" s="1"/>
  <c r="EJ11" i="1"/>
  <c r="EJ15" i="1" s="1"/>
  <c r="EJ83" i="1" s="1"/>
  <c r="EJ88" i="1" s="1"/>
  <c r="EJ94" i="1" s="1"/>
  <c r="EI11" i="1"/>
  <c r="EI15" i="1" s="1"/>
  <c r="EI83" i="1" s="1"/>
  <c r="EI88" i="1" s="1"/>
  <c r="EH11" i="1"/>
  <c r="EG11" i="1"/>
  <c r="EF11" i="1"/>
  <c r="EE11" i="1"/>
  <c r="EE15" i="1" s="1"/>
  <c r="EE83" i="1" s="1"/>
  <c r="EE88" i="1" s="1"/>
  <c r="EE94" i="1" s="1"/>
  <c r="ED11" i="1"/>
  <c r="ED15" i="1" s="1"/>
  <c r="ED83" i="1" s="1"/>
  <c r="ED88" i="1" s="1"/>
  <c r="ED94" i="1" s="1"/>
  <c r="EC11" i="1"/>
  <c r="EB11" i="1"/>
  <c r="EA11" i="1"/>
  <c r="EA15" i="1" s="1"/>
  <c r="EA83" i="1" s="1"/>
  <c r="EA88" i="1" s="1"/>
  <c r="EA94" i="1" s="1"/>
  <c r="DZ11" i="1"/>
  <c r="DZ15" i="1" s="1"/>
  <c r="DZ83" i="1" s="1"/>
  <c r="DZ88" i="1" s="1"/>
  <c r="DZ94" i="1" s="1"/>
  <c r="DY11" i="1"/>
  <c r="DY15" i="1" s="1"/>
  <c r="DY83" i="1" s="1"/>
  <c r="DY88" i="1" s="1"/>
  <c r="DY94" i="1" s="1"/>
  <c r="DX11" i="1"/>
  <c r="DX15" i="1" s="1"/>
  <c r="DX83" i="1" s="1"/>
  <c r="DX88" i="1" s="1"/>
  <c r="DX94" i="1" s="1"/>
  <c r="DW11" i="1"/>
  <c r="DW15" i="1" s="1"/>
  <c r="DW83" i="1" s="1"/>
  <c r="DW88" i="1" s="1"/>
  <c r="DV11" i="1"/>
  <c r="DU11" i="1"/>
  <c r="DT11" i="1"/>
  <c r="DS11" i="1"/>
  <c r="DS15" i="1" s="1"/>
  <c r="DS83" i="1" s="1"/>
  <c r="DS88" i="1" s="1"/>
  <c r="DS94" i="1" s="1"/>
  <c r="DR11" i="1"/>
  <c r="DR15" i="1" s="1"/>
  <c r="DR83" i="1" s="1"/>
  <c r="DR88" i="1" s="1"/>
  <c r="DR94" i="1" s="1"/>
  <c r="DQ11" i="1"/>
  <c r="DP11" i="1"/>
  <c r="DO11" i="1"/>
  <c r="DO15" i="1" s="1"/>
  <c r="DO83" i="1" s="1"/>
  <c r="DO88" i="1" s="1"/>
  <c r="DO94" i="1" s="1"/>
  <c r="DN11" i="1"/>
  <c r="DN15" i="1" s="1"/>
  <c r="DN83" i="1" s="1"/>
  <c r="DN88" i="1" s="1"/>
  <c r="DN94" i="1" s="1"/>
  <c r="DM11" i="1"/>
  <c r="DM15" i="1" s="1"/>
  <c r="DM83" i="1" s="1"/>
  <c r="DM88" i="1" s="1"/>
  <c r="DM94" i="1" s="1"/>
  <c r="DL11" i="1"/>
  <c r="DL15" i="1" s="1"/>
  <c r="DL83" i="1" s="1"/>
  <c r="DL88" i="1" s="1"/>
  <c r="DL94" i="1" s="1"/>
  <c r="DK11" i="1"/>
  <c r="DK15" i="1" s="1"/>
  <c r="DK83" i="1" s="1"/>
  <c r="DK88" i="1" s="1"/>
  <c r="DK94" i="1" s="1"/>
  <c r="DJ11" i="1"/>
  <c r="DI11" i="1"/>
  <c r="DH11" i="1"/>
  <c r="DG11" i="1"/>
  <c r="DG15" i="1" s="1"/>
  <c r="DG83" i="1" s="1"/>
  <c r="DG88" i="1" s="1"/>
  <c r="DG94" i="1" s="1"/>
  <c r="DF11" i="1"/>
  <c r="DF15" i="1" s="1"/>
  <c r="DF83" i="1" s="1"/>
  <c r="DF88" i="1" s="1"/>
  <c r="DF94" i="1" s="1"/>
  <c r="DE11" i="1"/>
  <c r="DD11" i="1"/>
  <c r="DC11" i="1"/>
  <c r="DC15" i="1" s="1"/>
  <c r="DC83" i="1" s="1"/>
  <c r="DC88" i="1" s="1"/>
  <c r="DC94" i="1" s="1"/>
  <c r="DB11" i="1"/>
  <c r="DB15" i="1" s="1"/>
  <c r="DB83" i="1" s="1"/>
  <c r="DB88" i="1" s="1"/>
  <c r="DB94" i="1" s="1"/>
  <c r="DA11" i="1"/>
  <c r="DA15" i="1" s="1"/>
  <c r="DA83" i="1" s="1"/>
  <c r="DA88" i="1" s="1"/>
  <c r="DA94" i="1" s="1"/>
  <c r="CZ11" i="1"/>
  <c r="CZ15" i="1" s="1"/>
  <c r="CZ83" i="1" s="1"/>
  <c r="CZ88" i="1" s="1"/>
  <c r="CZ94" i="1" s="1"/>
  <c r="CY11" i="1"/>
  <c r="CY15" i="1" s="1"/>
  <c r="CY83" i="1" s="1"/>
  <c r="CY88" i="1" s="1"/>
  <c r="CX11" i="1"/>
  <c r="CW11" i="1"/>
  <c r="CV11" i="1"/>
  <c r="CU11" i="1"/>
  <c r="CU15" i="1" s="1"/>
  <c r="CU83" i="1" s="1"/>
  <c r="CU88" i="1" s="1"/>
  <c r="CU94" i="1" s="1"/>
  <c r="CT11" i="1"/>
  <c r="CT15" i="1" s="1"/>
  <c r="CT83" i="1" s="1"/>
  <c r="CT88" i="1" s="1"/>
  <c r="CT94" i="1" s="1"/>
  <c r="CS11" i="1"/>
  <c r="CR11" i="1"/>
  <c r="CQ11" i="1"/>
  <c r="CQ15" i="1" s="1"/>
  <c r="CQ83" i="1" s="1"/>
  <c r="CQ88" i="1" s="1"/>
  <c r="CQ94" i="1" s="1"/>
  <c r="CP11" i="1"/>
  <c r="CP15" i="1" s="1"/>
  <c r="CP83" i="1" s="1"/>
  <c r="CP88" i="1" s="1"/>
  <c r="CP94" i="1" s="1"/>
  <c r="CO11" i="1"/>
  <c r="CO15" i="1" s="1"/>
  <c r="CO83" i="1" s="1"/>
  <c r="CO88" i="1" s="1"/>
  <c r="CO94" i="1" s="1"/>
  <c r="CN11" i="1"/>
  <c r="CN15" i="1" s="1"/>
  <c r="CN83" i="1" s="1"/>
  <c r="CN88" i="1" s="1"/>
  <c r="CN94" i="1" s="1"/>
  <c r="CM11" i="1"/>
  <c r="CM15" i="1" s="1"/>
  <c r="CM83" i="1" s="1"/>
  <c r="CM88" i="1" s="1"/>
  <c r="CL11" i="1"/>
  <c r="CK11" i="1"/>
  <c r="CJ11" i="1"/>
  <c r="CI11" i="1"/>
  <c r="CI15" i="1" s="1"/>
  <c r="CI83" i="1" s="1"/>
  <c r="CI88" i="1" s="1"/>
  <c r="CI94" i="1" s="1"/>
  <c r="CH11" i="1"/>
  <c r="CH15" i="1" s="1"/>
  <c r="CH83" i="1" s="1"/>
  <c r="CH88" i="1" s="1"/>
  <c r="CH94" i="1" s="1"/>
  <c r="CG11" i="1"/>
  <c r="CF11" i="1"/>
  <c r="CE11" i="1"/>
  <c r="CE15" i="1" s="1"/>
  <c r="CE83" i="1" s="1"/>
  <c r="CE88" i="1" s="1"/>
  <c r="CE94" i="1" s="1"/>
  <c r="CD11" i="1"/>
  <c r="CD15" i="1" s="1"/>
  <c r="CD83" i="1" s="1"/>
  <c r="CD88" i="1" s="1"/>
  <c r="CD94" i="1" s="1"/>
  <c r="CC11" i="1"/>
  <c r="CC15" i="1" s="1"/>
  <c r="CC83" i="1" s="1"/>
  <c r="CC88" i="1" s="1"/>
  <c r="CC94" i="1" s="1"/>
  <c r="CB11" i="1"/>
  <c r="CB15" i="1" s="1"/>
  <c r="CB83" i="1" s="1"/>
  <c r="CB88" i="1" s="1"/>
  <c r="CB94" i="1" s="1"/>
  <c r="CA11" i="1"/>
  <c r="CA15" i="1" s="1"/>
  <c r="CA83" i="1" s="1"/>
  <c r="CA88" i="1" s="1"/>
  <c r="BZ11" i="1"/>
  <c r="BY11" i="1"/>
  <c r="BX11" i="1"/>
  <c r="BW11" i="1"/>
  <c r="BW15" i="1" s="1"/>
  <c r="BW83" i="1" s="1"/>
  <c r="BW88" i="1" s="1"/>
  <c r="BW94" i="1" s="1"/>
  <c r="BV11" i="1"/>
  <c r="BV15" i="1" s="1"/>
  <c r="BV83" i="1" s="1"/>
  <c r="BV88" i="1" s="1"/>
  <c r="BV94" i="1" s="1"/>
  <c r="BU11" i="1"/>
  <c r="BT11" i="1"/>
  <c r="BS11" i="1"/>
  <c r="BS15" i="1" s="1"/>
  <c r="BS83" i="1" s="1"/>
  <c r="BS88" i="1" s="1"/>
  <c r="BS94" i="1" s="1"/>
  <c r="BR11" i="1"/>
  <c r="BR15" i="1" s="1"/>
  <c r="BR83" i="1" s="1"/>
  <c r="BR88" i="1" s="1"/>
  <c r="BR94" i="1" s="1"/>
  <c r="BQ11" i="1"/>
  <c r="BQ15" i="1" s="1"/>
  <c r="BQ83" i="1" s="1"/>
  <c r="BQ88" i="1" s="1"/>
  <c r="BQ94" i="1" s="1"/>
  <c r="BP11" i="1"/>
  <c r="BP15" i="1" s="1"/>
  <c r="BP83" i="1" s="1"/>
  <c r="BP88" i="1" s="1"/>
  <c r="BP94" i="1" s="1"/>
  <c r="BO11" i="1"/>
  <c r="BO15" i="1" s="1"/>
  <c r="BO83" i="1" s="1"/>
  <c r="BO88" i="1" s="1"/>
  <c r="BN11" i="1"/>
  <c r="BM11" i="1"/>
  <c r="BL11" i="1"/>
  <c r="BK11" i="1"/>
  <c r="BK15" i="1" s="1"/>
  <c r="BK83" i="1" s="1"/>
  <c r="BK88" i="1" s="1"/>
  <c r="BK94" i="1" s="1"/>
  <c r="BJ11" i="1"/>
  <c r="BJ15" i="1" s="1"/>
  <c r="BJ83" i="1" s="1"/>
  <c r="BJ88" i="1" s="1"/>
  <c r="BJ94" i="1" s="1"/>
  <c r="BI11" i="1"/>
  <c r="BH11" i="1"/>
  <c r="BG11" i="1"/>
  <c r="BG15" i="1" s="1"/>
  <c r="BG83" i="1" s="1"/>
  <c r="BG88" i="1" s="1"/>
  <c r="BG94" i="1" s="1"/>
  <c r="BF11" i="1"/>
  <c r="BF15" i="1" s="1"/>
  <c r="BF83" i="1" s="1"/>
  <c r="BF88" i="1" s="1"/>
  <c r="BF94" i="1" s="1"/>
  <c r="BE11" i="1"/>
  <c r="BE15" i="1" s="1"/>
  <c r="BE83" i="1" s="1"/>
  <c r="BE88" i="1" s="1"/>
  <c r="BE94" i="1" s="1"/>
  <c r="BD11" i="1"/>
  <c r="BD15" i="1" s="1"/>
  <c r="BD83" i="1" s="1"/>
  <c r="BD88" i="1" s="1"/>
  <c r="BD94" i="1" s="1"/>
  <c r="BC11" i="1"/>
  <c r="BC15" i="1" s="1"/>
  <c r="BC83" i="1" s="1"/>
  <c r="BC88" i="1" s="1"/>
  <c r="BB11" i="1"/>
  <c r="BA11" i="1"/>
  <c r="AZ11" i="1"/>
  <c r="AY11" i="1"/>
  <c r="AY15" i="1" s="1"/>
  <c r="AY83" i="1" s="1"/>
  <c r="AY88" i="1" s="1"/>
  <c r="AY94" i="1" s="1"/>
  <c r="AX11" i="1"/>
  <c r="AX15" i="1" s="1"/>
  <c r="AX83" i="1" s="1"/>
  <c r="AX88" i="1" s="1"/>
  <c r="AX94" i="1" s="1"/>
  <c r="AW11" i="1"/>
  <c r="AV11" i="1"/>
  <c r="AU11" i="1"/>
  <c r="AU15" i="1" s="1"/>
  <c r="AU83" i="1" s="1"/>
  <c r="AU88" i="1" s="1"/>
  <c r="AU94" i="1" s="1"/>
  <c r="AT11" i="1"/>
  <c r="AT15" i="1" s="1"/>
  <c r="AT83" i="1" s="1"/>
  <c r="AT88" i="1" s="1"/>
  <c r="AT94" i="1" s="1"/>
  <c r="AS11" i="1"/>
  <c r="AS15" i="1" s="1"/>
  <c r="AS83" i="1" s="1"/>
  <c r="AS88" i="1" s="1"/>
  <c r="AS94" i="1" s="1"/>
  <c r="AR11" i="1"/>
  <c r="AR15" i="1" s="1"/>
  <c r="AR83" i="1" s="1"/>
  <c r="AR88" i="1" s="1"/>
  <c r="AR94" i="1" s="1"/>
  <c r="AQ11" i="1"/>
  <c r="AQ15" i="1" s="1"/>
  <c r="AQ83" i="1" s="1"/>
  <c r="AQ88" i="1" s="1"/>
  <c r="AQ94" i="1" s="1"/>
  <c r="AP11" i="1"/>
  <c r="AO11" i="1"/>
  <c r="AN11" i="1"/>
  <c r="AM11" i="1"/>
  <c r="AM15" i="1" s="1"/>
  <c r="AM83" i="1" s="1"/>
  <c r="AM88" i="1" s="1"/>
  <c r="AM94" i="1" s="1"/>
  <c r="AL11" i="1"/>
  <c r="AL15" i="1" s="1"/>
  <c r="AL83" i="1" s="1"/>
  <c r="AL88" i="1" s="1"/>
  <c r="AL94" i="1" s="1"/>
  <c r="AK11" i="1"/>
  <c r="AJ11" i="1"/>
  <c r="AI11" i="1"/>
  <c r="AI15" i="1" s="1"/>
  <c r="AI83" i="1" s="1"/>
  <c r="AI88" i="1" s="1"/>
  <c r="AI94" i="1" s="1"/>
  <c r="AH11" i="1"/>
  <c r="AH15" i="1" s="1"/>
  <c r="AH83" i="1" s="1"/>
  <c r="AH88" i="1" s="1"/>
  <c r="AH94" i="1" s="1"/>
  <c r="AG11" i="1"/>
  <c r="AG15" i="1" s="1"/>
  <c r="AG83" i="1" s="1"/>
  <c r="AG88" i="1" s="1"/>
  <c r="AG94" i="1" s="1"/>
  <c r="AF11" i="1"/>
  <c r="AF15" i="1" s="1"/>
  <c r="AF83" i="1" s="1"/>
  <c r="AF88" i="1" s="1"/>
  <c r="AF94" i="1" s="1"/>
  <c r="AE11" i="1"/>
  <c r="AE15" i="1" s="1"/>
  <c r="AE83" i="1" s="1"/>
  <c r="AE88" i="1" s="1"/>
  <c r="AD11" i="1"/>
  <c r="AC11" i="1"/>
  <c r="AB11" i="1"/>
  <c r="AA11" i="1"/>
  <c r="AA15" i="1" s="1"/>
  <c r="AA83" i="1" s="1"/>
  <c r="AA88" i="1" s="1"/>
  <c r="AA94" i="1" s="1"/>
  <c r="Z11" i="1"/>
  <c r="Z15" i="1" s="1"/>
  <c r="Z83" i="1" s="1"/>
  <c r="Z88" i="1" s="1"/>
  <c r="Z94" i="1" s="1"/>
  <c r="Y11" i="1"/>
  <c r="X11" i="1"/>
  <c r="W11" i="1"/>
  <c r="W15" i="1" s="1"/>
  <c r="W83" i="1" s="1"/>
  <c r="W88" i="1" s="1"/>
  <c r="W94" i="1" s="1"/>
  <c r="V11" i="1"/>
  <c r="V15" i="1" s="1"/>
  <c r="V83" i="1" s="1"/>
  <c r="V88" i="1" s="1"/>
  <c r="V94" i="1" s="1"/>
  <c r="U11" i="1"/>
  <c r="U15" i="1" s="1"/>
  <c r="U83" i="1" s="1"/>
  <c r="U88" i="1" s="1"/>
  <c r="U94" i="1" s="1"/>
  <c r="T11" i="1"/>
  <c r="T15" i="1" s="1"/>
  <c r="T83" i="1" s="1"/>
  <c r="T88" i="1" s="1"/>
  <c r="T94" i="1" s="1"/>
  <c r="S11" i="1"/>
  <c r="S15" i="1" s="1"/>
  <c r="S83" i="1" s="1"/>
  <c r="S88" i="1" s="1"/>
  <c r="R11" i="1"/>
  <c r="Q11" i="1"/>
  <c r="P11" i="1"/>
  <c r="O11" i="1"/>
  <c r="O15" i="1" s="1"/>
  <c r="O83" i="1" s="1"/>
  <c r="O88" i="1" s="1"/>
  <c r="O94" i="1" s="1"/>
  <c r="N11" i="1"/>
  <c r="N15" i="1" s="1"/>
  <c r="N83" i="1" s="1"/>
  <c r="N88" i="1" s="1"/>
  <c r="N94" i="1" s="1"/>
  <c r="M11" i="1"/>
  <c r="L11" i="1"/>
  <c r="K11" i="1"/>
  <c r="K15" i="1" s="1"/>
  <c r="K83" i="1" s="1"/>
  <c r="K88" i="1" s="1"/>
  <c r="K94" i="1" s="1"/>
  <c r="J11" i="1"/>
  <c r="J15" i="1" s="1"/>
  <c r="J83" i="1" s="1"/>
  <c r="J88" i="1" s="1"/>
  <c r="J94" i="1" s="1"/>
  <c r="I11" i="1"/>
  <c r="I15" i="1" s="1"/>
  <c r="I83" i="1" s="1"/>
  <c r="I88" i="1" s="1"/>
  <c r="I94" i="1" s="1"/>
  <c r="H11" i="1"/>
  <c r="H15" i="1" s="1"/>
  <c r="H83" i="1" s="1"/>
  <c r="H88" i="1" s="1"/>
  <c r="H94" i="1" s="1"/>
  <c r="G11" i="1"/>
  <c r="G15" i="1" s="1"/>
  <c r="G83" i="1" s="1"/>
  <c r="G88" i="1" s="1"/>
  <c r="F11" i="1"/>
  <c r="E11" i="1"/>
  <c r="D11" i="1"/>
  <c r="C11" i="1"/>
  <c r="C15" i="1" s="1"/>
  <c r="FZ10" i="1"/>
  <c r="FZ9" i="1"/>
  <c r="FZ8" i="1"/>
  <c r="B5" i="1"/>
  <c r="B4" i="1"/>
  <c r="C37" i="1" s="1"/>
  <c r="BF203" i="1" l="1"/>
  <c r="BF123" i="1"/>
  <c r="BF99" i="1"/>
  <c r="DZ203" i="1"/>
  <c r="DZ123" i="1"/>
  <c r="DZ99" i="1"/>
  <c r="CX203" i="1"/>
  <c r="CX123" i="1"/>
  <c r="CX99" i="1"/>
  <c r="AU203" i="1"/>
  <c r="AU123" i="1"/>
  <c r="AU99" i="1"/>
  <c r="DC203" i="1"/>
  <c r="DC123" i="1"/>
  <c r="DC99" i="1"/>
  <c r="AW203" i="1"/>
  <c r="AW123" i="1"/>
  <c r="AW99" i="1"/>
  <c r="EF203" i="1"/>
  <c r="EF123" i="1"/>
  <c r="EF99" i="1"/>
  <c r="X203" i="1"/>
  <c r="X123" i="1"/>
  <c r="X99" i="1"/>
  <c r="DE203" i="1"/>
  <c r="DE123" i="1"/>
  <c r="DE99" i="1"/>
  <c r="P203" i="1"/>
  <c r="P123" i="1"/>
  <c r="P99" i="1"/>
  <c r="AZ203" i="1"/>
  <c r="AZ123" i="1"/>
  <c r="AZ99" i="1"/>
  <c r="CJ203" i="1"/>
  <c r="CJ123" i="1"/>
  <c r="CJ99" i="1"/>
  <c r="DT203" i="1"/>
  <c r="DT123" i="1"/>
  <c r="DT99" i="1"/>
  <c r="FD203" i="1"/>
  <c r="FD123" i="1"/>
  <c r="FD99" i="1"/>
  <c r="V203" i="1"/>
  <c r="V123" i="1"/>
  <c r="V99" i="1"/>
  <c r="DN203" i="1"/>
  <c r="DN123" i="1"/>
  <c r="DN99" i="1"/>
  <c r="EC203" i="1"/>
  <c r="EC123" i="1"/>
  <c r="EC99" i="1"/>
  <c r="AI203" i="1"/>
  <c r="AI123" i="1"/>
  <c r="AI99" i="1"/>
  <c r="CE203" i="1"/>
  <c r="CE123" i="1"/>
  <c r="CE99" i="1"/>
  <c r="FW203" i="1"/>
  <c r="FW123" i="1"/>
  <c r="FW99" i="1"/>
  <c r="FW138" i="1" s="1"/>
  <c r="DD203" i="1"/>
  <c r="DD123" i="1"/>
  <c r="DD99" i="1"/>
  <c r="BZ203" i="1"/>
  <c r="BZ123" i="1"/>
  <c r="BZ99" i="1"/>
  <c r="FL203" i="1"/>
  <c r="FL123" i="1"/>
  <c r="FL99" i="1"/>
  <c r="Y203" i="1"/>
  <c r="Y123" i="1"/>
  <c r="Y99" i="1"/>
  <c r="CF203" i="1"/>
  <c r="CF123" i="1"/>
  <c r="CF99" i="1"/>
  <c r="DH203" i="1"/>
  <c r="DH123" i="1"/>
  <c r="DH99" i="1"/>
  <c r="EH203" i="1"/>
  <c r="EH123" i="1"/>
  <c r="EH99" i="1"/>
  <c r="FM203" i="1"/>
  <c r="FM123" i="1"/>
  <c r="FM99" i="1"/>
  <c r="AT203" i="1"/>
  <c r="AT123" i="1"/>
  <c r="AT99" i="1"/>
  <c r="FV203" i="1"/>
  <c r="FV123" i="1"/>
  <c r="FV99" i="1"/>
  <c r="AJ203" i="1"/>
  <c r="AJ123" i="1"/>
  <c r="AJ99" i="1"/>
  <c r="BG203" i="1"/>
  <c r="BG123" i="1"/>
  <c r="BG99" i="1"/>
  <c r="FK203" i="1"/>
  <c r="FK123" i="1"/>
  <c r="FK99" i="1"/>
  <c r="Z203" i="1"/>
  <c r="Z123" i="1"/>
  <c r="Z99" i="1"/>
  <c r="CH203" i="1"/>
  <c r="CH123" i="1"/>
  <c r="CH99" i="1"/>
  <c r="DF203" i="1"/>
  <c r="DF123" i="1"/>
  <c r="DF99" i="1"/>
  <c r="DR203" i="1"/>
  <c r="DR123" i="1"/>
  <c r="DR99" i="1"/>
  <c r="ED203" i="1"/>
  <c r="ED123" i="1"/>
  <c r="ED99" i="1"/>
  <c r="EP203" i="1"/>
  <c r="EP123" i="1"/>
  <c r="EP99" i="1"/>
  <c r="FB203" i="1"/>
  <c r="FB123" i="1"/>
  <c r="FB99" i="1"/>
  <c r="FN203" i="1"/>
  <c r="FN123" i="1"/>
  <c r="FN99" i="1"/>
  <c r="AB203" i="1"/>
  <c r="AB123" i="1"/>
  <c r="AB99" i="1"/>
  <c r="BB203" i="1"/>
  <c r="BB123" i="1"/>
  <c r="BB99" i="1"/>
  <c r="CG203" i="1"/>
  <c r="CG123" i="1"/>
  <c r="CG99" i="1"/>
  <c r="EN203" i="1"/>
  <c r="EN123" i="1"/>
  <c r="EN99" i="1"/>
  <c r="FP203" i="1"/>
  <c r="FP123" i="1"/>
  <c r="FP99" i="1"/>
  <c r="FX203" i="1"/>
  <c r="FX123" i="1"/>
  <c r="FX99" i="1"/>
  <c r="CD203" i="1"/>
  <c r="CD123" i="1"/>
  <c r="CD99" i="1"/>
  <c r="AV203" i="1"/>
  <c r="AV123" i="1"/>
  <c r="AV99" i="1"/>
  <c r="DO203" i="1"/>
  <c r="DO123" i="1"/>
  <c r="DO99" i="1"/>
  <c r="N203" i="1"/>
  <c r="N123" i="1"/>
  <c r="N99" i="1"/>
  <c r="BV203" i="1"/>
  <c r="BV123" i="1"/>
  <c r="BV99" i="1"/>
  <c r="O203" i="1"/>
  <c r="O123" i="1"/>
  <c r="O99" i="1"/>
  <c r="AM203" i="1"/>
  <c r="AM123" i="1"/>
  <c r="AM99" i="1"/>
  <c r="BK203" i="1"/>
  <c r="BK123" i="1"/>
  <c r="BK99" i="1"/>
  <c r="CI203" i="1"/>
  <c r="CI123" i="1"/>
  <c r="CI99" i="1"/>
  <c r="DG203" i="1"/>
  <c r="DG123" i="1"/>
  <c r="DG99" i="1"/>
  <c r="EE203" i="1"/>
  <c r="EE123" i="1"/>
  <c r="EE99" i="1"/>
  <c r="FC203" i="1"/>
  <c r="FC123" i="1"/>
  <c r="FC99" i="1"/>
  <c r="FO203" i="1"/>
  <c r="FO123" i="1"/>
  <c r="FO99" i="1"/>
  <c r="BH203" i="1"/>
  <c r="BH123" i="1"/>
  <c r="BH99" i="1"/>
  <c r="DJ203" i="1"/>
  <c r="DJ123" i="1"/>
  <c r="DJ99" i="1"/>
  <c r="EO203" i="1"/>
  <c r="EO123" i="1"/>
  <c r="EO99" i="1"/>
  <c r="C114" i="1"/>
  <c r="FU37" i="1"/>
  <c r="FI37" i="1"/>
  <c r="EW37" i="1"/>
  <c r="EK37" i="1"/>
  <c r="DY37" i="1"/>
  <c r="DM37" i="1"/>
  <c r="DA37" i="1"/>
  <c r="CO37" i="1"/>
  <c r="CC37" i="1"/>
  <c r="BQ37" i="1"/>
  <c r="BE37" i="1"/>
  <c r="AS37" i="1"/>
  <c r="AG37" i="1"/>
  <c r="U37" i="1"/>
  <c r="I37" i="1"/>
  <c r="EA37" i="1"/>
  <c r="FJ37" i="1"/>
  <c r="CD37" i="1"/>
  <c r="FT37" i="1"/>
  <c r="FH37" i="1"/>
  <c r="EV37" i="1"/>
  <c r="EJ37" i="1"/>
  <c r="DX37" i="1"/>
  <c r="DL37" i="1"/>
  <c r="CZ37" i="1"/>
  <c r="CN37" i="1"/>
  <c r="CB37" i="1"/>
  <c r="BP37" i="1"/>
  <c r="BD37" i="1"/>
  <c r="AR37" i="1"/>
  <c r="AF37" i="1"/>
  <c r="T37" i="1"/>
  <c r="H37" i="1"/>
  <c r="FK37" i="1"/>
  <c r="CQ37" i="1"/>
  <c r="W37" i="1"/>
  <c r="BF37" i="1"/>
  <c r="FS37" i="1"/>
  <c r="FG37" i="1"/>
  <c r="EU37" i="1"/>
  <c r="EI37" i="1"/>
  <c r="DW37" i="1"/>
  <c r="DK37" i="1"/>
  <c r="CY37" i="1"/>
  <c r="CM37" i="1"/>
  <c r="CA37" i="1"/>
  <c r="BO37" i="1"/>
  <c r="BC37" i="1"/>
  <c r="AQ37" i="1"/>
  <c r="AE37" i="1"/>
  <c r="S37" i="1"/>
  <c r="G37" i="1"/>
  <c r="BG37" i="1"/>
  <c r="EX37" i="1"/>
  <c r="DN37" i="1"/>
  <c r="BR37" i="1"/>
  <c r="FR37" i="1"/>
  <c r="FF37" i="1"/>
  <c r="ET37" i="1"/>
  <c r="EH37" i="1"/>
  <c r="DV37" i="1"/>
  <c r="DJ37" i="1"/>
  <c r="CX37" i="1"/>
  <c r="CL37" i="1"/>
  <c r="BZ37" i="1"/>
  <c r="BN37" i="1"/>
  <c r="BB37" i="1"/>
  <c r="AP37" i="1"/>
  <c r="AD37" i="1"/>
  <c r="R37" i="1"/>
  <c r="F37" i="1"/>
  <c r="FW37" i="1"/>
  <c r="DC37" i="1"/>
  <c r="K37" i="1"/>
  <c r="EL37" i="1"/>
  <c r="J37" i="1"/>
  <c r="C117" i="1"/>
  <c r="FQ37" i="1"/>
  <c r="FE37" i="1"/>
  <c r="ES37" i="1"/>
  <c r="EG37" i="1"/>
  <c r="DU37" i="1"/>
  <c r="DI37" i="1"/>
  <c r="CW37" i="1"/>
  <c r="CK37" i="1"/>
  <c r="BY37" i="1"/>
  <c r="BM37" i="1"/>
  <c r="BA37" i="1"/>
  <c r="AO37" i="1"/>
  <c r="AC37" i="1"/>
  <c r="Q37" i="1"/>
  <c r="E37" i="1"/>
  <c r="EM37" i="1"/>
  <c r="AI37" i="1"/>
  <c r="FP37" i="1"/>
  <c r="FD37" i="1"/>
  <c r="ER37" i="1"/>
  <c r="EF37" i="1"/>
  <c r="DT37" i="1"/>
  <c r="DH37" i="1"/>
  <c r="CV37" i="1"/>
  <c r="CJ37" i="1"/>
  <c r="BX37" i="1"/>
  <c r="BL37" i="1"/>
  <c r="AZ37" i="1"/>
  <c r="AN37" i="1"/>
  <c r="AB37" i="1"/>
  <c r="P37" i="1"/>
  <c r="D37" i="1"/>
  <c r="EY37" i="1"/>
  <c r="BS37" i="1"/>
  <c r="AH37" i="1"/>
  <c r="FO37" i="1"/>
  <c r="FC37" i="1"/>
  <c r="EQ37" i="1"/>
  <c r="EE37" i="1"/>
  <c r="DS37" i="1"/>
  <c r="DG37" i="1"/>
  <c r="CU37" i="1"/>
  <c r="CI37" i="1"/>
  <c r="BW37" i="1"/>
  <c r="BK37" i="1"/>
  <c r="AY37" i="1"/>
  <c r="AM37" i="1"/>
  <c r="AA37" i="1"/>
  <c r="O37" i="1"/>
  <c r="AU37" i="1"/>
  <c r="DB37" i="1"/>
  <c r="FN37" i="1"/>
  <c r="FB37" i="1"/>
  <c r="EP37" i="1"/>
  <c r="ED37" i="1"/>
  <c r="DR37" i="1"/>
  <c r="DF37" i="1"/>
  <c r="CT37" i="1"/>
  <c r="CH37" i="1"/>
  <c r="BV37" i="1"/>
  <c r="BJ37" i="1"/>
  <c r="AX37" i="1"/>
  <c r="AL37" i="1"/>
  <c r="Z37" i="1"/>
  <c r="N37" i="1"/>
  <c r="DO37" i="1"/>
  <c r="FM37" i="1"/>
  <c r="FA37" i="1"/>
  <c r="EO37" i="1"/>
  <c r="EC37" i="1"/>
  <c r="DQ37" i="1"/>
  <c r="DE37" i="1"/>
  <c r="CS37" i="1"/>
  <c r="CG37" i="1"/>
  <c r="BU37" i="1"/>
  <c r="BI37" i="1"/>
  <c r="AW37" i="1"/>
  <c r="AK37" i="1"/>
  <c r="Y37" i="1"/>
  <c r="M37" i="1"/>
  <c r="CE37" i="1"/>
  <c r="FV37" i="1"/>
  <c r="DZ37" i="1"/>
  <c r="CP37" i="1"/>
  <c r="V37" i="1"/>
  <c r="FX37" i="1"/>
  <c r="FL37" i="1"/>
  <c r="EZ37" i="1"/>
  <c r="EN37" i="1"/>
  <c r="EB37" i="1"/>
  <c r="DP37" i="1"/>
  <c r="DD37" i="1"/>
  <c r="CR37" i="1"/>
  <c r="CF37" i="1"/>
  <c r="BT37" i="1"/>
  <c r="BH37" i="1"/>
  <c r="AV37" i="1"/>
  <c r="AJ37" i="1"/>
  <c r="X37" i="1"/>
  <c r="L37" i="1"/>
  <c r="AT37" i="1"/>
  <c r="BR203" i="1"/>
  <c r="BR123" i="1"/>
  <c r="BR99" i="1"/>
  <c r="EX203" i="1"/>
  <c r="EX123" i="1"/>
  <c r="EX99" i="1"/>
  <c r="CQ203" i="1"/>
  <c r="CQ123" i="1"/>
  <c r="CQ99" i="1"/>
  <c r="AL203" i="1"/>
  <c r="AL123" i="1"/>
  <c r="AL99" i="1"/>
  <c r="CT203" i="1"/>
  <c r="CT123" i="1"/>
  <c r="CT99" i="1"/>
  <c r="CT140" i="1" s="1"/>
  <c r="C83" i="1"/>
  <c r="FZ15" i="1"/>
  <c r="GB15" i="1" s="1"/>
  <c r="AA203" i="1"/>
  <c r="AA123" i="1"/>
  <c r="AA99" i="1"/>
  <c r="AY203" i="1"/>
  <c r="AY123" i="1"/>
  <c r="AY99" i="1"/>
  <c r="BW203" i="1"/>
  <c r="BW123" i="1"/>
  <c r="BW99" i="1"/>
  <c r="CU203" i="1"/>
  <c r="CU123" i="1"/>
  <c r="CU99" i="1"/>
  <c r="DS203" i="1"/>
  <c r="DS123" i="1"/>
  <c r="DS99" i="1"/>
  <c r="EQ203" i="1"/>
  <c r="EQ123" i="1"/>
  <c r="EQ99" i="1"/>
  <c r="D203" i="1"/>
  <c r="D123" i="1"/>
  <c r="D99" i="1"/>
  <c r="AD203" i="1"/>
  <c r="AD123" i="1"/>
  <c r="AD99" i="1"/>
  <c r="BI203" i="1"/>
  <c r="BI123" i="1"/>
  <c r="BI99" i="1"/>
  <c r="ER203" i="1"/>
  <c r="ER123" i="1"/>
  <c r="ER99" i="1"/>
  <c r="FR203" i="1"/>
  <c r="FR123" i="1"/>
  <c r="FR99" i="1"/>
  <c r="J203" i="1"/>
  <c r="J123" i="1"/>
  <c r="J99" i="1"/>
  <c r="EL203" i="1"/>
  <c r="EL123" i="1"/>
  <c r="EL99" i="1"/>
  <c r="W203" i="1"/>
  <c r="W123" i="1"/>
  <c r="W99" i="1"/>
  <c r="EY203" i="1"/>
  <c r="EY123" i="1"/>
  <c r="EY99" i="1"/>
  <c r="AX203" i="1"/>
  <c r="AX123" i="1"/>
  <c r="AX99" i="1"/>
  <c r="BL203" i="1"/>
  <c r="BL123" i="1"/>
  <c r="BL99" i="1"/>
  <c r="CL203" i="1"/>
  <c r="CL123" i="1"/>
  <c r="CL99" i="1"/>
  <c r="DQ203" i="1"/>
  <c r="DQ123" i="1"/>
  <c r="DQ99" i="1"/>
  <c r="CP203" i="1"/>
  <c r="CP123" i="1"/>
  <c r="CP99" i="1"/>
  <c r="K203" i="1"/>
  <c r="K123" i="1"/>
  <c r="K99" i="1"/>
  <c r="EM203" i="1"/>
  <c r="EM123" i="1"/>
  <c r="EM99" i="1"/>
  <c r="BJ203" i="1"/>
  <c r="BJ123" i="1"/>
  <c r="BJ99" i="1"/>
  <c r="E203" i="1"/>
  <c r="E123" i="1"/>
  <c r="E99" i="1"/>
  <c r="F203" i="1"/>
  <c r="F123" i="1"/>
  <c r="F99" i="1"/>
  <c r="CR203" i="1"/>
  <c r="CR123" i="1"/>
  <c r="CR99" i="1"/>
  <c r="ET203" i="1"/>
  <c r="ET123" i="1"/>
  <c r="ET99" i="1"/>
  <c r="FW204" i="1"/>
  <c r="FW170" i="1"/>
  <c r="AH203" i="1"/>
  <c r="AH123" i="1"/>
  <c r="AH99" i="1"/>
  <c r="DB203" i="1"/>
  <c r="DB123" i="1"/>
  <c r="DB99" i="1"/>
  <c r="BX203" i="1"/>
  <c r="BX123" i="1"/>
  <c r="BX99" i="1"/>
  <c r="BS203" i="1"/>
  <c r="BS123" i="1"/>
  <c r="BS99" i="1"/>
  <c r="EA203" i="1"/>
  <c r="EA123" i="1"/>
  <c r="EA99" i="1"/>
  <c r="R203" i="1"/>
  <c r="R123" i="1"/>
  <c r="R99" i="1"/>
  <c r="FF203" i="1"/>
  <c r="FF123" i="1"/>
  <c r="FF99" i="1"/>
  <c r="G94" i="1"/>
  <c r="S94" i="1"/>
  <c r="AE94" i="1"/>
  <c r="AQ203" i="1"/>
  <c r="AQ123" i="1"/>
  <c r="AQ99" i="1"/>
  <c r="BC94" i="1"/>
  <c r="BO94" i="1"/>
  <c r="CA94" i="1"/>
  <c r="CM94" i="1"/>
  <c r="CY94" i="1"/>
  <c r="DK203" i="1"/>
  <c r="DK123" i="1"/>
  <c r="DK99" i="1"/>
  <c r="DK138" i="1" s="1"/>
  <c r="DW94" i="1"/>
  <c r="EI94" i="1"/>
  <c r="EU94" i="1"/>
  <c r="FG94" i="1"/>
  <c r="FS94" i="1"/>
  <c r="L203" i="1"/>
  <c r="L123" i="1"/>
  <c r="L99" i="1"/>
  <c r="AN203" i="1"/>
  <c r="AN123" i="1"/>
  <c r="AN99" i="1"/>
  <c r="BN203" i="1"/>
  <c r="BN123" i="1"/>
  <c r="BN99" i="1"/>
  <c r="EZ203" i="1"/>
  <c r="EZ123" i="1"/>
  <c r="EZ99" i="1"/>
  <c r="FJ203" i="1"/>
  <c r="FJ123" i="1"/>
  <c r="FJ99" i="1"/>
  <c r="T203" i="1"/>
  <c r="T123" i="1"/>
  <c r="T99" i="1"/>
  <c r="AF203" i="1"/>
  <c r="AF123" i="1"/>
  <c r="AF99" i="1"/>
  <c r="BD203" i="1"/>
  <c r="BD123" i="1"/>
  <c r="BD99" i="1"/>
  <c r="BP203" i="1"/>
  <c r="BP123" i="1"/>
  <c r="BP99" i="1"/>
  <c r="CB203" i="1"/>
  <c r="CB123" i="1"/>
  <c r="CB99" i="1"/>
  <c r="CN203" i="1"/>
  <c r="CN123" i="1"/>
  <c r="CN99" i="1"/>
  <c r="CZ203" i="1"/>
  <c r="CZ123" i="1"/>
  <c r="CZ99" i="1"/>
  <c r="DL203" i="1"/>
  <c r="DL123" i="1"/>
  <c r="DL99" i="1"/>
  <c r="DX203" i="1"/>
  <c r="DX123" i="1"/>
  <c r="DX99" i="1"/>
  <c r="EJ203" i="1"/>
  <c r="EJ123" i="1"/>
  <c r="EJ99" i="1"/>
  <c r="EV203" i="1"/>
  <c r="EV123" i="1"/>
  <c r="EV99" i="1"/>
  <c r="FH203" i="1"/>
  <c r="FH123" i="1"/>
  <c r="FH99" i="1"/>
  <c r="FT203" i="1"/>
  <c r="FT123" i="1"/>
  <c r="FT99" i="1"/>
  <c r="M203" i="1"/>
  <c r="M123" i="1"/>
  <c r="M99" i="1"/>
  <c r="BT203" i="1"/>
  <c r="BT123" i="1"/>
  <c r="BT99" i="1"/>
  <c r="CV203" i="1"/>
  <c r="CV123" i="1"/>
  <c r="CV99" i="1"/>
  <c r="DV203" i="1"/>
  <c r="DV123" i="1"/>
  <c r="DV99" i="1"/>
  <c r="FA203" i="1"/>
  <c r="FA123" i="1"/>
  <c r="FA99" i="1"/>
  <c r="H203" i="1"/>
  <c r="H123" i="1"/>
  <c r="H99" i="1"/>
  <c r="AR203" i="1"/>
  <c r="AR123" i="1"/>
  <c r="AR99" i="1"/>
  <c r="I203" i="1"/>
  <c r="I123" i="1"/>
  <c r="I99" i="1"/>
  <c r="U203" i="1"/>
  <c r="U123" i="1"/>
  <c r="U99" i="1"/>
  <c r="AG203" i="1"/>
  <c r="AG123" i="1"/>
  <c r="AG99" i="1"/>
  <c r="AS203" i="1"/>
  <c r="AS123" i="1"/>
  <c r="AS99" i="1"/>
  <c r="BE203" i="1"/>
  <c r="BE123" i="1"/>
  <c r="BE99" i="1"/>
  <c r="BQ203" i="1"/>
  <c r="BQ123" i="1"/>
  <c r="BQ99" i="1"/>
  <c r="CC203" i="1"/>
  <c r="CC123" i="1"/>
  <c r="CC99" i="1"/>
  <c r="CO203" i="1"/>
  <c r="CO123" i="1"/>
  <c r="CO99" i="1"/>
  <c r="DA203" i="1"/>
  <c r="DA123" i="1"/>
  <c r="DA99" i="1"/>
  <c r="DM203" i="1"/>
  <c r="DM123" i="1"/>
  <c r="DM99" i="1"/>
  <c r="DY203" i="1"/>
  <c r="DY123" i="1"/>
  <c r="DY99" i="1"/>
  <c r="EK203" i="1"/>
  <c r="EK123" i="1"/>
  <c r="EK99" i="1"/>
  <c r="EW203" i="1"/>
  <c r="EW123" i="1"/>
  <c r="EW99" i="1"/>
  <c r="FI203" i="1"/>
  <c r="FI123" i="1"/>
  <c r="FI99" i="1"/>
  <c r="FU203" i="1"/>
  <c r="FU123" i="1"/>
  <c r="FU99" i="1"/>
  <c r="AP203" i="1"/>
  <c r="AP123" i="1"/>
  <c r="AP99" i="1"/>
  <c r="BU203" i="1"/>
  <c r="BU123" i="1"/>
  <c r="BU99" i="1"/>
  <c r="EB203" i="1"/>
  <c r="EB123" i="1"/>
  <c r="EB99" i="1"/>
  <c r="Y180" i="1"/>
  <c r="CS180" i="1"/>
  <c r="CS138" i="1"/>
  <c r="CS142" i="1" s="1"/>
  <c r="CS140" i="1"/>
  <c r="FM180" i="1"/>
  <c r="FM138" i="1"/>
  <c r="FM140" i="1"/>
  <c r="BM203" i="1"/>
  <c r="BM123" i="1"/>
  <c r="BM99" i="1"/>
  <c r="FZ92" i="1"/>
  <c r="AY39" i="1"/>
  <c r="EE39" i="1"/>
  <c r="FC39" i="1"/>
  <c r="AH180" i="1"/>
  <c r="AH138" i="1"/>
  <c r="AH140" i="1"/>
  <c r="FJ180" i="1"/>
  <c r="FJ138" i="1"/>
  <c r="FJ142" i="1" s="1"/>
  <c r="FJ140" i="1"/>
  <c r="DT39" i="1"/>
  <c r="E39" i="1"/>
  <c r="Q39" i="1"/>
  <c r="AC39" i="1"/>
  <c r="AO39" i="1"/>
  <c r="BA39" i="1"/>
  <c r="BM39" i="1"/>
  <c r="BY39" i="1"/>
  <c r="CK39" i="1"/>
  <c r="CW39" i="1"/>
  <c r="DI39" i="1"/>
  <c r="DU39" i="1"/>
  <c r="EG39" i="1"/>
  <c r="ES39" i="1"/>
  <c r="FE39" i="1"/>
  <c r="FQ39" i="1"/>
  <c r="L180" i="1"/>
  <c r="L138" i="1"/>
  <c r="L142" i="1" s="1"/>
  <c r="L140" i="1"/>
  <c r="X180" i="1"/>
  <c r="AJ180" i="1"/>
  <c r="AJ138" i="1"/>
  <c r="AJ140" i="1"/>
  <c r="AV180" i="1"/>
  <c r="AV138" i="1"/>
  <c r="AV142" i="1" s="1"/>
  <c r="AV140" i="1"/>
  <c r="BT180" i="1"/>
  <c r="BT138" i="1"/>
  <c r="BT142" i="1" s="1"/>
  <c r="BT140" i="1"/>
  <c r="CF180" i="1"/>
  <c r="CF138" i="1"/>
  <c r="CF142" i="1" s="1"/>
  <c r="CF140" i="1"/>
  <c r="CR180" i="1"/>
  <c r="CR138" i="1"/>
  <c r="CR140" i="1"/>
  <c r="DD180" i="1"/>
  <c r="DD138" i="1"/>
  <c r="DD142" i="1" s="1"/>
  <c r="DD140" i="1"/>
  <c r="DP180" i="1"/>
  <c r="DP138" i="1"/>
  <c r="DP142" i="1" s="1"/>
  <c r="DP140" i="1"/>
  <c r="EN180" i="1"/>
  <c r="EN138" i="1"/>
  <c r="EN142" i="1" s="1"/>
  <c r="EN140" i="1"/>
  <c r="EZ180" i="1"/>
  <c r="EZ138" i="1"/>
  <c r="EZ140" i="1"/>
  <c r="FL180" i="1"/>
  <c r="FL138" i="1"/>
  <c r="FL142" i="1" s="1"/>
  <c r="FL140" i="1"/>
  <c r="FX180" i="1"/>
  <c r="FX138" i="1"/>
  <c r="FX142" i="1" s="1"/>
  <c r="FX140" i="1"/>
  <c r="EC180" i="1"/>
  <c r="EC138" i="1"/>
  <c r="EC142" i="1" s="1"/>
  <c r="EC140" i="1"/>
  <c r="CW203" i="1"/>
  <c r="CW123" i="1"/>
  <c r="CW99" i="1"/>
  <c r="CW140" i="1" s="1"/>
  <c r="AA39" i="1"/>
  <c r="DS39" i="1"/>
  <c r="BF180" i="1"/>
  <c r="BF138" i="1"/>
  <c r="BF140" i="1"/>
  <c r="EX180" i="1"/>
  <c r="EX138" i="1"/>
  <c r="EX142" i="1" s="1"/>
  <c r="EX140" i="1"/>
  <c r="AB39" i="1"/>
  <c r="CJ39" i="1"/>
  <c r="EF39" i="1"/>
  <c r="FP39" i="1"/>
  <c r="F39" i="1"/>
  <c r="R39" i="1"/>
  <c r="AD39" i="1"/>
  <c r="AP39" i="1"/>
  <c r="BB39" i="1"/>
  <c r="BN39" i="1"/>
  <c r="BZ39" i="1"/>
  <c r="CL39" i="1"/>
  <c r="CX39" i="1"/>
  <c r="DJ39" i="1"/>
  <c r="DV39" i="1"/>
  <c r="EH39" i="1"/>
  <c r="ET39" i="1"/>
  <c r="FF39" i="1"/>
  <c r="FR39" i="1"/>
  <c r="FZ96" i="1"/>
  <c r="M180" i="1"/>
  <c r="M138" i="1"/>
  <c r="M140" i="1"/>
  <c r="AK180" i="1"/>
  <c r="AW180" i="1"/>
  <c r="AW138" i="1"/>
  <c r="AW140" i="1"/>
  <c r="BU180" i="1"/>
  <c r="BU138" i="1"/>
  <c r="BU140" i="1"/>
  <c r="CG180" i="1"/>
  <c r="DE180" i="1"/>
  <c r="DE138" i="1"/>
  <c r="DE140" i="1"/>
  <c r="DQ180" i="1"/>
  <c r="DQ138" i="1"/>
  <c r="DQ140" i="1"/>
  <c r="EO180" i="1"/>
  <c r="EO138" i="1"/>
  <c r="EO140" i="1"/>
  <c r="FA180" i="1"/>
  <c r="FA138" i="1"/>
  <c r="FA140" i="1"/>
  <c r="AO203" i="1"/>
  <c r="AO123" i="1"/>
  <c r="AO99" i="1"/>
  <c r="EG203" i="1"/>
  <c r="EG123" i="1"/>
  <c r="EG99" i="1"/>
  <c r="CS203" i="1"/>
  <c r="CS123" i="1"/>
  <c r="CS99" i="1"/>
  <c r="BR138" i="1"/>
  <c r="BR142" i="1" s="1"/>
  <c r="BR180" i="1"/>
  <c r="BR140" i="1"/>
  <c r="D39" i="1"/>
  <c r="EB180" i="1"/>
  <c r="EB138" i="1"/>
  <c r="EB140" i="1"/>
  <c r="G39" i="1"/>
  <c r="S39" i="1"/>
  <c r="AE39" i="1"/>
  <c r="AQ39" i="1"/>
  <c r="BC39" i="1"/>
  <c r="BO39" i="1"/>
  <c r="CA39" i="1"/>
  <c r="CM39" i="1"/>
  <c r="CY39" i="1"/>
  <c r="DK39" i="1"/>
  <c r="DW39" i="1"/>
  <c r="EI39" i="1"/>
  <c r="EU39" i="1"/>
  <c r="FG39" i="1"/>
  <c r="FS39" i="1"/>
  <c r="N180" i="1"/>
  <c r="N140" i="1"/>
  <c r="N138" i="1"/>
  <c r="N142" i="1" s="1"/>
  <c r="AL180" i="1"/>
  <c r="AL140" i="1"/>
  <c r="AL138" i="1"/>
  <c r="AX180" i="1"/>
  <c r="AX140" i="1"/>
  <c r="AX138" i="1"/>
  <c r="AX142" i="1" s="1"/>
  <c r="BJ180" i="1"/>
  <c r="BJ140" i="1"/>
  <c r="BV180" i="1"/>
  <c r="BV140" i="1"/>
  <c r="BV138" i="1"/>
  <c r="CH180" i="1"/>
  <c r="CH140" i="1"/>
  <c r="CH138" i="1"/>
  <c r="CH142" i="1" s="1"/>
  <c r="CH144" i="1" s="1"/>
  <c r="DF180" i="1"/>
  <c r="DR180" i="1"/>
  <c r="DR140" i="1"/>
  <c r="DR138" i="1"/>
  <c r="ED180" i="1"/>
  <c r="ED140" i="1"/>
  <c r="EP180" i="1"/>
  <c r="EP140" i="1"/>
  <c r="EP138" i="1"/>
  <c r="EP142" i="1" s="1"/>
  <c r="EP144" i="1" s="1"/>
  <c r="FB180" i="1"/>
  <c r="Z180" i="1"/>
  <c r="Z140" i="1"/>
  <c r="Z138" i="1"/>
  <c r="Z142" i="1" s="1"/>
  <c r="AC203" i="1"/>
  <c r="AC123" i="1"/>
  <c r="AC99" i="1"/>
  <c r="FE203" i="1"/>
  <c r="FE123" i="1"/>
  <c r="FE99" i="1"/>
  <c r="FE138" i="1" s="1"/>
  <c r="O39" i="1"/>
  <c r="BK39" i="1"/>
  <c r="DG39" i="1"/>
  <c r="EQ39" i="1"/>
  <c r="FO39" i="1"/>
  <c r="P39" i="1"/>
  <c r="CV39" i="1"/>
  <c r="FD39" i="1"/>
  <c r="H39" i="1"/>
  <c r="T39" i="1"/>
  <c r="AF39" i="1"/>
  <c r="AR39" i="1"/>
  <c r="BD39" i="1"/>
  <c r="BP39" i="1"/>
  <c r="CB39" i="1"/>
  <c r="CN39" i="1"/>
  <c r="CZ39" i="1"/>
  <c r="DL39" i="1"/>
  <c r="DX39" i="1"/>
  <c r="EJ39" i="1"/>
  <c r="EV39" i="1"/>
  <c r="FH39" i="1"/>
  <c r="FT39" i="1"/>
  <c r="FZ95" i="1"/>
  <c r="BY203" i="1"/>
  <c r="BY123" i="1"/>
  <c r="BY99" i="1"/>
  <c r="BW39" i="1"/>
  <c r="V180" i="1"/>
  <c r="V138" i="1"/>
  <c r="V142" i="1" s="1"/>
  <c r="V140" i="1"/>
  <c r="DZ138" i="1"/>
  <c r="DZ142" i="1" s="1"/>
  <c r="DZ140" i="1"/>
  <c r="DZ180" i="1"/>
  <c r="BX39" i="1"/>
  <c r="FZ11" i="1"/>
  <c r="I39" i="1"/>
  <c r="U39" i="1"/>
  <c r="AG39" i="1"/>
  <c r="AS39" i="1"/>
  <c r="BE39" i="1"/>
  <c r="BQ39" i="1"/>
  <c r="CC39" i="1"/>
  <c r="CO39" i="1"/>
  <c r="DA39" i="1"/>
  <c r="DM39" i="1"/>
  <c r="DY39" i="1"/>
  <c r="EK39" i="1"/>
  <c r="EW39" i="1"/>
  <c r="FI39" i="1"/>
  <c r="FU39" i="1"/>
  <c r="D140" i="1"/>
  <c r="AN140" i="1"/>
  <c r="AZ140" i="1"/>
  <c r="BL140" i="1"/>
  <c r="BX140" i="1"/>
  <c r="DH140" i="1"/>
  <c r="DT140" i="1"/>
  <c r="EF140" i="1"/>
  <c r="CT180" i="1"/>
  <c r="CT138" i="1"/>
  <c r="L144" i="1"/>
  <c r="AV144" i="1"/>
  <c r="BT144" i="1"/>
  <c r="CF144" i="1"/>
  <c r="DD144" i="1"/>
  <c r="DP144" i="1"/>
  <c r="EN144" i="1"/>
  <c r="FL144" i="1"/>
  <c r="FX144" i="1"/>
  <c r="BA203" i="1"/>
  <c r="BA123" i="1"/>
  <c r="BA99" i="1"/>
  <c r="FQ203" i="1"/>
  <c r="FQ123" i="1"/>
  <c r="FQ99" i="1"/>
  <c r="DP203" i="1"/>
  <c r="DP123" i="1"/>
  <c r="DP99" i="1"/>
  <c r="DB180" i="1"/>
  <c r="DB138" i="1"/>
  <c r="DB142" i="1" s="1"/>
  <c r="DB140" i="1"/>
  <c r="AZ39" i="1"/>
  <c r="J39" i="1"/>
  <c r="V39" i="1"/>
  <c r="AH39" i="1"/>
  <c r="AT39" i="1"/>
  <c r="BF39" i="1"/>
  <c r="BR39" i="1"/>
  <c r="CD39" i="1"/>
  <c r="CP39" i="1"/>
  <c r="DB39" i="1"/>
  <c r="DN39" i="1"/>
  <c r="DZ39" i="1"/>
  <c r="EL39" i="1"/>
  <c r="EX39" i="1"/>
  <c r="FJ39" i="1"/>
  <c r="FV39" i="1"/>
  <c r="E180" i="1"/>
  <c r="E138" i="1"/>
  <c r="E142" i="1" s="1"/>
  <c r="E144" i="1" s="1"/>
  <c r="E140" i="1"/>
  <c r="Q180" i="1"/>
  <c r="AC180" i="1"/>
  <c r="AC138" i="1"/>
  <c r="AC140" i="1"/>
  <c r="AO180" i="1"/>
  <c r="AO138" i="1"/>
  <c r="AO142" i="1" s="1"/>
  <c r="AO144" i="1" s="1"/>
  <c r="AO140" i="1"/>
  <c r="BA180" i="1"/>
  <c r="BA138" i="1"/>
  <c r="BA142" i="1" s="1"/>
  <c r="BA144" i="1" s="1"/>
  <c r="BA140" i="1"/>
  <c r="BM180" i="1"/>
  <c r="BM138" i="1"/>
  <c r="BM142" i="1" s="1"/>
  <c r="BM144" i="1" s="1"/>
  <c r="BM140" i="1"/>
  <c r="BY180" i="1"/>
  <c r="BY138" i="1"/>
  <c r="BY140" i="1"/>
  <c r="CK180" i="1"/>
  <c r="CK138" i="1"/>
  <c r="CK142" i="1" s="1"/>
  <c r="CK144" i="1" s="1"/>
  <c r="CK140" i="1"/>
  <c r="CW180" i="1"/>
  <c r="DI180" i="1"/>
  <c r="DU180" i="1"/>
  <c r="DU138" i="1"/>
  <c r="DU140" i="1"/>
  <c r="EG180" i="1"/>
  <c r="EG138" i="1"/>
  <c r="EG142" i="1" s="1"/>
  <c r="EG144" i="1" s="1"/>
  <c r="EG140" i="1"/>
  <c r="ES180" i="1"/>
  <c r="FE180" i="1"/>
  <c r="FQ138" i="1"/>
  <c r="FQ180" i="1"/>
  <c r="FQ140" i="1"/>
  <c r="AQ180" i="1"/>
  <c r="AQ138" i="1"/>
  <c r="AQ142" i="1" s="1"/>
  <c r="AQ140" i="1"/>
  <c r="DK180" i="1"/>
  <c r="I180" i="1"/>
  <c r="I138" i="1"/>
  <c r="I142" i="1" s="1"/>
  <c r="I140" i="1"/>
  <c r="BJ138" i="1"/>
  <c r="BJ142" i="1" s="1"/>
  <c r="DI203" i="1"/>
  <c r="DI123" i="1"/>
  <c r="DI99" i="1"/>
  <c r="DI138" i="1" s="1"/>
  <c r="AM204" i="1"/>
  <c r="AM206" i="1" s="1"/>
  <c r="AM215" i="1" s="1"/>
  <c r="AM170" i="1"/>
  <c r="FV180" i="1"/>
  <c r="FV138" i="1"/>
  <c r="FV140" i="1"/>
  <c r="K39" i="1"/>
  <c r="W39" i="1"/>
  <c r="AI39" i="1"/>
  <c r="AU39" i="1"/>
  <c r="BG39" i="1"/>
  <c r="BS39" i="1"/>
  <c r="CE39" i="1"/>
  <c r="CQ39" i="1"/>
  <c r="DC39" i="1"/>
  <c r="DO39" i="1"/>
  <c r="EA39" i="1"/>
  <c r="EM39" i="1"/>
  <c r="EY39" i="1"/>
  <c r="FK39" i="1"/>
  <c r="F180" i="1"/>
  <c r="F138" i="1"/>
  <c r="F140" i="1"/>
  <c r="R180" i="1"/>
  <c r="R138" i="1"/>
  <c r="R140" i="1"/>
  <c r="AD180" i="1"/>
  <c r="AD138" i="1"/>
  <c r="AD140" i="1"/>
  <c r="AP180" i="1"/>
  <c r="AP138" i="1"/>
  <c r="AP140" i="1"/>
  <c r="BB180" i="1"/>
  <c r="BB138" i="1"/>
  <c r="BB140" i="1"/>
  <c r="BN180" i="1"/>
  <c r="BN138" i="1"/>
  <c r="BN140" i="1"/>
  <c r="BZ180" i="1"/>
  <c r="BZ138" i="1"/>
  <c r="BZ140" i="1"/>
  <c r="CL180" i="1"/>
  <c r="CL138" i="1"/>
  <c r="CL140" i="1"/>
  <c r="CX180" i="1"/>
  <c r="CX138" i="1"/>
  <c r="CX140" i="1"/>
  <c r="DJ180" i="1"/>
  <c r="DJ138" i="1"/>
  <c r="DJ140" i="1"/>
  <c r="DV180" i="1"/>
  <c r="DV138" i="1"/>
  <c r="DV140" i="1"/>
  <c r="EH180" i="1"/>
  <c r="EH138" i="1"/>
  <c r="EH140" i="1"/>
  <c r="ET180" i="1"/>
  <c r="ET138" i="1"/>
  <c r="ET140" i="1"/>
  <c r="FF138" i="1"/>
  <c r="FF142" i="1" s="1"/>
  <c r="FF144" i="1" s="1"/>
  <c r="FF140" i="1"/>
  <c r="FF180" i="1"/>
  <c r="FR180" i="1"/>
  <c r="FR138" i="1"/>
  <c r="FR140" i="1"/>
  <c r="AR180" i="1"/>
  <c r="AR138" i="1"/>
  <c r="AR140" i="1"/>
  <c r="DL180" i="1"/>
  <c r="DL138" i="1"/>
  <c r="DL140" i="1"/>
  <c r="J180" i="1"/>
  <c r="J138" i="1"/>
  <c r="J140" i="1"/>
  <c r="FN180" i="1"/>
  <c r="FN140" i="1"/>
  <c r="FN138" i="1"/>
  <c r="FN142" i="1" s="1"/>
  <c r="Q203" i="1"/>
  <c r="Q123" i="1"/>
  <c r="Q99" i="1"/>
  <c r="Q140" i="1" s="1"/>
  <c r="ES203" i="1"/>
  <c r="ES123" i="1"/>
  <c r="ES99" i="1"/>
  <c r="ES140" i="1" s="1"/>
  <c r="C204" i="1"/>
  <c r="C170" i="1"/>
  <c r="CU39" i="1"/>
  <c r="AT180" i="1"/>
  <c r="AT138" i="1"/>
  <c r="AT140" i="1"/>
  <c r="EL180" i="1"/>
  <c r="EL138" i="1"/>
  <c r="EL142" i="1" s="1"/>
  <c r="EL144" i="1" s="1"/>
  <c r="EL140" i="1"/>
  <c r="BL39" i="1"/>
  <c r="DH39" i="1"/>
  <c r="ER39" i="1"/>
  <c r="AK88" i="1"/>
  <c r="AK94" i="1" s="1"/>
  <c r="L101" i="1"/>
  <c r="X101" i="1"/>
  <c r="AJ101" i="1"/>
  <c r="AV101" i="1"/>
  <c r="BH101" i="1"/>
  <c r="BT101" i="1"/>
  <c r="CF101" i="1"/>
  <c r="CR101" i="1"/>
  <c r="DD101" i="1"/>
  <c r="DP101" i="1"/>
  <c r="EB101" i="1"/>
  <c r="EN101" i="1"/>
  <c r="EZ101" i="1"/>
  <c r="FL101" i="1"/>
  <c r="FX101" i="1"/>
  <c r="L39" i="1"/>
  <c r="X39" i="1"/>
  <c r="AJ39" i="1"/>
  <c r="AV39" i="1"/>
  <c r="BH39" i="1"/>
  <c r="BT39" i="1"/>
  <c r="CF39" i="1"/>
  <c r="CR39" i="1"/>
  <c r="DD39" i="1"/>
  <c r="DP39" i="1"/>
  <c r="EB39" i="1"/>
  <c r="EN39" i="1"/>
  <c r="EZ39" i="1"/>
  <c r="FL39" i="1"/>
  <c r="FX39" i="1"/>
  <c r="FZ61" i="1"/>
  <c r="FZ91" i="1"/>
  <c r="FZ116" i="1"/>
  <c r="CC180" i="1"/>
  <c r="CC138" i="1"/>
  <c r="CC140" i="1"/>
  <c r="ED138" i="1"/>
  <c r="ED142" i="1" s="1"/>
  <c r="ED144" i="1" s="1"/>
  <c r="CK203" i="1"/>
  <c r="CK123" i="1"/>
  <c r="CK99" i="1"/>
  <c r="CI39" i="1"/>
  <c r="CP180" i="1"/>
  <c r="CP138" i="1"/>
  <c r="CP142" i="1" s="1"/>
  <c r="CP144" i="1" s="1"/>
  <c r="CP140" i="1"/>
  <c r="BI180" i="1"/>
  <c r="BI138" i="1"/>
  <c r="BI140" i="1"/>
  <c r="AN39" i="1"/>
  <c r="FZ29" i="1"/>
  <c r="GB29" i="1" s="1"/>
  <c r="FW206" i="1"/>
  <c r="FW215" i="1" s="1"/>
  <c r="M39" i="1"/>
  <c r="Y39" i="1"/>
  <c r="AK39" i="1"/>
  <c r="AW39" i="1"/>
  <c r="BI39" i="1"/>
  <c r="BU39" i="1"/>
  <c r="CG39" i="1"/>
  <c r="CS39" i="1"/>
  <c r="DE39" i="1"/>
  <c r="DQ39" i="1"/>
  <c r="EC39" i="1"/>
  <c r="EO39" i="1"/>
  <c r="FA39" i="1"/>
  <c r="FM39" i="1"/>
  <c r="FZ87" i="1"/>
  <c r="L205" i="1"/>
  <c r="X205" i="1"/>
  <c r="AJ205" i="1"/>
  <c r="AV205" i="1"/>
  <c r="BH205" i="1"/>
  <c r="BT205" i="1"/>
  <c r="CF205" i="1"/>
  <c r="CR205" i="1"/>
  <c r="DD205" i="1"/>
  <c r="DP205" i="1"/>
  <c r="EB205" i="1"/>
  <c r="EN205" i="1"/>
  <c r="EZ205" i="1"/>
  <c r="FL205" i="1"/>
  <c r="FX205" i="1"/>
  <c r="C101" i="1"/>
  <c r="FZ101" i="1" s="1"/>
  <c r="CD180" i="1"/>
  <c r="CD138" i="1"/>
  <c r="CD142" i="1" s="1"/>
  <c r="CD140" i="1"/>
  <c r="DU203" i="1"/>
  <c r="DU123" i="1"/>
  <c r="DU99" i="1"/>
  <c r="DN180" i="1"/>
  <c r="DN140" i="1"/>
  <c r="N39" i="1"/>
  <c r="Z39" i="1"/>
  <c r="AL39" i="1"/>
  <c r="AX39" i="1"/>
  <c r="BJ39" i="1"/>
  <c r="BV39" i="1"/>
  <c r="CH39" i="1"/>
  <c r="CT39" i="1"/>
  <c r="DF39" i="1"/>
  <c r="DR39" i="1"/>
  <c r="ED39" i="1"/>
  <c r="EP39" i="1"/>
  <c r="FB39" i="1"/>
  <c r="FN39" i="1"/>
  <c r="FZ97" i="1"/>
  <c r="U180" i="1"/>
  <c r="U138" i="1"/>
  <c r="U142" i="1" s="1"/>
  <c r="U144" i="1" s="1"/>
  <c r="U140" i="1"/>
  <c r="AG180" i="1"/>
  <c r="AG138" i="1"/>
  <c r="AG140" i="1"/>
  <c r="AS180" i="1"/>
  <c r="AS138" i="1"/>
  <c r="AS140" i="1"/>
  <c r="BE180" i="1"/>
  <c r="BE138" i="1"/>
  <c r="BE140" i="1"/>
  <c r="BQ180" i="1"/>
  <c r="BQ138" i="1"/>
  <c r="BQ142" i="1" s="1"/>
  <c r="BQ144" i="1" s="1"/>
  <c r="BQ140" i="1"/>
  <c r="CO180" i="1"/>
  <c r="CO138" i="1"/>
  <c r="CO140" i="1"/>
  <c r="DA180" i="1"/>
  <c r="DA138" i="1"/>
  <c r="DA140" i="1"/>
  <c r="DM180" i="1"/>
  <c r="DM138" i="1"/>
  <c r="DM140" i="1"/>
  <c r="DY180" i="1"/>
  <c r="DY138" i="1"/>
  <c r="DY142" i="1" s="1"/>
  <c r="DY144" i="1" s="1"/>
  <c r="DY140" i="1"/>
  <c r="EK180" i="1"/>
  <c r="EK138" i="1"/>
  <c r="EK140" i="1"/>
  <c r="FI180" i="1"/>
  <c r="FI138" i="1"/>
  <c r="FI142" i="1" s="1"/>
  <c r="FI140" i="1"/>
  <c r="FU180" i="1"/>
  <c r="FU138" i="1"/>
  <c r="FU140" i="1"/>
  <c r="EW180" i="1"/>
  <c r="EW138" i="1"/>
  <c r="EW142" i="1" s="1"/>
  <c r="EW140" i="1"/>
  <c r="BH180" i="1"/>
  <c r="BH138" i="1"/>
  <c r="BH140" i="1"/>
  <c r="N205" i="1"/>
  <c r="Z205" i="1"/>
  <c r="AL205" i="1"/>
  <c r="AX205" i="1"/>
  <c r="BJ205" i="1"/>
  <c r="BV205" i="1"/>
  <c r="CH205" i="1"/>
  <c r="CT205" i="1"/>
  <c r="DF205" i="1"/>
  <c r="DR205" i="1"/>
  <c r="ED205" i="1"/>
  <c r="EP205" i="1"/>
  <c r="FB205" i="1"/>
  <c r="FN205" i="1"/>
  <c r="BC180" i="1"/>
  <c r="DW180" i="1"/>
  <c r="CS144" i="1"/>
  <c r="EC144" i="1"/>
  <c r="FY137" i="1"/>
  <c r="AM140" i="1"/>
  <c r="DG140" i="1"/>
  <c r="C205" i="1"/>
  <c r="O205" i="1"/>
  <c r="AA205" i="1"/>
  <c r="AM205" i="1"/>
  <c r="AY205" i="1"/>
  <c r="BK205" i="1"/>
  <c r="BW205" i="1"/>
  <c r="CI205" i="1"/>
  <c r="CU205" i="1"/>
  <c r="DG205" i="1"/>
  <c r="DS205" i="1"/>
  <c r="EE205" i="1"/>
  <c r="EQ205" i="1"/>
  <c r="FC205" i="1"/>
  <c r="FO205" i="1"/>
  <c r="BD180" i="1"/>
  <c r="BD138" i="1"/>
  <c r="BD140" i="1"/>
  <c r="DX180" i="1"/>
  <c r="DX138" i="1"/>
  <c r="DX140" i="1"/>
  <c r="N144" i="1"/>
  <c r="Z144" i="1"/>
  <c r="AX144" i="1"/>
  <c r="BJ144" i="1"/>
  <c r="FN144" i="1"/>
  <c r="BW138" i="1"/>
  <c r="EQ138" i="1"/>
  <c r="D205" i="1"/>
  <c r="P205" i="1"/>
  <c r="AB205" i="1"/>
  <c r="AN205" i="1"/>
  <c r="AZ205" i="1"/>
  <c r="BL205" i="1"/>
  <c r="BX205" i="1"/>
  <c r="CJ205" i="1"/>
  <c r="CV205" i="1"/>
  <c r="DH205" i="1"/>
  <c r="DT205" i="1"/>
  <c r="EF205" i="1"/>
  <c r="ER205" i="1"/>
  <c r="FD205" i="1"/>
  <c r="FP205" i="1"/>
  <c r="BO180" i="1"/>
  <c r="EI180" i="1"/>
  <c r="CU144" i="1"/>
  <c r="AY140" i="1"/>
  <c r="DS140" i="1"/>
  <c r="E205" i="1"/>
  <c r="Q205" i="1"/>
  <c r="AC205" i="1"/>
  <c r="AO205" i="1"/>
  <c r="BA205" i="1"/>
  <c r="BM205" i="1"/>
  <c r="BY205" i="1"/>
  <c r="CK205" i="1"/>
  <c r="CW205" i="1"/>
  <c r="DI205" i="1"/>
  <c r="DU205" i="1"/>
  <c r="EG205" i="1"/>
  <c r="ES205" i="1"/>
  <c r="FE205" i="1"/>
  <c r="FQ205" i="1"/>
  <c r="BP180" i="1"/>
  <c r="BP138" i="1"/>
  <c r="BP140" i="1"/>
  <c r="EJ180" i="1"/>
  <c r="EJ138" i="1"/>
  <c r="EJ140" i="1"/>
  <c r="BL144" i="1"/>
  <c r="BX144" i="1"/>
  <c r="O138" i="1"/>
  <c r="FC138" i="1"/>
  <c r="FC142" i="1" s="1"/>
  <c r="FC144" i="1" s="1"/>
  <c r="K138" i="1"/>
  <c r="K142" i="1" s="1"/>
  <c r="K144" i="1" s="1"/>
  <c r="K140" i="1"/>
  <c r="K180" i="1"/>
  <c r="W180" i="1"/>
  <c r="W138" i="1"/>
  <c r="W140" i="1"/>
  <c r="AI180" i="1"/>
  <c r="AI138" i="1"/>
  <c r="AI142" i="1" s="1"/>
  <c r="AI144" i="1" s="1"/>
  <c r="AI140" i="1"/>
  <c r="AU180" i="1"/>
  <c r="AU138" i="1"/>
  <c r="AU140" i="1"/>
  <c r="BG180" i="1"/>
  <c r="BS180" i="1"/>
  <c r="CE180" i="1"/>
  <c r="CE138" i="1"/>
  <c r="CE142" i="1" s="1"/>
  <c r="CE144" i="1" s="1"/>
  <c r="CE140" i="1"/>
  <c r="CQ180" i="1"/>
  <c r="CQ138" i="1"/>
  <c r="CQ140" i="1"/>
  <c r="DC180" i="1"/>
  <c r="DC138" i="1"/>
  <c r="DC140" i="1"/>
  <c r="DO180" i="1"/>
  <c r="DO138" i="1"/>
  <c r="DO140" i="1"/>
  <c r="EA180" i="1"/>
  <c r="EA138" i="1"/>
  <c r="EA142" i="1" s="1"/>
  <c r="EA144" i="1" s="1"/>
  <c r="EA140" i="1"/>
  <c r="EM180" i="1"/>
  <c r="EM138" i="1"/>
  <c r="EM140" i="1"/>
  <c r="EY180" i="1"/>
  <c r="EY138" i="1"/>
  <c r="EY140" i="1"/>
  <c r="FK180" i="1"/>
  <c r="FK138" i="1"/>
  <c r="FK140" i="1"/>
  <c r="FW180" i="1"/>
  <c r="G180" i="1"/>
  <c r="G138" i="1"/>
  <c r="G140" i="1"/>
  <c r="CA180" i="1"/>
  <c r="CA138" i="1"/>
  <c r="CA140" i="1"/>
  <c r="EU180" i="1"/>
  <c r="BK140" i="1"/>
  <c r="EE140" i="1"/>
  <c r="C174" i="1"/>
  <c r="AM174" i="1"/>
  <c r="G205" i="1"/>
  <c r="S205" i="1"/>
  <c r="AE205" i="1"/>
  <c r="AQ205" i="1"/>
  <c r="BC205" i="1"/>
  <c r="BO205" i="1"/>
  <c r="CA205" i="1"/>
  <c r="CM205" i="1"/>
  <c r="CY205" i="1"/>
  <c r="DK205" i="1"/>
  <c r="DW205" i="1"/>
  <c r="EI205" i="1"/>
  <c r="EU205" i="1"/>
  <c r="FG205" i="1"/>
  <c r="FS205" i="1"/>
  <c r="H180" i="1"/>
  <c r="H138" i="1"/>
  <c r="H142" i="1" s="1"/>
  <c r="H140" i="1"/>
  <c r="CB180" i="1"/>
  <c r="CB138" i="1"/>
  <c r="CB140" i="1"/>
  <c r="EV180" i="1"/>
  <c r="EV138" i="1"/>
  <c r="EV142" i="1" s="1"/>
  <c r="EV140" i="1"/>
  <c r="AA138" i="1"/>
  <c r="AA142" i="1" s="1"/>
  <c r="AA144" i="1" s="1"/>
  <c r="CU138" i="1"/>
  <c r="CU142" i="1" s="1"/>
  <c r="FO138" i="1"/>
  <c r="H205" i="1"/>
  <c r="T205" i="1"/>
  <c r="AF205" i="1"/>
  <c r="AR205" i="1"/>
  <c r="BD205" i="1"/>
  <c r="BP205" i="1"/>
  <c r="CB205" i="1"/>
  <c r="CN205" i="1"/>
  <c r="CZ205" i="1"/>
  <c r="DL205" i="1"/>
  <c r="DX205" i="1"/>
  <c r="EJ205" i="1"/>
  <c r="EV205" i="1"/>
  <c r="FH205" i="1"/>
  <c r="FT205" i="1"/>
  <c r="S180" i="1"/>
  <c r="CM180" i="1"/>
  <c r="FG180" i="1"/>
  <c r="AQ144" i="1"/>
  <c r="BW140" i="1"/>
  <c r="EQ140" i="1"/>
  <c r="I205" i="1"/>
  <c r="U205" i="1"/>
  <c r="AG205" i="1"/>
  <c r="AS205" i="1"/>
  <c r="BE205" i="1"/>
  <c r="BQ205" i="1"/>
  <c r="CC205" i="1"/>
  <c r="CO205" i="1"/>
  <c r="DA205" i="1"/>
  <c r="DM205" i="1"/>
  <c r="DY205" i="1"/>
  <c r="EK205" i="1"/>
  <c r="EW205" i="1"/>
  <c r="FI205" i="1"/>
  <c r="FU205" i="1"/>
  <c r="T180" i="1"/>
  <c r="T138" i="1"/>
  <c r="T140" i="1"/>
  <c r="CN180" i="1"/>
  <c r="CN138" i="1"/>
  <c r="CN140" i="1"/>
  <c r="FH180" i="1"/>
  <c r="FH138" i="1"/>
  <c r="FH142" i="1" s="1"/>
  <c r="FH144" i="1" s="1"/>
  <c r="FH140" i="1"/>
  <c r="H144" i="1"/>
  <c r="EV144" i="1"/>
  <c r="AM138" i="1"/>
  <c r="AM142" i="1" s="1"/>
  <c r="AM144" i="1" s="1"/>
  <c r="DG138" i="1"/>
  <c r="DG142" i="1" s="1"/>
  <c r="DG144" i="1" s="1"/>
  <c r="J205" i="1"/>
  <c r="V205" i="1"/>
  <c r="AH205" i="1"/>
  <c r="AT205" i="1"/>
  <c r="BF205" i="1"/>
  <c r="BR205" i="1"/>
  <c r="CD205" i="1"/>
  <c r="CP205" i="1"/>
  <c r="DB205" i="1"/>
  <c r="DN205" i="1"/>
  <c r="DZ205" i="1"/>
  <c r="EL205" i="1"/>
  <c r="EX205" i="1"/>
  <c r="FJ205" i="1"/>
  <c r="FV205" i="1"/>
  <c r="FZ131" i="1"/>
  <c r="C133" i="1"/>
  <c r="AE180" i="1"/>
  <c r="CY180" i="1"/>
  <c r="FS180" i="1"/>
  <c r="FS138" i="1"/>
  <c r="FS140" i="1"/>
  <c r="I144" i="1"/>
  <c r="EW144" i="1"/>
  <c r="FI144" i="1"/>
  <c r="O140" i="1"/>
  <c r="FC140" i="1"/>
  <c r="K205" i="1"/>
  <c r="W205" i="1"/>
  <c r="AI205" i="1"/>
  <c r="AU205" i="1"/>
  <c r="BG205" i="1"/>
  <c r="BS205" i="1"/>
  <c r="CE205" i="1"/>
  <c r="CQ205" i="1"/>
  <c r="DC205" i="1"/>
  <c r="DO205" i="1"/>
  <c r="EA205" i="1"/>
  <c r="EM205" i="1"/>
  <c r="EY205" i="1"/>
  <c r="FK205" i="1"/>
  <c r="FW205" i="1"/>
  <c r="D180" i="1"/>
  <c r="D138" i="1"/>
  <c r="D142" i="1" s="1"/>
  <c r="D144" i="1" s="1"/>
  <c r="P180" i="1"/>
  <c r="P138" i="1"/>
  <c r="P142" i="1" s="1"/>
  <c r="P144" i="1" s="1"/>
  <c r="AB180" i="1"/>
  <c r="AB138" i="1"/>
  <c r="AB142" i="1" s="1"/>
  <c r="AB144" i="1" s="1"/>
  <c r="AN180" i="1"/>
  <c r="AN138" i="1"/>
  <c r="AN142" i="1" s="1"/>
  <c r="AN144" i="1" s="1"/>
  <c r="AZ180" i="1"/>
  <c r="AZ138" i="1"/>
  <c r="AZ142" i="1" s="1"/>
  <c r="AZ144" i="1" s="1"/>
  <c r="BL180" i="1"/>
  <c r="BL138" i="1"/>
  <c r="BL142" i="1" s="1"/>
  <c r="BX180" i="1"/>
  <c r="BX138" i="1"/>
  <c r="BX142" i="1" s="1"/>
  <c r="CJ180" i="1"/>
  <c r="CJ138" i="1"/>
  <c r="CV180" i="1"/>
  <c r="CV138" i="1"/>
  <c r="CV142" i="1" s="1"/>
  <c r="CV144" i="1" s="1"/>
  <c r="DH180" i="1"/>
  <c r="DH138" i="1"/>
  <c r="DH142" i="1" s="1"/>
  <c r="DH144" i="1" s="1"/>
  <c r="DT180" i="1"/>
  <c r="DT138" i="1"/>
  <c r="DT142" i="1" s="1"/>
  <c r="DT144" i="1" s="1"/>
  <c r="EF180" i="1"/>
  <c r="EF138" i="1"/>
  <c r="EF142" i="1" s="1"/>
  <c r="EF144" i="1" s="1"/>
  <c r="ER180" i="1"/>
  <c r="ER138" i="1"/>
  <c r="ER142" i="1" s="1"/>
  <c r="ER144" i="1" s="1"/>
  <c r="FD180" i="1"/>
  <c r="FD138" i="1"/>
  <c r="FD142" i="1" s="1"/>
  <c r="FD144" i="1" s="1"/>
  <c r="FP180" i="1"/>
  <c r="FP138" i="1"/>
  <c r="AF180" i="1"/>
  <c r="AF138" i="1"/>
  <c r="AF142" i="1" s="1"/>
  <c r="AF144" i="1" s="1"/>
  <c r="AF140" i="1"/>
  <c r="CZ180" i="1"/>
  <c r="CZ138" i="1"/>
  <c r="CZ142" i="1" s="1"/>
  <c r="CZ144" i="1" s="1"/>
  <c r="CZ140" i="1"/>
  <c r="FT180" i="1"/>
  <c r="FT138" i="1"/>
  <c r="FT140" i="1"/>
  <c r="V144" i="1"/>
  <c r="BR144" i="1"/>
  <c r="CD144" i="1"/>
  <c r="DB144" i="1"/>
  <c r="DZ144" i="1"/>
  <c r="EX144" i="1"/>
  <c r="FJ144" i="1"/>
  <c r="AY138" i="1"/>
  <c r="AY142" i="1" s="1"/>
  <c r="AY144" i="1" s="1"/>
  <c r="DS138" i="1"/>
  <c r="DS142" i="1" s="1"/>
  <c r="DS144" i="1" s="1"/>
  <c r="P140" i="1"/>
  <c r="FD140" i="1"/>
  <c r="FZ163" i="1"/>
  <c r="FZ173" i="1"/>
  <c r="FZ278" i="1"/>
  <c r="GB278" i="1" s="1"/>
  <c r="C305" i="1"/>
  <c r="FZ305" i="1" s="1"/>
  <c r="FZ291" i="1"/>
  <c r="GB291" i="1" s="1"/>
  <c r="J206" i="1" l="1"/>
  <c r="J215" i="1" s="1"/>
  <c r="DU206" i="1"/>
  <c r="DU215" i="1" s="1"/>
  <c r="DP196" i="1"/>
  <c r="DP179" i="1"/>
  <c r="DP154" i="1"/>
  <c r="DP156" i="1"/>
  <c r="DP148" i="1"/>
  <c r="DP150" i="1"/>
  <c r="DP100" i="1"/>
  <c r="DP105" i="1"/>
  <c r="DP107" i="1" s="1"/>
  <c r="DP109" i="1" s="1"/>
  <c r="DP119" i="1" s="1"/>
  <c r="DP108" i="1"/>
  <c r="DP152" i="1"/>
  <c r="DP111" i="1"/>
  <c r="BY114" i="1"/>
  <c r="BY117" i="1"/>
  <c r="CI196" i="1"/>
  <c r="CI179" i="1"/>
  <c r="CI146" i="1"/>
  <c r="CI148" i="1"/>
  <c r="CI150" i="1" s="1"/>
  <c r="CI105" i="1"/>
  <c r="CI107" i="1" s="1"/>
  <c r="CI109" i="1" s="1"/>
  <c r="CI119" i="1" s="1"/>
  <c r="CI108" i="1"/>
  <c r="CI111" i="1"/>
  <c r="CI100" i="1"/>
  <c r="CJ196" i="1"/>
  <c r="CJ179" i="1"/>
  <c r="CJ146" i="1"/>
  <c r="CJ148" i="1"/>
  <c r="CJ150" i="1"/>
  <c r="CJ108" i="1"/>
  <c r="CJ111" i="1"/>
  <c r="CJ100" i="1"/>
  <c r="CJ105" i="1"/>
  <c r="CJ107" i="1" s="1"/>
  <c r="CJ109" i="1" s="1"/>
  <c r="CJ119" i="1" s="1"/>
  <c r="EC204" i="1"/>
  <c r="EC206" i="1" s="1"/>
  <c r="EC215" i="1" s="1"/>
  <c r="EC170" i="1"/>
  <c r="CR204" i="1"/>
  <c r="CR206" i="1" s="1"/>
  <c r="CR215" i="1" s="1"/>
  <c r="CR170" i="1"/>
  <c r="DU142" i="1"/>
  <c r="DU144" i="1" s="1"/>
  <c r="FE204" i="1"/>
  <c r="FE206" i="1" s="1"/>
  <c r="FE215" i="1" s="1"/>
  <c r="FE170" i="1"/>
  <c r="BR196" i="1"/>
  <c r="BR179" i="1"/>
  <c r="BR146" i="1"/>
  <c r="BR100" i="1"/>
  <c r="BR105" i="1"/>
  <c r="BR107" i="1" s="1"/>
  <c r="BR108" i="1"/>
  <c r="BR111" i="1"/>
  <c r="D114" i="1"/>
  <c r="D117" i="1"/>
  <c r="DV114" i="1"/>
  <c r="DV117" i="1"/>
  <c r="FU114" i="1"/>
  <c r="FU117" i="1"/>
  <c r="FT142" i="1"/>
  <c r="FT144" i="1" s="1"/>
  <c r="FS142" i="1"/>
  <c r="FS144" i="1" s="1"/>
  <c r="G142" i="1"/>
  <c r="G144" i="1" s="1"/>
  <c r="EM142" i="1"/>
  <c r="EM144" i="1" s="1"/>
  <c r="CQ142" i="1"/>
  <c r="CQ144" i="1" s="1"/>
  <c r="AU142" i="1"/>
  <c r="AU144" i="1" s="1"/>
  <c r="CI138" i="1"/>
  <c r="BD142" i="1"/>
  <c r="BD144" i="1" s="1"/>
  <c r="BV204" i="1"/>
  <c r="BV206" i="1" s="1"/>
  <c r="BV215" i="1" s="1"/>
  <c r="BV170" i="1"/>
  <c r="DQ204" i="1"/>
  <c r="DQ206" i="1" s="1"/>
  <c r="DQ215" i="1" s="1"/>
  <c r="DQ170" i="1"/>
  <c r="CC142" i="1"/>
  <c r="CC144" i="1" s="1"/>
  <c r="CF204" i="1"/>
  <c r="CF206" i="1" s="1"/>
  <c r="CF215" i="1" s="1"/>
  <c r="CF170" i="1"/>
  <c r="DL142" i="1"/>
  <c r="DL144" i="1" s="1"/>
  <c r="ET142" i="1"/>
  <c r="ET144" i="1" s="1"/>
  <c r="CX142" i="1"/>
  <c r="CX144" i="1" s="1"/>
  <c r="BB142" i="1"/>
  <c r="BB144" i="1" s="1"/>
  <c r="F142" i="1"/>
  <c r="F144" i="1" s="1"/>
  <c r="BS204" i="1"/>
  <c r="BS206" i="1" s="1"/>
  <c r="BS215" i="1" s="1"/>
  <c r="BS170" i="1"/>
  <c r="FV142" i="1"/>
  <c r="FV144" i="1" s="1"/>
  <c r="FQ142" i="1"/>
  <c r="FQ144" i="1" s="1"/>
  <c r="EX204" i="1"/>
  <c r="EX206" i="1" s="1"/>
  <c r="EX215" i="1" s="1"/>
  <c r="EX170" i="1"/>
  <c r="J204" i="1"/>
  <c r="J170" i="1"/>
  <c r="AS204" i="1"/>
  <c r="AS206" i="1" s="1"/>
  <c r="AS215" i="1" s="1"/>
  <c r="AS170" i="1"/>
  <c r="FH204" i="1"/>
  <c r="FH206" i="1" s="1"/>
  <c r="FH215" i="1" s="1"/>
  <c r="FH170" i="1"/>
  <c r="T204" i="1"/>
  <c r="T206" i="1" s="1"/>
  <c r="T215" i="1" s="1"/>
  <c r="T170" i="1"/>
  <c r="CY204" i="1"/>
  <c r="CY170" i="1"/>
  <c r="EO142" i="1"/>
  <c r="EO144" i="1" s="1"/>
  <c r="BU142" i="1"/>
  <c r="BU144" i="1" s="1"/>
  <c r="CL204" i="1"/>
  <c r="CL206" i="1" s="1"/>
  <c r="CL215" i="1" s="1"/>
  <c r="CL170" i="1"/>
  <c r="ES204" i="1"/>
  <c r="ES206" i="1" s="1"/>
  <c r="ES215" i="1" s="1"/>
  <c r="ES170" i="1"/>
  <c r="E204" i="1"/>
  <c r="E206" i="1" s="1"/>
  <c r="E215" i="1" s="1"/>
  <c r="E170" i="1"/>
  <c r="BU179" i="1"/>
  <c r="BU196" i="1"/>
  <c r="BU154" i="1"/>
  <c r="BU156" i="1"/>
  <c r="BU148" i="1"/>
  <c r="BU150" i="1"/>
  <c r="BU100" i="1"/>
  <c r="BU105" i="1"/>
  <c r="BU107" i="1" s="1"/>
  <c r="BU109" i="1" s="1"/>
  <c r="BU119" i="1" s="1"/>
  <c r="BU152" i="1"/>
  <c r="BU108" i="1"/>
  <c r="BU111" i="1"/>
  <c r="EW196" i="1"/>
  <c r="EW179" i="1"/>
  <c r="EW146" i="1"/>
  <c r="EW111" i="1"/>
  <c r="EW100" i="1"/>
  <c r="EW105" i="1"/>
  <c r="EW107" i="1" s="1"/>
  <c r="EW108" i="1"/>
  <c r="DA196" i="1"/>
  <c r="DA150" i="1"/>
  <c r="DA179" i="1"/>
  <c r="DA152" i="1"/>
  <c r="DA154" i="1"/>
  <c r="DA156" i="1"/>
  <c r="DA111" i="1"/>
  <c r="DA100" i="1"/>
  <c r="DA105" i="1"/>
  <c r="DA107" i="1" s="1"/>
  <c r="DA109" i="1" s="1"/>
  <c r="DA119" i="1" s="1"/>
  <c r="DA108" i="1"/>
  <c r="DA148" i="1"/>
  <c r="BE196" i="1"/>
  <c r="BE179" i="1"/>
  <c r="BE146" i="1"/>
  <c r="BE111" i="1"/>
  <c r="BE100" i="1"/>
  <c r="BE105" i="1"/>
  <c r="BE107" i="1" s="1"/>
  <c r="BE108" i="1"/>
  <c r="I196" i="1"/>
  <c r="I150" i="1"/>
  <c r="I146" i="1"/>
  <c r="I179" i="1"/>
  <c r="I111" i="1"/>
  <c r="I148" i="1"/>
  <c r="I100" i="1"/>
  <c r="I105" i="1"/>
  <c r="I107" i="1" s="1"/>
  <c r="I108" i="1"/>
  <c r="DV179" i="1"/>
  <c r="DV196" i="1"/>
  <c r="DV148" i="1"/>
  <c r="DV108" i="1"/>
  <c r="DV111" i="1"/>
  <c r="DV100" i="1"/>
  <c r="DV105" i="1"/>
  <c r="DV107" i="1" s="1"/>
  <c r="FT196" i="1"/>
  <c r="FT179" i="1"/>
  <c r="FT111" i="1"/>
  <c r="FT100" i="1"/>
  <c r="FT105" i="1"/>
  <c r="FT107" i="1" s="1"/>
  <c r="FT148" i="1"/>
  <c r="FT108" i="1"/>
  <c r="DX196" i="1"/>
  <c r="DX179" i="1"/>
  <c r="DX150" i="1"/>
  <c r="DX152" i="1"/>
  <c r="DX154" i="1"/>
  <c r="DX156" i="1"/>
  <c r="DX111" i="1"/>
  <c r="DX100" i="1"/>
  <c r="DX148" i="1"/>
  <c r="DX105" i="1"/>
  <c r="DX107" i="1" s="1"/>
  <c r="DX108" i="1"/>
  <c r="CB196" i="1"/>
  <c r="CB179" i="1"/>
  <c r="CB146" i="1"/>
  <c r="CB111" i="1"/>
  <c r="CB100" i="1"/>
  <c r="CB105" i="1"/>
  <c r="CB107" i="1" s="1"/>
  <c r="CB108" i="1"/>
  <c r="T196" i="1"/>
  <c r="T179" i="1"/>
  <c r="T148" i="1"/>
  <c r="T111" i="1"/>
  <c r="T100" i="1"/>
  <c r="T105" i="1"/>
  <c r="T107" i="1" s="1"/>
  <c r="T108" i="1"/>
  <c r="AN196" i="1"/>
  <c r="AN179" i="1"/>
  <c r="AN148" i="1"/>
  <c r="AN108" i="1"/>
  <c r="AN111" i="1"/>
  <c r="AN100" i="1"/>
  <c r="AN105" i="1"/>
  <c r="AN107" i="1" s="1"/>
  <c r="G203" i="1"/>
  <c r="G206" i="1" s="1"/>
  <c r="G215" i="1" s="1"/>
  <c r="G123" i="1"/>
  <c r="G99" i="1"/>
  <c r="ET196" i="1"/>
  <c r="ET179" i="1"/>
  <c r="ET148" i="1"/>
  <c r="ET108" i="1"/>
  <c r="ET111" i="1"/>
  <c r="ET100" i="1"/>
  <c r="ET105" i="1"/>
  <c r="ET107" i="1" s="1"/>
  <c r="ET109" i="1" s="1"/>
  <c r="ET119" i="1" s="1"/>
  <c r="BJ196" i="1"/>
  <c r="BJ179" i="1"/>
  <c r="BJ146" i="1"/>
  <c r="BJ105" i="1"/>
  <c r="BJ107" i="1" s="1"/>
  <c r="BJ108" i="1"/>
  <c r="BJ111" i="1"/>
  <c r="BJ100" i="1"/>
  <c r="DQ196" i="1"/>
  <c r="DQ179" i="1"/>
  <c r="DQ146" i="1"/>
  <c r="DQ100" i="1"/>
  <c r="DQ105" i="1"/>
  <c r="DQ107" i="1" s="1"/>
  <c r="DQ108" i="1"/>
  <c r="DQ111" i="1"/>
  <c r="EY196" i="1"/>
  <c r="EY179" i="1"/>
  <c r="EY146" i="1"/>
  <c r="EY148" i="1"/>
  <c r="EY100" i="1"/>
  <c r="EY105" i="1"/>
  <c r="EY107" i="1" s="1"/>
  <c r="EY108" i="1"/>
  <c r="EY150" i="1"/>
  <c r="EY111" i="1"/>
  <c r="FR196" i="1"/>
  <c r="FR179" i="1"/>
  <c r="FR148" i="1"/>
  <c r="FR150" i="1"/>
  <c r="FR152" i="1"/>
  <c r="FR154" i="1"/>
  <c r="FR156" i="1"/>
  <c r="FR108" i="1"/>
  <c r="FR111" i="1"/>
  <c r="FR100" i="1"/>
  <c r="FR105" i="1"/>
  <c r="FR107" i="1" s="1"/>
  <c r="FR109" i="1" s="1"/>
  <c r="FR119" i="1" s="1"/>
  <c r="D196" i="1"/>
  <c r="D179" i="1"/>
  <c r="D146" i="1"/>
  <c r="D150" i="1" s="1"/>
  <c r="D148" i="1"/>
  <c r="D108" i="1"/>
  <c r="D111" i="1"/>
  <c r="D100" i="1"/>
  <c r="D105" i="1"/>
  <c r="D107" i="1" s="1"/>
  <c r="D109" i="1" s="1"/>
  <c r="D119" i="1" s="1"/>
  <c r="BW196" i="1"/>
  <c r="BW179" i="1"/>
  <c r="BW146" i="1"/>
  <c r="BW105" i="1"/>
  <c r="BW107" i="1" s="1"/>
  <c r="BW109" i="1" s="1"/>
  <c r="BW119" i="1" s="1"/>
  <c r="BW108" i="1"/>
  <c r="BW111" i="1"/>
  <c r="BW100" i="1"/>
  <c r="DP117" i="1"/>
  <c r="DP114" i="1"/>
  <c r="Y117" i="1"/>
  <c r="Y114" i="1"/>
  <c r="FM117" i="1"/>
  <c r="FM114" i="1"/>
  <c r="ED117" i="1"/>
  <c r="ED114" i="1"/>
  <c r="CI114" i="1"/>
  <c r="CI117" i="1"/>
  <c r="P114" i="1"/>
  <c r="P117" i="1"/>
  <c r="FD114" i="1"/>
  <c r="FD117" i="1"/>
  <c r="CW114" i="1"/>
  <c r="CW117" i="1"/>
  <c r="FW117" i="1"/>
  <c r="FW114" i="1"/>
  <c r="EH114" i="1"/>
  <c r="EH117" i="1"/>
  <c r="BC114" i="1"/>
  <c r="BC117" i="1"/>
  <c r="W117" i="1"/>
  <c r="W114" i="1"/>
  <c r="DL114" i="1"/>
  <c r="DL117" i="1"/>
  <c r="AS114" i="1"/>
  <c r="AS117" i="1"/>
  <c r="BQ204" i="1"/>
  <c r="BQ206" i="1" s="1"/>
  <c r="BQ215" i="1" s="1"/>
  <c r="BQ170" i="1"/>
  <c r="AC204" i="1"/>
  <c r="AC206" i="1" s="1"/>
  <c r="AC215" i="1" s="1"/>
  <c r="AC170" i="1"/>
  <c r="BS196" i="1"/>
  <c r="BS179" i="1"/>
  <c r="BS146" i="1"/>
  <c r="BS148" i="1"/>
  <c r="BS100" i="1"/>
  <c r="BS105" i="1"/>
  <c r="BS107" i="1" s="1"/>
  <c r="BS108" i="1"/>
  <c r="BS111" i="1"/>
  <c r="BS150" i="1"/>
  <c r="C88" i="1"/>
  <c r="FZ83" i="1"/>
  <c r="DJ114" i="1"/>
  <c r="DJ117" i="1"/>
  <c r="CG196" i="1"/>
  <c r="CG179" i="1"/>
  <c r="CG148" i="1"/>
  <c r="CG100" i="1"/>
  <c r="CG105" i="1"/>
  <c r="CG107" i="1" s="1"/>
  <c r="CG108" i="1"/>
  <c r="CG111" i="1"/>
  <c r="X196" i="1"/>
  <c r="X179" i="1"/>
  <c r="X148" i="1"/>
  <c r="X100" i="1"/>
  <c r="X105" i="1"/>
  <c r="X107" i="1" s="1"/>
  <c r="X108" i="1"/>
  <c r="X111" i="1"/>
  <c r="ER114" i="1"/>
  <c r="ER117" i="1"/>
  <c r="CN142" i="1"/>
  <c r="CN144" i="1" s="1"/>
  <c r="O142" i="1"/>
  <c r="O144" i="1" s="1"/>
  <c r="FU142" i="1"/>
  <c r="FU144" i="1" s="1"/>
  <c r="DM142" i="1"/>
  <c r="DM144" i="1" s="1"/>
  <c r="BE142" i="1"/>
  <c r="BE144" i="1" s="1"/>
  <c r="BJ204" i="1"/>
  <c r="BJ206" i="1" s="1"/>
  <c r="BJ215" i="1" s="1"/>
  <c r="BJ170" i="1"/>
  <c r="DE204" i="1"/>
  <c r="DE206" i="1" s="1"/>
  <c r="DE215" i="1" s="1"/>
  <c r="DE170" i="1"/>
  <c r="BT204" i="1"/>
  <c r="BT206" i="1" s="1"/>
  <c r="BT215" i="1" s="1"/>
  <c r="BT170" i="1"/>
  <c r="AK203" i="1"/>
  <c r="AK123" i="1"/>
  <c r="AK99" i="1"/>
  <c r="AT142" i="1"/>
  <c r="AT144" i="1" s="1"/>
  <c r="BG204" i="1"/>
  <c r="BG206" i="1" s="1"/>
  <c r="BG215" i="1" s="1"/>
  <c r="BG170" i="1"/>
  <c r="FE140" i="1"/>
  <c r="FE142" i="1" s="1"/>
  <c r="FE144" i="1" s="1"/>
  <c r="DI140" i="1"/>
  <c r="DI142" i="1" s="1"/>
  <c r="DI144" i="1" s="1"/>
  <c r="EL204" i="1"/>
  <c r="EL206" i="1" s="1"/>
  <c r="EL215" i="1" s="1"/>
  <c r="EL170" i="1"/>
  <c r="FU204" i="1"/>
  <c r="FU206" i="1" s="1"/>
  <c r="FU215" i="1" s="1"/>
  <c r="FU170" i="1"/>
  <c r="AG204" i="1"/>
  <c r="AG206" i="1" s="1"/>
  <c r="AG215" i="1" s="1"/>
  <c r="AG170" i="1"/>
  <c r="BY196" i="1"/>
  <c r="BY179" i="1"/>
  <c r="BY146" i="1"/>
  <c r="BY148" i="1"/>
  <c r="BY150" i="1"/>
  <c r="BY108" i="1"/>
  <c r="BY111" i="1"/>
  <c r="BY100" i="1"/>
  <c r="BY105" i="1"/>
  <c r="BY107" i="1" s="1"/>
  <c r="BY109" i="1" s="1"/>
  <c r="BY119" i="1" s="1"/>
  <c r="EV204" i="1"/>
  <c r="EV206" i="1" s="1"/>
  <c r="EV215" i="1" s="1"/>
  <c r="EV170" i="1"/>
  <c r="H204" i="1"/>
  <c r="H206" i="1" s="1"/>
  <c r="H215" i="1" s="1"/>
  <c r="H170" i="1"/>
  <c r="BV142" i="1"/>
  <c r="BV144" i="1" s="1"/>
  <c r="CM204" i="1"/>
  <c r="CM170" i="1"/>
  <c r="EB142" i="1"/>
  <c r="EB144" i="1" s="1"/>
  <c r="BZ204" i="1"/>
  <c r="BZ206" i="1" s="1"/>
  <c r="BZ215" i="1" s="1"/>
  <c r="BZ170" i="1"/>
  <c r="FP204" i="1"/>
  <c r="FP206" i="1" s="1"/>
  <c r="FP215" i="1" s="1"/>
  <c r="FP170" i="1"/>
  <c r="X140" i="1"/>
  <c r="EG204" i="1"/>
  <c r="EG206" i="1" s="1"/>
  <c r="EG215" i="1" s="1"/>
  <c r="EG170" i="1"/>
  <c r="FM142" i="1"/>
  <c r="FM144" i="1" s="1"/>
  <c r="FF179" i="1"/>
  <c r="FF196" i="1"/>
  <c r="FF148" i="1"/>
  <c r="FF108" i="1"/>
  <c r="FF111" i="1"/>
  <c r="FF100" i="1"/>
  <c r="FF105" i="1"/>
  <c r="FF107" i="1" s="1"/>
  <c r="BX196" i="1"/>
  <c r="BX179" i="1"/>
  <c r="BX148" i="1"/>
  <c r="BX108" i="1"/>
  <c r="BX111" i="1"/>
  <c r="BX100" i="1"/>
  <c r="BX105" i="1"/>
  <c r="BX107" i="1" s="1"/>
  <c r="EB117" i="1"/>
  <c r="EB114" i="1"/>
  <c r="AK117" i="1"/>
  <c r="AK114" i="1"/>
  <c r="DO117" i="1"/>
  <c r="DO114" i="1"/>
  <c r="EP117" i="1"/>
  <c r="EP114" i="1"/>
  <c r="CU114" i="1"/>
  <c r="CU117" i="1"/>
  <c r="AB114" i="1"/>
  <c r="AB117" i="1"/>
  <c r="FP114" i="1"/>
  <c r="FP117" i="1"/>
  <c r="DI114" i="1"/>
  <c r="DI117" i="1"/>
  <c r="F114" i="1"/>
  <c r="F117" i="1"/>
  <c r="ET114" i="1"/>
  <c r="ET117" i="1"/>
  <c r="BO114" i="1"/>
  <c r="BO117" i="1"/>
  <c r="CQ117" i="1"/>
  <c r="CQ114" i="1"/>
  <c r="DX114" i="1"/>
  <c r="DX117" i="1"/>
  <c r="BE114" i="1"/>
  <c r="BE117" i="1"/>
  <c r="EO179" i="1"/>
  <c r="EO196" i="1"/>
  <c r="EO148" i="1"/>
  <c r="EO100" i="1"/>
  <c r="EO105" i="1"/>
  <c r="EO107" i="1" s="1"/>
  <c r="EO108" i="1"/>
  <c r="EO111" i="1"/>
  <c r="FC196" i="1"/>
  <c r="FC179" i="1"/>
  <c r="FC146" i="1"/>
  <c r="FC105" i="1"/>
  <c r="FC107" i="1" s="1"/>
  <c r="FC108" i="1"/>
  <c r="FC111" i="1"/>
  <c r="FC100" i="1"/>
  <c r="BK196" i="1"/>
  <c r="BK179" i="1"/>
  <c r="BK146" i="1"/>
  <c r="BK150" i="1" s="1"/>
  <c r="BK148" i="1"/>
  <c r="BK105" i="1"/>
  <c r="BK107" i="1" s="1"/>
  <c r="BK108" i="1"/>
  <c r="BK111" i="1"/>
  <c r="BK138" i="1"/>
  <c r="BK142" i="1" s="1"/>
  <c r="BK144" i="1" s="1"/>
  <c r="BK100" i="1"/>
  <c r="N196" i="1"/>
  <c r="N179" i="1"/>
  <c r="N146" i="1"/>
  <c r="N105" i="1"/>
  <c r="N107" i="1" s="1"/>
  <c r="N108" i="1"/>
  <c r="N111" i="1"/>
  <c r="N100" i="1"/>
  <c r="FX179" i="1"/>
  <c r="FX196" i="1"/>
  <c r="FX154" i="1"/>
  <c r="FX156" i="1"/>
  <c r="FX148" i="1"/>
  <c r="FX150" i="1"/>
  <c r="FX100" i="1"/>
  <c r="FX105" i="1"/>
  <c r="FX107" i="1" s="1"/>
  <c r="FX109" i="1" s="1"/>
  <c r="FX119" i="1" s="1"/>
  <c r="FX108" i="1"/>
  <c r="FX111" i="1"/>
  <c r="FX152" i="1"/>
  <c r="BB179" i="1"/>
  <c r="BB196" i="1"/>
  <c r="BB148" i="1"/>
  <c r="BB108" i="1"/>
  <c r="BB146" i="1"/>
  <c r="BB111" i="1"/>
  <c r="BB100" i="1"/>
  <c r="BB105" i="1"/>
  <c r="BB107" i="1" s="1"/>
  <c r="EP196" i="1"/>
  <c r="EP179" i="1"/>
  <c r="EP156" i="1"/>
  <c r="EP148" i="1"/>
  <c r="EP150" i="1"/>
  <c r="EP152" i="1"/>
  <c r="EP105" i="1"/>
  <c r="EP107" i="1" s="1"/>
  <c r="EP108" i="1"/>
  <c r="EP111" i="1"/>
  <c r="EP100" i="1"/>
  <c r="EP154" i="1"/>
  <c r="CH196" i="1"/>
  <c r="CH179" i="1"/>
  <c r="CH148" i="1"/>
  <c r="CH105" i="1"/>
  <c r="CH107" i="1" s="1"/>
  <c r="CH108" i="1"/>
  <c r="CH111" i="1"/>
  <c r="CH100" i="1"/>
  <c r="AJ179" i="1"/>
  <c r="AJ196" i="1"/>
  <c r="AJ148" i="1"/>
  <c r="AJ100" i="1"/>
  <c r="AJ105" i="1"/>
  <c r="AJ107" i="1" s="1"/>
  <c r="AJ109" i="1" s="1"/>
  <c r="AJ119" i="1" s="1"/>
  <c r="AJ108" i="1"/>
  <c r="AJ111" i="1"/>
  <c r="EH196" i="1"/>
  <c r="EH179" i="1"/>
  <c r="EH148" i="1"/>
  <c r="EH108" i="1"/>
  <c r="EH111" i="1"/>
  <c r="EH100" i="1"/>
  <c r="EH105" i="1"/>
  <c r="EH107" i="1" s="1"/>
  <c r="EH109" i="1" s="1"/>
  <c r="EH119" i="1" s="1"/>
  <c r="FL179" i="1"/>
  <c r="FL196" i="1"/>
  <c r="FL146" i="1"/>
  <c r="FL100" i="1"/>
  <c r="FL105" i="1"/>
  <c r="FL107" i="1" s="1"/>
  <c r="FL108" i="1"/>
  <c r="FL111" i="1"/>
  <c r="CE196" i="1"/>
  <c r="CE179" i="1"/>
  <c r="CE148" i="1"/>
  <c r="CE100" i="1"/>
  <c r="CE105" i="1"/>
  <c r="CE107" i="1" s="1"/>
  <c r="CE109" i="1" s="1"/>
  <c r="CE119" i="1" s="1"/>
  <c r="CE108" i="1"/>
  <c r="CE111" i="1"/>
  <c r="V196" i="1"/>
  <c r="V179" i="1"/>
  <c r="V148" i="1"/>
  <c r="V100" i="1"/>
  <c r="V105" i="1"/>
  <c r="V107" i="1" s="1"/>
  <c r="V109" i="1" s="1"/>
  <c r="V119" i="1" s="1"/>
  <c r="V108" i="1"/>
  <c r="V111" i="1"/>
  <c r="AZ196" i="1"/>
  <c r="AZ179" i="1"/>
  <c r="AZ146" i="1"/>
  <c r="AZ150" i="1" s="1"/>
  <c r="AZ148" i="1"/>
  <c r="AZ108" i="1"/>
  <c r="AZ111" i="1"/>
  <c r="AZ100" i="1"/>
  <c r="AZ105" i="1"/>
  <c r="AZ107" i="1" s="1"/>
  <c r="EF196" i="1"/>
  <c r="EF146" i="1"/>
  <c r="EF150" i="1" s="1"/>
  <c r="EF148" i="1"/>
  <c r="EF108" i="1"/>
  <c r="EF111" i="1"/>
  <c r="EF179" i="1"/>
  <c r="EF100" i="1"/>
  <c r="EF105" i="1"/>
  <c r="EF107" i="1" s="1"/>
  <c r="EF109" i="1" s="1"/>
  <c r="EF119" i="1" s="1"/>
  <c r="CX196" i="1"/>
  <c r="CX179" i="1"/>
  <c r="CX148" i="1"/>
  <c r="CX108" i="1"/>
  <c r="CX111" i="1"/>
  <c r="CX146" i="1"/>
  <c r="CX150" i="1" s="1"/>
  <c r="CX100" i="1"/>
  <c r="CX105" i="1"/>
  <c r="CX107" i="1" s="1"/>
  <c r="DD204" i="1"/>
  <c r="DD206" i="1" s="1"/>
  <c r="DD215" i="1" s="1"/>
  <c r="DD170" i="1"/>
  <c r="AH204" i="1"/>
  <c r="AH206" i="1" s="1"/>
  <c r="AH215" i="1" s="1"/>
  <c r="AH170" i="1"/>
  <c r="AR204" i="1"/>
  <c r="AR206" i="1" s="1"/>
  <c r="AR215" i="1" s="1"/>
  <c r="AR170" i="1"/>
  <c r="EY117" i="1"/>
  <c r="EY114" i="1"/>
  <c r="BV196" i="1"/>
  <c r="BV179" i="1"/>
  <c r="BV146" i="1"/>
  <c r="BV105" i="1"/>
  <c r="BV107" i="1" s="1"/>
  <c r="BV108" i="1"/>
  <c r="BV111" i="1"/>
  <c r="BV100" i="1"/>
  <c r="DN196" i="1"/>
  <c r="DN179" i="1"/>
  <c r="DN146" i="1"/>
  <c r="DN148" i="1"/>
  <c r="DN150" i="1" s="1"/>
  <c r="DN100" i="1"/>
  <c r="DN105" i="1"/>
  <c r="DN107" i="1" s="1"/>
  <c r="DN108" i="1"/>
  <c r="DN111" i="1"/>
  <c r="DN138" i="1"/>
  <c r="DN142" i="1" s="1"/>
  <c r="DN144" i="1" s="1"/>
  <c r="CE204" i="1"/>
  <c r="CE206" i="1" s="1"/>
  <c r="CE215" i="1" s="1"/>
  <c r="CE170" i="1"/>
  <c r="BF142" i="1"/>
  <c r="BF144" i="1" s="1"/>
  <c r="S203" i="1"/>
  <c r="S123" i="1"/>
  <c r="S99" i="1"/>
  <c r="CT196" i="1"/>
  <c r="CT179" i="1"/>
  <c r="CT148" i="1"/>
  <c r="CT105" i="1"/>
  <c r="CT107" i="1" s="1"/>
  <c r="CT108" i="1"/>
  <c r="CT111" i="1"/>
  <c r="CT100" i="1"/>
  <c r="BW114" i="1"/>
  <c r="BW117" i="1"/>
  <c r="DC117" i="1"/>
  <c r="DC114" i="1"/>
  <c r="AG114" i="1"/>
  <c r="AG117" i="1"/>
  <c r="FW140" i="1"/>
  <c r="FW142" i="1" s="1"/>
  <c r="FW144" i="1" s="1"/>
  <c r="AX204" i="1"/>
  <c r="AX206" i="1" s="1"/>
  <c r="AX215" i="1" s="1"/>
  <c r="AX170" i="1"/>
  <c r="CS204" i="1"/>
  <c r="CS206" i="1" s="1"/>
  <c r="CS215" i="1" s="1"/>
  <c r="CS170" i="1"/>
  <c r="BH170" i="1"/>
  <c r="BH204" i="1"/>
  <c r="BH206" i="1" s="1"/>
  <c r="BH215" i="1" s="1"/>
  <c r="Q196" i="1"/>
  <c r="Q179" i="1"/>
  <c r="Q146" i="1"/>
  <c r="Q148" i="1"/>
  <c r="Q150" i="1"/>
  <c r="Q108" i="1"/>
  <c r="Q111" i="1"/>
  <c r="Q100" i="1"/>
  <c r="Q105" i="1"/>
  <c r="Q107" i="1" s="1"/>
  <c r="Q109" i="1" s="1"/>
  <c r="Q119" i="1" s="1"/>
  <c r="AU204" i="1"/>
  <c r="AU206" i="1" s="1"/>
  <c r="AU215" i="1" s="1"/>
  <c r="AU170" i="1"/>
  <c r="Q138" i="1"/>
  <c r="Q142" i="1" s="1"/>
  <c r="Q144" i="1" s="1"/>
  <c r="DZ204" i="1"/>
  <c r="DZ206" i="1" s="1"/>
  <c r="DZ215" i="1" s="1"/>
  <c r="DZ170" i="1"/>
  <c r="FQ196" i="1"/>
  <c r="FQ179" i="1"/>
  <c r="FQ146" i="1"/>
  <c r="FQ150" i="1" s="1"/>
  <c r="FQ148" i="1"/>
  <c r="FQ108" i="1"/>
  <c r="FQ111" i="1"/>
  <c r="FQ100" i="1"/>
  <c r="FQ105" i="1"/>
  <c r="FQ107" i="1" s="1"/>
  <c r="FQ109" i="1" s="1"/>
  <c r="FQ119" i="1" s="1"/>
  <c r="FI204" i="1"/>
  <c r="FI206" i="1" s="1"/>
  <c r="FI215" i="1" s="1"/>
  <c r="FI170" i="1"/>
  <c r="U204" i="1"/>
  <c r="U206" i="1" s="1"/>
  <c r="U215" i="1" s="1"/>
  <c r="U170" i="1"/>
  <c r="EJ204" i="1"/>
  <c r="EJ206" i="1" s="1"/>
  <c r="EJ215" i="1" s="1"/>
  <c r="EJ170" i="1"/>
  <c r="AC196" i="1"/>
  <c r="AC179" i="1"/>
  <c r="AC146" i="1"/>
  <c r="AC108" i="1"/>
  <c r="AC111" i="1"/>
  <c r="AC100" i="1"/>
  <c r="AC105" i="1"/>
  <c r="AC107" i="1" s="1"/>
  <c r="AC109" i="1" s="1"/>
  <c r="AC119" i="1" s="1"/>
  <c r="CA204" i="1"/>
  <c r="CA170" i="1"/>
  <c r="EG196" i="1"/>
  <c r="EG179" i="1"/>
  <c r="EG148" i="1"/>
  <c r="EG108" i="1"/>
  <c r="EG111" i="1"/>
  <c r="EG100" i="1"/>
  <c r="EG105" i="1"/>
  <c r="EG107" i="1" s="1"/>
  <c r="EG109" i="1" s="1"/>
  <c r="EG119" i="1" s="1"/>
  <c r="BN204" i="1"/>
  <c r="BN206" i="1" s="1"/>
  <c r="BN215" i="1" s="1"/>
  <c r="BN170" i="1"/>
  <c r="EF204" i="1"/>
  <c r="EF206" i="1" s="1"/>
  <c r="EF215" i="1" s="1"/>
  <c r="EF170" i="1"/>
  <c r="X138" i="1"/>
  <c r="X142" i="1" s="1"/>
  <c r="X144" i="1" s="1"/>
  <c r="DU204" i="1"/>
  <c r="DU170" i="1"/>
  <c r="CY203" i="1"/>
  <c r="CY206" i="1" s="1"/>
  <c r="CY215" i="1" s="1"/>
  <c r="CY123" i="1"/>
  <c r="CY99" i="1"/>
  <c r="AL196" i="1"/>
  <c r="AL179" i="1"/>
  <c r="AL148" i="1"/>
  <c r="AL105" i="1"/>
  <c r="AL107" i="1" s="1"/>
  <c r="AL108" i="1"/>
  <c r="AL111" i="1"/>
  <c r="AL100" i="1"/>
  <c r="AT114" i="1"/>
  <c r="AT117" i="1"/>
  <c r="EN117" i="1"/>
  <c r="EN114" i="1"/>
  <c r="AW117" i="1"/>
  <c r="AW114" i="1"/>
  <c r="N117" i="1"/>
  <c r="N114" i="1"/>
  <c r="FB117" i="1"/>
  <c r="FB114" i="1"/>
  <c r="DG114" i="1"/>
  <c r="DG117" i="1"/>
  <c r="AN114" i="1"/>
  <c r="AN117" i="1"/>
  <c r="AI117" i="1"/>
  <c r="AI114" i="1"/>
  <c r="DU114" i="1"/>
  <c r="DU117" i="1"/>
  <c r="R114" i="1"/>
  <c r="R117" i="1"/>
  <c r="FF114" i="1"/>
  <c r="FF117" i="1"/>
  <c r="CA114" i="1"/>
  <c r="CA117" i="1"/>
  <c r="FK117" i="1"/>
  <c r="FK114" i="1"/>
  <c r="EJ114" i="1"/>
  <c r="EJ117" i="1"/>
  <c r="BQ114" i="1"/>
  <c r="BQ117" i="1"/>
  <c r="DJ204" i="1"/>
  <c r="DJ206" i="1" s="1"/>
  <c r="DJ215" i="1" s="1"/>
  <c r="DJ170" i="1"/>
  <c r="AE203" i="1"/>
  <c r="AE123" i="1"/>
  <c r="AE99" i="1"/>
  <c r="BG196" i="1"/>
  <c r="BG179" i="1"/>
  <c r="BG146" i="1"/>
  <c r="BG148" i="1"/>
  <c r="BG100" i="1"/>
  <c r="BG105" i="1"/>
  <c r="BG107" i="1" s="1"/>
  <c r="BG108" i="1"/>
  <c r="BG111" i="1"/>
  <c r="FE196" i="1"/>
  <c r="FE148" i="1"/>
  <c r="FE108" i="1"/>
  <c r="FE111" i="1"/>
  <c r="FE179" i="1"/>
  <c r="FE100" i="1"/>
  <c r="FE105" i="1"/>
  <c r="FE107" i="1" s="1"/>
  <c r="CX204" i="1"/>
  <c r="CX206" i="1" s="1"/>
  <c r="CX215" i="1" s="1"/>
  <c r="CX170" i="1"/>
  <c r="AL204" i="1"/>
  <c r="AL206" i="1" s="1"/>
  <c r="AL215" i="1" s="1"/>
  <c r="AL170" i="1"/>
  <c r="CG204" i="1"/>
  <c r="CG206" i="1" s="1"/>
  <c r="CG215" i="1" s="1"/>
  <c r="CG170" i="1"/>
  <c r="AV204" i="1"/>
  <c r="AV206" i="1" s="1"/>
  <c r="AV215" i="1" s="1"/>
  <c r="AV170" i="1"/>
  <c r="AR142" i="1"/>
  <c r="AR144" i="1" s="1"/>
  <c r="EH142" i="1"/>
  <c r="EH144" i="1" s="1"/>
  <c r="CL142" i="1"/>
  <c r="CL144" i="1" s="1"/>
  <c r="AP142" i="1"/>
  <c r="AP144" i="1" s="1"/>
  <c r="AI204" i="1"/>
  <c r="AI206" i="1" s="1"/>
  <c r="AI215" i="1" s="1"/>
  <c r="AI170" i="1"/>
  <c r="DN204" i="1"/>
  <c r="DN206" i="1" s="1"/>
  <c r="DN215" i="1" s="1"/>
  <c r="DN170" i="1"/>
  <c r="EW204" i="1"/>
  <c r="EW206" i="1" s="1"/>
  <c r="EW215" i="1" s="1"/>
  <c r="EW170" i="1"/>
  <c r="I204" i="1"/>
  <c r="I206" i="1" s="1"/>
  <c r="I215" i="1" s="1"/>
  <c r="I170" i="1"/>
  <c r="DX204" i="1"/>
  <c r="DX206" i="1" s="1"/>
  <c r="DX215" i="1" s="1"/>
  <c r="DX170" i="1"/>
  <c r="BO204" i="1"/>
  <c r="BO170" i="1"/>
  <c r="DQ142" i="1"/>
  <c r="DQ144" i="1" s="1"/>
  <c r="AW142" i="1"/>
  <c r="AW144" i="1" s="1"/>
  <c r="BB204" i="1"/>
  <c r="BB206" i="1" s="1"/>
  <c r="BB215" i="1" s="1"/>
  <c r="BB170" i="1"/>
  <c r="CJ204" i="1"/>
  <c r="CJ206" i="1" s="1"/>
  <c r="CJ215" i="1" s="1"/>
  <c r="CJ170" i="1"/>
  <c r="DI204" i="1"/>
  <c r="DI206" i="1" s="1"/>
  <c r="DI215" i="1" s="1"/>
  <c r="DI170" i="1"/>
  <c r="FC204" i="1"/>
  <c r="FC206" i="1" s="1"/>
  <c r="FC215" i="1" s="1"/>
  <c r="FC170" i="1"/>
  <c r="AP196" i="1"/>
  <c r="AP179" i="1"/>
  <c r="AP148" i="1"/>
  <c r="AP108" i="1"/>
  <c r="AP146" i="1"/>
  <c r="AP111" i="1"/>
  <c r="AP100" i="1"/>
  <c r="AP105" i="1"/>
  <c r="AP107" i="1" s="1"/>
  <c r="EK196" i="1"/>
  <c r="EK179" i="1"/>
  <c r="EK146" i="1"/>
  <c r="EK111" i="1"/>
  <c r="EK100" i="1"/>
  <c r="EK105" i="1"/>
  <c r="EK107" i="1" s="1"/>
  <c r="EK108" i="1"/>
  <c r="CO196" i="1"/>
  <c r="CO179" i="1"/>
  <c r="CO146" i="1"/>
  <c r="CO111" i="1"/>
  <c r="CO100" i="1"/>
  <c r="CO105" i="1"/>
  <c r="CO107" i="1" s="1"/>
  <c r="CO108" i="1"/>
  <c r="AS196" i="1"/>
  <c r="AS179" i="1"/>
  <c r="AS146" i="1"/>
  <c r="AS111" i="1"/>
  <c r="AS100" i="1"/>
  <c r="AS105" i="1"/>
  <c r="AS107" i="1" s="1"/>
  <c r="AS109" i="1" s="1"/>
  <c r="AS119" i="1" s="1"/>
  <c r="AS108" i="1"/>
  <c r="AR196" i="1"/>
  <c r="AR179" i="1"/>
  <c r="AR146" i="1"/>
  <c r="AR111" i="1"/>
  <c r="AR100" i="1"/>
  <c r="AR105" i="1"/>
  <c r="AR107" i="1" s="1"/>
  <c r="AR109" i="1" s="1"/>
  <c r="AR119" i="1" s="1"/>
  <c r="AR108" i="1"/>
  <c r="CV196" i="1"/>
  <c r="CV179" i="1"/>
  <c r="CV148" i="1"/>
  <c r="CV150" i="1"/>
  <c r="CV152" i="1"/>
  <c r="CV154" i="1"/>
  <c r="CV156" i="1"/>
  <c r="CV108" i="1"/>
  <c r="CV111" i="1"/>
  <c r="CV100" i="1"/>
  <c r="CV105" i="1"/>
  <c r="CV107" i="1" s="1"/>
  <c r="FH196" i="1"/>
  <c r="FH179" i="1"/>
  <c r="FH148" i="1"/>
  <c r="FH111" i="1"/>
  <c r="FH100" i="1"/>
  <c r="FH105" i="1"/>
  <c r="FH107" i="1" s="1"/>
  <c r="FH108" i="1"/>
  <c r="DL196" i="1"/>
  <c r="DL179" i="1"/>
  <c r="DL150" i="1"/>
  <c r="DL146" i="1"/>
  <c r="DL111" i="1"/>
  <c r="DL100" i="1"/>
  <c r="DL105" i="1"/>
  <c r="DL107" i="1" s="1"/>
  <c r="DL109" i="1" s="1"/>
  <c r="DL119" i="1" s="1"/>
  <c r="DL148" i="1"/>
  <c r="DL108" i="1"/>
  <c r="BP196" i="1"/>
  <c r="BP179" i="1"/>
  <c r="BP111" i="1"/>
  <c r="BP148" i="1"/>
  <c r="BP100" i="1"/>
  <c r="BP105" i="1"/>
  <c r="BP107" i="1" s="1"/>
  <c r="BP108" i="1"/>
  <c r="FJ196" i="1"/>
  <c r="FJ179" i="1"/>
  <c r="FJ146" i="1"/>
  <c r="FJ100" i="1"/>
  <c r="FJ105" i="1"/>
  <c r="FJ107" i="1" s="1"/>
  <c r="FJ109" i="1" s="1"/>
  <c r="FJ119" i="1" s="1"/>
  <c r="FJ108" i="1"/>
  <c r="FJ111" i="1"/>
  <c r="L179" i="1"/>
  <c r="L196" i="1"/>
  <c r="L146" i="1"/>
  <c r="L150" i="1" s="1"/>
  <c r="L148" i="1"/>
  <c r="L100" i="1"/>
  <c r="L105" i="1"/>
  <c r="L107" i="1" s="1"/>
  <c r="L109" i="1" s="1"/>
  <c r="L119" i="1" s="1"/>
  <c r="L108" i="1"/>
  <c r="L111" i="1"/>
  <c r="CM203" i="1"/>
  <c r="CM206" i="1" s="1"/>
  <c r="CM215" i="1" s="1"/>
  <c r="CM123" i="1"/>
  <c r="CM99" i="1"/>
  <c r="CR179" i="1"/>
  <c r="CR196" i="1"/>
  <c r="CR148" i="1"/>
  <c r="CR100" i="1"/>
  <c r="CR105" i="1"/>
  <c r="CR107" i="1" s="1"/>
  <c r="CR108" i="1"/>
  <c r="CR111" i="1"/>
  <c r="EM196" i="1"/>
  <c r="EM179" i="1"/>
  <c r="EM148" i="1"/>
  <c r="EM100" i="1"/>
  <c r="EM105" i="1"/>
  <c r="EM107" i="1" s="1"/>
  <c r="EM109" i="1" s="1"/>
  <c r="EM119" i="1" s="1"/>
  <c r="EM108" i="1"/>
  <c r="EM111" i="1"/>
  <c r="CL179" i="1"/>
  <c r="CL196" i="1"/>
  <c r="CL108" i="1"/>
  <c r="CL111" i="1"/>
  <c r="CL146" i="1"/>
  <c r="CL100" i="1"/>
  <c r="CL105" i="1"/>
  <c r="CL107" i="1" s="1"/>
  <c r="CL109" i="1" s="1"/>
  <c r="CL119" i="1" s="1"/>
  <c r="W196" i="1"/>
  <c r="W179" i="1"/>
  <c r="W152" i="1"/>
  <c r="W154" i="1"/>
  <c r="W156" i="1"/>
  <c r="W148" i="1"/>
  <c r="W100" i="1"/>
  <c r="W105" i="1"/>
  <c r="W107" i="1" s="1"/>
  <c r="W109" i="1" s="1"/>
  <c r="W119" i="1" s="1"/>
  <c r="W150" i="1"/>
  <c r="W108" i="1"/>
  <c r="W111" i="1"/>
  <c r="ER196" i="1"/>
  <c r="ER179" i="1"/>
  <c r="ER156" i="1"/>
  <c r="ER148" i="1"/>
  <c r="ER150" i="1"/>
  <c r="ER152" i="1"/>
  <c r="ER154" i="1"/>
  <c r="ER108" i="1"/>
  <c r="ER111" i="1"/>
  <c r="ER100" i="1"/>
  <c r="ER105" i="1"/>
  <c r="ER107" i="1" s="1"/>
  <c r="ER109" i="1" s="1"/>
  <c r="ER119" i="1" s="1"/>
  <c r="EQ196" i="1"/>
  <c r="EQ198" i="1" s="1"/>
  <c r="EQ179" i="1"/>
  <c r="EQ146" i="1"/>
  <c r="EQ105" i="1"/>
  <c r="EQ107" i="1" s="1"/>
  <c r="EQ108" i="1"/>
  <c r="EQ111" i="1"/>
  <c r="EQ100" i="1"/>
  <c r="AY196" i="1"/>
  <c r="AY179" i="1"/>
  <c r="AY148" i="1"/>
  <c r="AY105" i="1"/>
  <c r="AY107" i="1" s="1"/>
  <c r="AY108" i="1"/>
  <c r="AY111" i="1"/>
  <c r="AY100" i="1"/>
  <c r="L117" i="1"/>
  <c r="L114" i="1"/>
  <c r="EZ117" i="1"/>
  <c r="EZ114" i="1"/>
  <c r="BI117" i="1"/>
  <c r="BI114" i="1"/>
  <c r="Z117" i="1"/>
  <c r="Z114" i="1"/>
  <c r="FN117" i="1"/>
  <c r="FN114" i="1"/>
  <c r="DS114" i="1"/>
  <c r="DS117" i="1"/>
  <c r="AZ114" i="1"/>
  <c r="AZ117" i="1"/>
  <c r="EM117" i="1"/>
  <c r="EM114" i="1"/>
  <c r="EG114" i="1"/>
  <c r="EG117" i="1"/>
  <c r="AD114" i="1"/>
  <c r="AD117" i="1"/>
  <c r="FR114" i="1"/>
  <c r="FR117" i="1"/>
  <c r="CM114" i="1"/>
  <c r="CM117" i="1"/>
  <c r="H114" i="1"/>
  <c r="H117" i="1"/>
  <c r="EV114" i="1"/>
  <c r="EV117" i="1"/>
  <c r="CC114" i="1"/>
  <c r="CC117" i="1"/>
  <c r="EO204" i="1"/>
  <c r="EO206" i="1" s="1"/>
  <c r="EO215" i="1" s="1"/>
  <c r="EO170" i="1"/>
  <c r="FQ204" i="1"/>
  <c r="FQ206" i="1" s="1"/>
  <c r="FQ215" i="1" s="1"/>
  <c r="FQ170" i="1"/>
  <c r="DF196" i="1"/>
  <c r="DF179" i="1"/>
  <c r="DF146" i="1"/>
  <c r="DF148" i="1"/>
  <c r="DF150" i="1" s="1"/>
  <c r="DF105" i="1"/>
  <c r="DF107" i="1" s="1"/>
  <c r="DF108" i="1"/>
  <c r="DF111" i="1"/>
  <c r="DF100" i="1"/>
  <c r="AC142" i="1"/>
  <c r="AC144" i="1" s="1"/>
  <c r="AF204" i="1"/>
  <c r="AF206" i="1" s="1"/>
  <c r="AF215" i="1" s="1"/>
  <c r="AF170" i="1"/>
  <c r="Q204" i="1"/>
  <c r="Q206" i="1" s="1"/>
  <c r="Q215" i="1" s="1"/>
  <c r="Q170" i="1"/>
  <c r="CJ140" i="1"/>
  <c r="CJ142" i="1" s="1"/>
  <c r="CJ144" i="1" s="1"/>
  <c r="T142" i="1"/>
  <c r="T144" i="1" s="1"/>
  <c r="EQ142" i="1"/>
  <c r="EQ144" i="1" s="1"/>
  <c r="DA142" i="1"/>
  <c r="DA144" i="1" s="1"/>
  <c r="AS142" i="1"/>
  <c r="AS144" i="1" s="1"/>
  <c r="FN204" i="1"/>
  <c r="FN206" i="1" s="1"/>
  <c r="FN215" i="1" s="1"/>
  <c r="FN170" i="1"/>
  <c r="Z204" i="1"/>
  <c r="Z206" i="1" s="1"/>
  <c r="Z215" i="1" s="1"/>
  <c r="Z170" i="1"/>
  <c r="DU196" i="1"/>
  <c r="DU179" i="1"/>
  <c r="DU148" i="1"/>
  <c r="DU108" i="1"/>
  <c r="DU111" i="1"/>
  <c r="DU100" i="1"/>
  <c r="DU105" i="1"/>
  <c r="DU107" i="1" s="1"/>
  <c r="DU109" i="1" s="1"/>
  <c r="DU119" i="1" s="1"/>
  <c r="BU204" i="1"/>
  <c r="BU206" i="1" s="1"/>
  <c r="BU215" i="1" s="1"/>
  <c r="BU170" i="1"/>
  <c r="AN204" i="1"/>
  <c r="AN206" i="1" s="1"/>
  <c r="AN215" i="1" s="1"/>
  <c r="AN170" i="1"/>
  <c r="CI204" i="1"/>
  <c r="CI206" i="1" s="1"/>
  <c r="CI215" i="1" s="1"/>
  <c r="CI170" i="1"/>
  <c r="FX204" i="1"/>
  <c r="FX206" i="1" s="1"/>
  <c r="FX215" i="1" s="1"/>
  <c r="FX170" i="1"/>
  <c r="AJ204" i="1"/>
  <c r="AJ206" i="1" s="1"/>
  <c r="AJ215" i="1" s="1"/>
  <c r="AJ170" i="1"/>
  <c r="ER204" i="1"/>
  <c r="ER206" i="1" s="1"/>
  <c r="ER215" i="1" s="1"/>
  <c r="ER170" i="1"/>
  <c r="FK204" i="1"/>
  <c r="FK206" i="1" s="1"/>
  <c r="FK215" i="1" s="1"/>
  <c r="FK170" i="1"/>
  <c r="W204" i="1"/>
  <c r="W206" i="1" s="1"/>
  <c r="W215" i="1" s="1"/>
  <c r="W170" i="1"/>
  <c r="DK140" i="1"/>
  <c r="DK142" i="1" s="1"/>
  <c r="DK144" i="1" s="1"/>
  <c r="DB204" i="1"/>
  <c r="DB206" i="1" s="1"/>
  <c r="DB215" i="1" s="1"/>
  <c r="DB170" i="1"/>
  <c r="EK204" i="1"/>
  <c r="EK206" i="1" s="1"/>
  <c r="EK215" i="1" s="1"/>
  <c r="EK170" i="1"/>
  <c r="DL204" i="1"/>
  <c r="DL206" i="1" s="1"/>
  <c r="DL215" i="1" s="1"/>
  <c r="DL170" i="1"/>
  <c r="FO204" i="1"/>
  <c r="FO206" i="1" s="1"/>
  <c r="FO215" i="1" s="1"/>
  <c r="FO170" i="1"/>
  <c r="DR142" i="1"/>
  <c r="DR144" i="1" s="1"/>
  <c r="BC204" i="1"/>
  <c r="BC170" i="1"/>
  <c r="AP204" i="1"/>
  <c r="AP206" i="1" s="1"/>
  <c r="AP215" i="1" s="1"/>
  <c r="AP170" i="1"/>
  <c r="AB204" i="1"/>
  <c r="AB206" i="1" s="1"/>
  <c r="AB215" i="1" s="1"/>
  <c r="AB170" i="1"/>
  <c r="CW204" i="1"/>
  <c r="CW206" i="1" s="1"/>
  <c r="CW215" i="1" s="1"/>
  <c r="CW170" i="1"/>
  <c r="DT204" i="1"/>
  <c r="DT206" i="1" s="1"/>
  <c r="DT215" i="1" s="1"/>
  <c r="DT170" i="1"/>
  <c r="EE204" i="1"/>
  <c r="EE206" i="1" s="1"/>
  <c r="EE215" i="1" s="1"/>
  <c r="EE170" i="1"/>
  <c r="CA203" i="1"/>
  <c r="CA206" i="1" s="1"/>
  <c r="CA215" i="1" s="1"/>
  <c r="CA123" i="1"/>
  <c r="CA99" i="1"/>
  <c r="R196" i="1"/>
  <c r="R179" i="1"/>
  <c r="R148" i="1"/>
  <c r="R108" i="1"/>
  <c r="R111" i="1"/>
  <c r="R146" i="1"/>
  <c r="R150" i="1" s="1"/>
  <c r="R100" i="1"/>
  <c r="R105" i="1"/>
  <c r="R107" i="1" s="1"/>
  <c r="R109" i="1" s="1"/>
  <c r="R119" i="1" s="1"/>
  <c r="DB196" i="1"/>
  <c r="DB179" i="1"/>
  <c r="DB152" i="1"/>
  <c r="DB154" i="1"/>
  <c r="DB156" i="1"/>
  <c r="DB148" i="1"/>
  <c r="DB100" i="1"/>
  <c r="DB150" i="1"/>
  <c r="DB105" i="1"/>
  <c r="DB107" i="1" s="1"/>
  <c r="DB109" i="1" s="1"/>
  <c r="DB119" i="1" s="1"/>
  <c r="DB108" i="1"/>
  <c r="DB111" i="1"/>
  <c r="X117" i="1"/>
  <c r="X114" i="1"/>
  <c r="FL117" i="1"/>
  <c r="FL114" i="1"/>
  <c r="BU117" i="1"/>
  <c r="BU114" i="1"/>
  <c r="AL117" i="1"/>
  <c r="AL114" i="1"/>
  <c r="DB114" i="1"/>
  <c r="DB117" i="1"/>
  <c r="EE114" i="1"/>
  <c r="EE117" i="1"/>
  <c r="BL114" i="1"/>
  <c r="BL117" i="1"/>
  <c r="E114" i="1"/>
  <c r="E117" i="1"/>
  <c r="ES114" i="1"/>
  <c r="ES117" i="1"/>
  <c r="AP114" i="1"/>
  <c r="AP117" i="1"/>
  <c r="BR114" i="1"/>
  <c r="BR117" i="1"/>
  <c r="CY114" i="1"/>
  <c r="CY117" i="1"/>
  <c r="T114" i="1"/>
  <c r="T117" i="1"/>
  <c r="FH114" i="1"/>
  <c r="FH117" i="1"/>
  <c r="CO114" i="1"/>
  <c r="CO117" i="1"/>
  <c r="DJ196" i="1"/>
  <c r="DJ179" i="1"/>
  <c r="DJ148" i="1"/>
  <c r="DJ150" i="1"/>
  <c r="DJ108" i="1"/>
  <c r="DJ146" i="1"/>
  <c r="DJ111" i="1"/>
  <c r="DJ100" i="1"/>
  <c r="DJ105" i="1"/>
  <c r="DJ107" i="1" s="1"/>
  <c r="DJ109" i="1" s="1"/>
  <c r="DJ119" i="1" s="1"/>
  <c r="EE196" i="1"/>
  <c r="EE179" i="1"/>
  <c r="EE148" i="1"/>
  <c r="EE105" i="1"/>
  <c r="EE107" i="1" s="1"/>
  <c r="EE109" i="1" s="1"/>
  <c r="EE119" i="1" s="1"/>
  <c r="EE108" i="1"/>
  <c r="EE111" i="1"/>
  <c r="EE138" i="1"/>
  <c r="EE142" i="1" s="1"/>
  <c r="EE144" i="1" s="1"/>
  <c r="EE100" i="1"/>
  <c r="AM196" i="1"/>
  <c r="AM179" i="1"/>
  <c r="AM148" i="1"/>
  <c r="AM105" i="1"/>
  <c r="AM107" i="1" s="1"/>
  <c r="AM109" i="1" s="1"/>
  <c r="AM119" i="1" s="1"/>
  <c r="AM108" i="1"/>
  <c r="AM111" i="1"/>
  <c r="AM100" i="1"/>
  <c r="DO196" i="1"/>
  <c r="DO179" i="1"/>
  <c r="DO146" i="1"/>
  <c r="DO148" i="1"/>
  <c r="DO150" i="1"/>
  <c r="DO100" i="1"/>
  <c r="DO105" i="1"/>
  <c r="DO107" i="1" s="1"/>
  <c r="DO109" i="1" s="1"/>
  <c r="DO119" i="1" s="1"/>
  <c r="DO108" i="1"/>
  <c r="DO111" i="1"/>
  <c r="FP196" i="1"/>
  <c r="FP179" i="1"/>
  <c r="FP146" i="1"/>
  <c r="FP148" i="1"/>
  <c r="FP108" i="1"/>
  <c r="FP111" i="1"/>
  <c r="FP100" i="1"/>
  <c r="FP105" i="1"/>
  <c r="FP107" i="1" s="1"/>
  <c r="FP140" i="1"/>
  <c r="AB196" i="1"/>
  <c r="AB179" i="1"/>
  <c r="AB146" i="1"/>
  <c r="AB108" i="1"/>
  <c r="AB111" i="1"/>
  <c r="AB100" i="1"/>
  <c r="AB105" i="1"/>
  <c r="AB107" i="1" s="1"/>
  <c r="ED196" i="1"/>
  <c r="ED179" i="1"/>
  <c r="ED146" i="1"/>
  <c r="ED105" i="1"/>
  <c r="ED107" i="1" s="1"/>
  <c r="ED109" i="1" s="1"/>
  <c r="ED119" i="1" s="1"/>
  <c r="ED108" i="1"/>
  <c r="ED111" i="1"/>
  <c r="ED100" i="1"/>
  <c r="Z196" i="1"/>
  <c r="Z179" i="1"/>
  <c r="Z156" i="1"/>
  <c r="Z148" i="1"/>
  <c r="Z150" i="1"/>
  <c r="Z152" i="1"/>
  <c r="Z105" i="1"/>
  <c r="Z107" i="1" s="1"/>
  <c r="Z109" i="1" s="1"/>
  <c r="Z119" i="1" s="1"/>
  <c r="Z108" i="1"/>
  <c r="Z154" i="1"/>
  <c r="Z111" i="1"/>
  <c r="Z100" i="1"/>
  <c r="FV196" i="1"/>
  <c r="FV179" i="1"/>
  <c r="FV146" i="1"/>
  <c r="FV148" i="1"/>
  <c r="FV150" i="1" s="1"/>
  <c r="FV100" i="1"/>
  <c r="FV105" i="1"/>
  <c r="FV107" i="1" s="1"/>
  <c r="FV109" i="1" s="1"/>
  <c r="FV119" i="1" s="1"/>
  <c r="FV108" i="1"/>
  <c r="FV111" i="1"/>
  <c r="DH196" i="1"/>
  <c r="DH179" i="1"/>
  <c r="DH146" i="1"/>
  <c r="DH150" i="1" s="1"/>
  <c r="DH148" i="1"/>
  <c r="DH108" i="1"/>
  <c r="DH111" i="1"/>
  <c r="DH100" i="1"/>
  <c r="DH105" i="1"/>
  <c r="DH107" i="1" s="1"/>
  <c r="BZ196" i="1"/>
  <c r="BZ179" i="1"/>
  <c r="BZ148" i="1"/>
  <c r="BZ108" i="1"/>
  <c r="BZ111" i="1"/>
  <c r="BZ100" i="1"/>
  <c r="BZ105" i="1"/>
  <c r="BZ107" i="1" s="1"/>
  <c r="AI179" i="1"/>
  <c r="AI196" i="1"/>
  <c r="AI148" i="1"/>
  <c r="AI100" i="1"/>
  <c r="AI105" i="1"/>
  <c r="AI107" i="1" s="1"/>
  <c r="AI109" i="1" s="1"/>
  <c r="AI119" i="1" s="1"/>
  <c r="AI108" i="1"/>
  <c r="AI111" i="1"/>
  <c r="FD196" i="1"/>
  <c r="FD179" i="1"/>
  <c r="FD148" i="1"/>
  <c r="FD108" i="1"/>
  <c r="FD111" i="1"/>
  <c r="FD100" i="1"/>
  <c r="FD105" i="1"/>
  <c r="FD107" i="1" s="1"/>
  <c r="P196" i="1"/>
  <c r="P179" i="1"/>
  <c r="P148" i="1"/>
  <c r="P108" i="1"/>
  <c r="P111" i="1"/>
  <c r="P100" i="1"/>
  <c r="P105" i="1"/>
  <c r="P107" i="1" s="1"/>
  <c r="AW196" i="1"/>
  <c r="AW179" i="1"/>
  <c r="AW154" i="1"/>
  <c r="AW156" i="1"/>
  <c r="AW148" i="1"/>
  <c r="AW150" i="1"/>
  <c r="AW100" i="1"/>
  <c r="AW105" i="1"/>
  <c r="AW107" i="1" s="1"/>
  <c r="AW109" i="1" s="1"/>
  <c r="AW119" i="1" s="1"/>
  <c r="AW108" i="1"/>
  <c r="AW152" i="1"/>
  <c r="AW111" i="1"/>
  <c r="DZ196" i="1"/>
  <c r="DZ179" i="1"/>
  <c r="DZ146" i="1"/>
  <c r="DZ100" i="1"/>
  <c r="DZ105" i="1"/>
  <c r="DZ107" i="1" s="1"/>
  <c r="DZ109" i="1" s="1"/>
  <c r="DZ119" i="1" s="1"/>
  <c r="DZ108" i="1"/>
  <c r="DZ111" i="1"/>
  <c r="BW204" i="1"/>
  <c r="BW206" i="1" s="1"/>
  <c r="BW215" i="1" s="1"/>
  <c r="BW170" i="1"/>
  <c r="CW196" i="1"/>
  <c r="CW179" i="1"/>
  <c r="CW148" i="1"/>
  <c r="CW108" i="1"/>
  <c r="CW111" i="1"/>
  <c r="CW100" i="1"/>
  <c r="CW105" i="1"/>
  <c r="CW107" i="1" s="1"/>
  <c r="CW109" i="1" s="1"/>
  <c r="CW119" i="1" s="1"/>
  <c r="DW203" i="1"/>
  <c r="DW123" i="1"/>
  <c r="DW99" i="1"/>
  <c r="CE117" i="1"/>
  <c r="CE114" i="1"/>
  <c r="AE114" i="1"/>
  <c r="AE117" i="1"/>
  <c r="FO196" i="1"/>
  <c r="FO179" i="1"/>
  <c r="FO146" i="1"/>
  <c r="FO148" i="1"/>
  <c r="FO105" i="1"/>
  <c r="FO107" i="1" s="1"/>
  <c r="FO108" i="1"/>
  <c r="FO111" i="1"/>
  <c r="FO100" i="1"/>
  <c r="FO140" i="1"/>
  <c r="Y179" i="1"/>
  <c r="Y196" i="1"/>
  <c r="Y146" i="1"/>
  <c r="Y148" i="1"/>
  <c r="Y150" i="1"/>
  <c r="Y100" i="1"/>
  <c r="Y105" i="1"/>
  <c r="Y107" i="1" s="1"/>
  <c r="Y109" i="1" s="1"/>
  <c r="Y119" i="1" s="1"/>
  <c r="Y108" i="1"/>
  <c r="Y111" i="1"/>
  <c r="ES196" i="1"/>
  <c r="ES179" i="1"/>
  <c r="ES148" i="1"/>
  <c r="ES108" i="1"/>
  <c r="ES111" i="1"/>
  <c r="ES100" i="1"/>
  <c r="ES105" i="1"/>
  <c r="ES107" i="1" s="1"/>
  <c r="FJ204" i="1"/>
  <c r="FJ206" i="1" s="1"/>
  <c r="FJ215" i="1" s="1"/>
  <c r="FJ170" i="1"/>
  <c r="EZ142" i="1"/>
  <c r="EZ144" i="1" s="1"/>
  <c r="DD117" i="1"/>
  <c r="DD114" i="1"/>
  <c r="CB142" i="1"/>
  <c r="CB144" i="1" s="1"/>
  <c r="BS140" i="1"/>
  <c r="BW142" i="1"/>
  <c r="BW144" i="1" s="1"/>
  <c r="FB204" i="1"/>
  <c r="FB206" i="1" s="1"/>
  <c r="FB215" i="1" s="1"/>
  <c r="FB170" i="1"/>
  <c r="N204" i="1"/>
  <c r="N206" i="1" s="1"/>
  <c r="N215" i="1" s="1"/>
  <c r="N170" i="1"/>
  <c r="BI204" i="1"/>
  <c r="BI206" i="1" s="1"/>
  <c r="BI215" i="1" s="1"/>
  <c r="BI170" i="1"/>
  <c r="FL204" i="1"/>
  <c r="FL206" i="1" s="1"/>
  <c r="FL215" i="1" s="1"/>
  <c r="FL170" i="1"/>
  <c r="X204" i="1"/>
  <c r="X206" i="1" s="1"/>
  <c r="X215" i="1" s="1"/>
  <c r="X170" i="1"/>
  <c r="DH204" i="1"/>
  <c r="DH206" i="1" s="1"/>
  <c r="DH215" i="1" s="1"/>
  <c r="DH170" i="1"/>
  <c r="EY204" i="1"/>
  <c r="EY206" i="1" s="1"/>
  <c r="EY215" i="1" s="1"/>
  <c r="EY170" i="1"/>
  <c r="K204" i="1"/>
  <c r="K206" i="1" s="1"/>
  <c r="K215" i="1" s="1"/>
  <c r="K170" i="1"/>
  <c r="ES138" i="1"/>
  <c r="ES142" i="1" s="1"/>
  <c r="ES144" i="1" s="1"/>
  <c r="CW138" i="1"/>
  <c r="CW142" i="1" s="1"/>
  <c r="CW144" i="1" s="1"/>
  <c r="CP204" i="1"/>
  <c r="CP206" i="1" s="1"/>
  <c r="CP215" i="1" s="1"/>
  <c r="CP170" i="1"/>
  <c r="AZ204" i="1"/>
  <c r="AZ206" i="1" s="1"/>
  <c r="AZ215" i="1" s="1"/>
  <c r="AZ170" i="1"/>
  <c r="BA196" i="1"/>
  <c r="BA179" i="1"/>
  <c r="BA146" i="1"/>
  <c r="BA148" i="1"/>
  <c r="BA150" i="1"/>
  <c r="BA108" i="1"/>
  <c r="BA111" i="1"/>
  <c r="BA100" i="1"/>
  <c r="BA105" i="1"/>
  <c r="BA107" i="1" s="1"/>
  <c r="BA109" i="1" s="1"/>
  <c r="BA119" i="1" s="1"/>
  <c r="DY204" i="1"/>
  <c r="DY206" i="1" s="1"/>
  <c r="DY215" i="1" s="1"/>
  <c r="DY170" i="1"/>
  <c r="CZ204" i="1"/>
  <c r="CZ206" i="1" s="1"/>
  <c r="CZ215" i="1" s="1"/>
  <c r="CZ170" i="1"/>
  <c r="EQ204" i="1"/>
  <c r="EQ206" i="1" s="1"/>
  <c r="EQ215" i="1" s="1"/>
  <c r="EQ170" i="1"/>
  <c r="AQ204" i="1"/>
  <c r="AQ206" i="1" s="1"/>
  <c r="AQ215" i="1" s="1"/>
  <c r="AQ170" i="1"/>
  <c r="D204" i="1"/>
  <c r="D206" i="1" s="1"/>
  <c r="D215" i="1" s="1"/>
  <c r="D170" i="1"/>
  <c r="AO196" i="1"/>
  <c r="AO179" i="1"/>
  <c r="AO146" i="1"/>
  <c r="AO150" i="1" s="1"/>
  <c r="AO148" i="1"/>
  <c r="AO108" i="1"/>
  <c r="AO111" i="1"/>
  <c r="AO100" i="1"/>
  <c r="AO105" i="1"/>
  <c r="AO107" i="1" s="1"/>
  <c r="FR204" i="1"/>
  <c r="FR206" i="1" s="1"/>
  <c r="FR215" i="1" s="1"/>
  <c r="FR170" i="1"/>
  <c r="AD204" i="1"/>
  <c r="AD206" i="1" s="1"/>
  <c r="AD215" i="1" s="1"/>
  <c r="AD170" i="1"/>
  <c r="CK204" i="1"/>
  <c r="CK206" i="1" s="1"/>
  <c r="CK215" i="1" s="1"/>
  <c r="CK170" i="1"/>
  <c r="AY204" i="1"/>
  <c r="AY206" i="1" s="1"/>
  <c r="AY215" i="1" s="1"/>
  <c r="AY170" i="1"/>
  <c r="BO203" i="1"/>
  <c r="BO206" i="1" s="1"/>
  <c r="BO215" i="1" s="1"/>
  <c r="BO123" i="1"/>
  <c r="BO99" i="1"/>
  <c r="CQ196" i="1"/>
  <c r="CQ179" i="1"/>
  <c r="CQ146" i="1"/>
  <c r="CQ148" i="1"/>
  <c r="CQ100" i="1"/>
  <c r="CQ105" i="1"/>
  <c r="CQ107" i="1" s="1"/>
  <c r="CQ108" i="1"/>
  <c r="CQ111" i="1"/>
  <c r="AJ117" i="1"/>
  <c r="AJ114" i="1"/>
  <c r="FX117" i="1"/>
  <c r="FX114" i="1"/>
  <c r="CG117" i="1"/>
  <c r="CG114" i="1"/>
  <c r="AX117" i="1"/>
  <c r="AX114" i="1"/>
  <c r="AU117" i="1"/>
  <c r="AU114" i="1"/>
  <c r="EQ114" i="1"/>
  <c r="EQ117" i="1"/>
  <c r="BX114" i="1"/>
  <c r="BX117" i="1"/>
  <c r="Q114" i="1"/>
  <c r="Q117" i="1"/>
  <c r="FE114" i="1"/>
  <c r="FE117" i="1"/>
  <c r="BB114" i="1"/>
  <c r="BB117" i="1"/>
  <c r="DN114" i="1"/>
  <c r="DN117" i="1"/>
  <c r="DK114" i="1"/>
  <c r="DK117" i="1"/>
  <c r="AF114" i="1"/>
  <c r="AF117" i="1"/>
  <c r="FT114" i="1"/>
  <c r="FT117" i="1"/>
  <c r="DA114" i="1"/>
  <c r="DA117" i="1"/>
  <c r="CT204" i="1"/>
  <c r="CT206" i="1" s="1"/>
  <c r="CT215" i="1" s="1"/>
  <c r="CT170" i="1"/>
  <c r="BX204" i="1"/>
  <c r="BX206" i="1" s="1"/>
  <c r="BX215" i="1" s="1"/>
  <c r="BX170" i="1"/>
  <c r="FW171" i="1"/>
  <c r="FW176" i="1" s="1"/>
  <c r="FW213" i="1" s="1"/>
  <c r="BK114" i="1"/>
  <c r="BK117" i="1"/>
  <c r="U114" i="1"/>
  <c r="U117" i="1"/>
  <c r="FB196" i="1"/>
  <c r="FB179" i="1"/>
  <c r="FB148" i="1"/>
  <c r="FB105" i="1"/>
  <c r="FB107" i="1" s="1"/>
  <c r="FB109" i="1" s="1"/>
  <c r="FB119" i="1" s="1"/>
  <c r="FB108" i="1"/>
  <c r="FB111" i="1"/>
  <c r="FB100" i="1"/>
  <c r="CT142" i="1"/>
  <c r="CT144" i="1" s="1"/>
  <c r="FT204" i="1"/>
  <c r="FT206" i="1" s="1"/>
  <c r="FT215" i="1" s="1"/>
  <c r="FT170" i="1"/>
  <c r="DK204" i="1"/>
  <c r="DK206" i="1" s="1"/>
  <c r="DK215" i="1" s="1"/>
  <c r="DK170" i="1"/>
  <c r="AJ142" i="1"/>
  <c r="AJ144" i="1" s="1"/>
  <c r="DK196" i="1"/>
  <c r="DK179" i="1"/>
  <c r="DK148" i="1"/>
  <c r="DK150" i="1"/>
  <c r="DK146" i="1"/>
  <c r="DK111" i="1"/>
  <c r="DK100" i="1"/>
  <c r="DK105" i="1"/>
  <c r="DK107" i="1" s="1"/>
  <c r="DK108" i="1"/>
  <c r="DR117" i="1"/>
  <c r="DR114" i="1"/>
  <c r="CZ114" i="1"/>
  <c r="CZ117" i="1"/>
  <c r="CI140" i="1"/>
  <c r="FK142" i="1"/>
  <c r="FK144" i="1" s="1"/>
  <c r="DO142" i="1"/>
  <c r="DO144" i="1" s="1"/>
  <c r="W142" i="1"/>
  <c r="W144" i="1" s="1"/>
  <c r="EJ142" i="1"/>
  <c r="EJ144" i="1" s="1"/>
  <c r="EP204" i="1"/>
  <c r="EP206" i="1" s="1"/>
  <c r="EP215" i="1" s="1"/>
  <c r="EP170" i="1"/>
  <c r="AW204" i="1"/>
  <c r="AW206" i="1" s="1"/>
  <c r="AW215" i="1" s="1"/>
  <c r="AW170" i="1"/>
  <c r="EZ204" i="1"/>
  <c r="EZ206" i="1" s="1"/>
  <c r="EZ215" i="1" s="1"/>
  <c r="EZ170" i="1"/>
  <c r="L204" i="1"/>
  <c r="L206" i="1" s="1"/>
  <c r="L215" i="1" s="1"/>
  <c r="L170" i="1"/>
  <c r="BL204" i="1"/>
  <c r="BL206" i="1" s="1"/>
  <c r="BL215" i="1" s="1"/>
  <c r="BL170" i="1"/>
  <c r="FR142" i="1"/>
  <c r="FR144" i="1" s="1"/>
  <c r="DV142" i="1"/>
  <c r="DV144" i="1" s="1"/>
  <c r="BZ142" i="1"/>
  <c r="BZ144" i="1" s="1"/>
  <c r="AD142" i="1"/>
  <c r="AD144" i="1" s="1"/>
  <c r="EM204" i="1"/>
  <c r="EM206" i="1" s="1"/>
  <c r="EM215" i="1" s="1"/>
  <c r="EM170" i="1"/>
  <c r="AM171" i="1"/>
  <c r="AM176" i="1" s="1"/>
  <c r="AM213" i="1" s="1"/>
  <c r="CD204" i="1"/>
  <c r="CD206" i="1" s="1"/>
  <c r="CD215" i="1" s="1"/>
  <c r="CD170" i="1"/>
  <c r="DM204" i="1"/>
  <c r="DM206" i="1" s="1"/>
  <c r="DM215" i="1" s="1"/>
  <c r="DM170" i="1"/>
  <c r="CN204" i="1"/>
  <c r="CN206" i="1" s="1"/>
  <c r="CN215" i="1" s="1"/>
  <c r="CN170" i="1"/>
  <c r="DG204" i="1"/>
  <c r="DG206" i="1" s="1"/>
  <c r="DG215" i="1" s="1"/>
  <c r="DG170" i="1"/>
  <c r="FS204" i="1"/>
  <c r="FS170" i="1"/>
  <c r="AE204" i="1"/>
  <c r="AE170" i="1"/>
  <c r="DE142" i="1"/>
  <c r="DE144" i="1" s="1"/>
  <c r="FF204" i="1"/>
  <c r="FF206" i="1" s="1"/>
  <c r="FF215" i="1" s="1"/>
  <c r="FF170" i="1"/>
  <c r="R204" i="1"/>
  <c r="R206" i="1" s="1"/>
  <c r="R215" i="1" s="1"/>
  <c r="R170" i="1"/>
  <c r="BY204" i="1"/>
  <c r="BY206" i="1" s="1"/>
  <c r="BY215" i="1" s="1"/>
  <c r="BY170" i="1"/>
  <c r="Y140" i="1"/>
  <c r="FU196" i="1"/>
  <c r="FU179" i="1"/>
  <c r="FU146" i="1"/>
  <c r="FU111" i="1"/>
  <c r="FU100" i="1"/>
  <c r="FU105" i="1"/>
  <c r="FU107" i="1" s="1"/>
  <c r="FU109" i="1" s="1"/>
  <c r="FU119" i="1" s="1"/>
  <c r="FU108" i="1"/>
  <c r="FU148" i="1"/>
  <c r="DY196" i="1"/>
  <c r="DY179" i="1"/>
  <c r="DY150" i="1"/>
  <c r="DY152" i="1"/>
  <c r="DY154" i="1"/>
  <c r="DY156" i="1"/>
  <c r="DY111" i="1"/>
  <c r="DY100" i="1"/>
  <c r="DY148" i="1"/>
  <c r="DY105" i="1"/>
  <c r="DY107" i="1" s="1"/>
  <c r="DY108" i="1"/>
  <c r="CC196" i="1"/>
  <c r="CC179" i="1"/>
  <c r="CC111" i="1"/>
  <c r="CC148" i="1"/>
  <c r="CC100" i="1"/>
  <c r="CC105" i="1"/>
  <c r="CC107" i="1" s="1"/>
  <c r="CC108" i="1"/>
  <c r="AG196" i="1"/>
  <c r="AG179" i="1"/>
  <c r="AG146" i="1"/>
  <c r="AG111" i="1"/>
  <c r="AG100" i="1"/>
  <c r="AG105" i="1"/>
  <c r="AG107" i="1" s="1"/>
  <c r="AG109" i="1" s="1"/>
  <c r="AG119" i="1" s="1"/>
  <c r="AG108" i="1"/>
  <c r="H196" i="1"/>
  <c r="H146" i="1"/>
  <c r="H111" i="1"/>
  <c r="H100" i="1"/>
  <c r="H105" i="1"/>
  <c r="H107" i="1" s="1"/>
  <c r="H179" i="1"/>
  <c r="H108" i="1"/>
  <c r="BT179" i="1"/>
  <c r="BT196" i="1"/>
  <c r="BT154" i="1"/>
  <c r="BT156" i="1"/>
  <c r="BT148" i="1"/>
  <c r="BT150" i="1"/>
  <c r="BT100" i="1"/>
  <c r="BT105" i="1"/>
  <c r="BT107" i="1" s="1"/>
  <c r="BT109" i="1" s="1"/>
  <c r="BT119" i="1" s="1"/>
  <c r="BT152" i="1"/>
  <c r="BT108" i="1"/>
  <c r="BT111" i="1"/>
  <c r="EV196" i="1"/>
  <c r="EV179" i="1"/>
  <c r="EV111" i="1"/>
  <c r="EV148" i="1"/>
  <c r="EV100" i="1"/>
  <c r="EV105" i="1"/>
  <c r="EV107" i="1" s="1"/>
  <c r="EV108" i="1"/>
  <c r="CZ196" i="1"/>
  <c r="CZ150" i="1"/>
  <c r="CZ179" i="1"/>
  <c r="CZ146" i="1"/>
  <c r="CZ111" i="1"/>
  <c r="CZ100" i="1"/>
  <c r="CZ105" i="1"/>
  <c r="CZ107" i="1" s="1"/>
  <c r="CZ148" i="1"/>
  <c r="CZ108" i="1"/>
  <c r="BD196" i="1"/>
  <c r="BD179" i="1"/>
  <c r="BD146" i="1"/>
  <c r="BD111" i="1"/>
  <c r="BD100" i="1"/>
  <c r="BD105" i="1"/>
  <c r="BD107" i="1" s="1"/>
  <c r="BD108" i="1"/>
  <c r="EZ196" i="1"/>
  <c r="EZ179" i="1"/>
  <c r="EZ148" i="1"/>
  <c r="EZ100" i="1"/>
  <c r="EZ105" i="1"/>
  <c r="EZ107" i="1" s="1"/>
  <c r="EZ109" i="1" s="1"/>
  <c r="EZ119" i="1" s="1"/>
  <c r="EZ108" i="1"/>
  <c r="EZ111" i="1"/>
  <c r="FS203" i="1"/>
  <c r="FS123" i="1"/>
  <c r="FS99" i="1"/>
  <c r="BC203" i="1"/>
  <c r="BC206" i="1" s="1"/>
  <c r="BC215" i="1" s="1"/>
  <c r="BC123" i="1"/>
  <c r="BC99" i="1"/>
  <c r="F196" i="1"/>
  <c r="F179" i="1"/>
  <c r="F148" i="1"/>
  <c r="F108" i="1"/>
  <c r="F111" i="1"/>
  <c r="F100" i="1"/>
  <c r="F146" i="1"/>
  <c r="F150" i="1" s="1"/>
  <c r="F105" i="1"/>
  <c r="F107" i="1" s="1"/>
  <c r="K179" i="1"/>
  <c r="K196" i="1"/>
  <c r="K148" i="1"/>
  <c r="K100" i="1"/>
  <c r="K105" i="1"/>
  <c r="K107" i="1" s="1"/>
  <c r="K109" i="1" s="1"/>
  <c r="K119" i="1" s="1"/>
  <c r="K108" i="1"/>
  <c r="K111" i="1"/>
  <c r="BL196" i="1"/>
  <c r="BL179" i="1"/>
  <c r="BL148" i="1"/>
  <c r="BL108" i="1"/>
  <c r="BL111" i="1"/>
  <c r="BL100" i="1"/>
  <c r="BL105" i="1"/>
  <c r="BL107" i="1" s="1"/>
  <c r="EL196" i="1"/>
  <c r="EL179" i="1"/>
  <c r="EL146" i="1"/>
  <c r="EL148" i="1"/>
  <c r="EL100" i="1"/>
  <c r="EL105" i="1"/>
  <c r="EL107" i="1" s="1"/>
  <c r="EL109" i="1" s="1"/>
  <c r="EL119" i="1" s="1"/>
  <c r="EL108" i="1"/>
  <c r="EL111" i="1"/>
  <c r="BI179" i="1"/>
  <c r="BI196" i="1"/>
  <c r="BI148" i="1"/>
  <c r="BI100" i="1"/>
  <c r="BI105" i="1"/>
  <c r="BI107" i="1" s="1"/>
  <c r="BI109" i="1" s="1"/>
  <c r="BI119" i="1" s="1"/>
  <c r="BI108" i="1"/>
  <c r="BI111" i="1"/>
  <c r="DS196" i="1"/>
  <c r="DS179" i="1"/>
  <c r="DS146" i="1"/>
  <c r="DS148" i="1"/>
  <c r="DS150" i="1"/>
  <c r="DS105" i="1"/>
  <c r="DS107" i="1" s="1"/>
  <c r="DS109" i="1" s="1"/>
  <c r="DS119" i="1" s="1"/>
  <c r="DS108" i="1"/>
  <c r="DS111" i="1"/>
  <c r="DS100" i="1"/>
  <c r="AA196" i="1"/>
  <c r="AA179" i="1"/>
  <c r="AA146" i="1"/>
  <c r="AA105" i="1"/>
  <c r="AA107" i="1" s="1"/>
  <c r="AA109" i="1" s="1"/>
  <c r="AA119" i="1" s="1"/>
  <c r="AA108" i="1"/>
  <c r="AA111" i="1"/>
  <c r="AA100" i="1"/>
  <c r="AV117" i="1"/>
  <c r="AV114" i="1"/>
  <c r="V114" i="1"/>
  <c r="V117" i="1"/>
  <c r="CS117" i="1"/>
  <c r="CS114" i="1"/>
  <c r="BJ117" i="1"/>
  <c r="BJ114" i="1"/>
  <c r="O114" i="1"/>
  <c r="O117" i="1"/>
  <c r="FC114" i="1"/>
  <c r="FC117" i="1"/>
  <c r="CJ114" i="1"/>
  <c r="CJ117" i="1"/>
  <c r="AC114" i="1"/>
  <c r="AC117" i="1"/>
  <c r="FQ114" i="1"/>
  <c r="FQ117" i="1"/>
  <c r="BN114" i="1"/>
  <c r="BN117" i="1"/>
  <c r="EX114" i="1"/>
  <c r="EX117" i="1"/>
  <c r="DW114" i="1"/>
  <c r="DW117" i="1"/>
  <c r="AR114" i="1"/>
  <c r="AR117" i="1"/>
  <c r="CD114" i="1"/>
  <c r="CD117" i="1"/>
  <c r="DM114" i="1"/>
  <c r="DM117" i="1"/>
  <c r="EF114" i="1"/>
  <c r="EF117" i="1"/>
  <c r="CD196" i="1"/>
  <c r="CD179" i="1"/>
  <c r="CD152" i="1"/>
  <c r="CD154" i="1"/>
  <c r="CD156" i="1"/>
  <c r="CD148" i="1"/>
  <c r="CD100" i="1"/>
  <c r="CD105" i="1"/>
  <c r="CD107" i="1" s="1"/>
  <c r="CD109" i="1" s="1"/>
  <c r="CD119" i="1" s="1"/>
  <c r="CD108" i="1"/>
  <c r="CD150" i="1"/>
  <c r="CD111" i="1"/>
  <c r="AU196" i="1"/>
  <c r="AU179" i="1"/>
  <c r="AU152" i="1"/>
  <c r="AU154" i="1"/>
  <c r="AU156" i="1"/>
  <c r="AU148" i="1"/>
  <c r="AU150" i="1"/>
  <c r="AU100" i="1"/>
  <c r="AU105" i="1"/>
  <c r="AU107" i="1" s="1"/>
  <c r="AU108" i="1"/>
  <c r="AU111" i="1"/>
  <c r="BY142" i="1"/>
  <c r="BY144" i="1" s="1"/>
  <c r="BE170" i="1"/>
  <c r="BE204" i="1"/>
  <c r="BE206" i="1" s="1"/>
  <c r="BE215" i="1" s="1"/>
  <c r="AH142" i="1"/>
  <c r="AH144" i="1" s="1"/>
  <c r="CK114" i="1"/>
  <c r="CK117" i="1"/>
  <c r="BS138" i="1"/>
  <c r="BS142" i="1" s="1"/>
  <c r="BS144" i="1" s="1"/>
  <c r="BH142" i="1"/>
  <c r="BH144" i="1" s="1"/>
  <c r="EK142" i="1"/>
  <c r="EK144" i="1" s="1"/>
  <c r="CO142" i="1"/>
  <c r="CO144" i="1" s="1"/>
  <c r="AG142" i="1"/>
  <c r="AG144" i="1" s="1"/>
  <c r="ED204" i="1"/>
  <c r="ED206" i="1" s="1"/>
  <c r="ED215" i="1" s="1"/>
  <c r="ED170" i="1"/>
  <c r="AK204" i="1"/>
  <c r="AK170" i="1"/>
  <c r="BI142" i="1"/>
  <c r="BI144" i="1" s="1"/>
  <c r="CK196" i="1"/>
  <c r="CK179" i="1"/>
  <c r="CK146" i="1"/>
  <c r="CK108" i="1"/>
  <c r="CK111" i="1"/>
  <c r="CK100" i="1"/>
  <c r="CK105" i="1"/>
  <c r="CK107" i="1" s="1"/>
  <c r="CK109" i="1" s="1"/>
  <c r="CK119" i="1" s="1"/>
  <c r="EN204" i="1"/>
  <c r="EN206" i="1" s="1"/>
  <c r="EN215" i="1" s="1"/>
  <c r="EN170" i="1"/>
  <c r="CU204" i="1"/>
  <c r="CU206" i="1" s="1"/>
  <c r="CU215" i="1" s="1"/>
  <c r="CU170" i="1"/>
  <c r="EA204" i="1"/>
  <c r="EA206" i="1" s="1"/>
  <c r="EA215" i="1" s="1"/>
  <c r="EA170" i="1"/>
  <c r="BR204" i="1"/>
  <c r="BR206" i="1" s="1"/>
  <c r="BR215" i="1" s="1"/>
  <c r="BR170" i="1"/>
  <c r="DA204" i="1"/>
  <c r="DA206" i="1" s="1"/>
  <c r="DA215" i="1" s="1"/>
  <c r="DA170" i="1"/>
  <c r="CB204" i="1"/>
  <c r="CB206" i="1" s="1"/>
  <c r="CB215" i="1" s="1"/>
  <c r="CB170" i="1"/>
  <c r="FD204" i="1"/>
  <c r="FD206" i="1" s="1"/>
  <c r="FD215" i="1" s="1"/>
  <c r="FD170" i="1"/>
  <c r="BK204" i="1"/>
  <c r="BK206" i="1" s="1"/>
  <c r="BK215" i="1" s="1"/>
  <c r="BK170" i="1"/>
  <c r="DF138" i="1"/>
  <c r="DF142" i="1" s="1"/>
  <c r="DF144" i="1" s="1"/>
  <c r="FG204" i="1"/>
  <c r="FG170" i="1"/>
  <c r="S204" i="1"/>
  <c r="S170" i="1"/>
  <c r="ET204" i="1"/>
  <c r="ET206" i="1" s="1"/>
  <c r="ET215" i="1" s="1"/>
  <c r="ET170" i="1"/>
  <c r="F204" i="1"/>
  <c r="F206" i="1" s="1"/>
  <c r="F215" i="1" s="1"/>
  <c r="F170" i="1"/>
  <c r="DS204" i="1"/>
  <c r="DS206" i="1" s="1"/>
  <c r="DS215" i="1" s="1"/>
  <c r="DS170" i="1"/>
  <c r="BM204" i="1"/>
  <c r="BM206" i="1" s="1"/>
  <c r="BM215" i="1" s="1"/>
  <c r="BM170" i="1"/>
  <c r="Y138" i="1"/>
  <c r="FG203" i="1"/>
  <c r="FG206" i="1" s="1"/>
  <c r="FG215" i="1" s="1"/>
  <c r="FG123" i="1"/>
  <c r="FG99" i="1"/>
  <c r="AQ196" i="1"/>
  <c r="AQ179" i="1"/>
  <c r="AQ148" i="1"/>
  <c r="AQ111" i="1"/>
  <c r="AQ100" i="1"/>
  <c r="AQ105" i="1"/>
  <c r="AQ107" i="1" s="1"/>
  <c r="AQ109" i="1" s="1"/>
  <c r="AQ119" i="1" s="1"/>
  <c r="AQ108" i="1"/>
  <c r="EA196" i="1"/>
  <c r="EA179" i="1"/>
  <c r="EA146" i="1"/>
  <c r="EA100" i="1"/>
  <c r="EA105" i="1"/>
  <c r="EA107" i="1" s="1"/>
  <c r="EA109" i="1" s="1"/>
  <c r="EA119" i="1" s="1"/>
  <c r="EA108" i="1"/>
  <c r="EA111" i="1"/>
  <c r="AH196" i="1"/>
  <c r="AH179" i="1"/>
  <c r="AH146" i="1"/>
  <c r="AH150" i="1" s="1"/>
  <c r="AH148" i="1"/>
  <c r="AH100" i="1"/>
  <c r="AH105" i="1"/>
  <c r="AH107" i="1" s="1"/>
  <c r="AH109" i="1" s="1"/>
  <c r="AH119" i="1" s="1"/>
  <c r="AH108" i="1"/>
  <c r="AH111" i="1"/>
  <c r="BH117" i="1"/>
  <c r="BH114" i="1"/>
  <c r="CP114" i="1"/>
  <c r="CP117" i="1"/>
  <c r="DE117" i="1"/>
  <c r="DE114" i="1"/>
  <c r="BV117" i="1"/>
  <c r="BV114" i="1"/>
  <c r="AA114" i="1"/>
  <c r="AA117" i="1"/>
  <c r="FO117" i="1"/>
  <c r="FO114" i="1"/>
  <c r="CV114" i="1"/>
  <c r="CV117" i="1"/>
  <c r="AO114" i="1"/>
  <c r="AO117" i="1"/>
  <c r="BZ114" i="1"/>
  <c r="BZ117" i="1"/>
  <c r="BG117" i="1"/>
  <c r="BG114" i="1"/>
  <c r="EI114" i="1"/>
  <c r="EI117" i="1"/>
  <c r="BD114" i="1"/>
  <c r="BD117" i="1"/>
  <c r="FJ114" i="1"/>
  <c r="FJ117" i="1"/>
  <c r="DY114" i="1"/>
  <c r="DY117" i="1"/>
  <c r="BH179" i="1"/>
  <c r="BH146" i="1"/>
  <c r="BH100" i="1"/>
  <c r="BH196" i="1"/>
  <c r="BH105" i="1"/>
  <c r="BH107" i="1" s="1"/>
  <c r="BH109" i="1" s="1"/>
  <c r="BH119" i="1" s="1"/>
  <c r="BH108" i="1"/>
  <c r="BH111" i="1"/>
  <c r="DG196" i="1"/>
  <c r="DG179" i="1"/>
  <c r="DG148" i="1"/>
  <c r="DG105" i="1"/>
  <c r="DG107" i="1" s="1"/>
  <c r="DG109" i="1" s="1"/>
  <c r="DG119" i="1" s="1"/>
  <c r="DG108" i="1"/>
  <c r="DG111" i="1"/>
  <c r="DG100" i="1"/>
  <c r="O196" i="1"/>
  <c r="O179" i="1"/>
  <c r="O146" i="1"/>
  <c r="O105" i="1"/>
  <c r="O107" i="1" s="1"/>
  <c r="O109" i="1" s="1"/>
  <c r="O119" i="1" s="1"/>
  <c r="O108" i="1"/>
  <c r="O111" i="1"/>
  <c r="O100" i="1"/>
  <c r="AV196" i="1"/>
  <c r="AV179" i="1"/>
  <c r="AV148" i="1"/>
  <c r="AV100" i="1"/>
  <c r="AV105" i="1"/>
  <c r="AV107" i="1" s="1"/>
  <c r="AV109" i="1" s="1"/>
  <c r="AV119" i="1" s="1"/>
  <c r="AV108" i="1"/>
  <c r="AV111" i="1"/>
  <c r="EN179" i="1"/>
  <c r="EN196" i="1"/>
  <c r="EN146" i="1"/>
  <c r="EN148" i="1"/>
  <c r="EN150" i="1" s="1"/>
  <c r="EN100" i="1"/>
  <c r="EN105" i="1"/>
  <c r="EN107" i="1" s="1"/>
  <c r="EN108" i="1"/>
  <c r="EN111" i="1"/>
  <c r="FN196" i="1"/>
  <c r="FN179" i="1"/>
  <c r="FN146" i="1"/>
  <c r="FN148" i="1"/>
  <c r="FN150" i="1"/>
  <c r="FN105" i="1"/>
  <c r="FN107" i="1" s="1"/>
  <c r="FN109" i="1" s="1"/>
  <c r="FN119" i="1" s="1"/>
  <c r="FN108" i="1"/>
  <c r="FN111" i="1"/>
  <c r="FN100" i="1"/>
  <c r="DR196" i="1"/>
  <c r="DR179" i="1"/>
  <c r="DR146" i="1"/>
  <c r="DR148" i="1"/>
  <c r="DR150" i="1"/>
  <c r="DR105" i="1"/>
  <c r="DR107" i="1" s="1"/>
  <c r="DR109" i="1" s="1"/>
  <c r="DR119" i="1" s="1"/>
  <c r="DR108" i="1"/>
  <c r="DR111" i="1"/>
  <c r="DR100" i="1"/>
  <c r="FK196" i="1"/>
  <c r="FK179" i="1"/>
  <c r="FK146" i="1"/>
  <c r="FK148" i="1"/>
  <c r="FK100" i="1"/>
  <c r="FK105" i="1"/>
  <c r="FK107" i="1" s="1"/>
  <c r="FK108" i="1"/>
  <c r="FK111" i="1"/>
  <c r="AT196" i="1"/>
  <c r="AT179" i="1"/>
  <c r="AT146" i="1"/>
  <c r="AT100" i="1"/>
  <c r="AT105" i="1"/>
  <c r="AT107" i="1" s="1"/>
  <c r="AT108" i="1"/>
  <c r="AT111" i="1"/>
  <c r="CF196" i="1"/>
  <c r="CF179" i="1"/>
  <c r="CF148" i="1"/>
  <c r="CF100" i="1"/>
  <c r="CF105" i="1"/>
  <c r="CF107" i="1" s="1"/>
  <c r="CF108" i="1"/>
  <c r="CF111" i="1"/>
  <c r="DD179" i="1"/>
  <c r="DD196" i="1"/>
  <c r="DD148" i="1"/>
  <c r="DD100" i="1"/>
  <c r="DD105" i="1"/>
  <c r="DD107" i="1" s="1"/>
  <c r="DD109" i="1" s="1"/>
  <c r="DD119" i="1" s="1"/>
  <c r="DD108" i="1"/>
  <c r="DD111" i="1"/>
  <c r="EC179" i="1"/>
  <c r="EC196" i="1"/>
  <c r="EC154" i="1"/>
  <c r="EC156" i="1"/>
  <c r="EC148" i="1"/>
  <c r="EC150" i="1"/>
  <c r="EC100" i="1"/>
  <c r="EC105" i="1"/>
  <c r="EC107" i="1" s="1"/>
  <c r="EC109" i="1" s="1"/>
  <c r="EC119" i="1" s="1"/>
  <c r="EC108" i="1"/>
  <c r="EC152" i="1"/>
  <c r="EC111" i="1"/>
  <c r="DT196" i="1"/>
  <c r="DT179" i="1"/>
  <c r="DT148" i="1"/>
  <c r="DT108" i="1"/>
  <c r="DT111" i="1"/>
  <c r="DT100" i="1"/>
  <c r="DT105" i="1"/>
  <c r="DT107" i="1" s="1"/>
  <c r="DE179" i="1"/>
  <c r="DE196" i="1"/>
  <c r="DE154" i="1"/>
  <c r="DE156" i="1"/>
  <c r="DE148" i="1"/>
  <c r="DE150" i="1"/>
  <c r="DE100" i="1"/>
  <c r="DE105" i="1"/>
  <c r="DE107" i="1" s="1"/>
  <c r="DE109" i="1" s="1"/>
  <c r="DE119" i="1" s="1"/>
  <c r="DE108" i="1"/>
  <c r="DE111" i="1"/>
  <c r="DE152" i="1"/>
  <c r="DC196" i="1"/>
  <c r="DC179" i="1"/>
  <c r="DC152" i="1"/>
  <c r="DC154" i="1"/>
  <c r="DC156" i="1"/>
  <c r="DC148" i="1"/>
  <c r="DC100" i="1"/>
  <c r="DC150" i="1"/>
  <c r="DC105" i="1"/>
  <c r="DC107" i="1" s="1"/>
  <c r="DC108" i="1"/>
  <c r="DC111" i="1"/>
  <c r="BF196" i="1"/>
  <c r="BF179" i="1"/>
  <c r="BF146" i="1"/>
  <c r="BF100" i="1"/>
  <c r="BF105" i="1"/>
  <c r="BF107" i="1" s="1"/>
  <c r="BF108" i="1"/>
  <c r="BF111" i="1"/>
  <c r="FO142" i="1"/>
  <c r="FO144" i="1" s="1"/>
  <c r="CQ204" i="1"/>
  <c r="CQ206" i="1" s="1"/>
  <c r="CQ215" i="1" s="1"/>
  <c r="CQ170" i="1"/>
  <c r="FV204" i="1"/>
  <c r="FV206" i="1" s="1"/>
  <c r="FV215" i="1" s="1"/>
  <c r="FV170" i="1"/>
  <c r="DW204" i="1"/>
  <c r="DW170" i="1"/>
  <c r="CR117" i="1"/>
  <c r="CR114" i="1"/>
  <c r="EO117" i="1"/>
  <c r="EO114" i="1"/>
  <c r="K117" i="1"/>
  <c r="K114" i="1"/>
  <c r="FS114" i="1"/>
  <c r="FS117" i="1"/>
  <c r="FI114" i="1"/>
  <c r="FI117" i="1"/>
  <c r="FW196" i="1"/>
  <c r="FW179" i="1"/>
  <c r="FW148" i="1"/>
  <c r="FW100" i="1"/>
  <c r="FW105" i="1"/>
  <c r="FW107" i="1" s="1"/>
  <c r="FW109" i="1" s="1"/>
  <c r="FW119" i="1" s="1"/>
  <c r="FW108" i="1"/>
  <c r="FW111" i="1"/>
  <c r="V204" i="1"/>
  <c r="V206" i="1" s="1"/>
  <c r="V215" i="1" s="1"/>
  <c r="V170" i="1"/>
  <c r="CR142" i="1"/>
  <c r="CR144" i="1" s="1"/>
  <c r="FA117" i="1"/>
  <c r="FA114" i="1"/>
  <c r="BF114" i="1"/>
  <c r="BF117" i="1"/>
  <c r="FW174" i="1"/>
  <c r="FP142" i="1"/>
  <c r="FP144" i="1" s="1"/>
  <c r="C135" i="1"/>
  <c r="FZ133" i="1"/>
  <c r="BG140" i="1"/>
  <c r="DR204" i="1"/>
  <c r="DR206" i="1" s="1"/>
  <c r="DR215" i="1" s="1"/>
  <c r="DR170" i="1"/>
  <c r="FM204" i="1"/>
  <c r="FM206" i="1" s="1"/>
  <c r="FM215" i="1" s="1"/>
  <c r="FM170" i="1"/>
  <c r="Y204" i="1"/>
  <c r="Y206" i="1" s="1"/>
  <c r="Y215" i="1" s="1"/>
  <c r="Y170" i="1"/>
  <c r="EB204" i="1"/>
  <c r="EB206" i="1" s="1"/>
  <c r="EB215" i="1" s="1"/>
  <c r="EB170" i="1"/>
  <c r="C171" i="1"/>
  <c r="DO204" i="1"/>
  <c r="DO206" i="1" s="1"/>
  <c r="DO215" i="1" s="1"/>
  <c r="DO170" i="1"/>
  <c r="BF204" i="1"/>
  <c r="BF206" i="1" s="1"/>
  <c r="BF215" i="1" s="1"/>
  <c r="BF170" i="1"/>
  <c r="CO204" i="1"/>
  <c r="CO206" i="1" s="1"/>
  <c r="CO215" i="1" s="1"/>
  <c r="CO170" i="1"/>
  <c r="BP204" i="1"/>
  <c r="BP206" i="1" s="1"/>
  <c r="BP215" i="1" s="1"/>
  <c r="BP170" i="1"/>
  <c r="CV204" i="1"/>
  <c r="CV206" i="1" s="1"/>
  <c r="CV215" i="1" s="1"/>
  <c r="CV170" i="1"/>
  <c r="O204" i="1"/>
  <c r="O206" i="1" s="1"/>
  <c r="O215" i="1" s="1"/>
  <c r="O170" i="1"/>
  <c r="FB138" i="1"/>
  <c r="DF140" i="1"/>
  <c r="EU204" i="1"/>
  <c r="EU170" i="1"/>
  <c r="G204" i="1"/>
  <c r="G170" i="1"/>
  <c r="CG140" i="1"/>
  <c r="EH204" i="1"/>
  <c r="EH206" i="1" s="1"/>
  <c r="EH215" i="1" s="1"/>
  <c r="EH170" i="1"/>
  <c r="AA204" i="1"/>
  <c r="AA206" i="1" s="1"/>
  <c r="AA215" i="1" s="1"/>
  <c r="AA170" i="1"/>
  <c r="BA204" i="1"/>
  <c r="BA206" i="1" s="1"/>
  <c r="BA215" i="1" s="1"/>
  <c r="BA170" i="1"/>
  <c r="EU203" i="1"/>
  <c r="EU123" i="1"/>
  <c r="EU99" i="1"/>
  <c r="EX196" i="1"/>
  <c r="EX179" i="1"/>
  <c r="EX148" i="1"/>
  <c r="EX100" i="1"/>
  <c r="EX105" i="1"/>
  <c r="EX107" i="1" s="1"/>
  <c r="EX109" i="1" s="1"/>
  <c r="EX119" i="1" s="1"/>
  <c r="EX108" i="1"/>
  <c r="EX111" i="1"/>
  <c r="BT117" i="1"/>
  <c r="BT114" i="1"/>
  <c r="DZ114" i="1"/>
  <c r="DZ117" i="1"/>
  <c r="DQ117" i="1"/>
  <c r="DQ114" i="1"/>
  <c r="CH117" i="1"/>
  <c r="CH114" i="1"/>
  <c r="AM114" i="1"/>
  <c r="AM117" i="1"/>
  <c r="AH114" i="1"/>
  <c r="AH117" i="1"/>
  <c r="DH114" i="1"/>
  <c r="DH117" i="1"/>
  <c r="BA114" i="1"/>
  <c r="BA117" i="1"/>
  <c r="J114" i="1"/>
  <c r="J117" i="1"/>
  <c r="CL114" i="1"/>
  <c r="CL117" i="1"/>
  <c r="G114" i="1"/>
  <c r="G117" i="1"/>
  <c r="EU114" i="1"/>
  <c r="EU117" i="1"/>
  <c r="BP114" i="1"/>
  <c r="BP117" i="1"/>
  <c r="EA117" i="1"/>
  <c r="EA114" i="1"/>
  <c r="EK114" i="1"/>
  <c r="EK117" i="1"/>
  <c r="CS179" i="1"/>
  <c r="CS196" i="1"/>
  <c r="CS154" i="1"/>
  <c r="CS156" i="1"/>
  <c r="CS148" i="1"/>
  <c r="CS150" i="1"/>
  <c r="CS152" i="1"/>
  <c r="CS100" i="1"/>
  <c r="CS105" i="1"/>
  <c r="CS107" i="1" s="1"/>
  <c r="CS109" i="1" s="1"/>
  <c r="CS119" i="1" s="1"/>
  <c r="CS108" i="1"/>
  <c r="CS111" i="1"/>
  <c r="DF117" i="1"/>
  <c r="DF114" i="1"/>
  <c r="CN114" i="1"/>
  <c r="CN117" i="1"/>
  <c r="FM179" i="1"/>
  <c r="FM196" i="1"/>
  <c r="FM146" i="1"/>
  <c r="FM100" i="1"/>
  <c r="FM105" i="1"/>
  <c r="FM107" i="1" s="1"/>
  <c r="FM109" i="1" s="1"/>
  <c r="FM119" i="1" s="1"/>
  <c r="FM108" i="1"/>
  <c r="FM111" i="1"/>
  <c r="CH204" i="1"/>
  <c r="CH206" i="1" s="1"/>
  <c r="CH215" i="1" s="1"/>
  <c r="CH170" i="1"/>
  <c r="M117" i="1"/>
  <c r="M114" i="1"/>
  <c r="AQ114" i="1"/>
  <c r="AQ117" i="1"/>
  <c r="CA142" i="1"/>
  <c r="CA144" i="1" s="1"/>
  <c r="EY142" i="1"/>
  <c r="EY144" i="1" s="1"/>
  <c r="DC142" i="1"/>
  <c r="DC144" i="1" s="1"/>
  <c r="BG138" i="1"/>
  <c r="BG142" i="1" s="1"/>
  <c r="BG144" i="1" s="1"/>
  <c r="BP142" i="1"/>
  <c r="BP144" i="1" s="1"/>
  <c r="DX142" i="1"/>
  <c r="DX144" i="1" s="1"/>
  <c r="DF204" i="1"/>
  <c r="DF206" i="1" s="1"/>
  <c r="DF215" i="1" s="1"/>
  <c r="DF170" i="1"/>
  <c r="FA204" i="1"/>
  <c r="FA206" i="1" s="1"/>
  <c r="FA215" i="1" s="1"/>
  <c r="FA170" i="1"/>
  <c r="M204" i="1"/>
  <c r="M206" i="1" s="1"/>
  <c r="M215" i="1" s="1"/>
  <c r="M170" i="1"/>
  <c r="DP204" i="1"/>
  <c r="DP206" i="1" s="1"/>
  <c r="DP215" i="1" s="1"/>
  <c r="DP170" i="1"/>
  <c r="J142" i="1"/>
  <c r="J144" i="1" s="1"/>
  <c r="DJ142" i="1"/>
  <c r="DJ144" i="1" s="1"/>
  <c r="BN142" i="1"/>
  <c r="BN144" i="1" s="1"/>
  <c r="R142" i="1"/>
  <c r="R144" i="1" s="1"/>
  <c r="DC204" i="1"/>
  <c r="DC206" i="1" s="1"/>
  <c r="DC215" i="1" s="1"/>
  <c r="DC170" i="1"/>
  <c r="DI196" i="1"/>
  <c r="DI179" i="1"/>
  <c r="DI146" i="1"/>
  <c r="DI150" i="1" s="1"/>
  <c r="DI148" i="1"/>
  <c r="DI108" i="1"/>
  <c r="DI111" i="1"/>
  <c r="DI100" i="1"/>
  <c r="DI105" i="1"/>
  <c r="DI107" i="1" s="1"/>
  <c r="AT204" i="1"/>
  <c r="AT206" i="1" s="1"/>
  <c r="AT215" i="1" s="1"/>
  <c r="AT170" i="1"/>
  <c r="CC204" i="1"/>
  <c r="CC206" i="1" s="1"/>
  <c r="CC215" i="1" s="1"/>
  <c r="CC170" i="1"/>
  <c r="BD204" i="1"/>
  <c r="BD206" i="1" s="1"/>
  <c r="BD215" i="1" s="1"/>
  <c r="BD170" i="1"/>
  <c r="P204" i="1"/>
  <c r="P206" i="1" s="1"/>
  <c r="P215" i="1" s="1"/>
  <c r="P170" i="1"/>
  <c r="FB140" i="1"/>
  <c r="AL142" i="1"/>
  <c r="AL144" i="1" s="1"/>
  <c r="EI204" i="1"/>
  <c r="EI170" i="1"/>
  <c r="FA142" i="1"/>
  <c r="FA144" i="1" s="1"/>
  <c r="CG138" i="1"/>
  <c r="CG142" i="1" s="1"/>
  <c r="CG144" i="1" s="1"/>
  <c r="M142" i="1"/>
  <c r="M144" i="1" s="1"/>
  <c r="DV204" i="1"/>
  <c r="DV206" i="1" s="1"/>
  <c r="DV215" i="1" s="1"/>
  <c r="DV170" i="1"/>
  <c r="AO204" i="1"/>
  <c r="AO206" i="1" s="1"/>
  <c r="AO215" i="1" s="1"/>
  <c r="AO170" i="1"/>
  <c r="BM196" i="1"/>
  <c r="BM179" i="1"/>
  <c r="BM148" i="1"/>
  <c r="BM108" i="1"/>
  <c r="BM111" i="1"/>
  <c r="BM100" i="1"/>
  <c r="BM105" i="1"/>
  <c r="BM107" i="1" s="1"/>
  <c r="BM109" i="1" s="1"/>
  <c r="BM119" i="1" s="1"/>
  <c r="EB179" i="1"/>
  <c r="EB196" i="1"/>
  <c r="EB146" i="1"/>
  <c r="EB150" i="1" s="1"/>
  <c r="EB148" i="1"/>
  <c r="EB100" i="1"/>
  <c r="EB105" i="1"/>
  <c r="EB107" i="1" s="1"/>
  <c r="EB109" i="1" s="1"/>
  <c r="EB119" i="1" s="1"/>
  <c r="EB108" i="1"/>
  <c r="EB111" i="1"/>
  <c r="FI196" i="1"/>
  <c r="FI179" i="1"/>
  <c r="FI146" i="1"/>
  <c r="FI148" i="1"/>
  <c r="FI111" i="1"/>
  <c r="FI100" i="1"/>
  <c r="FI105" i="1"/>
  <c r="FI107" i="1" s="1"/>
  <c r="FI109" i="1" s="1"/>
  <c r="FI119" i="1" s="1"/>
  <c r="FI108" i="1"/>
  <c r="DM196" i="1"/>
  <c r="DM179" i="1"/>
  <c r="DM111" i="1"/>
  <c r="DM100" i="1"/>
  <c r="DM105" i="1"/>
  <c r="DM107" i="1" s="1"/>
  <c r="DM148" i="1"/>
  <c r="DM108" i="1"/>
  <c r="BQ196" i="1"/>
  <c r="BQ179" i="1"/>
  <c r="BQ146" i="1"/>
  <c r="BQ111" i="1"/>
  <c r="BQ148" i="1"/>
  <c r="BQ100" i="1"/>
  <c r="BQ105" i="1"/>
  <c r="BQ107" i="1" s="1"/>
  <c r="BQ109" i="1" s="1"/>
  <c r="BQ119" i="1" s="1"/>
  <c r="BQ108" i="1"/>
  <c r="U196" i="1"/>
  <c r="U179" i="1"/>
  <c r="U148" i="1"/>
  <c r="U111" i="1"/>
  <c r="U100" i="1"/>
  <c r="U105" i="1"/>
  <c r="U107" i="1" s="1"/>
  <c r="U109" i="1" s="1"/>
  <c r="U119" i="1" s="1"/>
  <c r="U108" i="1"/>
  <c r="FA196" i="1"/>
  <c r="FA179" i="1"/>
  <c r="FA146" i="1"/>
  <c r="FA100" i="1"/>
  <c r="FA105" i="1"/>
  <c r="FA107" i="1" s="1"/>
  <c r="FA108" i="1"/>
  <c r="FA111" i="1"/>
  <c r="M179" i="1"/>
  <c r="M196" i="1"/>
  <c r="M146" i="1"/>
  <c r="M150" i="1" s="1"/>
  <c r="M148" i="1"/>
  <c r="M100" i="1"/>
  <c r="M105" i="1"/>
  <c r="M107" i="1" s="1"/>
  <c r="M108" i="1"/>
  <c r="M111" i="1"/>
  <c r="EJ196" i="1"/>
  <c r="EJ179" i="1"/>
  <c r="EJ150" i="1"/>
  <c r="EJ146" i="1"/>
  <c r="EJ111" i="1"/>
  <c r="EJ148" i="1"/>
  <c r="EJ100" i="1"/>
  <c r="EJ105" i="1"/>
  <c r="EJ107" i="1" s="1"/>
  <c r="EJ109" i="1" s="1"/>
  <c r="EJ119" i="1" s="1"/>
  <c r="EJ108" i="1"/>
  <c r="CN196" i="1"/>
  <c r="CN179" i="1"/>
  <c r="CN146" i="1"/>
  <c r="CN111" i="1"/>
  <c r="CN100" i="1"/>
  <c r="CN105" i="1"/>
  <c r="CN107" i="1" s="1"/>
  <c r="CN109" i="1" s="1"/>
  <c r="CN119" i="1" s="1"/>
  <c r="CN108" i="1"/>
  <c r="AF196" i="1"/>
  <c r="AF179" i="1"/>
  <c r="AF111" i="1"/>
  <c r="AF100" i="1"/>
  <c r="AF105" i="1"/>
  <c r="AF107" i="1" s="1"/>
  <c r="AF108" i="1"/>
  <c r="AF148" i="1"/>
  <c r="BN196" i="1"/>
  <c r="BN179" i="1"/>
  <c r="BN148" i="1"/>
  <c r="BN150" i="1"/>
  <c r="BN108" i="1"/>
  <c r="BN111" i="1"/>
  <c r="BN100" i="1"/>
  <c r="BN105" i="1"/>
  <c r="BN107" i="1" s="1"/>
  <c r="BN109" i="1" s="1"/>
  <c r="BN119" i="1" s="1"/>
  <c r="BN146" i="1"/>
  <c r="EI203" i="1"/>
  <c r="EI206" i="1" s="1"/>
  <c r="EI215" i="1" s="1"/>
  <c r="EI123" i="1"/>
  <c r="EI99" i="1"/>
  <c r="E196" i="1"/>
  <c r="E179" i="1"/>
  <c r="E146" i="1"/>
  <c r="E150" i="1" s="1"/>
  <c r="E148" i="1"/>
  <c r="E108" i="1"/>
  <c r="E111" i="1"/>
  <c r="E100" i="1"/>
  <c r="E105" i="1"/>
  <c r="E107" i="1" s="1"/>
  <c r="CP196" i="1"/>
  <c r="CP179" i="1"/>
  <c r="CP146" i="1"/>
  <c r="CP148" i="1"/>
  <c r="CP100" i="1"/>
  <c r="CP105" i="1"/>
  <c r="CP107" i="1" s="1"/>
  <c r="CP109" i="1" s="1"/>
  <c r="CP119" i="1" s="1"/>
  <c r="CP150" i="1"/>
  <c r="CP108" i="1"/>
  <c r="CP111" i="1"/>
  <c r="AX196" i="1"/>
  <c r="AX179" i="1"/>
  <c r="AX148" i="1"/>
  <c r="AX105" i="1"/>
  <c r="AX107" i="1" s="1"/>
  <c r="AX109" i="1" s="1"/>
  <c r="AX119" i="1" s="1"/>
  <c r="AX108" i="1"/>
  <c r="AX111" i="1"/>
  <c r="AX100" i="1"/>
  <c r="J196" i="1"/>
  <c r="J179" i="1"/>
  <c r="J146" i="1"/>
  <c r="J148" i="1"/>
  <c r="J100" i="1"/>
  <c r="J105" i="1"/>
  <c r="J107" i="1" s="1"/>
  <c r="J108" i="1"/>
  <c r="J150" i="1"/>
  <c r="J111" i="1"/>
  <c r="AD196" i="1"/>
  <c r="AD179" i="1"/>
  <c r="AD108" i="1"/>
  <c r="AD111" i="1"/>
  <c r="AD146" i="1"/>
  <c r="AD100" i="1"/>
  <c r="AD105" i="1"/>
  <c r="AD107" i="1" s="1"/>
  <c r="CU196" i="1"/>
  <c r="CU179" i="1"/>
  <c r="CU156" i="1"/>
  <c r="CU148" i="1"/>
  <c r="CU150" i="1"/>
  <c r="CU152" i="1"/>
  <c r="CU105" i="1"/>
  <c r="CU107" i="1" s="1"/>
  <c r="CU109" i="1" s="1"/>
  <c r="CU119" i="1" s="1"/>
  <c r="CU108" i="1"/>
  <c r="CU154" i="1"/>
  <c r="CU111" i="1"/>
  <c r="CU100" i="1"/>
  <c r="CF117" i="1"/>
  <c r="CF114" i="1"/>
  <c r="FV114" i="1"/>
  <c r="FV117" i="1"/>
  <c r="EC117" i="1"/>
  <c r="EC114" i="1"/>
  <c r="CT117" i="1"/>
  <c r="CT114" i="1"/>
  <c r="AY114" i="1"/>
  <c r="AY117" i="1"/>
  <c r="BS117" i="1"/>
  <c r="BS114" i="1"/>
  <c r="DT114" i="1"/>
  <c r="DT117" i="1"/>
  <c r="BM114" i="1"/>
  <c r="BM117" i="1"/>
  <c r="EL114" i="1"/>
  <c r="EL117" i="1"/>
  <c r="CX114" i="1"/>
  <c r="CX117" i="1"/>
  <c r="S114" i="1"/>
  <c r="S117" i="1"/>
  <c r="FG114" i="1"/>
  <c r="FG117" i="1"/>
  <c r="CB114" i="1"/>
  <c r="CB117" i="1"/>
  <c r="I114" i="1"/>
  <c r="I117" i="1"/>
  <c r="EW114" i="1"/>
  <c r="EW117" i="1"/>
  <c r="AW187" i="1" l="1"/>
  <c r="AW189" i="1"/>
  <c r="AW181" i="1"/>
  <c r="AW183" i="1"/>
  <c r="AW190" i="1"/>
  <c r="AW216" i="1" s="1"/>
  <c r="AW185" i="1"/>
  <c r="FF118" i="1"/>
  <c r="FF115" i="1"/>
  <c r="FF120" i="1" s="1"/>
  <c r="ED120" i="1"/>
  <c r="AN190" i="1"/>
  <c r="AN216" i="1" s="1"/>
  <c r="AN181" i="1"/>
  <c r="AN183" i="1"/>
  <c r="AN185" i="1"/>
  <c r="AN189" i="1"/>
  <c r="AN187" i="1"/>
  <c r="AF109" i="1"/>
  <c r="AF119" i="1" s="1"/>
  <c r="M109" i="1"/>
  <c r="M119" i="1" s="1"/>
  <c r="FA109" i="1"/>
  <c r="FA119" i="1" s="1"/>
  <c r="DM109" i="1"/>
  <c r="DM119" i="1" s="1"/>
  <c r="DV171" i="1"/>
  <c r="DV176" i="1" s="1"/>
  <c r="DV213" i="1" s="1"/>
  <c r="DV174" i="1"/>
  <c r="EX187" i="1"/>
  <c r="EX185" i="1"/>
  <c r="EX190" i="1"/>
  <c r="EX216" i="1" s="1"/>
  <c r="EX181" i="1"/>
  <c r="EX189" i="1"/>
  <c r="EX183" i="1"/>
  <c r="EH174" i="1"/>
  <c r="EH171" i="1"/>
  <c r="FV171" i="1"/>
  <c r="FV176" i="1" s="1"/>
  <c r="FV213" i="1" s="1"/>
  <c r="FV174" i="1"/>
  <c r="ET174" i="1"/>
  <c r="ET171" i="1"/>
  <c r="AK171" i="1"/>
  <c r="AK176" i="1" s="1"/>
  <c r="AK213" i="1" s="1"/>
  <c r="AK174" i="1"/>
  <c r="BD109" i="1"/>
  <c r="BD119" i="1" s="1"/>
  <c r="EV109" i="1"/>
  <c r="EV119" i="1" s="1"/>
  <c r="H183" i="1"/>
  <c r="H185" i="1"/>
  <c r="H190" i="1"/>
  <c r="H216" i="1" s="1"/>
  <c r="H187" i="1"/>
  <c r="H181" i="1"/>
  <c r="H189" i="1"/>
  <c r="CC109" i="1"/>
  <c r="CC119" i="1" s="1"/>
  <c r="CC120" i="1" s="1"/>
  <c r="DY109" i="1"/>
  <c r="DY119" i="1" s="1"/>
  <c r="DY120" i="1" s="1"/>
  <c r="BY171" i="1"/>
  <c r="BY174" i="1"/>
  <c r="DG171" i="1"/>
  <c r="DG176" i="1" s="1"/>
  <c r="DG213" i="1" s="1"/>
  <c r="DG174" i="1"/>
  <c r="DK254" i="1"/>
  <c r="DK198" i="1"/>
  <c r="CK171" i="1"/>
  <c r="CK176" i="1" s="1"/>
  <c r="CK213" i="1" s="1"/>
  <c r="CK174" i="1"/>
  <c r="CZ171" i="1"/>
  <c r="CZ176" i="1" s="1"/>
  <c r="CZ213" i="1" s="1"/>
  <c r="CZ174" i="1"/>
  <c r="EY171" i="1"/>
  <c r="EY176" i="1" s="1"/>
  <c r="EY213" i="1" s="1"/>
  <c r="EY174" i="1"/>
  <c r="ES254" i="1"/>
  <c r="ES198" i="1"/>
  <c r="Y189" i="1"/>
  <c r="Y181" i="1"/>
  <c r="Y185" i="1" s="1"/>
  <c r="Y187" i="1" s="1"/>
  <c r="Y183" i="1"/>
  <c r="FO189" i="1"/>
  <c r="FO183" i="1"/>
  <c r="DZ198" i="1"/>
  <c r="DZ254" i="1"/>
  <c r="AW198" i="1"/>
  <c r="AW254" i="1"/>
  <c r="P198" i="1"/>
  <c r="P254" i="1"/>
  <c r="FD198" i="1"/>
  <c r="FD254" i="1"/>
  <c r="AI190" i="1"/>
  <c r="AI216" i="1" s="1"/>
  <c r="AI187" i="1"/>
  <c r="AI181" i="1"/>
  <c r="AI189" i="1"/>
  <c r="AI183" i="1"/>
  <c r="AI185" i="1"/>
  <c r="BZ254" i="1"/>
  <c r="BZ198" i="1"/>
  <c r="DH198" i="1"/>
  <c r="DH254" i="1"/>
  <c r="FV254" i="1"/>
  <c r="FV198" i="1"/>
  <c r="Z254" i="1"/>
  <c r="Z198" i="1"/>
  <c r="ED198" i="1"/>
  <c r="ED254" i="1"/>
  <c r="AB198" i="1"/>
  <c r="AB254" i="1"/>
  <c r="FP189" i="1"/>
  <c r="FP183" i="1"/>
  <c r="DO189" i="1"/>
  <c r="DO183" i="1"/>
  <c r="AM189" i="1"/>
  <c r="AM190" i="1"/>
  <c r="AM216" i="1" s="1"/>
  <c r="AM181" i="1"/>
  <c r="AM183" i="1"/>
  <c r="AM185" i="1"/>
  <c r="AM187" i="1"/>
  <c r="AB171" i="1"/>
  <c r="AB176" i="1" s="1"/>
  <c r="AB213" i="1" s="1"/>
  <c r="AB174" i="1"/>
  <c r="FX174" i="1"/>
  <c r="FX171" i="1"/>
  <c r="DF118" i="1"/>
  <c r="DF115" i="1"/>
  <c r="AY118" i="1"/>
  <c r="AY115" i="1"/>
  <c r="L254" i="1"/>
  <c r="L198" i="1"/>
  <c r="FJ187" i="1"/>
  <c r="FJ189" i="1"/>
  <c r="FJ185" i="1"/>
  <c r="FJ181" i="1"/>
  <c r="FJ190" i="1"/>
  <c r="FJ216" i="1" s="1"/>
  <c r="FJ183" i="1"/>
  <c r="BP183" i="1"/>
  <c r="BP185" i="1"/>
  <c r="BP189" i="1"/>
  <c r="BP187" i="1"/>
  <c r="BP190" i="1"/>
  <c r="BP216" i="1" s="1"/>
  <c r="BP181" i="1"/>
  <c r="DL183" i="1"/>
  <c r="DL189" i="1"/>
  <c r="CV190" i="1"/>
  <c r="CV216" i="1" s="1"/>
  <c r="CV189" i="1"/>
  <c r="CV181" i="1"/>
  <c r="CV183" i="1"/>
  <c r="CV185" i="1"/>
  <c r="CV187" i="1"/>
  <c r="AR183" i="1"/>
  <c r="AR185" i="1"/>
  <c r="AR189" i="1"/>
  <c r="AR187" i="1"/>
  <c r="AR181" i="1"/>
  <c r="AR190" i="1"/>
  <c r="AR216" i="1" s="1"/>
  <c r="AS189" i="1"/>
  <c r="AS190" i="1"/>
  <c r="AS216" i="1" s="1"/>
  <c r="AS185" i="1"/>
  <c r="AS187" i="1"/>
  <c r="AS181" i="1"/>
  <c r="AS183" i="1"/>
  <c r="CO189" i="1"/>
  <c r="CO190" i="1"/>
  <c r="CO216" i="1" s="1"/>
  <c r="CO187" i="1"/>
  <c r="CO185" i="1"/>
  <c r="CO181" i="1"/>
  <c r="CO183" i="1"/>
  <c r="EK189" i="1"/>
  <c r="EK190" i="1"/>
  <c r="EK216" i="1" s="1"/>
  <c r="EK185" i="1"/>
  <c r="EK181" i="1"/>
  <c r="EK187" i="1"/>
  <c r="EK183" i="1"/>
  <c r="AP183" i="1"/>
  <c r="AP189" i="1"/>
  <c r="AL171" i="1"/>
  <c r="AL176" i="1" s="1"/>
  <c r="AL213" i="1" s="1"/>
  <c r="AL174" i="1"/>
  <c r="EG118" i="1"/>
  <c r="EG115" i="1"/>
  <c r="BH171" i="1"/>
  <c r="BH176" i="1" s="1"/>
  <c r="BH213" i="1" s="1"/>
  <c r="BH174" i="1"/>
  <c r="DN109" i="1"/>
  <c r="DN119" i="1" s="1"/>
  <c r="BV118" i="1"/>
  <c r="BV115" i="1"/>
  <c r="EF118" i="1"/>
  <c r="EF115" i="1"/>
  <c r="CH109" i="1"/>
  <c r="CH119" i="1" s="1"/>
  <c r="EP109" i="1"/>
  <c r="EP119" i="1" s="1"/>
  <c r="N109" i="1"/>
  <c r="N119" i="1" s="1"/>
  <c r="BK109" i="1"/>
  <c r="BK119" i="1" s="1"/>
  <c r="EO109" i="1"/>
  <c r="EO119" i="1" s="1"/>
  <c r="AK206" i="1"/>
  <c r="AK215" i="1" s="1"/>
  <c r="BS109" i="1"/>
  <c r="BS119" i="1" s="1"/>
  <c r="BQ171" i="1"/>
  <c r="BQ176" i="1" s="1"/>
  <c r="BQ213" i="1" s="1"/>
  <c r="BQ174" i="1"/>
  <c r="FR118" i="1"/>
  <c r="FR115" i="1"/>
  <c r="EY109" i="1"/>
  <c r="EY119" i="1" s="1"/>
  <c r="DQ109" i="1"/>
  <c r="DQ119" i="1" s="1"/>
  <c r="BJ109" i="1"/>
  <c r="BJ119" i="1" s="1"/>
  <c r="ET118" i="1"/>
  <c r="ET115" i="1"/>
  <c r="AN198" i="1"/>
  <c r="AN254" i="1"/>
  <c r="T254" i="1"/>
  <c r="T198" i="1"/>
  <c r="CB254" i="1"/>
  <c r="CB198" i="1"/>
  <c r="DX254" i="1"/>
  <c r="DX198" i="1"/>
  <c r="FT198" i="1"/>
  <c r="FT254" i="1"/>
  <c r="DV181" i="1"/>
  <c r="DV185" i="1"/>
  <c r="DV183" i="1"/>
  <c r="DV190" i="1"/>
  <c r="DV216" i="1" s="1"/>
  <c r="DV187" i="1"/>
  <c r="DV189" i="1"/>
  <c r="I198" i="1"/>
  <c r="I254" i="1"/>
  <c r="BE198" i="1"/>
  <c r="BE254" i="1"/>
  <c r="DA254" i="1"/>
  <c r="DA198" i="1"/>
  <c r="EW198" i="1"/>
  <c r="EW254" i="1"/>
  <c r="BU187" i="1"/>
  <c r="BU189" i="1"/>
  <c r="BU181" i="1"/>
  <c r="BU183" i="1"/>
  <c r="BU190" i="1"/>
  <c r="BU216" i="1" s="1"/>
  <c r="BU185" i="1"/>
  <c r="T171" i="1"/>
  <c r="T174" i="1"/>
  <c r="BS171" i="1"/>
  <c r="BS174" i="1"/>
  <c r="CR171" i="1"/>
  <c r="CR174" i="1"/>
  <c r="ED189" i="1"/>
  <c r="ED190" i="1"/>
  <c r="ED216" i="1" s="1"/>
  <c r="ED187" i="1"/>
  <c r="ED181" i="1"/>
  <c r="ED185" i="1"/>
  <c r="ED183" i="1"/>
  <c r="CM196" i="1"/>
  <c r="CM179" i="1"/>
  <c r="CM148" i="1"/>
  <c r="CM111" i="1"/>
  <c r="CM146" i="1"/>
  <c r="CM100" i="1"/>
  <c r="CM105" i="1"/>
  <c r="CM107" i="1" s="1"/>
  <c r="CM109" i="1" s="1"/>
  <c r="CM119" i="1" s="1"/>
  <c r="CM108" i="1"/>
  <c r="CM138" i="1"/>
  <c r="CM142" i="1" s="1"/>
  <c r="CM144" i="1" s="1"/>
  <c r="CM140" i="1"/>
  <c r="DN171" i="1"/>
  <c r="DN176" i="1" s="1"/>
  <c r="DN213" i="1" s="1"/>
  <c r="DN174" i="1"/>
  <c r="AZ118" i="1"/>
  <c r="AZ115" i="1"/>
  <c r="D118" i="1"/>
  <c r="D115" i="1"/>
  <c r="FT183" i="1"/>
  <c r="FT187" i="1"/>
  <c r="FT190" i="1"/>
  <c r="FT216" i="1" s="1"/>
  <c r="FT185" i="1"/>
  <c r="FT181" i="1"/>
  <c r="FT189" i="1"/>
  <c r="EW189" i="1"/>
  <c r="EW190" i="1"/>
  <c r="EW216" i="1" s="1"/>
  <c r="EW185" i="1"/>
  <c r="EW187" i="1"/>
  <c r="EW181" i="1"/>
  <c r="EW183" i="1"/>
  <c r="BN118" i="1"/>
  <c r="BN115" i="1"/>
  <c r="CN118" i="1"/>
  <c r="CN115" i="1"/>
  <c r="U118" i="1"/>
  <c r="U115" i="1"/>
  <c r="FI118" i="1"/>
  <c r="FI115" i="1"/>
  <c r="BM118" i="1"/>
  <c r="BM120" i="1" s="1"/>
  <c r="BM115" i="1"/>
  <c r="CC171" i="1"/>
  <c r="CC176" i="1" s="1"/>
  <c r="CC213" i="1" s="1"/>
  <c r="CC174" i="1"/>
  <c r="M171" i="1"/>
  <c r="M176" i="1" s="1"/>
  <c r="M213" i="1" s="1"/>
  <c r="M174" i="1"/>
  <c r="EX198" i="1"/>
  <c r="EX254" i="1"/>
  <c r="BP171" i="1"/>
  <c r="BP176" i="1" s="1"/>
  <c r="BP213" i="1" s="1"/>
  <c r="BP174" i="1"/>
  <c r="DA171" i="1"/>
  <c r="DA174" i="1"/>
  <c r="CK118" i="1"/>
  <c r="CK115" i="1"/>
  <c r="CK120" i="1" s="1"/>
  <c r="CZ109" i="1"/>
  <c r="CZ119" i="1" s="1"/>
  <c r="H109" i="1"/>
  <c r="H119" i="1" s="1"/>
  <c r="EP171" i="1"/>
  <c r="EP174" i="1"/>
  <c r="FB171" i="1"/>
  <c r="FB174" i="1"/>
  <c r="ES109" i="1"/>
  <c r="ES119" i="1" s="1"/>
  <c r="Y118" i="1"/>
  <c r="Y115" i="1"/>
  <c r="FO254" i="1"/>
  <c r="FO198" i="1"/>
  <c r="CW118" i="1"/>
  <c r="CW115" i="1"/>
  <c r="DZ118" i="1"/>
  <c r="DZ115" i="1"/>
  <c r="AW118" i="1"/>
  <c r="AW115" i="1"/>
  <c r="P109" i="1"/>
  <c r="P119" i="1" s="1"/>
  <c r="FD109" i="1"/>
  <c r="FD119" i="1" s="1"/>
  <c r="AI118" i="1"/>
  <c r="AI115" i="1"/>
  <c r="BZ109" i="1"/>
  <c r="BZ119" i="1" s="1"/>
  <c r="FV118" i="1"/>
  <c r="FV115" i="1"/>
  <c r="FV120" i="1" s="1"/>
  <c r="AB109" i="1"/>
  <c r="AB119" i="1" s="1"/>
  <c r="FP198" i="1"/>
  <c r="FP254" i="1"/>
  <c r="DO198" i="1"/>
  <c r="DO254" i="1"/>
  <c r="AM254" i="1"/>
  <c r="AM198" i="1"/>
  <c r="EE189" i="1"/>
  <c r="EE190" i="1"/>
  <c r="EE216" i="1" s="1"/>
  <c r="EE187" i="1"/>
  <c r="EE181" i="1"/>
  <c r="EE185" i="1"/>
  <c r="EE183" i="1"/>
  <c r="DJ183" i="1"/>
  <c r="DJ189" i="1"/>
  <c r="DB171" i="1"/>
  <c r="DB176" i="1" s="1"/>
  <c r="DB213" i="1" s="1"/>
  <c r="DB174" i="1"/>
  <c r="EO171" i="1"/>
  <c r="EO176" i="1" s="1"/>
  <c r="EO213" i="1" s="1"/>
  <c r="EO174" i="1"/>
  <c r="FR120" i="1"/>
  <c r="EQ118" i="1"/>
  <c r="EQ115" i="1"/>
  <c r="ER118" i="1"/>
  <c r="ER115" i="1"/>
  <c r="CR109" i="1"/>
  <c r="CR119" i="1" s="1"/>
  <c r="L189" i="1"/>
  <c r="L183" i="1"/>
  <c r="FJ254" i="1"/>
  <c r="FJ198" i="1"/>
  <c r="BP254" i="1"/>
  <c r="BP198" i="1"/>
  <c r="DL254" i="1"/>
  <c r="DL198" i="1"/>
  <c r="FH198" i="1"/>
  <c r="FH254" i="1"/>
  <c r="CV198" i="1"/>
  <c r="CV254" i="1"/>
  <c r="AR198" i="1"/>
  <c r="AR254" i="1"/>
  <c r="AS198" i="1"/>
  <c r="AS254" i="1"/>
  <c r="CO254" i="1"/>
  <c r="CO198" i="1"/>
  <c r="EK198" i="1"/>
  <c r="EK254" i="1"/>
  <c r="AP198" i="1"/>
  <c r="AP254" i="1"/>
  <c r="BO171" i="1"/>
  <c r="BO176" i="1" s="1"/>
  <c r="BO213" i="1" s="1"/>
  <c r="BO174" i="1"/>
  <c r="AI171" i="1"/>
  <c r="AI176" i="1" s="1"/>
  <c r="AI213" i="1" s="1"/>
  <c r="AI174" i="1"/>
  <c r="AL109" i="1"/>
  <c r="AL119" i="1" s="1"/>
  <c r="AC118" i="1"/>
  <c r="AC115" i="1"/>
  <c r="AC120" i="1" s="1"/>
  <c r="Q118" i="1"/>
  <c r="Q115" i="1"/>
  <c r="CS171" i="1"/>
  <c r="CS176" i="1" s="1"/>
  <c r="CS213" i="1" s="1"/>
  <c r="CS174" i="1"/>
  <c r="CT189" i="1"/>
  <c r="CT190" i="1"/>
  <c r="CT216" i="1" s="1"/>
  <c r="CT185" i="1"/>
  <c r="CT187" i="1"/>
  <c r="CT181" i="1"/>
  <c r="CT183" i="1"/>
  <c r="FC109" i="1"/>
  <c r="FC119" i="1" s="1"/>
  <c r="BZ171" i="1"/>
  <c r="BZ176" i="1" s="1"/>
  <c r="BZ213" i="1" s="1"/>
  <c r="BZ174" i="1"/>
  <c r="BY118" i="1"/>
  <c r="BY115" i="1"/>
  <c r="FU174" i="1"/>
  <c r="FU171" i="1"/>
  <c r="FU176" i="1" s="1"/>
  <c r="FU213" i="1" s="1"/>
  <c r="BT171" i="1"/>
  <c r="BT176" i="1" s="1"/>
  <c r="BT213" i="1" s="1"/>
  <c r="BT174" i="1"/>
  <c r="DV109" i="1"/>
  <c r="DV119" i="1" s="1"/>
  <c r="DV120" i="1" s="1"/>
  <c r="BU118" i="1"/>
  <c r="BU120" i="1" s="1"/>
  <c r="BU115" i="1"/>
  <c r="E171" i="1"/>
  <c r="E176" i="1" s="1"/>
  <c r="E213" i="1" s="1"/>
  <c r="E174" i="1"/>
  <c r="BV171" i="1"/>
  <c r="BV176" i="1" s="1"/>
  <c r="BV213" i="1" s="1"/>
  <c r="BV174" i="1"/>
  <c r="CV171" i="1"/>
  <c r="CV176" i="1" s="1"/>
  <c r="CV213" i="1" s="1"/>
  <c r="CV174" i="1"/>
  <c r="CB171" i="1"/>
  <c r="CB176" i="1" s="1"/>
  <c r="CB213" i="1" s="1"/>
  <c r="CB174" i="1"/>
  <c r="ES190" i="1"/>
  <c r="ES216" i="1" s="1"/>
  <c r="ES185" i="1"/>
  <c r="ES187" i="1"/>
  <c r="ES189" i="1"/>
  <c r="ES181" i="1"/>
  <c r="ES183" i="1"/>
  <c r="EM115" i="1"/>
  <c r="EM118" i="1"/>
  <c r="CY196" i="1"/>
  <c r="CY179" i="1"/>
  <c r="CY148" i="1"/>
  <c r="CY111" i="1"/>
  <c r="CY100" i="1"/>
  <c r="CY105" i="1"/>
  <c r="CY107" i="1" s="1"/>
  <c r="CY108" i="1"/>
  <c r="CY138" i="1"/>
  <c r="CY140" i="1"/>
  <c r="FC118" i="1"/>
  <c r="FC115" i="1"/>
  <c r="FP171" i="1"/>
  <c r="FP174" i="1"/>
  <c r="AG171" i="1"/>
  <c r="AG174" i="1"/>
  <c r="BW118" i="1"/>
  <c r="BW115" i="1"/>
  <c r="T183" i="1"/>
  <c r="T187" i="1"/>
  <c r="T185" i="1"/>
  <c r="T189" i="1"/>
  <c r="T181" i="1"/>
  <c r="T190" i="1"/>
  <c r="T216" i="1" s="1"/>
  <c r="DX183" i="1"/>
  <c r="DX190" i="1"/>
  <c r="DX216" i="1" s="1"/>
  <c r="DX187" i="1"/>
  <c r="DX185" i="1"/>
  <c r="DX189" i="1"/>
  <c r="DX181" i="1"/>
  <c r="DV198" i="1"/>
  <c r="DV254" i="1"/>
  <c r="BU254" i="1"/>
  <c r="BU198" i="1"/>
  <c r="AF118" i="1"/>
  <c r="AF115" i="1"/>
  <c r="AF120" i="1" s="1"/>
  <c r="EJ118" i="1"/>
  <c r="EJ115" i="1"/>
  <c r="BQ118" i="1"/>
  <c r="BQ115" i="1"/>
  <c r="DM118" i="1"/>
  <c r="DM115" i="1"/>
  <c r="DM120" i="1" s="1"/>
  <c r="CS254" i="1"/>
  <c r="CS198" i="1"/>
  <c r="EX118" i="1"/>
  <c r="EX115" i="1"/>
  <c r="EX120" i="1" s="1"/>
  <c r="Y171" i="1"/>
  <c r="Y176" i="1" s="1"/>
  <c r="Y213" i="1" s="1"/>
  <c r="Y174" i="1"/>
  <c r="CQ171" i="1"/>
  <c r="CQ174" i="1"/>
  <c r="AH189" i="1"/>
  <c r="AH183" i="1"/>
  <c r="EA185" i="1"/>
  <c r="EA190" i="1"/>
  <c r="EA216" i="1" s="1"/>
  <c r="EA187" i="1"/>
  <c r="EA181" i="1"/>
  <c r="EA189" i="1"/>
  <c r="EA183" i="1"/>
  <c r="AQ187" i="1"/>
  <c r="AQ189" i="1"/>
  <c r="AQ190" i="1"/>
  <c r="AQ216" i="1" s="1"/>
  <c r="AQ183" i="1"/>
  <c r="AQ185" i="1"/>
  <c r="AQ181" i="1"/>
  <c r="S171" i="1"/>
  <c r="S176" i="1" s="1"/>
  <c r="S213" i="1" s="1"/>
  <c r="S174" i="1"/>
  <c r="ED171" i="1"/>
  <c r="ED174" i="1"/>
  <c r="R171" i="1"/>
  <c r="R174" i="1"/>
  <c r="CN171" i="1"/>
  <c r="CN176" i="1" s="1"/>
  <c r="CN213" i="1" s="1"/>
  <c r="CN174" i="1"/>
  <c r="DK109" i="1"/>
  <c r="DK119" i="1" s="1"/>
  <c r="DK174" i="1"/>
  <c r="DK171" i="1"/>
  <c r="Q120" i="1"/>
  <c r="AD171" i="1"/>
  <c r="AD174" i="1"/>
  <c r="DY174" i="1"/>
  <c r="DY171" i="1"/>
  <c r="DY176" i="1" s="1"/>
  <c r="DY213" i="1" s="1"/>
  <c r="BA189" i="1"/>
  <c r="BA183" i="1"/>
  <c r="DH171" i="1"/>
  <c r="DH174" i="1"/>
  <c r="DH109" i="1"/>
  <c r="DH119" i="1" s="1"/>
  <c r="Z118" i="1"/>
  <c r="Z115" i="1"/>
  <c r="ED118" i="1"/>
  <c r="ED115" i="1"/>
  <c r="FP109" i="1"/>
  <c r="FP119" i="1" s="1"/>
  <c r="DO115" i="1"/>
  <c r="DO118" i="1"/>
  <c r="EE254" i="1"/>
  <c r="EE198" i="1"/>
  <c r="DJ254" i="1"/>
  <c r="DJ198" i="1"/>
  <c r="DB187" i="1"/>
  <c r="DB190" i="1"/>
  <c r="DB216" i="1" s="1"/>
  <c r="DB185" i="1"/>
  <c r="DB181" i="1"/>
  <c r="DB189" i="1"/>
  <c r="DB183" i="1"/>
  <c r="R183" i="1"/>
  <c r="R189" i="1"/>
  <c r="AP171" i="1"/>
  <c r="AP176" i="1" s="1"/>
  <c r="AP213" i="1" s="1"/>
  <c r="AP174" i="1"/>
  <c r="CI171" i="1"/>
  <c r="CI176" i="1" s="1"/>
  <c r="CI213" i="1" s="1"/>
  <c r="CI174" i="1"/>
  <c r="CL118" i="1"/>
  <c r="CL115" i="1"/>
  <c r="L115" i="1"/>
  <c r="L118" i="1"/>
  <c r="FJ118" i="1"/>
  <c r="FJ115" i="1"/>
  <c r="FJ120" i="1" s="1"/>
  <c r="CV109" i="1"/>
  <c r="CV119" i="1" s="1"/>
  <c r="AP109" i="1"/>
  <c r="AP119" i="1" s="1"/>
  <c r="FC171" i="1"/>
  <c r="FC176" i="1" s="1"/>
  <c r="FC213" i="1" s="1"/>
  <c r="FC174" i="1"/>
  <c r="DU171" i="1"/>
  <c r="DU174" i="1"/>
  <c r="U171" i="1"/>
  <c r="U174" i="1"/>
  <c r="BW120" i="1"/>
  <c r="CT254" i="1"/>
  <c r="CT198" i="1"/>
  <c r="BV109" i="1"/>
  <c r="BV119" i="1" s="1"/>
  <c r="BV120" i="1" s="1"/>
  <c r="AR171" i="1"/>
  <c r="AR174" i="1"/>
  <c r="AN109" i="1"/>
  <c r="AN119" i="1" s="1"/>
  <c r="T109" i="1"/>
  <c r="T119" i="1" s="1"/>
  <c r="CB109" i="1"/>
  <c r="CB119" i="1" s="1"/>
  <c r="DX109" i="1"/>
  <c r="DX119" i="1" s="1"/>
  <c r="DX120" i="1" s="1"/>
  <c r="I109" i="1"/>
  <c r="I119" i="1" s="1"/>
  <c r="BE109" i="1"/>
  <c r="BE119" i="1" s="1"/>
  <c r="EW109" i="1"/>
  <c r="EW119" i="1" s="1"/>
  <c r="FH174" i="1"/>
  <c r="FH171" i="1"/>
  <c r="FH176" i="1" s="1"/>
  <c r="FH213" i="1" s="1"/>
  <c r="EC171" i="1"/>
  <c r="EC174" i="1"/>
  <c r="CJ183" i="1"/>
  <c r="CJ189" i="1"/>
  <c r="CI189" i="1"/>
  <c r="CI183" i="1"/>
  <c r="DP171" i="1"/>
  <c r="DP176" i="1" s="1"/>
  <c r="DP213" i="1" s="1"/>
  <c r="DP174" i="1"/>
  <c r="FJ171" i="1"/>
  <c r="FJ174" i="1"/>
  <c r="BZ181" i="1"/>
  <c r="BZ187" i="1"/>
  <c r="BZ183" i="1"/>
  <c r="BZ185" i="1"/>
  <c r="BZ190" i="1"/>
  <c r="BZ216" i="1" s="1"/>
  <c r="BZ189" i="1"/>
  <c r="CX118" i="1"/>
  <c r="CX115" i="1"/>
  <c r="EH118" i="1"/>
  <c r="EH115" i="1"/>
  <c r="EH120" i="1" s="1"/>
  <c r="AT171" i="1"/>
  <c r="AT174" i="1"/>
  <c r="DI183" i="1"/>
  <c r="DI189" i="1"/>
  <c r="FA171" i="1"/>
  <c r="FA176" i="1" s="1"/>
  <c r="FA213" i="1" s="1"/>
  <c r="FA174" i="1"/>
  <c r="CS187" i="1"/>
  <c r="CS189" i="1"/>
  <c r="CS185" i="1"/>
  <c r="CS181" i="1"/>
  <c r="CS183" i="1"/>
  <c r="CS190" i="1"/>
  <c r="CS216" i="1" s="1"/>
  <c r="G171" i="1"/>
  <c r="G176" i="1" s="1"/>
  <c r="G213" i="1" s="1"/>
  <c r="G174" i="1"/>
  <c r="CO171" i="1"/>
  <c r="CO174" i="1"/>
  <c r="BF185" i="1"/>
  <c r="BF190" i="1"/>
  <c r="BF216" i="1" s="1"/>
  <c r="BF187" i="1"/>
  <c r="BF181" i="1"/>
  <c r="BF189" i="1"/>
  <c r="BF183" i="1"/>
  <c r="DC185" i="1"/>
  <c r="DC190" i="1"/>
  <c r="DC216" i="1" s="1"/>
  <c r="DC187" i="1"/>
  <c r="DC181" i="1"/>
  <c r="DC189" i="1"/>
  <c r="DC183" i="1"/>
  <c r="DE254" i="1"/>
  <c r="DE198" i="1"/>
  <c r="DT190" i="1"/>
  <c r="DT216" i="1" s="1"/>
  <c r="DT189" i="1"/>
  <c r="DT185" i="1"/>
  <c r="DT181" i="1"/>
  <c r="DT183" i="1"/>
  <c r="DT187" i="1"/>
  <c r="EC198" i="1"/>
  <c r="EC254" i="1"/>
  <c r="DD198" i="1"/>
  <c r="DD254" i="1"/>
  <c r="CF187" i="1"/>
  <c r="CF189" i="1"/>
  <c r="CF185" i="1"/>
  <c r="CF190" i="1"/>
  <c r="CF216" i="1" s="1"/>
  <c r="CF181" i="1"/>
  <c r="CF183" i="1"/>
  <c r="AT185" i="1"/>
  <c r="AT189" i="1"/>
  <c r="AT187" i="1"/>
  <c r="AT181" i="1"/>
  <c r="AT190" i="1"/>
  <c r="AT216" i="1" s="1"/>
  <c r="AT183" i="1"/>
  <c r="FK189" i="1"/>
  <c r="FK183" i="1"/>
  <c r="DR189" i="1"/>
  <c r="DR183" i="1"/>
  <c r="FN189" i="1"/>
  <c r="FN183" i="1"/>
  <c r="EN254" i="1"/>
  <c r="EN198" i="1"/>
  <c r="AV189" i="1"/>
  <c r="AV187" i="1"/>
  <c r="AV181" i="1"/>
  <c r="AV183" i="1"/>
  <c r="AV190" i="1"/>
  <c r="AV216" i="1" s="1"/>
  <c r="AV185" i="1"/>
  <c r="O189" i="1"/>
  <c r="O190" i="1"/>
  <c r="O216" i="1" s="1"/>
  <c r="O181" i="1"/>
  <c r="O187" i="1"/>
  <c r="O183" i="1"/>
  <c r="O185" i="1"/>
  <c r="DG189" i="1"/>
  <c r="DG190" i="1"/>
  <c r="DG216" i="1" s="1"/>
  <c r="DG185" i="1"/>
  <c r="DG181" i="1"/>
  <c r="DG187" i="1"/>
  <c r="DG183" i="1"/>
  <c r="AH254" i="1"/>
  <c r="AH198" i="1"/>
  <c r="EA198" i="1"/>
  <c r="EA254" i="1"/>
  <c r="AQ254" i="1"/>
  <c r="AQ198" i="1"/>
  <c r="BR171" i="1"/>
  <c r="BR174" i="1"/>
  <c r="BE171" i="1"/>
  <c r="BE176" i="1" s="1"/>
  <c r="BE213" i="1" s="1"/>
  <c r="BE174" i="1"/>
  <c r="AU190" i="1"/>
  <c r="AU216" i="1" s="1"/>
  <c r="AU189" i="1"/>
  <c r="AU187" i="1"/>
  <c r="AU181" i="1"/>
  <c r="AU183" i="1"/>
  <c r="AU185" i="1"/>
  <c r="CD187" i="1"/>
  <c r="CD185" i="1"/>
  <c r="CD190" i="1"/>
  <c r="CD216" i="1" s="1"/>
  <c r="CD181" i="1"/>
  <c r="CD189" i="1"/>
  <c r="CD183" i="1"/>
  <c r="AA189" i="1"/>
  <c r="AA190" i="1"/>
  <c r="AA216" i="1" s="1"/>
  <c r="AA181" i="1"/>
  <c r="AA183" i="1"/>
  <c r="AA187" i="1"/>
  <c r="AA185" i="1"/>
  <c r="DS189" i="1"/>
  <c r="DS183" i="1"/>
  <c r="BI254" i="1"/>
  <c r="BI198" i="1"/>
  <c r="EL189" i="1"/>
  <c r="EL183" i="1"/>
  <c r="BL190" i="1"/>
  <c r="BL216" i="1" s="1"/>
  <c r="BL187" i="1"/>
  <c r="BL181" i="1"/>
  <c r="BL183" i="1"/>
  <c r="BL185" i="1"/>
  <c r="BL189" i="1"/>
  <c r="K198" i="1"/>
  <c r="K254" i="1"/>
  <c r="F183" i="1"/>
  <c r="F189" i="1"/>
  <c r="BD118" i="1"/>
  <c r="BD115" i="1"/>
  <c r="CZ118" i="1"/>
  <c r="CZ115" i="1"/>
  <c r="EV118" i="1"/>
  <c r="EV115" i="1"/>
  <c r="AG118" i="1"/>
  <c r="AG115" i="1"/>
  <c r="CC118" i="1"/>
  <c r="CC115" i="1"/>
  <c r="DY118" i="1"/>
  <c r="DY115" i="1"/>
  <c r="FU118" i="1"/>
  <c r="FU115" i="1"/>
  <c r="FU120" i="1" s="1"/>
  <c r="BX171" i="1"/>
  <c r="BX176" i="1" s="1"/>
  <c r="BX213" i="1" s="1"/>
  <c r="BX174" i="1"/>
  <c r="CQ189" i="1"/>
  <c r="CQ183" i="1"/>
  <c r="BA254" i="1"/>
  <c r="BA198" i="1"/>
  <c r="ES118" i="1"/>
  <c r="ES120" i="1" s="1"/>
  <c r="ES115" i="1"/>
  <c r="FO118" i="1"/>
  <c r="FO115" i="1"/>
  <c r="P118" i="1"/>
  <c r="P115" i="1"/>
  <c r="FD118" i="1"/>
  <c r="FD115" i="1"/>
  <c r="AB118" i="1"/>
  <c r="AB115" i="1"/>
  <c r="AB120" i="1" s="1"/>
  <c r="AM118" i="1"/>
  <c r="AM115" i="1"/>
  <c r="DB198" i="1"/>
  <c r="DB254" i="1"/>
  <c r="R198" i="1"/>
  <c r="R254" i="1"/>
  <c r="DF109" i="1"/>
  <c r="DF119" i="1" s="1"/>
  <c r="DF120" i="1" s="1"/>
  <c r="AY109" i="1"/>
  <c r="AY119" i="1" s="1"/>
  <c r="EQ109" i="1"/>
  <c r="EQ119" i="1" s="1"/>
  <c r="BP109" i="1"/>
  <c r="BP119" i="1" s="1"/>
  <c r="FH109" i="1"/>
  <c r="FH119" i="1" s="1"/>
  <c r="CO109" i="1"/>
  <c r="CO119" i="1" s="1"/>
  <c r="EK109" i="1"/>
  <c r="EK119" i="1" s="1"/>
  <c r="CX174" i="1"/>
  <c r="CX171" i="1"/>
  <c r="BG189" i="1"/>
  <c r="BG183" i="1"/>
  <c r="AW120" i="1"/>
  <c r="AX171" i="1"/>
  <c r="AX174" i="1"/>
  <c r="S196" i="1"/>
  <c r="S179" i="1"/>
  <c r="S148" i="1"/>
  <c r="S111" i="1"/>
  <c r="S146" i="1"/>
  <c r="S100" i="1"/>
  <c r="S105" i="1"/>
  <c r="S107" i="1" s="1"/>
  <c r="S108" i="1"/>
  <c r="S138" i="1"/>
  <c r="S140" i="1"/>
  <c r="EL171" i="1"/>
  <c r="EL174" i="1"/>
  <c r="DE171" i="1"/>
  <c r="DE176" i="1" s="1"/>
  <c r="DE213" i="1" s="1"/>
  <c r="DE174" i="1"/>
  <c r="ER120" i="1"/>
  <c r="X189" i="1"/>
  <c r="X181" i="1"/>
  <c r="X183" i="1"/>
  <c r="X190" i="1"/>
  <c r="X216" i="1" s="1"/>
  <c r="X187" i="1"/>
  <c r="X185" i="1"/>
  <c r="CG187" i="1"/>
  <c r="CG189" i="1"/>
  <c r="CG190" i="1"/>
  <c r="CG216" i="1" s="1"/>
  <c r="CG181" i="1"/>
  <c r="CG183" i="1"/>
  <c r="CG185" i="1"/>
  <c r="Y120" i="1"/>
  <c r="FT109" i="1"/>
  <c r="FT119" i="1" s="1"/>
  <c r="DV118" i="1"/>
  <c r="DV115" i="1"/>
  <c r="ES171" i="1"/>
  <c r="ES174" i="1"/>
  <c r="CJ254" i="1"/>
  <c r="CJ198" i="1"/>
  <c r="CI254" i="1"/>
  <c r="CI198" i="1"/>
  <c r="FV189" i="1"/>
  <c r="FV183" i="1"/>
  <c r="AF183" i="1"/>
  <c r="AF185" i="1"/>
  <c r="AF187" i="1"/>
  <c r="AF190" i="1"/>
  <c r="AF216" i="1" s="1"/>
  <c r="AF181" i="1"/>
  <c r="AF189" i="1"/>
  <c r="DI254" i="1"/>
  <c r="DI198" i="1"/>
  <c r="CS118" i="1"/>
  <c r="CS115" i="1"/>
  <c r="FM171" i="1"/>
  <c r="FM176" i="1" s="1"/>
  <c r="FM213" i="1" s="1"/>
  <c r="FM174" i="1"/>
  <c r="BF254" i="1"/>
  <c r="BF198" i="1"/>
  <c r="DC198" i="1"/>
  <c r="DC254" i="1"/>
  <c r="DE187" i="1"/>
  <c r="DE189" i="1"/>
  <c r="DE190" i="1"/>
  <c r="DE216" i="1" s="1"/>
  <c r="DE185" i="1"/>
  <c r="DE181" i="1"/>
  <c r="DE183" i="1"/>
  <c r="DT198" i="1"/>
  <c r="DT254" i="1"/>
  <c r="EC187" i="1"/>
  <c r="EC189" i="1"/>
  <c r="EC190" i="1"/>
  <c r="EC216" i="1" s="1"/>
  <c r="EC181" i="1"/>
  <c r="EC185" i="1"/>
  <c r="EC183" i="1"/>
  <c r="DD187" i="1"/>
  <c r="DD189" i="1"/>
  <c r="DD190" i="1"/>
  <c r="DD216" i="1" s="1"/>
  <c r="DD185" i="1"/>
  <c r="DD181" i="1"/>
  <c r="DD183" i="1"/>
  <c r="CF198" i="1"/>
  <c r="CF254" i="1"/>
  <c r="AT254" i="1"/>
  <c r="AT198" i="1"/>
  <c r="FK198" i="1"/>
  <c r="FK254" i="1"/>
  <c r="DR254" i="1"/>
  <c r="DR198" i="1"/>
  <c r="FN198" i="1"/>
  <c r="FN254" i="1"/>
  <c r="EN189" i="1"/>
  <c r="EN183" i="1"/>
  <c r="AV198" i="1"/>
  <c r="AV254" i="1"/>
  <c r="O254" i="1"/>
  <c r="O198" i="1"/>
  <c r="DG254" i="1"/>
  <c r="DG198" i="1"/>
  <c r="BH189" i="1"/>
  <c r="BH190" i="1"/>
  <c r="BH216" i="1" s="1"/>
  <c r="BH187" i="1"/>
  <c r="BH181" i="1"/>
  <c r="BH183" i="1"/>
  <c r="BH185" i="1"/>
  <c r="AH118" i="1"/>
  <c r="AH115" i="1"/>
  <c r="AH120" i="1" s="1"/>
  <c r="EA115" i="1"/>
  <c r="EA118" i="1"/>
  <c r="FG196" i="1"/>
  <c r="FG179" i="1"/>
  <c r="FG148" i="1"/>
  <c r="FG111" i="1"/>
  <c r="FG100" i="1"/>
  <c r="FG105" i="1"/>
  <c r="FG107" i="1" s="1"/>
  <c r="FG109" i="1" s="1"/>
  <c r="FG119" i="1" s="1"/>
  <c r="FG108" i="1"/>
  <c r="FG140" i="1"/>
  <c r="FG138" i="1"/>
  <c r="FG174" i="1"/>
  <c r="FG171" i="1"/>
  <c r="FG176" i="1" s="1"/>
  <c r="FG213" i="1" s="1"/>
  <c r="AU254" i="1"/>
  <c r="AU198" i="1"/>
  <c r="CD198" i="1"/>
  <c r="CD254" i="1"/>
  <c r="AA254" i="1"/>
  <c r="AA198" i="1"/>
  <c r="DS198" i="1"/>
  <c r="DS254" i="1"/>
  <c r="BI187" i="1"/>
  <c r="BI189" i="1"/>
  <c r="BI190" i="1"/>
  <c r="BI216" i="1" s="1"/>
  <c r="BI181" i="1"/>
  <c r="BI183" i="1"/>
  <c r="BI185" i="1"/>
  <c r="EL198" i="1"/>
  <c r="EL254" i="1"/>
  <c r="BL254" i="1"/>
  <c r="BL198" i="1"/>
  <c r="K190" i="1"/>
  <c r="K216" i="1" s="1"/>
  <c r="K181" i="1"/>
  <c r="K189" i="1"/>
  <c r="K187" i="1"/>
  <c r="K183" i="1"/>
  <c r="K185" i="1"/>
  <c r="F254" i="1"/>
  <c r="F198" i="1"/>
  <c r="H115" i="1"/>
  <c r="H118" i="1"/>
  <c r="FF171" i="1"/>
  <c r="FF176" i="1" s="1"/>
  <c r="FF213" i="1" s="1"/>
  <c r="FF174" i="1"/>
  <c r="DM171" i="1"/>
  <c r="DM176" i="1" s="1"/>
  <c r="DM213" i="1" s="1"/>
  <c r="DM174" i="1"/>
  <c r="DK118" i="1"/>
  <c r="DK115" i="1"/>
  <c r="FT174" i="1"/>
  <c r="FT171" i="1"/>
  <c r="FT176" i="1" s="1"/>
  <c r="FT213" i="1" s="1"/>
  <c r="CQ198" i="1"/>
  <c r="CQ254" i="1"/>
  <c r="FR171" i="1"/>
  <c r="FR176" i="1" s="1"/>
  <c r="FR213" i="1" s="1"/>
  <c r="FR174" i="1"/>
  <c r="AO183" i="1"/>
  <c r="AO189" i="1"/>
  <c r="AZ171" i="1"/>
  <c r="AZ176" i="1" s="1"/>
  <c r="AZ213" i="1" s="1"/>
  <c r="AZ174" i="1"/>
  <c r="X171" i="1"/>
  <c r="X176" i="1" s="1"/>
  <c r="X213" i="1" s="1"/>
  <c r="X174" i="1"/>
  <c r="BZ118" i="1"/>
  <c r="BZ120" i="1" s="1"/>
  <c r="BZ115" i="1"/>
  <c r="DH118" i="1"/>
  <c r="DH115" i="1"/>
  <c r="DH120" i="1" s="1"/>
  <c r="FP118" i="1"/>
  <c r="FP115" i="1"/>
  <c r="FP120" i="1" s="1"/>
  <c r="EE118" i="1"/>
  <c r="EE115" i="1"/>
  <c r="DB118" i="1"/>
  <c r="DB115" i="1"/>
  <c r="DB120" i="1" s="1"/>
  <c r="CA196" i="1"/>
  <c r="CA179" i="1"/>
  <c r="CA148" i="1"/>
  <c r="CA150" i="1"/>
  <c r="CA152" i="1"/>
  <c r="CA154" i="1"/>
  <c r="CA156" i="1"/>
  <c r="CA111" i="1"/>
  <c r="CA100" i="1"/>
  <c r="CA105" i="1"/>
  <c r="CA107" i="1" s="1"/>
  <c r="CA108" i="1"/>
  <c r="BC171" i="1"/>
  <c r="BC174" i="1"/>
  <c r="W171" i="1"/>
  <c r="W176" i="1" s="1"/>
  <c r="W213" i="1" s="1"/>
  <c r="W174" i="1"/>
  <c r="AN171" i="1"/>
  <c r="AN174" i="1"/>
  <c r="CV118" i="1"/>
  <c r="CV115" i="1"/>
  <c r="AP118" i="1"/>
  <c r="AP115" i="1"/>
  <c r="AP120" i="1" s="1"/>
  <c r="DI171" i="1"/>
  <c r="DI176" i="1" s="1"/>
  <c r="DI213" i="1" s="1"/>
  <c r="DI174" i="1"/>
  <c r="DX174" i="1"/>
  <c r="DX171" i="1"/>
  <c r="FE254" i="1"/>
  <c r="FE198" i="1"/>
  <c r="BG254" i="1"/>
  <c r="BG198" i="1"/>
  <c r="BQ120" i="1"/>
  <c r="FI171" i="1"/>
  <c r="FI176" i="1" s="1"/>
  <c r="FI213" i="1" s="1"/>
  <c r="FI174" i="1"/>
  <c r="FQ189" i="1"/>
  <c r="FQ183" i="1"/>
  <c r="CT118" i="1"/>
  <c r="CT115" i="1"/>
  <c r="AH171" i="1"/>
  <c r="AH176" i="1" s="1"/>
  <c r="AH213" i="1" s="1"/>
  <c r="AH174" i="1"/>
  <c r="BB150" i="1"/>
  <c r="CM171" i="1"/>
  <c r="CM174" i="1"/>
  <c r="X254" i="1"/>
  <c r="X198" i="1"/>
  <c r="CG254" i="1"/>
  <c r="CG198" i="1"/>
  <c r="AN118" i="1"/>
  <c r="AN115" i="1"/>
  <c r="T115" i="1"/>
  <c r="T118" i="1"/>
  <c r="AS171" i="1"/>
  <c r="AS176" i="1" s="1"/>
  <c r="AS213" i="1" s="1"/>
  <c r="AS174" i="1"/>
  <c r="CI142" i="1"/>
  <c r="CI144" i="1" s="1"/>
  <c r="BT115" i="1"/>
  <c r="BT120" i="1" s="1"/>
  <c r="BT118" i="1"/>
  <c r="DK189" i="1"/>
  <c r="DK183" i="1"/>
  <c r="BW171" i="1"/>
  <c r="BW176" i="1" s="1"/>
  <c r="BW213" i="1" s="1"/>
  <c r="BW174" i="1"/>
  <c r="AB190" i="1"/>
  <c r="AB216" i="1" s="1"/>
  <c r="AB189" i="1"/>
  <c r="AB181" i="1"/>
  <c r="AB183" i="1"/>
  <c r="AB187" i="1"/>
  <c r="AB185" i="1"/>
  <c r="CU189" i="1"/>
  <c r="CU190" i="1"/>
  <c r="CU216" i="1" s="1"/>
  <c r="CU187" i="1"/>
  <c r="CU181" i="1"/>
  <c r="CU183" i="1"/>
  <c r="CU185" i="1"/>
  <c r="AD181" i="1"/>
  <c r="AD183" i="1"/>
  <c r="AD187" i="1"/>
  <c r="AD185" i="1"/>
  <c r="AD190" i="1"/>
  <c r="AD216" i="1" s="1"/>
  <c r="AD189" i="1"/>
  <c r="J189" i="1"/>
  <c r="J183" i="1"/>
  <c r="AX189" i="1"/>
  <c r="AX190" i="1"/>
  <c r="AX216" i="1" s="1"/>
  <c r="AX187" i="1"/>
  <c r="AX181" i="1"/>
  <c r="AX183" i="1"/>
  <c r="AX185" i="1"/>
  <c r="CP189" i="1"/>
  <c r="CP183" i="1"/>
  <c r="E189" i="1"/>
  <c r="E183" i="1"/>
  <c r="EI171" i="1"/>
  <c r="EI174" i="1"/>
  <c r="DC171" i="1"/>
  <c r="DC174" i="1"/>
  <c r="DF171" i="1"/>
  <c r="DF174" i="1"/>
  <c r="AM120" i="1"/>
  <c r="EU196" i="1"/>
  <c r="EU179" i="1"/>
  <c r="EU148" i="1"/>
  <c r="EU111" i="1"/>
  <c r="EU100" i="1"/>
  <c r="EU146" i="1"/>
  <c r="EU105" i="1"/>
  <c r="EU107" i="1" s="1"/>
  <c r="EU108" i="1"/>
  <c r="EU138" i="1"/>
  <c r="EU142" i="1" s="1"/>
  <c r="EU144" i="1" s="1"/>
  <c r="EU140" i="1"/>
  <c r="EU174" i="1"/>
  <c r="EU171" i="1"/>
  <c r="BF171" i="1"/>
  <c r="BF176" i="1" s="1"/>
  <c r="BF213" i="1" s="1"/>
  <c r="BF174" i="1"/>
  <c r="BF118" i="1"/>
  <c r="BF115" i="1"/>
  <c r="BF120" i="1" s="1"/>
  <c r="DC118" i="1"/>
  <c r="DC115" i="1"/>
  <c r="DT109" i="1"/>
  <c r="DT119" i="1" s="1"/>
  <c r="EC118" i="1"/>
  <c r="EC115" i="1"/>
  <c r="EC120" i="1" s="1"/>
  <c r="CF115" i="1"/>
  <c r="CF120" i="1" s="1"/>
  <c r="CF118" i="1"/>
  <c r="AT118" i="1"/>
  <c r="AT115" i="1"/>
  <c r="FK115" i="1"/>
  <c r="FK118" i="1"/>
  <c r="EN115" i="1"/>
  <c r="EN118" i="1"/>
  <c r="EN120" i="1" s="1"/>
  <c r="AV115" i="1"/>
  <c r="AV120" i="1" s="1"/>
  <c r="AV118" i="1"/>
  <c r="BH115" i="1"/>
  <c r="BH118" i="1"/>
  <c r="Y142" i="1"/>
  <c r="Y144" i="1" s="1"/>
  <c r="EA171" i="1"/>
  <c r="EA174" i="1"/>
  <c r="AU115" i="1"/>
  <c r="AU118" i="1"/>
  <c r="CD118" i="1"/>
  <c r="CD115" i="1"/>
  <c r="CD120" i="1" s="1"/>
  <c r="FC120" i="1"/>
  <c r="BI118" i="1"/>
  <c r="BI120" i="1" s="1"/>
  <c r="BI115" i="1"/>
  <c r="EL118" i="1"/>
  <c r="EL115" i="1"/>
  <c r="EL120" i="1" s="1"/>
  <c r="BL109" i="1"/>
  <c r="BL119" i="1" s="1"/>
  <c r="K115" i="1"/>
  <c r="K120" i="1" s="1"/>
  <c r="K118" i="1"/>
  <c r="F109" i="1"/>
  <c r="F119" i="1" s="1"/>
  <c r="BC196" i="1"/>
  <c r="BC179" i="1"/>
  <c r="BC148" i="1"/>
  <c r="BC146" i="1"/>
  <c r="BC150" i="1" s="1"/>
  <c r="BC111" i="1"/>
  <c r="BC100" i="1"/>
  <c r="BC105" i="1"/>
  <c r="BC107" i="1" s="1"/>
  <c r="BC109" i="1" s="1"/>
  <c r="BC119" i="1" s="1"/>
  <c r="BC108" i="1"/>
  <c r="BC138" i="1"/>
  <c r="BC140" i="1"/>
  <c r="AG189" i="1"/>
  <c r="AG190" i="1"/>
  <c r="AG216" i="1" s="1"/>
  <c r="AG185" i="1"/>
  <c r="AG187" i="1"/>
  <c r="AG181" i="1"/>
  <c r="AG183" i="1"/>
  <c r="BL171" i="1"/>
  <c r="BL176" i="1" s="1"/>
  <c r="BL213" i="1" s="1"/>
  <c r="BL174" i="1"/>
  <c r="FB189" i="1"/>
  <c r="FB190" i="1"/>
  <c r="FB216" i="1" s="1"/>
  <c r="FB187" i="1"/>
  <c r="FB181" i="1"/>
  <c r="FB183" i="1"/>
  <c r="FB185" i="1"/>
  <c r="CT171" i="1"/>
  <c r="CT176" i="1" s="1"/>
  <c r="CT213" i="1" s="1"/>
  <c r="CT174" i="1"/>
  <c r="CQ115" i="1"/>
  <c r="CQ120" i="1" s="1"/>
  <c r="CQ118" i="1"/>
  <c r="AO254" i="1"/>
  <c r="AO198" i="1"/>
  <c r="DJ118" i="1"/>
  <c r="DJ115" i="1"/>
  <c r="EG120" i="1"/>
  <c r="CL198" i="1"/>
  <c r="CL254" i="1"/>
  <c r="FH118" i="1"/>
  <c r="FH115" i="1"/>
  <c r="CO118" i="1"/>
  <c r="CO115" i="1"/>
  <c r="FE109" i="1"/>
  <c r="FE119" i="1" s="1"/>
  <c r="BG115" i="1"/>
  <c r="BG120" i="1" s="1"/>
  <c r="BG118" i="1"/>
  <c r="AE196" i="1"/>
  <c r="AE179" i="1"/>
  <c r="AE148" i="1"/>
  <c r="AE111" i="1"/>
  <c r="AE100" i="1"/>
  <c r="AE105" i="1"/>
  <c r="AE107" i="1" s="1"/>
  <c r="AE109" i="1" s="1"/>
  <c r="AE119" i="1" s="1"/>
  <c r="AE108" i="1"/>
  <c r="AE138" i="1"/>
  <c r="AE140" i="1"/>
  <c r="AI120" i="1"/>
  <c r="EF171" i="1"/>
  <c r="EF174" i="1"/>
  <c r="FQ254" i="1"/>
  <c r="FQ198" i="1"/>
  <c r="S206" i="1"/>
  <c r="S215" i="1" s="1"/>
  <c r="BJ171" i="1"/>
  <c r="BJ176" i="1" s="1"/>
  <c r="BJ213" i="1" s="1"/>
  <c r="BJ174" i="1"/>
  <c r="X115" i="1"/>
  <c r="X118" i="1"/>
  <c r="CG118" i="1"/>
  <c r="CG115" i="1"/>
  <c r="CB118" i="1"/>
  <c r="CB115" i="1"/>
  <c r="CB120" i="1" s="1"/>
  <c r="DX118" i="1"/>
  <c r="DX115" i="1"/>
  <c r="FT118" i="1"/>
  <c r="FT115" i="1"/>
  <c r="FT120" i="1" s="1"/>
  <c r="I115" i="1"/>
  <c r="I118" i="1"/>
  <c r="BE118" i="1"/>
  <c r="BE115" i="1"/>
  <c r="DA118" i="1"/>
  <c r="DA115" i="1"/>
  <c r="DA120" i="1" s="1"/>
  <c r="CL174" i="1"/>
  <c r="CL171" i="1"/>
  <c r="CL176" i="1" s="1"/>
  <c r="CL213" i="1" s="1"/>
  <c r="BR185" i="1"/>
  <c r="BR189" i="1"/>
  <c r="BR187" i="1"/>
  <c r="BR181" i="1"/>
  <c r="BR190" i="1"/>
  <c r="BR216" i="1" s="1"/>
  <c r="BR183" i="1"/>
  <c r="BY120" i="1"/>
  <c r="EZ115" i="1"/>
  <c r="EZ118" i="1"/>
  <c r="DZ187" i="1"/>
  <c r="DZ190" i="1"/>
  <c r="DZ216" i="1" s="1"/>
  <c r="DZ181" i="1"/>
  <c r="DZ189" i="1"/>
  <c r="DZ185" i="1"/>
  <c r="DZ183" i="1"/>
  <c r="Z189" i="1"/>
  <c r="Z190" i="1"/>
  <c r="Z216" i="1" s="1"/>
  <c r="Z181" i="1"/>
  <c r="Z183" i="1"/>
  <c r="Z187" i="1"/>
  <c r="Z185" i="1"/>
  <c r="DU118" i="1"/>
  <c r="DU115" i="1"/>
  <c r="DU120" i="1" s="1"/>
  <c r="W115" i="1"/>
  <c r="W118" i="1"/>
  <c r="EJ171" i="1"/>
  <c r="EJ174" i="1"/>
  <c r="DQ171" i="1"/>
  <c r="DQ174" i="1"/>
  <c r="AD198" i="1"/>
  <c r="AD254" i="1"/>
  <c r="DE118" i="1"/>
  <c r="DE115" i="1"/>
  <c r="DE120" i="1" s="1"/>
  <c r="DR118" i="1"/>
  <c r="DR115" i="1"/>
  <c r="DR120" i="1" s="1"/>
  <c r="FN118" i="1"/>
  <c r="FN115" i="1"/>
  <c r="FN120" i="1" s="1"/>
  <c r="DG118" i="1"/>
  <c r="DG120" i="1" s="1"/>
  <c r="DG115" i="1"/>
  <c r="BM171" i="1"/>
  <c r="BM174" i="1"/>
  <c r="EF120" i="1"/>
  <c r="AA118" i="1"/>
  <c r="AA115" i="1"/>
  <c r="AA120" i="1" s="1"/>
  <c r="DS118" i="1"/>
  <c r="DS115" i="1"/>
  <c r="DS120" i="1" s="1"/>
  <c r="EL150" i="1"/>
  <c r="BD183" i="1"/>
  <c r="BD185" i="1"/>
  <c r="BD190" i="1"/>
  <c r="BD216" i="1" s="1"/>
  <c r="BD187" i="1"/>
  <c r="BD189" i="1"/>
  <c r="BD181" i="1"/>
  <c r="FB254" i="1"/>
  <c r="FB198" i="1"/>
  <c r="DK120" i="1"/>
  <c r="EQ120" i="1"/>
  <c r="D171" i="1"/>
  <c r="D174" i="1"/>
  <c r="CP171" i="1"/>
  <c r="CP174" i="1"/>
  <c r="FL174" i="1"/>
  <c r="FL171" i="1"/>
  <c r="FL176" i="1" s="1"/>
  <c r="FL213" i="1" s="1"/>
  <c r="FH120" i="1"/>
  <c r="EE171" i="1"/>
  <c r="EE176" i="1" s="1"/>
  <c r="EE213" i="1" s="1"/>
  <c r="EE174" i="1"/>
  <c r="FK171" i="1"/>
  <c r="FK176" i="1" s="1"/>
  <c r="FK213" i="1" s="1"/>
  <c r="FK174" i="1"/>
  <c r="BU171" i="1"/>
  <c r="BU176" i="1" s="1"/>
  <c r="BU213" i="1" s="1"/>
  <c r="BU174" i="1"/>
  <c r="DU190" i="1"/>
  <c r="DU216" i="1" s="1"/>
  <c r="DU185" i="1"/>
  <c r="DU187" i="1"/>
  <c r="DU189" i="1"/>
  <c r="DU181" i="1"/>
  <c r="DU183" i="1"/>
  <c r="Q171" i="1"/>
  <c r="Q176" i="1" s="1"/>
  <c r="Q213" i="1" s="1"/>
  <c r="Q174" i="1"/>
  <c r="EM120" i="1"/>
  <c r="EZ120" i="1"/>
  <c r="BP118" i="1"/>
  <c r="BP115" i="1"/>
  <c r="BP120" i="1" s="1"/>
  <c r="DL118" i="1"/>
  <c r="DL120" i="1" s="1"/>
  <c r="DL115" i="1"/>
  <c r="AR118" i="1"/>
  <c r="AR115" i="1"/>
  <c r="AR120" i="1" s="1"/>
  <c r="AS118" i="1"/>
  <c r="AS115" i="1"/>
  <c r="AS120" i="1" s="1"/>
  <c r="EK118" i="1"/>
  <c r="EK115" i="1"/>
  <c r="CJ171" i="1"/>
  <c r="CJ176" i="1" s="1"/>
  <c r="CJ213" i="1" s="1"/>
  <c r="CJ174" i="1"/>
  <c r="I171" i="1"/>
  <c r="I176" i="1" s="1"/>
  <c r="I213" i="1" s="1"/>
  <c r="I174" i="1"/>
  <c r="EJ120" i="1"/>
  <c r="DZ171" i="1"/>
  <c r="DZ174" i="1"/>
  <c r="DD171" i="1"/>
  <c r="DD176" i="1" s="1"/>
  <c r="DD213" i="1" s="1"/>
  <c r="DD174" i="1"/>
  <c r="CX183" i="1"/>
  <c r="CX189" i="1"/>
  <c r="AZ189" i="1"/>
  <c r="AZ183" i="1"/>
  <c r="V185" i="1"/>
  <c r="V189" i="1"/>
  <c r="V181" i="1"/>
  <c r="V187" i="1"/>
  <c r="V190" i="1"/>
  <c r="V216" i="1" s="1"/>
  <c r="V183" i="1"/>
  <c r="CE185" i="1"/>
  <c r="CE190" i="1"/>
  <c r="CE216" i="1" s="1"/>
  <c r="CE181" i="1"/>
  <c r="CE189" i="1"/>
  <c r="CE183" i="1"/>
  <c r="CE187" i="1"/>
  <c r="FL254" i="1"/>
  <c r="FL198" i="1"/>
  <c r="EH187" i="1"/>
  <c r="EH181" i="1"/>
  <c r="EH190" i="1"/>
  <c r="EH216" i="1" s="1"/>
  <c r="EH183" i="1"/>
  <c r="EH185" i="1"/>
  <c r="EH189" i="1"/>
  <c r="AJ198" i="1"/>
  <c r="AJ254" i="1"/>
  <c r="CH189" i="1"/>
  <c r="CH190" i="1"/>
  <c r="CH216" i="1" s="1"/>
  <c r="CH181" i="1"/>
  <c r="CH183" i="1"/>
  <c r="CH187" i="1"/>
  <c r="CH185" i="1"/>
  <c r="EP189" i="1"/>
  <c r="EP190" i="1"/>
  <c r="EP216" i="1" s="1"/>
  <c r="EP181" i="1"/>
  <c r="EP183" i="1"/>
  <c r="EP187" i="1"/>
  <c r="EP185" i="1"/>
  <c r="BB198" i="1"/>
  <c r="BB254" i="1"/>
  <c r="FX198" i="1"/>
  <c r="FX254" i="1"/>
  <c r="N189" i="1"/>
  <c r="N190" i="1"/>
  <c r="N216" i="1" s="1"/>
  <c r="N181" i="1"/>
  <c r="N187" i="1"/>
  <c r="N183" i="1"/>
  <c r="N185" i="1"/>
  <c r="ET120" i="1"/>
  <c r="BX190" i="1"/>
  <c r="BX216" i="1" s="1"/>
  <c r="BX189" i="1"/>
  <c r="BX181" i="1"/>
  <c r="BX187" i="1"/>
  <c r="BX183" i="1"/>
  <c r="BX185" i="1"/>
  <c r="FF198" i="1"/>
  <c r="FF254" i="1"/>
  <c r="DJ120" i="1"/>
  <c r="DJ181" i="1" s="1"/>
  <c r="DJ185" i="1" s="1"/>
  <c r="DJ187" i="1" s="1"/>
  <c r="FD120" i="1"/>
  <c r="I189" i="1"/>
  <c r="I183" i="1"/>
  <c r="EW118" i="1"/>
  <c r="EW115" i="1"/>
  <c r="EW120" i="1" s="1"/>
  <c r="J171" i="1"/>
  <c r="J176" i="1" s="1"/>
  <c r="J213" i="1" s="1"/>
  <c r="J174" i="1"/>
  <c r="D120" i="1"/>
  <c r="BR254" i="1"/>
  <c r="BR198" i="1"/>
  <c r="CJ118" i="1"/>
  <c r="CJ115" i="1"/>
  <c r="CJ120" i="1" s="1"/>
  <c r="CJ181" i="1" s="1"/>
  <c r="CJ185" i="1" s="1"/>
  <c r="CJ187" i="1" s="1"/>
  <c r="CI118" i="1"/>
  <c r="CI115" i="1"/>
  <c r="DP187" i="1"/>
  <c r="DP189" i="1"/>
  <c r="DP185" i="1"/>
  <c r="DP181" i="1"/>
  <c r="DP183" i="1"/>
  <c r="DP190" i="1"/>
  <c r="DP216" i="1" s="1"/>
  <c r="P190" i="1"/>
  <c r="P216" i="1" s="1"/>
  <c r="P181" i="1"/>
  <c r="P187" i="1"/>
  <c r="P183" i="1"/>
  <c r="P185" i="1"/>
  <c r="P189" i="1"/>
  <c r="CR115" i="1"/>
  <c r="CR120" i="1" s="1"/>
  <c r="CR118" i="1"/>
  <c r="J254" i="1"/>
  <c r="J198" i="1"/>
  <c r="CP198" i="1"/>
  <c r="CP254" i="1"/>
  <c r="DR171" i="1"/>
  <c r="DR176" i="1" s="1"/>
  <c r="DR213" i="1" s="1"/>
  <c r="DR174" i="1"/>
  <c r="DD118" i="1"/>
  <c r="DD115" i="1"/>
  <c r="AD109" i="1"/>
  <c r="AD119" i="1" s="1"/>
  <c r="J115" i="1"/>
  <c r="J118" i="1"/>
  <c r="CP118" i="1"/>
  <c r="CP115" i="1"/>
  <c r="CP120" i="1" s="1"/>
  <c r="E109" i="1"/>
  <c r="E119" i="1" s="1"/>
  <c r="EI196" i="1"/>
  <c r="EI179" i="1"/>
  <c r="EI148" i="1"/>
  <c r="EI150" i="1"/>
  <c r="EI111" i="1"/>
  <c r="EI100" i="1"/>
  <c r="EI105" i="1"/>
  <c r="EI107" i="1" s="1"/>
  <c r="EI109" i="1" s="1"/>
  <c r="EI119" i="1" s="1"/>
  <c r="EI146" i="1"/>
  <c r="EI108" i="1"/>
  <c r="EI138" i="1"/>
  <c r="EI142" i="1" s="1"/>
  <c r="EI144" i="1" s="1"/>
  <c r="EI140" i="1"/>
  <c r="BQ150" i="1"/>
  <c r="FI150" i="1"/>
  <c r="CH171" i="1"/>
  <c r="CH176" i="1" s="1"/>
  <c r="CH213" i="1" s="1"/>
  <c r="CH174" i="1"/>
  <c r="FM198" i="1"/>
  <c r="FM254" i="1"/>
  <c r="CL120" i="1"/>
  <c r="EU206" i="1"/>
  <c r="EU215" i="1" s="1"/>
  <c r="DO171" i="1"/>
  <c r="DO174" i="1"/>
  <c r="V171" i="1"/>
  <c r="V176" i="1" s="1"/>
  <c r="V213" i="1" s="1"/>
  <c r="V174" i="1"/>
  <c r="FW185" i="1"/>
  <c r="FW187" i="1"/>
  <c r="FW190" i="1"/>
  <c r="FW216" i="1" s="1"/>
  <c r="FW181" i="1"/>
  <c r="FW189" i="1"/>
  <c r="FW183" i="1"/>
  <c r="BF109" i="1"/>
  <c r="BF119" i="1" s="1"/>
  <c r="DC109" i="1"/>
  <c r="DC119" i="1" s="1"/>
  <c r="CF109" i="1"/>
  <c r="CF119" i="1" s="1"/>
  <c r="AT109" i="1"/>
  <c r="AT119" i="1" s="1"/>
  <c r="FK150" i="1"/>
  <c r="O118" i="1"/>
  <c r="O115" i="1"/>
  <c r="BH120" i="1"/>
  <c r="AQ118" i="1"/>
  <c r="AQ115" i="1"/>
  <c r="BK171" i="1"/>
  <c r="BK174" i="1"/>
  <c r="CU171" i="1"/>
  <c r="CU174" i="1"/>
  <c r="AU109" i="1"/>
  <c r="AU119" i="1" s="1"/>
  <c r="AU120" i="1" s="1"/>
  <c r="O120" i="1"/>
  <c r="CC189" i="1"/>
  <c r="CC190" i="1"/>
  <c r="CC216" i="1" s="1"/>
  <c r="CC185" i="1"/>
  <c r="CC181" i="1"/>
  <c r="CC183" i="1"/>
  <c r="CC187" i="1"/>
  <c r="CD171" i="1"/>
  <c r="CD174" i="1"/>
  <c r="L171" i="1"/>
  <c r="L174" i="1"/>
  <c r="CQ150" i="1"/>
  <c r="BO196" i="1"/>
  <c r="BO179" i="1"/>
  <c r="BO148" i="1"/>
  <c r="BO150" i="1"/>
  <c r="BO111" i="1"/>
  <c r="BO100" i="1"/>
  <c r="BO105" i="1"/>
  <c r="BO107" i="1" s="1"/>
  <c r="BO146" i="1"/>
  <c r="BO108" i="1"/>
  <c r="BO138" i="1"/>
  <c r="BO142" i="1" s="1"/>
  <c r="BO144" i="1" s="1"/>
  <c r="BO140" i="1"/>
  <c r="AO109" i="1"/>
  <c r="AO119" i="1" s="1"/>
  <c r="BA118" i="1"/>
  <c r="BA115" i="1"/>
  <c r="FO109" i="1"/>
  <c r="FO119" i="1" s="1"/>
  <c r="DW196" i="1"/>
  <c r="DW179" i="1"/>
  <c r="DW148" i="1"/>
  <c r="DW111" i="1"/>
  <c r="DW100" i="1"/>
  <c r="DW105" i="1"/>
  <c r="DW107" i="1" s="1"/>
  <c r="DW108" i="1"/>
  <c r="DW140" i="1"/>
  <c r="DW138" i="1"/>
  <c r="R118" i="1"/>
  <c r="R115" i="1"/>
  <c r="FO171" i="1"/>
  <c r="FO174" i="1"/>
  <c r="DU254" i="1"/>
  <c r="DU198" i="1"/>
  <c r="EV120" i="1"/>
  <c r="FE190" i="1"/>
  <c r="FE216" i="1" s="1"/>
  <c r="FE185" i="1"/>
  <c r="FE187" i="1"/>
  <c r="FE181" i="1"/>
  <c r="FE183" i="1"/>
  <c r="FE189" i="1"/>
  <c r="BG109" i="1"/>
  <c r="BG119" i="1" s="1"/>
  <c r="AE206" i="1"/>
  <c r="AE215" i="1" s="1"/>
  <c r="AL189" i="1"/>
  <c r="AL190" i="1"/>
  <c r="AL216" i="1" s="1"/>
  <c r="AL181" i="1"/>
  <c r="AL183" i="1"/>
  <c r="AL185" i="1"/>
  <c r="AL187" i="1"/>
  <c r="BN171" i="1"/>
  <c r="BN174" i="1"/>
  <c r="EG190" i="1"/>
  <c r="EG216" i="1" s="1"/>
  <c r="EG185" i="1"/>
  <c r="EG187" i="1"/>
  <c r="EG181" i="1"/>
  <c r="EG183" i="1"/>
  <c r="EG189" i="1"/>
  <c r="CT109" i="1"/>
  <c r="CT119" i="1" s="1"/>
  <c r="CE171" i="1"/>
  <c r="CE176" i="1" s="1"/>
  <c r="CE213" i="1" s="1"/>
  <c r="CE174" i="1"/>
  <c r="CX198" i="1"/>
  <c r="CX254" i="1"/>
  <c r="EF198" i="1"/>
  <c r="EF254" i="1"/>
  <c r="AZ254" i="1"/>
  <c r="AZ198" i="1"/>
  <c r="V254" i="1"/>
  <c r="V198" i="1"/>
  <c r="CE198" i="1"/>
  <c r="CE254" i="1"/>
  <c r="FL187" i="1"/>
  <c r="FL189" i="1"/>
  <c r="FL185" i="1"/>
  <c r="FL181" i="1"/>
  <c r="FL183" i="1"/>
  <c r="FL190" i="1"/>
  <c r="FL216" i="1" s="1"/>
  <c r="EH254" i="1"/>
  <c r="EH198" i="1"/>
  <c r="AJ189" i="1"/>
  <c r="AJ190" i="1"/>
  <c r="AJ216" i="1" s="1"/>
  <c r="AJ181" i="1"/>
  <c r="AJ183" i="1"/>
  <c r="AJ187" i="1"/>
  <c r="AJ185" i="1"/>
  <c r="CH254" i="1"/>
  <c r="CH198" i="1"/>
  <c r="EP254" i="1"/>
  <c r="EP198" i="1"/>
  <c r="BB183" i="1"/>
  <c r="BB189" i="1"/>
  <c r="FX187" i="1"/>
  <c r="FX189" i="1"/>
  <c r="FX190" i="1"/>
  <c r="FX216" i="1" s="1"/>
  <c r="FX185" i="1"/>
  <c r="FX181" i="1"/>
  <c r="FX183" i="1"/>
  <c r="N198" i="1"/>
  <c r="N254" i="1"/>
  <c r="BK189" i="1"/>
  <c r="BK183" i="1"/>
  <c r="FC189" i="1"/>
  <c r="FC190" i="1"/>
  <c r="FC216" i="1" s="1"/>
  <c r="FC187" i="1"/>
  <c r="FC181" i="1"/>
  <c r="FC183" i="1"/>
  <c r="FC185" i="1"/>
  <c r="EO198" i="1"/>
  <c r="EO254" i="1"/>
  <c r="DO120" i="1"/>
  <c r="BX254" i="1"/>
  <c r="BX198" i="1"/>
  <c r="FF181" i="1"/>
  <c r="FF190" i="1"/>
  <c r="FF216" i="1" s="1"/>
  <c r="FF183" i="1"/>
  <c r="FF189" i="1"/>
  <c r="FF185" i="1"/>
  <c r="FF187" i="1"/>
  <c r="H171" i="1"/>
  <c r="H174" i="1"/>
  <c r="BG171" i="1"/>
  <c r="BG174" i="1"/>
  <c r="X109" i="1"/>
  <c r="X119" i="1" s="1"/>
  <c r="X120" i="1" s="1"/>
  <c r="CG109" i="1"/>
  <c r="CG119" i="1" s="1"/>
  <c r="BS189" i="1"/>
  <c r="BS183" i="1"/>
  <c r="W120" i="1"/>
  <c r="BW189" i="1"/>
  <c r="BW190" i="1"/>
  <c r="BW216" i="1" s="1"/>
  <c r="BW181" i="1"/>
  <c r="BW187" i="1"/>
  <c r="BW183" i="1"/>
  <c r="BW185" i="1"/>
  <c r="D189" i="1"/>
  <c r="D183" i="1"/>
  <c r="FR181" i="1"/>
  <c r="FR183" i="1"/>
  <c r="FR187" i="1"/>
  <c r="FR190" i="1"/>
  <c r="FR216" i="1" s="1"/>
  <c r="FR185" i="1"/>
  <c r="FR189" i="1"/>
  <c r="EY189" i="1"/>
  <c r="EY183" i="1"/>
  <c r="DQ187" i="1"/>
  <c r="DQ189" i="1"/>
  <c r="DQ185" i="1"/>
  <c r="DQ181" i="1"/>
  <c r="DQ183" i="1"/>
  <c r="DQ190" i="1"/>
  <c r="DQ216" i="1" s="1"/>
  <c r="BJ189" i="1"/>
  <c r="BJ190" i="1"/>
  <c r="BJ216" i="1" s="1"/>
  <c r="BJ187" i="1"/>
  <c r="BJ181" i="1"/>
  <c r="BJ183" i="1"/>
  <c r="BJ185" i="1"/>
  <c r="ET181" i="1"/>
  <c r="ET183" i="1"/>
  <c r="ET187" i="1"/>
  <c r="ET185" i="1"/>
  <c r="ET190" i="1"/>
  <c r="ET216" i="1" s="1"/>
  <c r="ET189" i="1"/>
  <c r="BR118" i="1"/>
  <c r="BR115" i="1"/>
  <c r="DP198" i="1"/>
  <c r="DP254" i="1"/>
  <c r="BA120" i="1"/>
  <c r="AW171" i="1"/>
  <c r="AW176" i="1" s="1"/>
  <c r="AW213" i="1" s="1"/>
  <c r="AW174" i="1"/>
  <c r="Y198" i="1"/>
  <c r="Y254" i="1"/>
  <c r="DH183" i="1"/>
  <c r="DH189" i="1"/>
  <c r="CU254" i="1"/>
  <c r="CU198" i="1"/>
  <c r="AX254" i="1"/>
  <c r="AX198" i="1"/>
  <c r="E254" i="1"/>
  <c r="E198" i="1"/>
  <c r="DI109" i="1"/>
  <c r="DI119" i="1" s="1"/>
  <c r="CU118" i="1"/>
  <c r="CU115" i="1"/>
  <c r="CU120" i="1" s="1"/>
  <c r="AX118" i="1"/>
  <c r="AX115" i="1"/>
  <c r="BN183" i="1"/>
  <c r="BN189" i="1"/>
  <c r="CN183" i="1"/>
  <c r="CN189" i="1"/>
  <c r="CN187" i="1"/>
  <c r="CN185" i="1"/>
  <c r="CN190" i="1"/>
  <c r="CN216" i="1" s="1"/>
  <c r="CN181" i="1"/>
  <c r="EJ183" i="1"/>
  <c r="EJ189" i="1"/>
  <c r="EJ181" i="1"/>
  <c r="EJ185" i="1" s="1"/>
  <c r="EJ187" i="1" s="1"/>
  <c r="M198" i="1"/>
  <c r="M254" i="1"/>
  <c r="FA187" i="1"/>
  <c r="FA189" i="1"/>
  <c r="FA190" i="1"/>
  <c r="FA216" i="1" s="1"/>
  <c r="FA181" i="1"/>
  <c r="FA183" i="1"/>
  <c r="FA185" i="1"/>
  <c r="U189" i="1"/>
  <c r="U190" i="1"/>
  <c r="U216" i="1" s="1"/>
  <c r="U187" i="1"/>
  <c r="U185" i="1"/>
  <c r="U181" i="1"/>
  <c r="U183" i="1"/>
  <c r="BQ189" i="1"/>
  <c r="BQ181" i="1"/>
  <c r="BQ185" i="1" s="1"/>
  <c r="BQ187" i="1" s="1"/>
  <c r="BQ183" i="1"/>
  <c r="DM189" i="1"/>
  <c r="DM190" i="1"/>
  <c r="DM216" i="1" s="1"/>
  <c r="DM187" i="1"/>
  <c r="DM185" i="1"/>
  <c r="DM181" i="1"/>
  <c r="DM183" i="1"/>
  <c r="FI189" i="1"/>
  <c r="FI183" i="1"/>
  <c r="EB254" i="1"/>
  <c r="EB198" i="1"/>
  <c r="BM190" i="1"/>
  <c r="BM216" i="1" s="1"/>
  <c r="BM181" i="1"/>
  <c r="BM183" i="1"/>
  <c r="BM185" i="1"/>
  <c r="BM189" i="1"/>
  <c r="BM187" i="1"/>
  <c r="DI118" i="1"/>
  <c r="DI115" i="1"/>
  <c r="FM187" i="1"/>
  <c r="FM189" i="1"/>
  <c r="FM185" i="1"/>
  <c r="FM181" i="1"/>
  <c r="FM183" i="1"/>
  <c r="FM190" i="1"/>
  <c r="FM216" i="1" s="1"/>
  <c r="BA171" i="1"/>
  <c r="BA176" i="1" s="1"/>
  <c r="BA213" i="1" s="1"/>
  <c r="BA174" i="1"/>
  <c r="FB142" i="1"/>
  <c r="FB144" i="1" s="1"/>
  <c r="FW254" i="1"/>
  <c r="FW198" i="1"/>
  <c r="DT118" i="1"/>
  <c r="DT115" i="1"/>
  <c r="DT120" i="1" s="1"/>
  <c r="FK109" i="1"/>
  <c r="FK119" i="1" s="1"/>
  <c r="FK120" i="1" s="1"/>
  <c r="EN109" i="1"/>
  <c r="EN119" i="1" s="1"/>
  <c r="CV120" i="1"/>
  <c r="DS171" i="1"/>
  <c r="DS174" i="1"/>
  <c r="BL118" i="1"/>
  <c r="BL120" i="1" s="1"/>
  <c r="BL115" i="1"/>
  <c r="F118" i="1"/>
  <c r="F115" i="1"/>
  <c r="F120" i="1" s="1"/>
  <c r="FS196" i="1"/>
  <c r="FS179" i="1"/>
  <c r="FS156" i="1"/>
  <c r="FS148" i="1"/>
  <c r="FS150" i="1"/>
  <c r="FS152" i="1"/>
  <c r="FS154" i="1"/>
  <c r="FS111" i="1"/>
  <c r="FS100" i="1"/>
  <c r="FS105" i="1"/>
  <c r="FS107" i="1" s="1"/>
  <c r="FS108" i="1"/>
  <c r="CZ183" i="1"/>
  <c r="CZ189" i="1"/>
  <c r="FU150" i="1"/>
  <c r="AE171" i="1"/>
  <c r="AE176" i="1" s="1"/>
  <c r="AE213" i="1" s="1"/>
  <c r="AE174" i="1"/>
  <c r="U120" i="1"/>
  <c r="CQ109" i="1"/>
  <c r="CQ119" i="1" s="1"/>
  <c r="AQ171" i="1"/>
  <c r="AQ174" i="1"/>
  <c r="BI171" i="1"/>
  <c r="BI174" i="1"/>
  <c r="DD120" i="1"/>
  <c r="T120" i="1"/>
  <c r="DT171" i="1"/>
  <c r="DT174" i="1"/>
  <c r="ER171" i="1"/>
  <c r="ER174" i="1"/>
  <c r="Z171" i="1"/>
  <c r="Z174" i="1"/>
  <c r="AF171" i="1"/>
  <c r="AF176" i="1" s="1"/>
  <c r="AF213" i="1" s="1"/>
  <c r="AF174" i="1"/>
  <c r="L120" i="1"/>
  <c r="FH183" i="1"/>
  <c r="FH189" i="1"/>
  <c r="FH185" i="1"/>
  <c r="FH187" i="1"/>
  <c r="FH181" i="1"/>
  <c r="FH190" i="1"/>
  <c r="FH216" i="1" s="1"/>
  <c r="BB171" i="1"/>
  <c r="BB176" i="1" s="1"/>
  <c r="BB213" i="1" s="1"/>
  <c r="BB174" i="1"/>
  <c r="EW171" i="1"/>
  <c r="EW174" i="1"/>
  <c r="AV171" i="1"/>
  <c r="AV174" i="1"/>
  <c r="FE118" i="1"/>
  <c r="FE115" i="1"/>
  <c r="FE120" i="1" s="1"/>
  <c r="DJ171" i="1"/>
  <c r="DJ176" i="1" s="1"/>
  <c r="DJ213" i="1" s="1"/>
  <c r="DJ174" i="1"/>
  <c r="AN120" i="1"/>
  <c r="AT120" i="1"/>
  <c r="AL254" i="1"/>
  <c r="AL198" i="1"/>
  <c r="EG254" i="1"/>
  <c r="EG198" i="1"/>
  <c r="FQ118" i="1"/>
  <c r="FQ115" i="1"/>
  <c r="DN189" i="1"/>
  <c r="DN183" i="1"/>
  <c r="BV189" i="1"/>
  <c r="BV190" i="1"/>
  <c r="BV216" i="1" s="1"/>
  <c r="BV181" i="1"/>
  <c r="BV187" i="1"/>
  <c r="BV183" i="1"/>
  <c r="BV185" i="1"/>
  <c r="CX109" i="1"/>
  <c r="CX119" i="1" s="1"/>
  <c r="CX120" i="1" s="1"/>
  <c r="CX181" i="1" s="1"/>
  <c r="CX185" i="1" s="1"/>
  <c r="CX187" i="1" s="1"/>
  <c r="AZ109" i="1"/>
  <c r="AZ119" i="1" s="1"/>
  <c r="V115" i="1"/>
  <c r="V118" i="1"/>
  <c r="CE115" i="1"/>
  <c r="CE120" i="1" s="1"/>
  <c r="CE118" i="1"/>
  <c r="FL115" i="1"/>
  <c r="FL118" i="1"/>
  <c r="BB109" i="1"/>
  <c r="BB119" i="1" s="1"/>
  <c r="BK254" i="1"/>
  <c r="BK198" i="1"/>
  <c r="FC254" i="1"/>
  <c r="FC198" i="1"/>
  <c r="EO187" i="1"/>
  <c r="EO189" i="1"/>
  <c r="EO181" i="1"/>
  <c r="EO183" i="1"/>
  <c r="EO190" i="1"/>
  <c r="EO216" i="1" s="1"/>
  <c r="EO185" i="1"/>
  <c r="BX109" i="1"/>
  <c r="BX119" i="1" s="1"/>
  <c r="FF109" i="1"/>
  <c r="FF119" i="1" s="1"/>
  <c r="EG171" i="1"/>
  <c r="EG176" i="1" s="1"/>
  <c r="EG213" i="1" s="1"/>
  <c r="EG174" i="1"/>
  <c r="FZ88" i="1"/>
  <c r="GB88" i="1" s="1"/>
  <c r="C94" i="1"/>
  <c r="BS198" i="1"/>
  <c r="BS254" i="1"/>
  <c r="P120" i="1"/>
  <c r="BW254" i="1"/>
  <c r="BW198" i="1"/>
  <c r="D198" i="1"/>
  <c r="D254" i="1"/>
  <c r="FR254" i="1"/>
  <c r="FR198" i="1"/>
  <c r="EY198" i="1"/>
  <c r="EY254" i="1"/>
  <c r="DQ254" i="1"/>
  <c r="DQ198" i="1"/>
  <c r="BJ254" i="1"/>
  <c r="BJ198" i="1"/>
  <c r="ET254" i="1"/>
  <c r="ET198" i="1"/>
  <c r="BE189" i="1"/>
  <c r="BE190" i="1"/>
  <c r="BE216" i="1" s="1"/>
  <c r="BE185" i="1"/>
  <c r="BE187" i="1"/>
  <c r="BE181" i="1"/>
  <c r="BE183" i="1"/>
  <c r="EX171" i="1"/>
  <c r="EX174" i="1"/>
  <c r="CF171" i="1"/>
  <c r="CF174" i="1"/>
  <c r="FE171" i="1"/>
  <c r="FE176" i="1" s="1"/>
  <c r="FE213" i="1" s="1"/>
  <c r="FE174" i="1"/>
  <c r="DP115" i="1"/>
  <c r="DP120" i="1" s="1"/>
  <c r="DP118" i="1"/>
  <c r="DZ120" i="1"/>
  <c r="EM171" i="1"/>
  <c r="EM176" i="1" s="1"/>
  <c r="EM213" i="1" s="1"/>
  <c r="EM174" i="1"/>
  <c r="FD190" i="1"/>
  <c r="FD216" i="1" s="1"/>
  <c r="FD181" i="1"/>
  <c r="FD183" i="1"/>
  <c r="FD189" i="1"/>
  <c r="FD185" i="1"/>
  <c r="FD187" i="1"/>
  <c r="EK174" i="1"/>
  <c r="EK171" i="1"/>
  <c r="EK176" i="1" s="1"/>
  <c r="EK213" i="1" s="1"/>
  <c r="FQ171" i="1"/>
  <c r="FQ174" i="1"/>
  <c r="BN254" i="1"/>
  <c r="BN198" i="1"/>
  <c r="CN254" i="1"/>
  <c r="CN198" i="1"/>
  <c r="EJ254" i="1"/>
  <c r="EJ198" i="1"/>
  <c r="M189" i="1"/>
  <c r="M183" i="1"/>
  <c r="FA198" i="1"/>
  <c r="FA254" i="1"/>
  <c r="U198" i="1"/>
  <c r="U254" i="1"/>
  <c r="BQ198" i="1"/>
  <c r="BQ254" i="1"/>
  <c r="DM254" i="1"/>
  <c r="DM198" i="1"/>
  <c r="FI198" i="1"/>
  <c r="FI254" i="1"/>
  <c r="EB189" i="1"/>
  <c r="EB183" i="1"/>
  <c r="BM254" i="1"/>
  <c r="BM198" i="1"/>
  <c r="P171" i="1"/>
  <c r="P174" i="1"/>
  <c r="FM118" i="1"/>
  <c r="FM115" i="1"/>
  <c r="FM120" i="1" s="1"/>
  <c r="EK120" i="1"/>
  <c r="O171" i="1"/>
  <c r="O176" i="1" s="1"/>
  <c r="O213" i="1" s="1"/>
  <c r="O174" i="1"/>
  <c r="C176" i="1"/>
  <c r="C213" i="1" s="1"/>
  <c r="FZ135" i="1"/>
  <c r="C18" i="1"/>
  <c r="FW118" i="1"/>
  <c r="FW115" i="1"/>
  <c r="FW120" i="1" s="1"/>
  <c r="BH198" i="1"/>
  <c r="BH254" i="1"/>
  <c r="FO120" i="1"/>
  <c r="FD171" i="1"/>
  <c r="FD174" i="1"/>
  <c r="EN171" i="1"/>
  <c r="EN174" i="1"/>
  <c r="CK190" i="1"/>
  <c r="CK216" i="1" s="1"/>
  <c r="CK185" i="1"/>
  <c r="CK181" i="1"/>
  <c r="CK183" i="1"/>
  <c r="CK189" i="1"/>
  <c r="CK187" i="1"/>
  <c r="BN120" i="1"/>
  <c r="EZ187" i="1"/>
  <c r="EZ189" i="1"/>
  <c r="EZ185" i="1"/>
  <c r="EZ190" i="1"/>
  <c r="EZ216" i="1" s="1"/>
  <c r="EZ181" i="1"/>
  <c r="EZ183" i="1"/>
  <c r="EV183" i="1"/>
  <c r="EV185" i="1"/>
  <c r="EV187" i="1"/>
  <c r="EV190" i="1"/>
  <c r="EV216" i="1" s="1"/>
  <c r="EV181" i="1"/>
  <c r="EV189" i="1"/>
  <c r="BT198" i="1"/>
  <c r="BT254" i="1"/>
  <c r="DY189" i="1"/>
  <c r="DY190" i="1"/>
  <c r="DY216" i="1" s="1"/>
  <c r="DY187" i="1"/>
  <c r="DY181" i="1"/>
  <c r="DY185" i="1"/>
  <c r="DY183" i="1"/>
  <c r="FU189" i="1"/>
  <c r="FU181" i="1"/>
  <c r="FU185" i="1" s="1"/>
  <c r="FU187" i="1" s="1"/>
  <c r="FU183" i="1"/>
  <c r="EZ171" i="1"/>
  <c r="EZ176" i="1" s="1"/>
  <c r="EZ213" i="1" s="1"/>
  <c r="EZ174" i="1"/>
  <c r="FB118" i="1"/>
  <c r="FB115" i="1"/>
  <c r="FB120" i="1" s="1"/>
  <c r="AX120" i="1"/>
  <c r="AO118" i="1"/>
  <c r="AO115" i="1"/>
  <c r="AO120" i="1" s="1"/>
  <c r="FO150" i="1"/>
  <c r="DW206" i="1"/>
  <c r="DW215" i="1" s="1"/>
  <c r="CW190" i="1"/>
  <c r="CW216" i="1" s="1"/>
  <c r="CW185" i="1"/>
  <c r="CW189" i="1"/>
  <c r="CW181" i="1"/>
  <c r="CW183" i="1"/>
  <c r="CW187" i="1"/>
  <c r="FP150" i="1"/>
  <c r="DL174" i="1"/>
  <c r="DL171" i="1"/>
  <c r="DF189" i="1"/>
  <c r="DF183" i="1"/>
  <c r="H120" i="1"/>
  <c r="AZ120" i="1"/>
  <c r="AY189" i="1"/>
  <c r="AY190" i="1"/>
  <c r="AY216" i="1" s="1"/>
  <c r="AY181" i="1"/>
  <c r="AY183" i="1"/>
  <c r="AY185" i="1"/>
  <c r="AY187" i="1"/>
  <c r="EQ189" i="1"/>
  <c r="EQ190" i="1"/>
  <c r="EQ216" i="1" s="1"/>
  <c r="EQ181" i="1"/>
  <c r="EQ183" i="1"/>
  <c r="EQ187" i="1"/>
  <c r="EQ185" i="1"/>
  <c r="ER190" i="1"/>
  <c r="ER216" i="1" s="1"/>
  <c r="ER189" i="1"/>
  <c r="ER181" i="1"/>
  <c r="ER183" i="1"/>
  <c r="ER187" i="1"/>
  <c r="ER185" i="1"/>
  <c r="W190" i="1"/>
  <c r="W216" i="1" s="1"/>
  <c r="W189" i="1"/>
  <c r="W181" i="1"/>
  <c r="W183" i="1"/>
  <c r="W187" i="1"/>
  <c r="W185" i="1"/>
  <c r="EM185" i="1"/>
  <c r="EM190" i="1"/>
  <c r="EM216" i="1" s="1"/>
  <c r="EM189" i="1"/>
  <c r="EM181" i="1"/>
  <c r="EM187" i="1"/>
  <c r="EM183" i="1"/>
  <c r="CR198" i="1"/>
  <c r="CR254" i="1"/>
  <c r="BG150" i="1"/>
  <c r="CA171" i="1"/>
  <c r="CA174" i="1"/>
  <c r="AC190" i="1"/>
  <c r="AC216" i="1" s="1"/>
  <c r="AC189" i="1"/>
  <c r="AC181" i="1"/>
  <c r="AC183" i="1"/>
  <c r="AC187" i="1"/>
  <c r="AC185" i="1"/>
  <c r="AU171" i="1"/>
  <c r="AU174" i="1"/>
  <c r="Q181" i="1"/>
  <c r="Q183" i="1"/>
  <c r="Q185" i="1"/>
  <c r="Q187" i="1" s="1"/>
  <c r="Q189" i="1"/>
  <c r="DN198" i="1"/>
  <c r="DN254" i="1"/>
  <c r="BV254" i="1"/>
  <c r="BV198" i="1"/>
  <c r="AJ118" i="1"/>
  <c r="AJ115" i="1"/>
  <c r="AJ120" i="1" s="1"/>
  <c r="FX118" i="1"/>
  <c r="FX115" i="1"/>
  <c r="EO118" i="1"/>
  <c r="EO115" i="1"/>
  <c r="EO120" i="1" s="1"/>
  <c r="EV171" i="1"/>
  <c r="EV176" i="1" s="1"/>
  <c r="EV213" i="1" s="1"/>
  <c r="EV174" i="1"/>
  <c r="BY189" i="1"/>
  <c r="BY181" i="1"/>
  <c r="BY183" i="1"/>
  <c r="EY115" i="1"/>
  <c r="EY118" i="1"/>
  <c r="DQ118" i="1"/>
  <c r="DQ115" i="1"/>
  <c r="DQ120" i="1" s="1"/>
  <c r="G196" i="1"/>
  <c r="G179" i="1"/>
  <c r="G111" i="1"/>
  <c r="G100" i="1"/>
  <c r="G146" i="1"/>
  <c r="G105" i="1"/>
  <c r="G107" i="1" s="1"/>
  <c r="G108" i="1"/>
  <c r="CB187" i="1"/>
  <c r="CB183" i="1"/>
  <c r="CB185" i="1"/>
  <c r="CB190" i="1"/>
  <c r="CB216" i="1" s="1"/>
  <c r="CB189" i="1"/>
  <c r="CB181" i="1"/>
  <c r="CY174" i="1"/>
  <c r="CY171" i="1"/>
  <c r="BD171" i="1"/>
  <c r="BD176" i="1" s="1"/>
  <c r="BD213" i="1" s="1"/>
  <c r="BD174" i="1"/>
  <c r="EB171" i="1"/>
  <c r="EB176" i="1" s="1"/>
  <c r="EB213" i="1" s="1"/>
  <c r="EB174" i="1"/>
  <c r="N171" i="1"/>
  <c r="N176" i="1" s="1"/>
  <c r="N213" i="1" s="1"/>
  <c r="N174" i="1"/>
  <c r="AI254" i="1"/>
  <c r="AI198" i="1"/>
  <c r="AY120" i="1"/>
  <c r="E118" i="1"/>
  <c r="E115" i="1"/>
  <c r="E120" i="1" s="1"/>
  <c r="AF254" i="1"/>
  <c r="AF198" i="1"/>
  <c r="CT120" i="1"/>
  <c r="AD118" i="1"/>
  <c r="AD115" i="1"/>
  <c r="J109" i="1"/>
  <c r="J119" i="1" s="1"/>
  <c r="J120" i="1" s="1"/>
  <c r="M118" i="1"/>
  <c r="M115" i="1"/>
  <c r="M120" i="1" s="1"/>
  <c r="FA118" i="1"/>
  <c r="FA115" i="1"/>
  <c r="EB115" i="1"/>
  <c r="EB118" i="1"/>
  <c r="AO171" i="1"/>
  <c r="AO174" i="1"/>
  <c r="CN120" i="1"/>
  <c r="EA120" i="1"/>
  <c r="AA171" i="1"/>
  <c r="AA174" i="1"/>
  <c r="C180" i="1"/>
  <c r="FY135" i="1"/>
  <c r="FI120" i="1"/>
  <c r="DW171" i="1"/>
  <c r="DW176" i="1" s="1"/>
  <c r="DW213" i="1" s="1"/>
  <c r="DW174" i="1"/>
  <c r="BD120" i="1"/>
  <c r="F171" i="1"/>
  <c r="F176" i="1" s="1"/>
  <c r="F213" i="1" s="1"/>
  <c r="F174" i="1"/>
  <c r="CK254" i="1"/>
  <c r="CK198" i="1"/>
  <c r="CS120" i="1"/>
  <c r="FS206" i="1"/>
  <c r="FS215" i="1" s="1"/>
  <c r="EZ254" i="1"/>
  <c r="EZ198" i="1"/>
  <c r="BD254" i="1"/>
  <c r="BD198" i="1"/>
  <c r="CZ254" i="1"/>
  <c r="CZ198" i="1"/>
  <c r="EV254" i="1"/>
  <c r="EV198" i="1"/>
  <c r="BT187" i="1"/>
  <c r="BT189" i="1"/>
  <c r="BT181" i="1"/>
  <c r="BT183" i="1"/>
  <c r="BT190" i="1"/>
  <c r="BT216" i="1" s="1"/>
  <c r="BT185" i="1"/>
  <c r="H254" i="1"/>
  <c r="H198" i="1"/>
  <c r="AG198" i="1"/>
  <c r="AG254" i="1"/>
  <c r="CC254" i="1"/>
  <c r="CC198" i="1"/>
  <c r="DY254" i="1"/>
  <c r="DY198" i="1"/>
  <c r="FU198" i="1"/>
  <c r="FU254" i="1"/>
  <c r="FS171" i="1"/>
  <c r="FS176" i="1" s="1"/>
  <c r="FS213" i="1" s="1"/>
  <c r="FS174" i="1"/>
  <c r="CZ120" i="1"/>
  <c r="CZ181" i="1" s="1"/>
  <c r="CZ185" i="1" s="1"/>
  <c r="CZ187" i="1" s="1"/>
  <c r="AY171" i="1"/>
  <c r="AY176" i="1" s="1"/>
  <c r="AY213" i="1" s="1"/>
  <c r="AY174" i="1"/>
  <c r="EQ171" i="1"/>
  <c r="EQ176" i="1" s="1"/>
  <c r="EQ213" i="1" s="1"/>
  <c r="EQ174" i="1"/>
  <c r="K171" i="1"/>
  <c r="K176" i="1" s="1"/>
  <c r="K213" i="1" s="1"/>
  <c r="K174" i="1"/>
  <c r="CW254" i="1"/>
  <c r="CW198" i="1"/>
  <c r="EE120" i="1"/>
  <c r="CW171" i="1"/>
  <c r="CW176" i="1" s="1"/>
  <c r="CW213" i="1" s="1"/>
  <c r="CW174" i="1"/>
  <c r="AJ171" i="1"/>
  <c r="AJ176" i="1" s="1"/>
  <c r="AJ213" i="1" s="1"/>
  <c r="AJ174" i="1"/>
  <c r="FN171" i="1"/>
  <c r="FN174" i="1"/>
  <c r="DF254" i="1"/>
  <c r="DF198" i="1"/>
  <c r="AY198" i="1"/>
  <c r="AY254" i="1"/>
  <c r="EQ223" i="1"/>
  <c r="ER198" i="1"/>
  <c r="ER254" i="1"/>
  <c r="W254" i="1"/>
  <c r="W198" i="1"/>
  <c r="CL181" i="1"/>
  <c r="CL190" i="1"/>
  <c r="CL216" i="1" s="1"/>
  <c r="CL183" i="1"/>
  <c r="CL189" i="1"/>
  <c r="CL187" i="1"/>
  <c r="CL185" i="1"/>
  <c r="EM198" i="1"/>
  <c r="EM254" i="1"/>
  <c r="CR187" i="1"/>
  <c r="CR189" i="1"/>
  <c r="CR185" i="1"/>
  <c r="CR181" i="1"/>
  <c r="CR183" i="1"/>
  <c r="CR190" i="1"/>
  <c r="CR216" i="1" s="1"/>
  <c r="AP150" i="1"/>
  <c r="CG171" i="1"/>
  <c r="CG176" i="1" s="1"/>
  <c r="CG213" i="1" s="1"/>
  <c r="CG174" i="1"/>
  <c r="AL118" i="1"/>
  <c r="AL115" i="1"/>
  <c r="AL120" i="1" s="1"/>
  <c r="AC254" i="1"/>
  <c r="AC198" i="1"/>
  <c r="Q254" i="1"/>
  <c r="Q198" i="1"/>
  <c r="AG120" i="1"/>
  <c r="DN118" i="1"/>
  <c r="DN115" i="1"/>
  <c r="DN120" i="1" s="1"/>
  <c r="EY120" i="1"/>
  <c r="EF181" i="1"/>
  <c r="EF185" i="1" s="1"/>
  <c r="EF187" i="1" s="1"/>
  <c r="EF183" i="1"/>
  <c r="EF189" i="1"/>
  <c r="FL109" i="1"/>
  <c r="FL119" i="1" s="1"/>
  <c r="CH118" i="1"/>
  <c r="CH115" i="1"/>
  <c r="CH120" i="1" s="1"/>
  <c r="EP118" i="1"/>
  <c r="EP115" i="1"/>
  <c r="BB118" i="1"/>
  <c r="BB120" i="1" s="1"/>
  <c r="BB115" i="1"/>
  <c r="N118" i="1"/>
  <c r="N115" i="1"/>
  <c r="N120" i="1" s="1"/>
  <c r="BK118" i="1"/>
  <c r="BK115" i="1"/>
  <c r="BK120" i="1" s="1"/>
  <c r="BE120" i="1"/>
  <c r="DI120" i="1"/>
  <c r="BX118" i="1"/>
  <c r="BX115" i="1"/>
  <c r="BX120" i="1" s="1"/>
  <c r="BY254" i="1"/>
  <c r="BY198" i="1"/>
  <c r="AK179" i="1"/>
  <c r="AK196" i="1"/>
  <c r="AK148" i="1"/>
  <c r="AK100" i="1"/>
  <c r="AK105" i="1"/>
  <c r="AK107" i="1" s="1"/>
  <c r="AK108" i="1"/>
  <c r="AK111" i="1"/>
  <c r="AK138" i="1"/>
  <c r="AK142" i="1" s="1"/>
  <c r="AK144" i="1" s="1"/>
  <c r="AK140" i="1"/>
  <c r="BS115" i="1"/>
  <c r="BS118" i="1"/>
  <c r="AC171" i="1"/>
  <c r="AC174" i="1"/>
  <c r="CI120" i="1"/>
  <c r="BJ118" i="1"/>
  <c r="BJ115" i="1"/>
  <c r="BJ120" i="1" s="1"/>
  <c r="DA189" i="1"/>
  <c r="DA190" i="1"/>
  <c r="DA216" i="1" s="1"/>
  <c r="DA185" i="1"/>
  <c r="DA187" i="1"/>
  <c r="DA181" i="1"/>
  <c r="DA183" i="1"/>
  <c r="BR109" i="1"/>
  <c r="BR119" i="1" s="1"/>
  <c r="E164" i="1" l="1"/>
  <c r="E165" i="1" s="1"/>
  <c r="E166" i="1" s="1"/>
  <c r="E212" i="1" s="1"/>
  <c r="E124" i="1"/>
  <c r="E209" i="1" s="1"/>
  <c r="E152" i="1"/>
  <c r="E181" i="1"/>
  <c r="E185" i="1" s="1"/>
  <c r="E187" i="1" s="1"/>
  <c r="BK164" i="1"/>
  <c r="BK165" i="1" s="1"/>
  <c r="BK166" i="1" s="1"/>
  <c r="BK212" i="1" s="1"/>
  <c r="BK152" i="1"/>
  <c r="BK124" i="1"/>
  <c r="BK209" i="1" s="1"/>
  <c r="BK181" i="1"/>
  <c r="BK185" i="1" s="1"/>
  <c r="BK187" i="1" s="1"/>
  <c r="DN164" i="1"/>
  <c r="DN165" i="1" s="1"/>
  <c r="DN166" i="1" s="1"/>
  <c r="DN212" i="1" s="1"/>
  <c r="DN152" i="1"/>
  <c r="DN124" i="1"/>
  <c r="DN209" i="1" s="1"/>
  <c r="DN181" i="1"/>
  <c r="DN185" i="1" s="1"/>
  <c r="DN187" i="1" s="1"/>
  <c r="DQ164" i="1"/>
  <c r="DQ165" i="1" s="1"/>
  <c r="DQ166" i="1" s="1"/>
  <c r="DQ212" i="1" s="1"/>
  <c r="DQ124" i="1"/>
  <c r="DQ209" i="1" s="1"/>
  <c r="DQ148" i="1"/>
  <c r="DG164" i="1"/>
  <c r="DG165" i="1" s="1"/>
  <c r="DG166" i="1" s="1"/>
  <c r="DG212" i="1" s="1"/>
  <c r="DG124" i="1"/>
  <c r="DG209" i="1" s="1"/>
  <c r="DG146" i="1"/>
  <c r="BB164" i="1"/>
  <c r="BB165" i="1" s="1"/>
  <c r="BB166" i="1" s="1"/>
  <c r="BB212" i="1" s="1"/>
  <c r="BB124" i="1"/>
  <c r="BB209" i="1" s="1"/>
  <c r="BB152" i="1"/>
  <c r="BB181" i="1"/>
  <c r="BB185" i="1" s="1"/>
  <c r="BB187" i="1" s="1"/>
  <c r="DX164" i="1"/>
  <c r="DX165" i="1" s="1"/>
  <c r="DX166" i="1" s="1"/>
  <c r="DX212" i="1" s="1"/>
  <c r="DX146" i="1"/>
  <c r="DX158" i="1" s="1"/>
  <c r="DX124" i="1"/>
  <c r="DX209" i="1" s="1"/>
  <c r="J164" i="1"/>
  <c r="J165" i="1" s="1"/>
  <c r="J166" i="1" s="1"/>
  <c r="J212" i="1" s="1"/>
  <c r="J124" i="1"/>
  <c r="J209" i="1" s="1"/>
  <c r="J152" i="1"/>
  <c r="J181" i="1"/>
  <c r="J185" i="1" s="1"/>
  <c r="J187" i="1" s="1"/>
  <c r="DN223" i="1"/>
  <c r="FM164" i="1"/>
  <c r="FM165" i="1" s="1"/>
  <c r="FM166" i="1" s="1"/>
  <c r="FM212" i="1" s="1"/>
  <c r="FM124" i="1"/>
  <c r="FM209" i="1" s="1"/>
  <c r="FM148" i="1"/>
  <c r="DS223" i="1"/>
  <c r="AB164" i="1"/>
  <c r="AB165" i="1" s="1"/>
  <c r="AB166" i="1" s="1"/>
  <c r="AB212" i="1" s="1"/>
  <c r="AB148" i="1"/>
  <c r="AB124" i="1"/>
  <c r="AB209" i="1" s="1"/>
  <c r="EA223" i="1"/>
  <c r="EH164" i="1"/>
  <c r="EH165" i="1" s="1"/>
  <c r="EH166" i="1" s="1"/>
  <c r="EH212" i="1" s="1"/>
  <c r="EH146" i="1"/>
  <c r="EH124" i="1"/>
  <c r="EH209" i="1" s="1"/>
  <c r="BW164" i="1"/>
  <c r="BW165" i="1" s="1"/>
  <c r="BW166" i="1" s="1"/>
  <c r="BW212" i="1" s="1"/>
  <c r="BW148" i="1"/>
  <c r="BW124" i="1"/>
  <c r="BW209" i="1" s="1"/>
  <c r="DM164" i="1"/>
  <c r="DM165" i="1" s="1"/>
  <c r="DM166" i="1" s="1"/>
  <c r="DM212" i="1" s="1"/>
  <c r="DM124" i="1"/>
  <c r="DM209" i="1" s="1"/>
  <c r="DM146" i="1"/>
  <c r="AC164" i="1"/>
  <c r="AC165" i="1" s="1"/>
  <c r="AC166" i="1" s="1"/>
  <c r="AC212" i="1" s="1"/>
  <c r="AC148" i="1"/>
  <c r="AC124" i="1"/>
  <c r="AC209" i="1" s="1"/>
  <c r="BM164" i="1"/>
  <c r="BM165" i="1" s="1"/>
  <c r="BM166" i="1" s="1"/>
  <c r="BM212" i="1" s="1"/>
  <c r="BM124" i="1"/>
  <c r="BM209" i="1" s="1"/>
  <c r="BM146" i="1"/>
  <c r="FT223" i="1"/>
  <c r="AW223" i="1"/>
  <c r="CC164" i="1"/>
  <c r="CC165" i="1" s="1"/>
  <c r="CC166" i="1" s="1"/>
  <c r="CC212" i="1" s="1"/>
  <c r="CC146" i="1"/>
  <c r="CC124" i="1"/>
  <c r="CC209" i="1" s="1"/>
  <c r="BY223" i="1"/>
  <c r="EP120" i="1"/>
  <c r="EY164" i="1"/>
  <c r="EY165" i="1" s="1"/>
  <c r="EY166" i="1" s="1"/>
  <c r="EY212" i="1" s="1"/>
  <c r="EY152" i="1"/>
  <c r="EY124" i="1"/>
  <c r="EY209" i="1" s="1"/>
  <c r="EY181" i="1"/>
  <c r="EY185" i="1" s="1"/>
  <c r="EY187" i="1" s="1"/>
  <c r="AO176" i="1"/>
  <c r="AO213" i="1" s="1"/>
  <c r="CT164" i="1"/>
  <c r="CT165" i="1" s="1"/>
  <c r="CT166" i="1" s="1"/>
  <c r="CT212" i="1" s="1"/>
  <c r="CT124" i="1"/>
  <c r="CT209" i="1" s="1"/>
  <c r="CT146" i="1"/>
  <c r="G254" i="1"/>
  <c r="G198" i="1"/>
  <c r="AX164" i="1"/>
  <c r="AX165" i="1" s="1"/>
  <c r="AX166" i="1" s="1"/>
  <c r="AX212" i="1" s="1"/>
  <c r="AX146" i="1"/>
  <c r="AX124" i="1"/>
  <c r="AX209" i="1" s="1"/>
  <c r="R120" i="1"/>
  <c r="J223" i="1"/>
  <c r="FN164" i="1"/>
  <c r="FN165" i="1" s="1"/>
  <c r="FN166" i="1" s="1"/>
  <c r="FN212" i="1" s="1"/>
  <c r="FN152" i="1"/>
  <c r="FN124" i="1"/>
  <c r="FN209" i="1" s="1"/>
  <c r="FN181" i="1"/>
  <c r="FN185" i="1" s="1"/>
  <c r="FN187" i="1" s="1"/>
  <c r="BC142" i="1"/>
  <c r="BC144" i="1" s="1"/>
  <c r="CF164" i="1"/>
  <c r="CF165" i="1" s="1"/>
  <c r="CF166" i="1" s="1"/>
  <c r="CF212" i="1" s="1"/>
  <c r="CF124" i="1"/>
  <c r="CF209" i="1" s="1"/>
  <c r="CF146" i="1"/>
  <c r="FP164" i="1"/>
  <c r="FP165" i="1" s="1"/>
  <c r="FP166" i="1" s="1"/>
  <c r="FP212" i="1" s="1"/>
  <c r="FP152" i="1"/>
  <c r="FP124" i="1"/>
  <c r="FP209" i="1" s="1"/>
  <c r="FP181" i="1"/>
  <c r="FP185" i="1" s="1"/>
  <c r="FP187" i="1" s="1"/>
  <c r="BL223" i="1"/>
  <c r="AA223" i="1"/>
  <c r="FN223" i="1"/>
  <c r="Z120" i="1"/>
  <c r="DA176" i="1"/>
  <c r="DA213" i="1" s="1"/>
  <c r="ED164" i="1"/>
  <c r="ED165" i="1" s="1"/>
  <c r="ED166" i="1" s="1"/>
  <c r="ED212" i="1" s="1"/>
  <c r="ED148" i="1"/>
  <c r="ED124" i="1"/>
  <c r="ED209" i="1" s="1"/>
  <c r="EM223" i="1"/>
  <c r="FI223" i="1"/>
  <c r="AF223" i="1"/>
  <c r="FB164" i="1"/>
  <c r="FB165" i="1" s="1"/>
  <c r="FB166" i="1" s="1"/>
  <c r="FB212" i="1" s="1"/>
  <c r="FB146" i="1"/>
  <c r="FB124" i="1"/>
  <c r="FB209" i="1" s="1"/>
  <c r="BX164" i="1"/>
  <c r="BX165" i="1" s="1"/>
  <c r="BX166" i="1" s="1"/>
  <c r="BX212" i="1" s="1"/>
  <c r="BX124" i="1"/>
  <c r="BX209" i="1" s="1"/>
  <c r="BX146" i="1"/>
  <c r="EO164" i="1"/>
  <c r="EO165" i="1" s="1"/>
  <c r="EO166" i="1" s="1"/>
  <c r="EO212" i="1" s="1"/>
  <c r="EO146" i="1"/>
  <c r="EO124" i="1"/>
  <c r="EO209" i="1" s="1"/>
  <c r="D223" i="1"/>
  <c r="FL120" i="1"/>
  <c r="L164" i="1"/>
  <c r="L165" i="1" s="1"/>
  <c r="L166" i="1" s="1"/>
  <c r="L212" i="1" s="1"/>
  <c r="L124" i="1"/>
  <c r="L209" i="1" s="1"/>
  <c r="L152" i="1"/>
  <c r="EO223" i="1"/>
  <c r="EW164" i="1"/>
  <c r="EW165" i="1" s="1"/>
  <c r="EW166" i="1" s="1"/>
  <c r="EW212" i="1" s="1"/>
  <c r="EW148" i="1"/>
  <c r="EW124" i="1"/>
  <c r="EW209" i="1" s="1"/>
  <c r="BP164" i="1"/>
  <c r="BP165" i="1" s="1"/>
  <c r="BP166" i="1" s="1"/>
  <c r="BP212" i="1" s="1"/>
  <c r="BP124" i="1"/>
  <c r="BP209" i="1" s="1"/>
  <c r="BP146" i="1"/>
  <c r="DR164" i="1"/>
  <c r="DR165" i="1" s="1"/>
  <c r="DR166" i="1" s="1"/>
  <c r="DR212" i="1" s="1"/>
  <c r="DR152" i="1"/>
  <c r="DR124" i="1"/>
  <c r="DR209" i="1" s="1"/>
  <c r="DR181" i="1"/>
  <c r="DR185" i="1" s="1"/>
  <c r="DR187" i="1" s="1"/>
  <c r="CB164" i="1"/>
  <c r="CB165" i="1" s="1"/>
  <c r="CB166" i="1" s="1"/>
  <c r="CB212" i="1" s="1"/>
  <c r="CB124" i="1"/>
  <c r="CB209" i="1" s="1"/>
  <c r="CB148" i="1"/>
  <c r="AO223" i="1"/>
  <c r="DH164" i="1"/>
  <c r="DH165" i="1" s="1"/>
  <c r="DH166" i="1" s="1"/>
  <c r="DH212" i="1" s="1"/>
  <c r="DH152" i="1"/>
  <c r="DH124" i="1"/>
  <c r="DH209" i="1" s="1"/>
  <c r="DH181" i="1"/>
  <c r="DH185" i="1" s="1"/>
  <c r="DH187" i="1" s="1"/>
  <c r="CY118" i="1"/>
  <c r="CY115" i="1"/>
  <c r="DV164" i="1"/>
  <c r="DV165" i="1" s="1"/>
  <c r="DV166" i="1" s="1"/>
  <c r="DV212" i="1" s="1"/>
  <c r="DV146" i="1"/>
  <c r="DV124" i="1"/>
  <c r="DV209" i="1" s="1"/>
  <c r="G187" i="1"/>
  <c r="G189" i="1"/>
  <c r="G183" i="1"/>
  <c r="G185" i="1"/>
  <c r="G190" i="1"/>
  <c r="G216" i="1" s="1"/>
  <c r="G181" i="1"/>
  <c r="BH223" i="1"/>
  <c r="CU164" i="1"/>
  <c r="CU165" i="1" s="1"/>
  <c r="CU166" i="1" s="1"/>
  <c r="CU212" i="1" s="1"/>
  <c r="CU124" i="1"/>
  <c r="CU209" i="1" s="1"/>
  <c r="CU146" i="1"/>
  <c r="CU158" i="1" s="1"/>
  <c r="FI164" i="1"/>
  <c r="FI165" i="1" s="1"/>
  <c r="FI166" i="1" s="1"/>
  <c r="FI212" i="1" s="1"/>
  <c r="FI152" i="1"/>
  <c r="FI124" i="1"/>
  <c r="FI209" i="1" s="1"/>
  <c r="FI181" i="1"/>
  <c r="FI185" i="1" s="1"/>
  <c r="FI187" i="1" s="1"/>
  <c r="EC164" i="1"/>
  <c r="EC165" i="1" s="1"/>
  <c r="EC166" i="1" s="1"/>
  <c r="EC212" i="1" s="1"/>
  <c r="EC124" i="1"/>
  <c r="EC209" i="1" s="1"/>
  <c r="EC146" i="1"/>
  <c r="EC158" i="1" s="1"/>
  <c r="FF164" i="1"/>
  <c r="FF165" i="1" s="1"/>
  <c r="FF166" i="1" s="1"/>
  <c r="FF212" i="1" s="1"/>
  <c r="FF146" i="1"/>
  <c r="FF124" i="1"/>
  <c r="FF209" i="1" s="1"/>
  <c r="CH164" i="1"/>
  <c r="CH165" i="1" s="1"/>
  <c r="CH166" i="1" s="1"/>
  <c r="CH212" i="1" s="1"/>
  <c r="CH124" i="1"/>
  <c r="CH209" i="1" s="1"/>
  <c r="CH146" i="1"/>
  <c r="DY223" i="1"/>
  <c r="CK223" i="1"/>
  <c r="CI164" i="1"/>
  <c r="CI165" i="1" s="1"/>
  <c r="CI166" i="1" s="1"/>
  <c r="CI212" i="1" s="1"/>
  <c r="CI152" i="1"/>
  <c r="CI124" i="1"/>
  <c r="CI209" i="1" s="1"/>
  <c r="CI181" i="1"/>
  <c r="CI185" i="1" s="1"/>
  <c r="CI187" i="1" s="1"/>
  <c r="AK109" i="1"/>
  <c r="AK119" i="1" s="1"/>
  <c r="AG164" i="1"/>
  <c r="AG165" i="1" s="1"/>
  <c r="AG166" i="1" s="1"/>
  <c r="AG212" i="1" s="1"/>
  <c r="AG148" i="1"/>
  <c r="AG124" i="1"/>
  <c r="AG209" i="1" s="1"/>
  <c r="AY223" i="1"/>
  <c r="EE164" i="1"/>
  <c r="EE165" i="1" s="1"/>
  <c r="EE166" i="1" s="1"/>
  <c r="EE212" i="1" s="1"/>
  <c r="EE124" i="1"/>
  <c r="EE209" i="1" s="1"/>
  <c r="EE146" i="1"/>
  <c r="EB120" i="1"/>
  <c r="G109" i="1"/>
  <c r="G119" i="1" s="1"/>
  <c r="CA176" i="1"/>
  <c r="CA213" i="1" s="1"/>
  <c r="AZ164" i="1"/>
  <c r="AZ165" i="1" s="1"/>
  <c r="AZ166" i="1" s="1"/>
  <c r="AZ212" i="1" s="1"/>
  <c r="AZ152" i="1"/>
  <c r="AZ124" i="1"/>
  <c r="AZ209" i="1" s="1"/>
  <c r="AZ181" i="1"/>
  <c r="AZ185" i="1" s="1"/>
  <c r="AZ187" i="1" s="1"/>
  <c r="BQ223" i="1"/>
  <c r="CN223" i="1"/>
  <c r="AT164" i="1"/>
  <c r="AT165" i="1" s="1"/>
  <c r="AT166" i="1" s="1"/>
  <c r="AT212" i="1" s="1"/>
  <c r="AT148" i="1"/>
  <c r="AT124" i="1"/>
  <c r="AT209" i="1" s="1"/>
  <c r="DS176" i="1"/>
  <c r="DS213" i="1" s="1"/>
  <c r="H176" i="1"/>
  <c r="H213" i="1" s="1"/>
  <c r="BO254" i="1"/>
  <c r="BO198" i="1"/>
  <c r="CR164" i="1"/>
  <c r="CR165" i="1" s="1"/>
  <c r="CR166" i="1" s="1"/>
  <c r="CR212" i="1" s="1"/>
  <c r="CR146" i="1"/>
  <c r="CR124" i="1"/>
  <c r="CR209" i="1" s="1"/>
  <c r="DS164" i="1"/>
  <c r="DS165" i="1" s="1"/>
  <c r="DS166" i="1" s="1"/>
  <c r="DS212" i="1" s="1"/>
  <c r="DS152" i="1"/>
  <c r="DS124" i="1"/>
  <c r="DS209" i="1" s="1"/>
  <c r="DS181" i="1"/>
  <c r="DS185" i="1" s="1"/>
  <c r="DS187" i="1" s="1"/>
  <c r="DU164" i="1"/>
  <c r="DU165" i="1" s="1"/>
  <c r="DU166" i="1" s="1"/>
  <c r="DU212" i="1" s="1"/>
  <c r="DU124" i="1"/>
  <c r="DU209" i="1" s="1"/>
  <c r="DU146" i="1"/>
  <c r="BG164" i="1"/>
  <c r="BG165" i="1" s="1"/>
  <c r="BG166" i="1" s="1"/>
  <c r="BG212" i="1" s="1"/>
  <c r="BG124" i="1"/>
  <c r="BG209" i="1" s="1"/>
  <c r="BG152" i="1"/>
  <c r="BG181" i="1"/>
  <c r="BG185" i="1" s="1"/>
  <c r="BG187" i="1" s="1"/>
  <c r="CJ223" i="1"/>
  <c r="EH176" i="1"/>
  <c r="EH213" i="1" s="1"/>
  <c r="CS164" i="1"/>
  <c r="CS165" i="1" s="1"/>
  <c r="CS166" i="1" s="1"/>
  <c r="CS212" i="1" s="1"/>
  <c r="CS124" i="1"/>
  <c r="CS209" i="1" s="1"/>
  <c r="CS146" i="1"/>
  <c r="CS158" i="1" s="1"/>
  <c r="DI164" i="1"/>
  <c r="DI165" i="1" s="1"/>
  <c r="DI166" i="1" s="1"/>
  <c r="DI212" i="1" s="1"/>
  <c r="DI124" i="1"/>
  <c r="DI209" i="1" s="1"/>
  <c r="DI152" i="1"/>
  <c r="DI181" i="1"/>
  <c r="DI185" i="1" s="1"/>
  <c r="DI187" i="1" s="1"/>
  <c r="Q223" i="1"/>
  <c r="DF223" i="1"/>
  <c r="CC223" i="1"/>
  <c r="EV223" i="1"/>
  <c r="FA120" i="1"/>
  <c r="FX120" i="1"/>
  <c r="H164" i="1"/>
  <c r="H165" i="1" s="1"/>
  <c r="H166" i="1" s="1"/>
  <c r="H212" i="1" s="1"/>
  <c r="H148" i="1"/>
  <c r="H124" i="1"/>
  <c r="H209" i="1" s="1"/>
  <c r="CE164" i="1"/>
  <c r="CE165" i="1" s="1"/>
  <c r="CE166" i="1" s="1"/>
  <c r="CE212" i="1" s="1"/>
  <c r="CE124" i="1"/>
  <c r="CE209" i="1" s="1"/>
  <c r="CE146" i="1"/>
  <c r="CV164" i="1"/>
  <c r="CV165" i="1" s="1"/>
  <c r="CV166" i="1" s="1"/>
  <c r="CV212" i="1" s="1"/>
  <c r="CV146" i="1"/>
  <c r="CV158" i="1" s="1"/>
  <c r="CV124" i="1"/>
  <c r="CV209" i="1" s="1"/>
  <c r="DP223" i="1"/>
  <c r="AU164" i="1"/>
  <c r="AU165" i="1" s="1"/>
  <c r="AU166" i="1" s="1"/>
  <c r="AU212" i="1" s="1"/>
  <c r="AU124" i="1"/>
  <c r="AU209" i="1" s="1"/>
  <c r="AU146" i="1"/>
  <c r="AU158" i="1" s="1"/>
  <c r="EQ164" i="1"/>
  <c r="EQ165" i="1" s="1"/>
  <c r="EQ166" i="1" s="1"/>
  <c r="EQ212" i="1" s="1"/>
  <c r="EQ124" i="1"/>
  <c r="EQ209" i="1" s="1"/>
  <c r="EQ148" i="1"/>
  <c r="DE164" i="1"/>
  <c r="DE165" i="1" s="1"/>
  <c r="DE166" i="1" s="1"/>
  <c r="DE212" i="1" s="1"/>
  <c r="DE124" i="1"/>
  <c r="DE209" i="1" s="1"/>
  <c r="DE146" i="1"/>
  <c r="DE158" i="1" s="1"/>
  <c r="DA164" i="1"/>
  <c r="DA165" i="1" s="1"/>
  <c r="DA166" i="1" s="1"/>
  <c r="DA212" i="1" s="1"/>
  <c r="DA146" i="1"/>
  <c r="DA158" i="1" s="1"/>
  <c r="DA124" i="1"/>
  <c r="DA209" i="1" s="1"/>
  <c r="CG120" i="1"/>
  <c r="BI164" i="1"/>
  <c r="BI165" i="1" s="1"/>
  <c r="BI166" i="1" s="1"/>
  <c r="BI212" i="1" s="1"/>
  <c r="BI124" i="1"/>
  <c r="BI209" i="1" s="1"/>
  <c r="BI146" i="1"/>
  <c r="AV164" i="1"/>
  <c r="AV165" i="1" s="1"/>
  <c r="AV166" i="1" s="1"/>
  <c r="AV212" i="1" s="1"/>
  <c r="AV124" i="1"/>
  <c r="AV209" i="1" s="1"/>
  <c r="AV146" i="1"/>
  <c r="DC120" i="1"/>
  <c r="DF164" i="1"/>
  <c r="DF165" i="1" s="1"/>
  <c r="DF166" i="1" s="1"/>
  <c r="DF212" i="1" s="1"/>
  <c r="DF152" i="1"/>
  <c r="DF124" i="1"/>
  <c r="DF209" i="1" s="1"/>
  <c r="DF181" i="1"/>
  <c r="DF185" i="1" s="1"/>
  <c r="DF187" i="1" s="1"/>
  <c r="FU164" i="1"/>
  <c r="FU165" i="1" s="1"/>
  <c r="FU166" i="1" s="1"/>
  <c r="FU212" i="1" s="1"/>
  <c r="FU152" i="1"/>
  <c r="FU124" i="1"/>
  <c r="FU209" i="1" s="1"/>
  <c r="DP164" i="1"/>
  <c r="DP165" i="1" s="1"/>
  <c r="DP166" i="1" s="1"/>
  <c r="DP212" i="1" s="1"/>
  <c r="DP124" i="1"/>
  <c r="DP209" i="1" s="1"/>
  <c r="DP146" i="1"/>
  <c r="DP158" i="1" s="1"/>
  <c r="BE164" i="1"/>
  <c r="BE165" i="1" s="1"/>
  <c r="BE166" i="1" s="1"/>
  <c r="BE212" i="1" s="1"/>
  <c r="BE148" i="1"/>
  <c r="BE124" i="1"/>
  <c r="BE209" i="1" s="1"/>
  <c r="CY176" i="1"/>
  <c r="CY213" i="1" s="1"/>
  <c r="FZ171" i="1"/>
  <c r="U223" i="1"/>
  <c r="BJ223" i="1"/>
  <c r="P164" i="1"/>
  <c r="P165" i="1" s="1"/>
  <c r="P166" i="1" s="1"/>
  <c r="P212" i="1" s="1"/>
  <c r="P146" i="1"/>
  <c r="P124" i="1"/>
  <c r="P209" i="1" s="1"/>
  <c r="DD164" i="1"/>
  <c r="DD165" i="1" s="1"/>
  <c r="DD166" i="1" s="1"/>
  <c r="DD212" i="1" s="1"/>
  <c r="DD124" i="1"/>
  <c r="DD209" i="1" s="1"/>
  <c r="DD146" i="1"/>
  <c r="BR120" i="1"/>
  <c r="DK164" i="1"/>
  <c r="DK165" i="1" s="1"/>
  <c r="DK166" i="1" s="1"/>
  <c r="DK212" i="1" s="1"/>
  <c r="DK152" i="1"/>
  <c r="DK124" i="1"/>
  <c r="DK209" i="1" s="1"/>
  <c r="DK181" i="1"/>
  <c r="DK185" i="1" s="1"/>
  <c r="DK187" i="1" s="1"/>
  <c r="AA164" i="1"/>
  <c r="AA165" i="1" s="1"/>
  <c r="AA166" i="1" s="1"/>
  <c r="AA212" i="1" s="1"/>
  <c r="AA124" i="1"/>
  <c r="AA209" i="1" s="1"/>
  <c r="AA148" i="1"/>
  <c r="CO120" i="1"/>
  <c r="CQ164" i="1"/>
  <c r="CQ165" i="1" s="1"/>
  <c r="CQ166" i="1" s="1"/>
  <c r="CQ212" i="1" s="1"/>
  <c r="CQ124" i="1"/>
  <c r="CQ209" i="1" s="1"/>
  <c r="CQ152" i="1"/>
  <c r="CQ181" i="1"/>
  <c r="CQ185" i="1" s="1"/>
  <c r="CQ187" i="1" s="1"/>
  <c r="EN164" i="1"/>
  <c r="EN165" i="1" s="1"/>
  <c r="EN166" i="1" s="1"/>
  <c r="EN212" i="1" s="1"/>
  <c r="EN152" i="1"/>
  <c r="EN124" i="1"/>
  <c r="EN209" i="1" s="1"/>
  <c r="EN181" i="1"/>
  <c r="EN185" i="1" s="1"/>
  <c r="EN187" i="1" s="1"/>
  <c r="BZ164" i="1"/>
  <c r="BZ165" i="1" s="1"/>
  <c r="BZ166" i="1" s="1"/>
  <c r="BZ212" i="1" s="1"/>
  <c r="BZ146" i="1"/>
  <c r="BZ124" i="1"/>
  <c r="BZ209" i="1" s="1"/>
  <c r="O223" i="1"/>
  <c r="AW164" i="1"/>
  <c r="AW165" i="1" s="1"/>
  <c r="AW166" i="1" s="1"/>
  <c r="AW212" i="1" s="1"/>
  <c r="AW146" i="1"/>
  <c r="AW158" i="1" s="1"/>
  <c r="AW124" i="1"/>
  <c r="AW209" i="1" s="1"/>
  <c r="AF164" i="1"/>
  <c r="AF165" i="1" s="1"/>
  <c r="AF166" i="1" s="1"/>
  <c r="AF212" i="1" s="1"/>
  <c r="AF124" i="1"/>
  <c r="AF209" i="1" s="1"/>
  <c r="AF146" i="1"/>
  <c r="L181" i="1"/>
  <c r="L185" i="1" s="1"/>
  <c r="L187" i="1" s="1"/>
  <c r="Y190" i="1"/>
  <c r="Y216" i="1" s="1"/>
  <c r="AK118" i="1"/>
  <c r="AK115" i="1"/>
  <c r="CZ223" i="1"/>
  <c r="M164" i="1"/>
  <c r="M165" i="1" s="1"/>
  <c r="M166" i="1" s="1"/>
  <c r="M212" i="1" s="1"/>
  <c r="M124" i="1"/>
  <c r="M209" i="1" s="1"/>
  <c r="M152" i="1"/>
  <c r="G115" i="1"/>
  <c r="G118" i="1"/>
  <c r="AJ164" i="1"/>
  <c r="AJ165" i="1" s="1"/>
  <c r="AJ166" i="1" s="1"/>
  <c r="AJ212" i="1" s="1"/>
  <c r="AJ124" i="1"/>
  <c r="AJ209" i="1" s="1"/>
  <c r="AJ146" i="1"/>
  <c r="BT223" i="1"/>
  <c r="V120" i="1"/>
  <c r="FK164" i="1"/>
  <c r="FK165" i="1" s="1"/>
  <c r="FK166" i="1" s="1"/>
  <c r="FK212" i="1" s="1"/>
  <c r="FK152" i="1"/>
  <c r="FK124" i="1"/>
  <c r="FK209" i="1" s="1"/>
  <c r="FK181" i="1"/>
  <c r="FK185" i="1" s="1"/>
  <c r="FK187" i="1" s="1"/>
  <c r="W164" i="1"/>
  <c r="W165" i="1" s="1"/>
  <c r="W166" i="1" s="1"/>
  <c r="W212" i="1" s="1"/>
  <c r="W146" i="1"/>
  <c r="W158" i="1" s="1"/>
  <c r="W124" i="1"/>
  <c r="W209" i="1" s="1"/>
  <c r="CD164" i="1"/>
  <c r="CD165" i="1" s="1"/>
  <c r="CD166" i="1" s="1"/>
  <c r="CD212" i="1" s="1"/>
  <c r="CD146" i="1"/>
  <c r="CD158" i="1" s="1"/>
  <c r="CD124" i="1"/>
  <c r="CD209" i="1" s="1"/>
  <c r="BF164" i="1"/>
  <c r="BF165" i="1" s="1"/>
  <c r="BF166" i="1" s="1"/>
  <c r="BF212" i="1" s="1"/>
  <c r="BF148" i="1"/>
  <c r="BF124" i="1"/>
  <c r="BF209" i="1" s="1"/>
  <c r="BI223" i="1"/>
  <c r="CV223" i="1"/>
  <c r="EP176" i="1"/>
  <c r="EP213" i="1" s="1"/>
  <c r="BJ164" i="1"/>
  <c r="BJ165" i="1" s="1"/>
  <c r="BJ166" i="1" s="1"/>
  <c r="BJ212" i="1" s="1"/>
  <c r="BJ124" i="1"/>
  <c r="BJ209" i="1" s="1"/>
  <c r="BJ148" i="1"/>
  <c r="FU223" i="1"/>
  <c r="BL164" i="1"/>
  <c r="BL165" i="1" s="1"/>
  <c r="BL166" i="1" s="1"/>
  <c r="BL212" i="1" s="1"/>
  <c r="BL146" i="1"/>
  <c r="BL124" i="1"/>
  <c r="BL209" i="1" s="1"/>
  <c r="DL164" i="1"/>
  <c r="DL165" i="1" s="1"/>
  <c r="DL166" i="1" s="1"/>
  <c r="DL212" i="1" s="1"/>
  <c r="DL152" i="1"/>
  <c r="DL124" i="1"/>
  <c r="DL209" i="1" s="1"/>
  <c r="DL181" i="1"/>
  <c r="DL185" i="1" s="1"/>
  <c r="DL187" i="1" s="1"/>
  <c r="EL164" i="1"/>
  <c r="EL165" i="1" s="1"/>
  <c r="EL166" i="1" s="1"/>
  <c r="EL212" i="1" s="1"/>
  <c r="EL152" i="1"/>
  <c r="EL124" i="1"/>
  <c r="EL209" i="1" s="1"/>
  <c r="EL181" i="1"/>
  <c r="EL185" i="1" s="1"/>
  <c r="EL187" i="1" s="1"/>
  <c r="AC223" i="1"/>
  <c r="FN176" i="1"/>
  <c r="FN213" i="1" s="1"/>
  <c r="CW223" i="1"/>
  <c r="AG223" i="1"/>
  <c r="AA176" i="1"/>
  <c r="AA213" i="1" s="1"/>
  <c r="BY185" i="1"/>
  <c r="BY187" i="1" s="1"/>
  <c r="AU176" i="1"/>
  <c r="AU213" i="1" s="1"/>
  <c r="FD176" i="1"/>
  <c r="FD213" i="1" s="1"/>
  <c r="FA223" i="1"/>
  <c r="DT164" i="1"/>
  <c r="DT165" i="1" s="1"/>
  <c r="DT166" i="1" s="1"/>
  <c r="DT212" i="1" s="1"/>
  <c r="DT124" i="1"/>
  <c r="DT209" i="1" s="1"/>
  <c r="DT146" i="1"/>
  <c r="CJ164" i="1"/>
  <c r="CJ165" i="1" s="1"/>
  <c r="CJ166" i="1" s="1"/>
  <c r="CJ212" i="1" s="1"/>
  <c r="CJ152" i="1"/>
  <c r="CJ124" i="1"/>
  <c r="CJ209" i="1" s="1"/>
  <c r="BC189" i="1"/>
  <c r="BC183" i="1"/>
  <c r="AH164" i="1"/>
  <c r="AH165" i="1" s="1"/>
  <c r="AH166" i="1" s="1"/>
  <c r="AH212" i="1" s="1"/>
  <c r="AH124" i="1"/>
  <c r="AH209" i="1" s="1"/>
  <c r="AH152" i="1"/>
  <c r="AH181" i="1"/>
  <c r="AH185" i="1" s="1"/>
  <c r="AH187" i="1" s="1"/>
  <c r="EX164" i="1"/>
  <c r="EX165" i="1" s="1"/>
  <c r="EX166" i="1" s="1"/>
  <c r="EX212" i="1" s="1"/>
  <c r="EX146" i="1"/>
  <c r="EX124" i="1"/>
  <c r="EX209" i="1" s="1"/>
  <c r="CP164" i="1"/>
  <c r="CP165" i="1" s="1"/>
  <c r="CP166" i="1" s="1"/>
  <c r="CP212" i="1" s="1"/>
  <c r="CP152" i="1"/>
  <c r="CP124" i="1"/>
  <c r="CP209" i="1" s="1"/>
  <c r="CP181" i="1"/>
  <c r="CP185" i="1" s="1"/>
  <c r="CP187" i="1" s="1"/>
  <c r="BU164" i="1"/>
  <c r="BU165" i="1" s="1"/>
  <c r="BU166" i="1" s="1"/>
  <c r="BU212" i="1" s="1"/>
  <c r="BU146" i="1"/>
  <c r="BU158" i="1" s="1"/>
  <c r="BU124" i="1"/>
  <c r="BU209" i="1" s="1"/>
  <c r="AC176" i="1"/>
  <c r="AC213" i="1" s="1"/>
  <c r="CZ164" i="1"/>
  <c r="CZ165" i="1" s="1"/>
  <c r="CZ166" i="1" s="1"/>
  <c r="CZ212" i="1" s="1"/>
  <c r="CZ124" i="1"/>
  <c r="CZ209" i="1" s="1"/>
  <c r="CZ152" i="1"/>
  <c r="H223" i="1"/>
  <c r="AI223" i="1"/>
  <c r="CR223" i="1"/>
  <c r="BN164" i="1"/>
  <c r="BN165" i="1" s="1"/>
  <c r="BN166" i="1" s="1"/>
  <c r="BN212" i="1" s="1"/>
  <c r="BN152" i="1"/>
  <c r="BN124" i="1"/>
  <c r="BN209" i="1" s="1"/>
  <c r="BN181" i="1"/>
  <c r="BN185" i="1" s="1"/>
  <c r="BN187" i="1" s="1"/>
  <c r="C203" i="1"/>
  <c r="C206" i="1" s="1"/>
  <c r="C123" i="1"/>
  <c r="FZ94" i="1"/>
  <c r="C99" i="1"/>
  <c r="FC223" i="1"/>
  <c r="CX164" i="1"/>
  <c r="CX165" i="1" s="1"/>
  <c r="CX166" i="1" s="1"/>
  <c r="CX212" i="1" s="1"/>
  <c r="CX152" i="1"/>
  <c r="CX124" i="1"/>
  <c r="CX209" i="1" s="1"/>
  <c r="FE164" i="1"/>
  <c r="FE165" i="1" s="1"/>
  <c r="FE166" i="1" s="1"/>
  <c r="FE212" i="1" s="1"/>
  <c r="FE146" i="1"/>
  <c r="FE124" i="1"/>
  <c r="FE209" i="1" s="1"/>
  <c r="V223" i="1"/>
  <c r="FM223" i="1"/>
  <c r="AS164" i="1"/>
  <c r="AS165" i="1" s="1"/>
  <c r="AS166" i="1" s="1"/>
  <c r="AS212" i="1" s="1"/>
  <c r="AS148" i="1"/>
  <c r="AS124" i="1"/>
  <c r="AS209" i="1" s="1"/>
  <c r="BC254" i="1"/>
  <c r="BC198" i="1"/>
  <c r="X223" i="1"/>
  <c r="DB164" i="1"/>
  <c r="DB165" i="1" s="1"/>
  <c r="DB166" i="1" s="1"/>
  <c r="DB212" i="1" s="1"/>
  <c r="DB146" i="1"/>
  <c r="DB158" i="1" s="1"/>
  <c r="DB124" i="1"/>
  <c r="DB209" i="1" s="1"/>
  <c r="ES164" i="1"/>
  <c r="ES165" i="1" s="1"/>
  <c r="ES166" i="1" s="1"/>
  <c r="ES212" i="1" s="1"/>
  <c r="ES146" i="1"/>
  <c r="ES124" i="1"/>
  <c r="ES209" i="1" s="1"/>
  <c r="BV164" i="1"/>
  <c r="BV165" i="1" s="1"/>
  <c r="BV166" i="1" s="1"/>
  <c r="BV212" i="1" s="1"/>
  <c r="BV124" i="1"/>
  <c r="BV209" i="1" s="1"/>
  <c r="BV148" i="1"/>
  <c r="FJ164" i="1"/>
  <c r="FJ165" i="1" s="1"/>
  <c r="FJ166" i="1" s="1"/>
  <c r="FJ212" i="1" s="1"/>
  <c r="FJ124" i="1"/>
  <c r="FJ209" i="1" s="1"/>
  <c r="FJ148" i="1"/>
  <c r="CW120" i="1"/>
  <c r="CM150" i="1"/>
  <c r="FR223" i="1"/>
  <c r="D164" i="1"/>
  <c r="D165" i="1" s="1"/>
  <c r="D166" i="1" s="1"/>
  <c r="D212" i="1" s="1"/>
  <c r="D152" i="1"/>
  <c r="D124" i="1"/>
  <c r="D209" i="1" s="1"/>
  <c r="D181" i="1"/>
  <c r="D185" i="1" s="1"/>
  <c r="D187" i="1" s="1"/>
  <c r="AL223" i="1"/>
  <c r="DR223" i="1"/>
  <c r="W223" i="1"/>
  <c r="N164" i="1"/>
  <c r="N165" i="1" s="1"/>
  <c r="N166" i="1" s="1"/>
  <c r="N212" i="1" s="1"/>
  <c r="N148" i="1"/>
  <c r="N124" i="1"/>
  <c r="N209" i="1" s="1"/>
  <c r="AL164" i="1"/>
  <c r="AL165" i="1" s="1"/>
  <c r="AL166" i="1" s="1"/>
  <c r="AL212" i="1" s="1"/>
  <c r="AL124" i="1"/>
  <c r="AL209" i="1" s="1"/>
  <c r="AL146" i="1"/>
  <c r="BD223" i="1"/>
  <c r="BS120" i="1"/>
  <c r="ER223" i="1"/>
  <c r="BD164" i="1"/>
  <c r="BD165" i="1" s="1"/>
  <c r="BD166" i="1" s="1"/>
  <c r="BD212" i="1" s="1"/>
  <c r="BD124" i="1"/>
  <c r="BD209" i="1" s="1"/>
  <c r="BD148" i="1"/>
  <c r="EA164" i="1"/>
  <c r="EA165" i="1" s="1"/>
  <c r="EA166" i="1" s="1"/>
  <c r="EA212" i="1" s="1"/>
  <c r="EA148" i="1"/>
  <c r="EA124" i="1"/>
  <c r="EA209" i="1" s="1"/>
  <c r="FO164" i="1"/>
  <c r="FO165" i="1" s="1"/>
  <c r="FO166" i="1" s="1"/>
  <c r="FO212" i="1" s="1"/>
  <c r="FO152" i="1"/>
  <c r="FO124" i="1"/>
  <c r="FO209" i="1" s="1"/>
  <c r="FO181" i="1"/>
  <c r="FO185" i="1" s="1"/>
  <c r="FO187" i="1" s="1"/>
  <c r="M181" i="1"/>
  <c r="M185" i="1" s="1"/>
  <c r="M187" i="1" s="1"/>
  <c r="DZ164" i="1"/>
  <c r="DZ165" i="1" s="1"/>
  <c r="DZ166" i="1" s="1"/>
  <c r="DZ212" i="1" s="1"/>
  <c r="DZ124" i="1"/>
  <c r="DZ209" i="1" s="1"/>
  <c r="DZ148" i="1"/>
  <c r="FQ120" i="1"/>
  <c r="FW223" i="1"/>
  <c r="AQ120" i="1"/>
  <c r="FH164" i="1"/>
  <c r="FH165" i="1" s="1"/>
  <c r="FH166" i="1" s="1"/>
  <c r="FH212" i="1" s="1"/>
  <c r="FH146" i="1"/>
  <c r="FH124" i="1"/>
  <c r="FH209" i="1" s="1"/>
  <c r="I120" i="1"/>
  <c r="AE118" i="1"/>
  <c r="AE115" i="1"/>
  <c r="EU254" i="1"/>
  <c r="EU198" i="1"/>
  <c r="S150" i="1"/>
  <c r="BA223" i="1"/>
  <c r="FV164" i="1"/>
  <c r="FV165" i="1" s="1"/>
  <c r="FV166" i="1" s="1"/>
  <c r="FV212" i="1" s="1"/>
  <c r="FV152" i="1"/>
  <c r="FV124" i="1"/>
  <c r="FV209" i="1" s="1"/>
  <c r="FV181" i="1"/>
  <c r="FV185" i="1" s="1"/>
  <c r="FV187" i="1" s="1"/>
  <c r="CK164" i="1"/>
  <c r="CK165" i="1" s="1"/>
  <c r="CK166" i="1" s="1"/>
  <c r="CK212" i="1" s="1"/>
  <c r="CK148" i="1"/>
  <c r="CK124" i="1"/>
  <c r="CK209" i="1" s="1"/>
  <c r="AK187" i="1"/>
  <c r="AK189" i="1"/>
  <c r="AK190" i="1"/>
  <c r="AK216" i="1" s="1"/>
  <c r="AK181" i="1"/>
  <c r="AK183" i="1"/>
  <c r="AK185" i="1"/>
  <c r="X164" i="1"/>
  <c r="X165" i="1" s="1"/>
  <c r="X166" i="1" s="1"/>
  <c r="X212" i="1" s="1"/>
  <c r="X124" i="1"/>
  <c r="X209" i="1" s="1"/>
  <c r="X146" i="1"/>
  <c r="CP223" i="1"/>
  <c r="K164" i="1"/>
  <c r="K165" i="1" s="1"/>
  <c r="K166" i="1" s="1"/>
  <c r="K212" i="1" s="1"/>
  <c r="K124" i="1"/>
  <c r="K209" i="1" s="1"/>
  <c r="K146" i="1"/>
  <c r="FW164" i="1"/>
  <c r="FW165" i="1" s="1"/>
  <c r="FW166" i="1" s="1"/>
  <c r="FW212" i="1" s="1"/>
  <c r="FW146" i="1"/>
  <c r="FW124" i="1"/>
  <c r="FW209" i="1" s="1"/>
  <c r="FX223" i="1"/>
  <c r="AK198" i="1"/>
  <c r="AK254" i="1"/>
  <c r="EZ223" i="1"/>
  <c r="CN164" i="1"/>
  <c r="CN165" i="1" s="1"/>
  <c r="CN166" i="1" s="1"/>
  <c r="CN212" i="1" s="1"/>
  <c r="CN124" i="1"/>
  <c r="CN209" i="1" s="1"/>
  <c r="CN148" i="1"/>
  <c r="AD120" i="1"/>
  <c r="DL176" i="1"/>
  <c r="DL213" i="1" s="1"/>
  <c r="AO164" i="1"/>
  <c r="AO165" i="1" s="1"/>
  <c r="AO166" i="1" s="1"/>
  <c r="AO212" i="1" s="1"/>
  <c r="AO124" i="1"/>
  <c r="AO209" i="1" s="1"/>
  <c r="AO152" i="1"/>
  <c r="AO181" i="1"/>
  <c r="AO185" i="1" s="1"/>
  <c r="AO187" i="1" s="1"/>
  <c r="EK164" i="1"/>
  <c r="EK165" i="1" s="1"/>
  <c r="EK166" i="1" s="1"/>
  <c r="EK212" i="1" s="1"/>
  <c r="EK148" i="1"/>
  <c r="EK124" i="1"/>
  <c r="EK209" i="1" s="1"/>
  <c r="EY223" i="1"/>
  <c r="F164" i="1"/>
  <c r="F165" i="1" s="1"/>
  <c r="F166" i="1" s="1"/>
  <c r="F212" i="1" s="1"/>
  <c r="F124" i="1"/>
  <c r="F209" i="1" s="1"/>
  <c r="F152" i="1"/>
  <c r="F181" i="1"/>
  <c r="F185" i="1" s="1"/>
  <c r="F187" i="1" s="1"/>
  <c r="AR164" i="1"/>
  <c r="AR165" i="1" s="1"/>
  <c r="AR166" i="1" s="1"/>
  <c r="AR212" i="1" s="1"/>
  <c r="AR148" i="1"/>
  <c r="AR124" i="1"/>
  <c r="AR209" i="1" s="1"/>
  <c r="FT164" i="1"/>
  <c r="FT165" i="1" s="1"/>
  <c r="FT166" i="1" s="1"/>
  <c r="FT212" i="1" s="1"/>
  <c r="FT146" i="1"/>
  <c r="FT124" i="1"/>
  <c r="FT209" i="1" s="1"/>
  <c r="AM164" i="1"/>
  <c r="AM165" i="1" s="1"/>
  <c r="AM166" i="1" s="1"/>
  <c r="AM212" i="1" s="1"/>
  <c r="AM146" i="1"/>
  <c r="AM124" i="1"/>
  <c r="AM209" i="1" s="1"/>
  <c r="BT164" i="1"/>
  <c r="BT165" i="1" s="1"/>
  <c r="BT166" i="1" s="1"/>
  <c r="BT212" i="1" s="1"/>
  <c r="BT146" i="1"/>
  <c r="BT158" i="1" s="1"/>
  <c r="BT124" i="1"/>
  <c r="BT209" i="1" s="1"/>
  <c r="AP164" i="1"/>
  <c r="AP165" i="1" s="1"/>
  <c r="AP166" i="1" s="1"/>
  <c r="AP212" i="1" s="1"/>
  <c r="AP152" i="1"/>
  <c r="AP124" i="1"/>
  <c r="AP209" i="1" s="1"/>
  <c r="AP181" i="1"/>
  <c r="AP185" i="1" s="1"/>
  <c r="AP187" i="1" s="1"/>
  <c r="S118" i="1"/>
  <c r="S115" i="1"/>
  <c r="S120" i="1" s="1"/>
  <c r="DA223" i="1"/>
  <c r="DY164" i="1"/>
  <c r="DY165" i="1" s="1"/>
  <c r="DY166" i="1" s="1"/>
  <c r="DY212" i="1" s="1"/>
  <c r="DY146" i="1"/>
  <c r="DY158" i="1" s="1"/>
  <c r="DY124" i="1"/>
  <c r="DY209" i="1" s="1"/>
  <c r="ET223" i="1"/>
  <c r="BW223" i="1"/>
  <c r="FS118" i="1"/>
  <c r="FS115" i="1"/>
  <c r="FS120" i="1" s="1"/>
  <c r="BG176" i="1"/>
  <c r="BG213" i="1" s="1"/>
  <c r="FO176" i="1"/>
  <c r="FO213" i="1" s="1"/>
  <c r="DW118" i="1"/>
  <c r="DW115" i="1"/>
  <c r="BK176" i="1"/>
  <c r="BK213" i="1" s="1"/>
  <c r="D176" i="1"/>
  <c r="D213" i="1" s="1"/>
  <c r="FZ213" i="1" s="1"/>
  <c r="FC164" i="1"/>
  <c r="FC165" i="1" s="1"/>
  <c r="FC166" i="1" s="1"/>
  <c r="FC212" i="1" s="1"/>
  <c r="FC148" i="1"/>
  <c r="FC124" i="1"/>
  <c r="FC209" i="1" s="1"/>
  <c r="EI176" i="1"/>
  <c r="EI213" i="1" s="1"/>
  <c r="FG142" i="1"/>
  <c r="FG144" i="1" s="1"/>
  <c r="FG187" i="1"/>
  <c r="FG189" i="1"/>
  <c r="FG190" i="1"/>
  <c r="FG216" i="1" s="1"/>
  <c r="FG183" i="1"/>
  <c r="FG185" i="1"/>
  <c r="FG181" i="1"/>
  <c r="DT223" i="1"/>
  <c r="S109" i="1"/>
  <c r="S119" i="1" s="1"/>
  <c r="AX176" i="1"/>
  <c r="AX213" i="1" s="1"/>
  <c r="DB223" i="1"/>
  <c r="AQ223" i="1"/>
  <c r="EC223" i="1"/>
  <c r="CO176" i="1"/>
  <c r="CO213" i="1" s="1"/>
  <c r="AT176" i="1"/>
  <c r="AT213" i="1" s="1"/>
  <c r="CT223" i="1"/>
  <c r="CY109" i="1"/>
  <c r="CY119" i="1" s="1"/>
  <c r="FR164" i="1"/>
  <c r="FR165" i="1" s="1"/>
  <c r="FR166" i="1" s="1"/>
  <c r="FR212" i="1" s="1"/>
  <c r="FR146" i="1"/>
  <c r="FR158" i="1" s="1"/>
  <c r="FR124" i="1"/>
  <c r="FR209" i="1" s="1"/>
  <c r="DH223" i="1"/>
  <c r="P223" i="1"/>
  <c r="BY176" i="1"/>
  <c r="BY213" i="1" s="1"/>
  <c r="FQ176" i="1"/>
  <c r="FQ213" i="1" s="1"/>
  <c r="CF176" i="1"/>
  <c r="CF213" i="1" s="1"/>
  <c r="EG223" i="1"/>
  <c r="AV176" i="1"/>
  <c r="AV213" i="1" s="1"/>
  <c r="ER176" i="1"/>
  <c r="ER213" i="1" s="1"/>
  <c r="BI176" i="1"/>
  <c r="BI213" i="1" s="1"/>
  <c r="BA164" i="1"/>
  <c r="BA165" i="1" s="1"/>
  <c r="BA166" i="1" s="1"/>
  <c r="BA212" i="1" s="1"/>
  <c r="BA152" i="1"/>
  <c r="BA124" i="1"/>
  <c r="BA209" i="1" s="1"/>
  <c r="DO164" i="1"/>
  <c r="DO165" i="1" s="1"/>
  <c r="DO166" i="1" s="1"/>
  <c r="DO212" i="1" s="1"/>
  <c r="DO124" i="1"/>
  <c r="DO209" i="1" s="1"/>
  <c r="DO152" i="1"/>
  <c r="CE223" i="1"/>
  <c r="BO189" i="1"/>
  <c r="BO183" i="1"/>
  <c r="CL164" i="1"/>
  <c r="CL165" i="1" s="1"/>
  <c r="CL166" i="1" s="1"/>
  <c r="CL212" i="1" s="1"/>
  <c r="CL148" i="1"/>
  <c r="CL124" i="1"/>
  <c r="CL209" i="1" s="1"/>
  <c r="BR223" i="1"/>
  <c r="FL223" i="1"/>
  <c r="DQ176" i="1"/>
  <c r="DQ213" i="1" s="1"/>
  <c r="BY164" i="1"/>
  <c r="BY165" i="1" s="1"/>
  <c r="BY166" i="1" s="1"/>
  <c r="BY212" i="1" s="1"/>
  <c r="BY152" i="1"/>
  <c r="BY124" i="1"/>
  <c r="BY209" i="1" s="1"/>
  <c r="FQ223" i="1"/>
  <c r="EU189" i="1"/>
  <c r="EU183" i="1"/>
  <c r="CG223" i="1"/>
  <c r="FG254" i="1"/>
  <c r="FG198" i="1"/>
  <c r="DG223" i="1"/>
  <c r="CI223" i="1"/>
  <c r="ER164" i="1"/>
  <c r="ER165" i="1" s="1"/>
  <c r="ER166" i="1" s="1"/>
  <c r="ER212" i="1" s="1"/>
  <c r="ER146" i="1"/>
  <c r="ER158" i="1" s="1"/>
  <c r="ER124" i="1"/>
  <c r="ER209" i="1" s="1"/>
  <c r="K223" i="1"/>
  <c r="EN223" i="1"/>
  <c r="AG176" i="1"/>
  <c r="AG213" i="1" s="1"/>
  <c r="AR223" i="1"/>
  <c r="FP223" i="1"/>
  <c r="BS176" i="1"/>
  <c r="BS213" i="1" s="1"/>
  <c r="EW223" i="1"/>
  <c r="FX176" i="1"/>
  <c r="FX213" i="1" s="1"/>
  <c r="BZ223" i="1"/>
  <c r="BV223" i="1"/>
  <c r="EN176" i="1"/>
  <c r="EN213" i="1" s="1"/>
  <c r="P176" i="1"/>
  <c r="P213" i="1" s="1"/>
  <c r="DM223" i="1"/>
  <c r="EX176" i="1"/>
  <c r="EX213" i="1" s="1"/>
  <c r="DQ223" i="1"/>
  <c r="BS223" i="1"/>
  <c r="EW176" i="1"/>
  <c r="EW213" i="1" s="1"/>
  <c r="DT176" i="1"/>
  <c r="DT213" i="1" s="1"/>
  <c r="AQ176" i="1"/>
  <c r="AQ213" i="1" s="1"/>
  <c r="EH223" i="1"/>
  <c r="AZ223" i="1"/>
  <c r="BH164" i="1"/>
  <c r="BH165" i="1" s="1"/>
  <c r="BH166" i="1" s="1"/>
  <c r="BH212" i="1" s="1"/>
  <c r="BH124" i="1"/>
  <c r="BH209" i="1" s="1"/>
  <c r="BH148" i="1"/>
  <c r="EI118" i="1"/>
  <c r="EI115" i="1"/>
  <c r="EI120" i="1" s="1"/>
  <c r="BB223" i="1"/>
  <c r="FB223" i="1"/>
  <c r="EJ176" i="1"/>
  <c r="EJ213" i="1" s="1"/>
  <c r="EF176" i="1"/>
  <c r="EF213" i="1" s="1"/>
  <c r="EU109" i="1"/>
  <c r="EU119" i="1" s="1"/>
  <c r="BC176" i="1"/>
  <c r="BC213" i="1" s="1"/>
  <c r="CA187" i="1"/>
  <c r="CA189" i="1"/>
  <c r="CA183" i="1"/>
  <c r="CA185" i="1"/>
  <c r="CA190" i="1"/>
  <c r="CA216" i="1" s="1"/>
  <c r="CA181" i="1"/>
  <c r="AH223" i="1"/>
  <c r="U176" i="1"/>
  <c r="U213" i="1" s="1"/>
  <c r="FP176" i="1"/>
  <c r="FP213" i="1" s="1"/>
  <c r="FO223" i="1"/>
  <c r="EX223" i="1"/>
  <c r="CM118" i="1"/>
  <c r="CM115" i="1"/>
  <c r="CM120" i="1" s="1"/>
  <c r="T176" i="1"/>
  <c r="T213" i="1" s="1"/>
  <c r="DX223" i="1"/>
  <c r="AB223" i="1"/>
  <c r="DZ223" i="1"/>
  <c r="ET176" i="1"/>
  <c r="ET213" i="1" s="1"/>
  <c r="M223" i="1"/>
  <c r="N223" i="1"/>
  <c r="BO109" i="1"/>
  <c r="BO119" i="1" s="1"/>
  <c r="O164" i="1"/>
  <c r="O165" i="1" s="1"/>
  <c r="O166" i="1" s="1"/>
  <c r="O212" i="1" s="1"/>
  <c r="O124" i="1"/>
  <c r="O209" i="1" s="1"/>
  <c r="O148" i="1"/>
  <c r="ET164" i="1"/>
  <c r="ET165" i="1" s="1"/>
  <c r="ET166" i="1" s="1"/>
  <c r="ET212" i="1" s="1"/>
  <c r="ET146" i="1"/>
  <c r="ET124" i="1"/>
  <c r="ET209" i="1" s="1"/>
  <c r="EZ164" i="1"/>
  <c r="EZ165" i="1" s="1"/>
  <c r="EZ166" i="1" s="1"/>
  <c r="EZ212" i="1" s="1"/>
  <c r="EZ146" i="1"/>
  <c r="EZ124" i="1"/>
  <c r="EZ209" i="1" s="1"/>
  <c r="BQ164" i="1"/>
  <c r="BQ165" i="1" s="1"/>
  <c r="BQ166" i="1" s="1"/>
  <c r="BQ212" i="1" s="1"/>
  <c r="BQ152" i="1"/>
  <c r="BQ124" i="1"/>
  <c r="BQ209" i="1" s="1"/>
  <c r="CA254" i="1"/>
  <c r="CA198" i="1"/>
  <c r="DJ223" i="1"/>
  <c r="CS223" i="1"/>
  <c r="AP223" i="1"/>
  <c r="FH223" i="1"/>
  <c r="BE223" i="1"/>
  <c r="L223" i="1"/>
  <c r="DO181" i="1"/>
  <c r="DO185" i="1" s="1"/>
  <c r="DO187" i="1" s="1"/>
  <c r="ES223" i="1"/>
  <c r="BM223" i="1"/>
  <c r="EJ223" i="1"/>
  <c r="AN164" i="1"/>
  <c r="AN165" i="1" s="1"/>
  <c r="AN166" i="1" s="1"/>
  <c r="AN212" i="1" s="1"/>
  <c r="AN146" i="1"/>
  <c r="AN124" i="1"/>
  <c r="AN209" i="1" s="1"/>
  <c r="FS187" i="1"/>
  <c r="FS189" i="1"/>
  <c r="FS183" i="1"/>
  <c r="FS190" i="1"/>
  <c r="FS216" i="1" s="1"/>
  <c r="FS185" i="1"/>
  <c r="FS181" i="1"/>
  <c r="EP223" i="1"/>
  <c r="L176" i="1"/>
  <c r="L213" i="1" s="1"/>
  <c r="FD164" i="1"/>
  <c r="FD165" i="1" s="1"/>
  <c r="FD166" i="1" s="1"/>
  <c r="FD212" i="1" s="1"/>
  <c r="FD146" i="1"/>
  <c r="FD124" i="1"/>
  <c r="FD209" i="1" s="1"/>
  <c r="AJ223" i="1"/>
  <c r="EM164" i="1"/>
  <c r="EM165" i="1" s="1"/>
  <c r="EM166" i="1" s="1"/>
  <c r="EM212" i="1" s="1"/>
  <c r="EM146" i="1"/>
  <c r="EM124" i="1"/>
  <c r="EM209" i="1" s="1"/>
  <c r="DF176" i="1"/>
  <c r="DF213" i="1" s="1"/>
  <c r="CM176" i="1"/>
  <c r="CM213" i="1" s="1"/>
  <c r="BG223" i="1"/>
  <c r="EL223" i="1"/>
  <c r="CD223" i="1"/>
  <c r="FG118" i="1"/>
  <c r="FG115" i="1"/>
  <c r="FG120" i="1" s="1"/>
  <c r="AV223" i="1"/>
  <c r="FK223" i="1"/>
  <c r="ES176" i="1"/>
  <c r="ES213" i="1" s="1"/>
  <c r="EL176" i="1"/>
  <c r="EL213" i="1" s="1"/>
  <c r="EC176" i="1"/>
  <c r="EC213" i="1" s="1"/>
  <c r="DH176" i="1"/>
  <c r="DH213" i="1" s="1"/>
  <c r="AD176" i="1"/>
  <c r="AD213" i="1" s="1"/>
  <c r="R176" i="1"/>
  <c r="R213" i="1" s="1"/>
  <c r="BU223" i="1"/>
  <c r="DL223" i="1"/>
  <c r="CB223" i="1"/>
  <c r="ED223" i="1"/>
  <c r="DK223" i="1"/>
  <c r="T164" i="1"/>
  <c r="T165" i="1" s="1"/>
  <c r="T166" i="1" s="1"/>
  <c r="T212" i="1" s="1"/>
  <c r="T124" i="1"/>
  <c r="T209" i="1" s="1"/>
  <c r="T146" i="1"/>
  <c r="FS254" i="1"/>
  <c r="FS198" i="1"/>
  <c r="E223" i="1"/>
  <c r="EF223" i="1"/>
  <c r="EV164" i="1"/>
  <c r="EV165" i="1" s="1"/>
  <c r="EV166" i="1" s="1"/>
  <c r="EV212" i="1" s="1"/>
  <c r="EV124" i="1"/>
  <c r="EV209" i="1" s="1"/>
  <c r="EV146" i="1"/>
  <c r="DW142" i="1"/>
  <c r="DW144" i="1" s="1"/>
  <c r="DW187" i="1"/>
  <c r="DW189" i="1"/>
  <c r="DW185" i="1"/>
  <c r="DW183" i="1"/>
  <c r="DW190" i="1"/>
  <c r="DW216" i="1" s="1"/>
  <c r="DW181" i="1"/>
  <c r="BO118" i="1"/>
  <c r="BO115" i="1"/>
  <c r="BO120" i="1" s="1"/>
  <c r="EF164" i="1"/>
  <c r="EF165" i="1" s="1"/>
  <c r="EF166" i="1" s="1"/>
  <c r="EF212" i="1" s="1"/>
  <c r="EF152" i="1"/>
  <c r="EF124" i="1"/>
  <c r="EF209" i="1" s="1"/>
  <c r="AI164" i="1"/>
  <c r="AI165" i="1" s="1"/>
  <c r="AI166" i="1" s="1"/>
  <c r="AI212" i="1" s="1"/>
  <c r="AI146" i="1"/>
  <c r="AI124" i="1"/>
  <c r="AI209" i="1" s="1"/>
  <c r="CL223" i="1"/>
  <c r="BC118" i="1"/>
  <c r="BC115" i="1"/>
  <c r="EA176" i="1"/>
  <c r="EA213" i="1" s="1"/>
  <c r="EU118" i="1"/>
  <c r="EU115" i="1"/>
  <c r="CA109" i="1"/>
  <c r="CA119" i="1" s="1"/>
  <c r="F223" i="1"/>
  <c r="AU223" i="1"/>
  <c r="AT223" i="1"/>
  <c r="DI223" i="1"/>
  <c r="DE223" i="1"/>
  <c r="DU176" i="1"/>
  <c r="DU213" i="1" s="1"/>
  <c r="EE223" i="1"/>
  <c r="EK223" i="1"/>
  <c r="I223" i="1"/>
  <c r="Z223" i="1"/>
  <c r="EB223" i="1"/>
  <c r="CH223" i="1"/>
  <c r="DW254" i="1"/>
  <c r="DW198" i="1"/>
  <c r="DJ164" i="1"/>
  <c r="DJ165" i="1" s="1"/>
  <c r="DJ166" i="1" s="1"/>
  <c r="DJ212" i="1" s="1"/>
  <c r="DJ152" i="1"/>
  <c r="DJ124" i="1"/>
  <c r="DJ209" i="1" s="1"/>
  <c r="AE187" i="1"/>
  <c r="AE189" i="1"/>
  <c r="AE183" i="1"/>
  <c r="AE185" i="1"/>
  <c r="AE190" i="1"/>
  <c r="AE216" i="1" s="1"/>
  <c r="AE181" i="1"/>
  <c r="EG164" i="1"/>
  <c r="EG165" i="1" s="1"/>
  <c r="EG166" i="1" s="1"/>
  <c r="EG212" i="1" s="1"/>
  <c r="EG146" i="1"/>
  <c r="EG124" i="1"/>
  <c r="EG209" i="1" s="1"/>
  <c r="FE223" i="1"/>
  <c r="DC223" i="1"/>
  <c r="Q164" i="1"/>
  <c r="Q165" i="1" s="1"/>
  <c r="Q166" i="1" s="1"/>
  <c r="Q212" i="1" s="1"/>
  <c r="Q124" i="1"/>
  <c r="Q209" i="1" s="1"/>
  <c r="Q152" i="1"/>
  <c r="CO223" i="1"/>
  <c r="BP223" i="1"/>
  <c r="AM223" i="1"/>
  <c r="T223" i="1"/>
  <c r="U164" i="1"/>
  <c r="U165" i="1" s="1"/>
  <c r="U166" i="1" s="1"/>
  <c r="U212" i="1" s="1"/>
  <c r="U124" i="1"/>
  <c r="U209" i="1" s="1"/>
  <c r="U146" i="1"/>
  <c r="FS109" i="1"/>
  <c r="FS119" i="1" s="1"/>
  <c r="AX223" i="1"/>
  <c r="Y223" i="1"/>
  <c r="CX223" i="1"/>
  <c r="BN176" i="1"/>
  <c r="BN213" i="1" s="1"/>
  <c r="DU223" i="1"/>
  <c r="CD176" i="1"/>
  <c r="CD213" i="1" s="1"/>
  <c r="CU176" i="1"/>
  <c r="CU213" i="1" s="1"/>
  <c r="DZ176" i="1"/>
  <c r="DZ213" i="1" s="1"/>
  <c r="CP176" i="1"/>
  <c r="CP213" i="1" s="1"/>
  <c r="BM176" i="1"/>
  <c r="BM213" i="1" s="1"/>
  <c r="AE142" i="1"/>
  <c r="AE144" i="1" s="1"/>
  <c r="AE254" i="1"/>
  <c r="AE198" i="1"/>
  <c r="DC176" i="1"/>
  <c r="DC213" i="1" s="1"/>
  <c r="BF223" i="1"/>
  <c r="S187" i="1"/>
  <c r="S189" i="1"/>
  <c r="S183" i="1"/>
  <c r="S185" i="1"/>
  <c r="S181" i="1"/>
  <c r="AR176" i="1"/>
  <c r="AR213" i="1" s="1"/>
  <c r="DV223" i="1"/>
  <c r="CY187" i="1"/>
  <c r="CY189" i="1"/>
  <c r="CY183" i="1"/>
  <c r="CY190" i="1"/>
  <c r="CY216" i="1" s="1"/>
  <c r="CY185" i="1"/>
  <c r="CY181" i="1"/>
  <c r="FV223" i="1"/>
  <c r="AY164" i="1"/>
  <c r="AY165" i="1" s="1"/>
  <c r="AY166" i="1" s="1"/>
  <c r="AY212" i="1" s="1"/>
  <c r="AY124" i="1"/>
  <c r="AY209" i="1" s="1"/>
  <c r="AY146" i="1"/>
  <c r="BN223" i="1"/>
  <c r="BK223" i="1"/>
  <c r="Z176" i="1"/>
  <c r="Z213" i="1" s="1"/>
  <c r="DW109" i="1"/>
  <c r="DW119" i="1" s="1"/>
  <c r="DO176" i="1"/>
  <c r="DO213" i="1" s="1"/>
  <c r="EI189" i="1"/>
  <c r="EI183" i="1"/>
  <c r="EI181" i="1"/>
  <c r="EI185" i="1" s="1"/>
  <c r="EI187" i="1" s="1"/>
  <c r="FF223" i="1"/>
  <c r="EU176" i="1"/>
  <c r="EU213" i="1" s="1"/>
  <c r="EU150" i="1"/>
  <c r="DX176" i="1"/>
  <c r="DX213" i="1" s="1"/>
  <c r="AN176" i="1"/>
  <c r="AN213" i="1" s="1"/>
  <c r="CA118" i="1"/>
  <c r="CA115" i="1"/>
  <c r="CA120" i="1" s="1"/>
  <c r="CF223" i="1"/>
  <c r="S142" i="1"/>
  <c r="S144" i="1" s="1"/>
  <c r="S254" i="1"/>
  <c r="S198" i="1"/>
  <c r="CX176" i="1"/>
  <c r="CX213" i="1" s="1"/>
  <c r="R223" i="1"/>
  <c r="BR176" i="1"/>
  <c r="BR213" i="1" s="1"/>
  <c r="DD223" i="1"/>
  <c r="FJ176" i="1"/>
  <c r="FJ213" i="1" s="1"/>
  <c r="DK176" i="1"/>
  <c r="DK213" i="1" s="1"/>
  <c r="ED176" i="1"/>
  <c r="ED213" i="1" s="1"/>
  <c r="CQ176" i="1"/>
  <c r="CQ213" i="1" s="1"/>
  <c r="CY142" i="1"/>
  <c r="CY144" i="1" s="1"/>
  <c r="CY254" i="1"/>
  <c r="CY198" i="1"/>
  <c r="FJ223" i="1"/>
  <c r="FB176" i="1"/>
  <c r="FB213" i="1" s="1"/>
  <c r="CM189" i="1"/>
  <c r="CM183" i="1"/>
  <c r="CM181" i="1"/>
  <c r="CM185" i="1" s="1"/>
  <c r="CM187" i="1" s="1"/>
  <c r="CR176" i="1"/>
  <c r="CR213" i="1" s="1"/>
  <c r="FD223" i="1"/>
  <c r="CU223" i="1"/>
  <c r="BX223" i="1"/>
  <c r="EI254" i="1"/>
  <c r="EI198" i="1"/>
  <c r="EJ164" i="1"/>
  <c r="EJ165" i="1" s="1"/>
  <c r="EJ166" i="1" s="1"/>
  <c r="EJ212" i="1" s="1"/>
  <c r="EJ152" i="1"/>
  <c r="EJ124" i="1"/>
  <c r="EJ209" i="1" s="1"/>
  <c r="FZ174" i="1"/>
  <c r="FZ176" i="1" s="1"/>
  <c r="GB176" i="1" s="1"/>
  <c r="AD223" i="1"/>
  <c r="CQ223" i="1"/>
  <c r="Y164" i="1"/>
  <c r="Y165" i="1" s="1"/>
  <c r="Y166" i="1" s="1"/>
  <c r="Y212" i="1" s="1"/>
  <c r="Y124" i="1"/>
  <c r="Y209" i="1" s="1"/>
  <c r="Y152" i="1"/>
  <c r="BA181" i="1"/>
  <c r="BA185" i="1" s="1"/>
  <c r="BA187" i="1" s="1"/>
  <c r="AS223" i="1"/>
  <c r="DO223" i="1"/>
  <c r="CM254" i="1"/>
  <c r="CM198" i="1"/>
  <c r="AN223" i="1"/>
  <c r="EV150" i="1" l="1"/>
  <c r="EV152" i="1" s="1"/>
  <c r="AP154" i="1"/>
  <c r="AP156" i="1" s="1"/>
  <c r="AP158" i="1" s="1"/>
  <c r="DE160" i="1"/>
  <c r="DE210" i="1" s="1"/>
  <c r="DE211" i="1" s="1"/>
  <c r="DE214" i="1" s="1"/>
  <c r="DE219" i="1" s="1"/>
  <c r="DE224" i="1" s="1"/>
  <c r="EB164" i="1"/>
  <c r="EB165" i="1" s="1"/>
  <c r="EB166" i="1" s="1"/>
  <c r="EB212" i="1" s="1"/>
  <c r="EB124" i="1"/>
  <c r="EB209" i="1" s="1"/>
  <c r="EB152" i="1"/>
  <c r="EB181" i="1"/>
  <c r="EB185" i="1" s="1"/>
  <c r="EB187" i="1" s="1"/>
  <c r="BS164" i="1"/>
  <c r="BS165" i="1" s="1"/>
  <c r="BS166" i="1" s="1"/>
  <c r="BS212" i="1" s="1"/>
  <c r="BS124" i="1"/>
  <c r="BS209" i="1" s="1"/>
  <c r="BS152" i="1"/>
  <c r="BS181" i="1"/>
  <c r="BS185" i="1" s="1"/>
  <c r="BS187" i="1" s="1"/>
  <c r="FK154" i="1"/>
  <c r="FK156" i="1" s="1"/>
  <c r="FK158" i="1" s="1"/>
  <c r="FP154" i="1"/>
  <c r="FP156" i="1"/>
  <c r="FP158" i="1" s="1"/>
  <c r="BC120" i="1"/>
  <c r="CM164" i="1"/>
  <c r="CM165" i="1" s="1"/>
  <c r="CM166" i="1" s="1"/>
  <c r="CM212" i="1" s="1"/>
  <c r="CM124" i="1"/>
  <c r="CM209" i="1" s="1"/>
  <c r="CM152" i="1"/>
  <c r="FC150" i="1"/>
  <c r="FC152" i="1" s="1"/>
  <c r="AR150" i="1"/>
  <c r="AR152" i="1" s="1"/>
  <c r="AD164" i="1"/>
  <c r="AD165" i="1" s="1"/>
  <c r="AD166" i="1" s="1"/>
  <c r="AD212" i="1" s="1"/>
  <c r="AD124" i="1"/>
  <c r="AD209" i="1" s="1"/>
  <c r="AD148" i="1"/>
  <c r="FH150" i="1"/>
  <c r="FH152" i="1" s="1"/>
  <c r="EA150" i="1"/>
  <c r="EA152" i="1" s="1"/>
  <c r="BU160" i="1"/>
  <c r="BU210" i="1" s="1"/>
  <c r="BU211" i="1" s="1"/>
  <c r="BU214" i="1" s="1"/>
  <c r="BU219" i="1" s="1"/>
  <c r="BU224" i="1" s="1"/>
  <c r="AH190" i="1"/>
  <c r="AH216" i="1" s="1"/>
  <c r="CJ154" i="1"/>
  <c r="CJ156" i="1" s="1"/>
  <c r="CJ158" i="1" s="1"/>
  <c r="BF150" i="1"/>
  <c r="BF152" i="1" s="1"/>
  <c r="DD150" i="1"/>
  <c r="DD152" i="1" s="1"/>
  <c r="CS160" i="1"/>
  <c r="CS210" i="1" s="1"/>
  <c r="CS211" i="1" s="1"/>
  <c r="CS214" i="1" s="1"/>
  <c r="CS219" i="1" s="1"/>
  <c r="CS224" i="1" s="1"/>
  <c r="BO223" i="1"/>
  <c r="EE150" i="1"/>
  <c r="EE152" i="1" s="1"/>
  <c r="FI190" i="1"/>
  <c r="FI216" i="1" s="1"/>
  <c r="DH190" i="1"/>
  <c r="DH216" i="1" s="1"/>
  <c r="DR190" i="1"/>
  <c r="DR216" i="1" s="1"/>
  <c r="CC150" i="1"/>
  <c r="CC152" i="1" s="1"/>
  <c r="BM150" i="1"/>
  <c r="BM152" i="1" s="1"/>
  <c r="CJ190" i="1"/>
  <c r="CJ216" i="1" s="1"/>
  <c r="DQ150" i="1"/>
  <c r="DQ152" i="1" s="1"/>
  <c r="CX190" i="1"/>
  <c r="CX216" i="1" s="1"/>
  <c r="EZ150" i="1"/>
  <c r="EZ152" i="1" s="1"/>
  <c r="AS150" i="1"/>
  <c r="AS152" i="1" s="1"/>
  <c r="DX210" i="1"/>
  <c r="DX211" i="1" s="1"/>
  <c r="DX214" i="1" s="1"/>
  <c r="DX219" i="1" s="1"/>
  <c r="DX224" i="1" s="1"/>
  <c r="DX160" i="1"/>
  <c r="EI223" i="1"/>
  <c r="BY154" i="1"/>
  <c r="BY156" i="1" s="1"/>
  <c r="BY158" i="1" s="1"/>
  <c r="CW164" i="1"/>
  <c r="CW165" i="1" s="1"/>
  <c r="CW166" i="1" s="1"/>
  <c r="CW212" i="1" s="1"/>
  <c r="CW146" i="1"/>
  <c r="CW124" i="1"/>
  <c r="CW209" i="1" s="1"/>
  <c r="DP210" i="1"/>
  <c r="DP211" i="1" s="1"/>
  <c r="DP214" i="1" s="1"/>
  <c r="DP219" i="1" s="1"/>
  <c r="DP224" i="1" s="1"/>
  <c r="DP160" i="1"/>
  <c r="CM223" i="1"/>
  <c r="CA164" i="1"/>
  <c r="CA165" i="1" s="1"/>
  <c r="CA166" i="1" s="1"/>
  <c r="CA212" i="1" s="1"/>
  <c r="CA124" i="1"/>
  <c r="CA209" i="1" s="1"/>
  <c r="CA146" i="1"/>
  <c r="CA158" i="1" s="1"/>
  <c r="BO164" i="1"/>
  <c r="BO165" i="1" s="1"/>
  <c r="BO166" i="1" s="1"/>
  <c r="BO212" i="1" s="1"/>
  <c r="BO152" i="1"/>
  <c r="BO124" i="1"/>
  <c r="BO209" i="1" s="1"/>
  <c r="FS223" i="1"/>
  <c r="FG164" i="1"/>
  <c r="FG165" i="1" s="1"/>
  <c r="FG166" i="1" s="1"/>
  <c r="FG212" i="1" s="1"/>
  <c r="FG124" i="1"/>
  <c r="FG209" i="1" s="1"/>
  <c r="FG146" i="1"/>
  <c r="CA223" i="1"/>
  <c r="BT210" i="1"/>
  <c r="BT211" i="1" s="1"/>
  <c r="BT214" i="1" s="1"/>
  <c r="BT219" i="1" s="1"/>
  <c r="BT224" i="1" s="1"/>
  <c r="BT160" i="1"/>
  <c r="CN150" i="1"/>
  <c r="CN152" i="1" s="1"/>
  <c r="D190" i="1"/>
  <c r="D216" i="1" s="1"/>
  <c r="FJ150" i="1"/>
  <c r="FJ152" i="1" s="1"/>
  <c r="DB210" i="1"/>
  <c r="DB211" i="1" s="1"/>
  <c r="DB214" i="1" s="1"/>
  <c r="DB219" i="1" s="1"/>
  <c r="DB224" i="1" s="1"/>
  <c r="DB160" i="1"/>
  <c r="DJ190" i="1"/>
  <c r="DJ216" i="1" s="1"/>
  <c r="FZ123" i="1"/>
  <c r="AH156" i="1"/>
  <c r="AH158" i="1" s="1"/>
  <c r="AH154" i="1"/>
  <c r="BY190" i="1"/>
  <c r="BY216" i="1" s="1"/>
  <c r="BL150" i="1"/>
  <c r="BL152" i="1" s="1"/>
  <c r="V164" i="1"/>
  <c r="V165" i="1" s="1"/>
  <c r="V166" i="1" s="1"/>
  <c r="V212" i="1" s="1"/>
  <c r="V146" i="1"/>
  <c r="V124" i="1"/>
  <c r="V209" i="1" s="1"/>
  <c r="G120" i="1"/>
  <c r="L190" i="1"/>
  <c r="L216" i="1" s="1"/>
  <c r="CO164" i="1"/>
  <c r="CO165" i="1" s="1"/>
  <c r="CO166" i="1" s="1"/>
  <c r="CO212" i="1" s="1"/>
  <c r="CO148" i="1"/>
  <c r="CO124" i="1"/>
  <c r="CO209" i="1" s="1"/>
  <c r="DU150" i="1"/>
  <c r="DU152" i="1" s="1"/>
  <c r="CI190" i="1"/>
  <c r="CI216" i="1" s="1"/>
  <c r="FB150" i="1"/>
  <c r="FB152" i="1" s="1"/>
  <c r="CF150" i="1"/>
  <c r="CF152" i="1" s="1"/>
  <c r="BW150" i="1"/>
  <c r="BW152" i="1" s="1"/>
  <c r="AB150" i="1"/>
  <c r="AB152" i="1" s="1"/>
  <c r="CY223" i="1"/>
  <c r="FS164" i="1"/>
  <c r="FS165" i="1" s="1"/>
  <c r="FS166" i="1" s="1"/>
  <c r="FS212" i="1" s="1"/>
  <c r="FS124" i="1"/>
  <c r="FS209" i="1" s="1"/>
  <c r="FS146" i="1"/>
  <c r="FS158" i="1" s="1"/>
  <c r="C179" i="1"/>
  <c r="C196" i="1"/>
  <c r="C146" i="1"/>
  <c r="C148" i="1"/>
  <c r="C150" i="1"/>
  <c r="C105" i="1"/>
  <c r="FZ99" i="1"/>
  <c r="GB99" i="1" s="1"/>
  <c r="C108" i="1"/>
  <c r="C111" i="1"/>
  <c r="C100" i="1"/>
  <c r="FZ100" i="1" s="1"/>
  <c r="C140" i="1"/>
  <c r="FY140" i="1" s="1"/>
  <c r="C138" i="1"/>
  <c r="BA190" i="1"/>
  <c r="BA216" i="1" s="1"/>
  <c r="DJ154" i="1"/>
  <c r="DJ156" i="1"/>
  <c r="DJ158" i="1" s="1"/>
  <c r="ET150" i="1"/>
  <c r="ET152" i="1" s="1"/>
  <c r="BH150" i="1"/>
  <c r="BH152" i="1" s="1"/>
  <c r="EK150" i="1"/>
  <c r="EK152" i="1" s="1"/>
  <c r="M190" i="1"/>
  <c r="M216" i="1" s="1"/>
  <c r="BD150" i="1"/>
  <c r="BD152" i="1" s="1"/>
  <c r="FE150" i="1"/>
  <c r="FE152" i="1" s="1"/>
  <c r="C215" i="1"/>
  <c r="FZ215" i="1" s="1"/>
  <c r="FZ206" i="1"/>
  <c r="CP190" i="1"/>
  <c r="CP216" i="1" s="1"/>
  <c r="M154" i="1"/>
  <c r="M156" i="1" s="1"/>
  <c r="M158" i="1" s="1"/>
  <c r="AF150" i="1"/>
  <c r="AF152" i="1" s="1"/>
  <c r="BZ150" i="1"/>
  <c r="BZ152" i="1" s="1"/>
  <c r="AA150" i="1"/>
  <c r="AA152" i="1" s="1"/>
  <c r="BI150" i="1"/>
  <c r="BI152" i="1" s="1"/>
  <c r="EQ150" i="1"/>
  <c r="EQ152" i="1" s="1"/>
  <c r="CV160" i="1"/>
  <c r="CV210" i="1" s="1"/>
  <c r="CV211" i="1" s="1"/>
  <c r="CV214" i="1" s="1"/>
  <c r="CV219" i="1" s="1"/>
  <c r="CV224" i="1" s="1"/>
  <c r="FX164" i="1"/>
  <c r="FX165" i="1" s="1"/>
  <c r="FX166" i="1" s="1"/>
  <c r="FX212" i="1" s="1"/>
  <c r="FX124" i="1"/>
  <c r="FX209" i="1" s="1"/>
  <c r="FX146" i="1"/>
  <c r="FX158" i="1" s="1"/>
  <c r="CH150" i="1"/>
  <c r="CH152" i="1" s="1"/>
  <c r="FI154" i="1"/>
  <c r="FI156" i="1" s="1"/>
  <c r="FI158" i="1" s="1"/>
  <c r="DH154" i="1"/>
  <c r="DH156" i="1"/>
  <c r="DH158" i="1" s="1"/>
  <c r="DR154" i="1"/>
  <c r="DR156" i="1"/>
  <c r="DR158" i="1" s="1"/>
  <c r="R164" i="1"/>
  <c r="R165" i="1" s="1"/>
  <c r="R166" i="1" s="1"/>
  <c r="R212" i="1" s="1"/>
  <c r="R124" i="1"/>
  <c r="R209" i="1" s="1"/>
  <c r="R152" i="1"/>
  <c r="R181" i="1"/>
  <c r="R185" i="1" s="1"/>
  <c r="R187" i="1" s="1"/>
  <c r="EY190" i="1"/>
  <c r="EY216" i="1" s="1"/>
  <c r="CZ190" i="1"/>
  <c r="CZ216" i="1" s="1"/>
  <c r="EF190" i="1"/>
  <c r="EF216" i="1" s="1"/>
  <c r="DO190" i="1"/>
  <c r="DO216" i="1" s="1"/>
  <c r="EX150" i="1"/>
  <c r="EX152" i="1" s="1"/>
  <c r="BK156" i="1"/>
  <c r="BK158" i="1" s="1"/>
  <c r="BK154" i="1"/>
  <c r="T150" i="1"/>
  <c r="T152" i="1" s="1"/>
  <c r="CL150" i="1"/>
  <c r="CL152" i="1" s="1"/>
  <c r="DO154" i="1"/>
  <c r="DO156" i="1" s="1"/>
  <c r="DO158" i="1" s="1"/>
  <c r="EJ190" i="1"/>
  <c r="EJ216" i="1" s="1"/>
  <c r="AQ164" i="1"/>
  <c r="AQ165" i="1" s="1"/>
  <c r="AQ166" i="1" s="1"/>
  <c r="AQ212" i="1" s="1"/>
  <c r="AQ146" i="1"/>
  <c r="AQ124" i="1"/>
  <c r="AQ209" i="1" s="1"/>
  <c r="FO190" i="1"/>
  <c r="FO216" i="1" s="1"/>
  <c r="D154" i="1"/>
  <c r="D156" i="1" s="1"/>
  <c r="D158" i="1" s="1"/>
  <c r="BN190" i="1"/>
  <c r="BN216" i="1" s="1"/>
  <c r="DT150" i="1"/>
  <c r="DT152" i="1" s="1"/>
  <c r="CD210" i="1"/>
  <c r="CD211" i="1" s="1"/>
  <c r="CD214" i="1" s="1"/>
  <c r="CD219" i="1" s="1"/>
  <c r="CD224" i="1" s="1"/>
  <c r="CD160" i="1"/>
  <c r="FU154" i="1"/>
  <c r="FU156" i="1"/>
  <c r="FU158" i="1" s="1"/>
  <c r="FA164" i="1"/>
  <c r="FA165" i="1" s="1"/>
  <c r="FA166" i="1" s="1"/>
  <c r="FA212" i="1" s="1"/>
  <c r="FA148" i="1"/>
  <c r="FA124" i="1"/>
  <c r="FA209" i="1" s="1"/>
  <c r="CI154" i="1"/>
  <c r="CI156" i="1" s="1"/>
  <c r="CI158" i="1" s="1"/>
  <c r="FU190" i="1"/>
  <c r="FU216" i="1" s="1"/>
  <c r="FV154" i="1"/>
  <c r="FV156" i="1"/>
  <c r="FV158" i="1" s="1"/>
  <c r="EF154" i="1"/>
  <c r="EF156" i="1"/>
  <c r="EF158" i="1" s="1"/>
  <c r="S223" i="1"/>
  <c r="EG150" i="1"/>
  <c r="EG152" i="1" s="1"/>
  <c r="FD150" i="1"/>
  <c r="FD152" i="1" s="1"/>
  <c r="BQ154" i="1"/>
  <c r="BQ156" i="1"/>
  <c r="BQ158" i="1" s="1"/>
  <c r="O150" i="1"/>
  <c r="O152" i="1" s="1"/>
  <c r="CP154" i="1"/>
  <c r="CP156" i="1"/>
  <c r="CP158" i="1" s="1"/>
  <c r="EL190" i="1"/>
  <c r="EL216" i="1" s="1"/>
  <c r="CE150" i="1"/>
  <c r="CE152" i="1" s="1"/>
  <c r="DS190" i="1"/>
  <c r="DS216" i="1" s="1"/>
  <c r="AZ190" i="1"/>
  <c r="AZ216" i="1" s="1"/>
  <c r="CU160" i="1"/>
  <c r="CU210" i="1" s="1"/>
  <c r="CU211" i="1" s="1"/>
  <c r="CU214" i="1" s="1"/>
  <c r="CU219" i="1" s="1"/>
  <c r="CU224" i="1" s="1"/>
  <c r="BP150" i="1"/>
  <c r="BP152" i="1" s="1"/>
  <c r="EY154" i="1"/>
  <c r="EY156" i="1"/>
  <c r="EY158" i="1" s="1"/>
  <c r="BB190" i="1"/>
  <c r="BB216" i="1" s="1"/>
  <c r="DN190" i="1"/>
  <c r="DN216" i="1" s="1"/>
  <c r="E190" i="1"/>
  <c r="E216" i="1" s="1"/>
  <c r="DZ150" i="1"/>
  <c r="DZ152" i="1" s="1"/>
  <c r="EW150" i="1"/>
  <c r="EW152" i="1" s="1"/>
  <c r="Y154" i="1"/>
  <c r="Y156" i="1"/>
  <c r="Y158" i="1" s="1"/>
  <c r="AE223" i="1"/>
  <c r="DW223" i="1"/>
  <c r="BO181" i="1"/>
  <c r="BO185" i="1" s="1"/>
  <c r="BO187" i="1" s="1"/>
  <c r="FR160" i="1"/>
  <c r="FR210" i="1" s="1"/>
  <c r="FR211" i="1" s="1"/>
  <c r="FR214" i="1" s="1"/>
  <c r="FR219" i="1" s="1"/>
  <c r="FR224" i="1" s="1"/>
  <c r="AM150" i="1"/>
  <c r="AM152" i="1" s="1"/>
  <c r="F190" i="1"/>
  <c r="F216" i="1" s="1"/>
  <c r="AO190" i="1"/>
  <c r="AO216" i="1" s="1"/>
  <c r="X150" i="1"/>
  <c r="X152" i="1" s="1"/>
  <c r="FO156" i="1"/>
  <c r="FO158" i="1" s="1"/>
  <c r="FO154" i="1"/>
  <c r="AL150" i="1"/>
  <c r="AL152" i="1" s="1"/>
  <c r="BV150" i="1"/>
  <c r="BV152" i="1" s="1"/>
  <c r="CX154" i="1"/>
  <c r="CX156" i="1" s="1"/>
  <c r="CX158" i="1" s="1"/>
  <c r="BN154" i="1"/>
  <c r="BN156" i="1" s="1"/>
  <c r="BN158" i="1" s="1"/>
  <c r="EN190" i="1"/>
  <c r="EN216" i="1" s="1"/>
  <c r="DF190" i="1"/>
  <c r="DF216" i="1" s="1"/>
  <c r="AU160" i="1"/>
  <c r="AU210" i="1" s="1"/>
  <c r="AU211" i="1" s="1"/>
  <c r="AU214" i="1" s="1"/>
  <c r="AU219" i="1" s="1"/>
  <c r="AU224" i="1" s="1"/>
  <c r="L154" i="1"/>
  <c r="L156" i="1" s="1"/>
  <c r="L158" i="1" s="1"/>
  <c r="EO150" i="1"/>
  <c r="EO152" i="1" s="1"/>
  <c r="ED150" i="1"/>
  <c r="ED152" i="1" s="1"/>
  <c r="AX150" i="1"/>
  <c r="AX152" i="1" s="1"/>
  <c r="AC150" i="1"/>
  <c r="AC152" i="1" s="1"/>
  <c r="EH150" i="1"/>
  <c r="EH152" i="1" s="1"/>
  <c r="J190" i="1"/>
  <c r="J216" i="1" s="1"/>
  <c r="BB154" i="1"/>
  <c r="BB156" i="1"/>
  <c r="BB158" i="1" s="1"/>
  <c r="E156" i="1"/>
  <c r="E158" i="1" s="1"/>
  <c r="E154" i="1"/>
  <c r="DY160" i="1"/>
  <c r="DY210" i="1" s="1"/>
  <c r="DY211" i="1" s="1"/>
  <c r="DY214" i="1" s="1"/>
  <c r="DY219" i="1" s="1"/>
  <c r="DY224" i="1" s="1"/>
  <c r="BR164" i="1"/>
  <c r="BR165" i="1" s="1"/>
  <c r="BR166" i="1" s="1"/>
  <c r="BR212" i="1" s="1"/>
  <c r="BR124" i="1"/>
  <c r="BR209" i="1" s="1"/>
  <c r="BR148" i="1"/>
  <c r="EM150" i="1"/>
  <c r="EM152" i="1" s="1"/>
  <c r="FG223" i="1"/>
  <c r="S164" i="1"/>
  <c r="S165" i="1" s="1"/>
  <c r="S166" i="1" s="1"/>
  <c r="S212" i="1" s="1"/>
  <c r="S152" i="1"/>
  <c r="S124" i="1"/>
  <c r="S209" i="1" s="1"/>
  <c r="F154" i="1"/>
  <c r="F156" i="1" s="1"/>
  <c r="F158" i="1" s="1"/>
  <c r="AO156" i="1"/>
  <c r="AO158" i="1" s="1"/>
  <c r="AO154" i="1"/>
  <c r="FW150" i="1"/>
  <c r="FW152" i="1" s="1"/>
  <c r="CK150" i="1"/>
  <c r="CK152" i="1" s="1"/>
  <c r="EU223" i="1"/>
  <c r="EL154" i="1"/>
  <c r="EL156" i="1" s="1"/>
  <c r="EL158" i="1" s="1"/>
  <c r="W160" i="1"/>
  <c r="W210" i="1" s="1"/>
  <c r="W211" i="1" s="1"/>
  <c r="W214" i="1" s="1"/>
  <c r="W219" i="1" s="1"/>
  <c r="W224" i="1" s="1"/>
  <c r="DK190" i="1"/>
  <c r="DK216" i="1" s="1"/>
  <c r="P150" i="1"/>
  <c r="P152" i="1" s="1"/>
  <c r="CG164" i="1"/>
  <c r="CG165" i="1" s="1"/>
  <c r="CG166" i="1" s="1"/>
  <c r="CG212" i="1" s="1"/>
  <c r="CG124" i="1"/>
  <c r="CG209" i="1" s="1"/>
  <c r="CG146" i="1"/>
  <c r="DS154" i="1"/>
  <c r="DS156" i="1" s="1"/>
  <c r="DS158" i="1" s="1"/>
  <c r="AT150" i="1"/>
  <c r="AT152" i="1" s="1"/>
  <c r="AZ154" i="1"/>
  <c r="AZ156" i="1" s="1"/>
  <c r="AZ158" i="1" s="1"/>
  <c r="DV150" i="1"/>
  <c r="DV152" i="1" s="1"/>
  <c r="FN190" i="1"/>
  <c r="FN216" i="1" s="1"/>
  <c r="EP164" i="1"/>
  <c r="EP165" i="1" s="1"/>
  <c r="EP166" i="1" s="1"/>
  <c r="EP212" i="1" s="1"/>
  <c r="EP124" i="1"/>
  <c r="EP209" i="1" s="1"/>
  <c r="EP146" i="1"/>
  <c r="EP158" i="1" s="1"/>
  <c r="J154" i="1"/>
  <c r="J156" i="1"/>
  <c r="J158" i="1" s="1"/>
  <c r="DN154" i="1"/>
  <c r="DN156" i="1" s="1"/>
  <c r="DN158" i="1" s="1"/>
  <c r="I164" i="1"/>
  <c r="I165" i="1" s="1"/>
  <c r="I166" i="1" s="1"/>
  <c r="I212" i="1" s="1"/>
  <c r="I152" i="1"/>
  <c r="I124" i="1"/>
  <c r="I209" i="1" s="1"/>
  <c r="I181" i="1"/>
  <c r="I185" i="1" s="1"/>
  <c r="I187" i="1" s="1"/>
  <c r="CQ154" i="1"/>
  <c r="CQ156" i="1"/>
  <c r="CQ158" i="1" s="1"/>
  <c r="EJ154" i="1"/>
  <c r="EJ156" i="1" s="1"/>
  <c r="EJ158" i="1" s="1"/>
  <c r="AI150" i="1"/>
  <c r="AI152" i="1" s="1"/>
  <c r="AN150" i="1"/>
  <c r="AN152" i="1" s="1"/>
  <c r="DW120" i="1"/>
  <c r="BC223" i="1"/>
  <c r="CZ154" i="1"/>
  <c r="CZ156" i="1" s="1"/>
  <c r="CZ158" i="1" s="1"/>
  <c r="AW160" i="1"/>
  <c r="AW210" i="1" s="1"/>
  <c r="AW211" i="1" s="1"/>
  <c r="AW214" i="1" s="1"/>
  <c r="AW219" i="1" s="1"/>
  <c r="AW224" i="1" s="1"/>
  <c r="EN154" i="1"/>
  <c r="EN156" i="1"/>
  <c r="EN158" i="1" s="1"/>
  <c r="BE150" i="1"/>
  <c r="BE152" i="1" s="1"/>
  <c r="DF154" i="1"/>
  <c r="DF156" i="1" s="1"/>
  <c r="DF158" i="1" s="1"/>
  <c r="FF150" i="1"/>
  <c r="FF152" i="1" s="1"/>
  <c r="G223" i="1"/>
  <c r="DM150" i="1"/>
  <c r="DM152" i="1" s="1"/>
  <c r="AK223" i="1"/>
  <c r="ES150" i="1"/>
  <c r="ES152" i="1" s="1"/>
  <c r="CR150" i="1"/>
  <c r="CR152" i="1" s="1"/>
  <c r="EI164" i="1"/>
  <c r="EI165" i="1" s="1"/>
  <c r="EI166" i="1" s="1"/>
  <c r="EI212" i="1" s="1"/>
  <c r="EI152" i="1"/>
  <c r="EI124" i="1"/>
  <c r="EI209" i="1" s="1"/>
  <c r="AY150" i="1"/>
  <c r="AY152" i="1" s="1"/>
  <c r="S190" i="1"/>
  <c r="S216" i="1" s="1"/>
  <c r="Q154" i="1"/>
  <c r="Q156" i="1"/>
  <c r="Q158" i="1" s="1"/>
  <c r="ER210" i="1"/>
  <c r="ER211" i="1" s="1"/>
  <c r="ER214" i="1" s="1"/>
  <c r="ER219" i="1" s="1"/>
  <c r="ER224" i="1" s="1"/>
  <c r="ER160" i="1"/>
  <c r="BA154" i="1"/>
  <c r="BA156" i="1"/>
  <c r="BA158" i="1" s="1"/>
  <c r="AP190" i="1"/>
  <c r="AP216" i="1" s="1"/>
  <c r="FT150" i="1"/>
  <c r="FT152" i="1" s="1"/>
  <c r="FV190" i="1"/>
  <c r="FV216" i="1" s="1"/>
  <c r="AE120" i="1"/>
  <c r="DL190" i="1"/>
  <c r="DL216" i="1" s="1"/>
  <c r="BQ190" i="1"/>
  <c r="BQ216" i="1" s="1"/>
  <c r="AJ150" i="1"/>
  <c r="AJ152" i="1" s="1"/>
  <c r="DK154" i="1"/>
  <c r="DK156" i="1" s="1"/>
  <c r="DK158" i="1" s="1"/>
  <c r="DA160" i="1"/>
  <c r="DA210" i="1" s="1"/>
  <c r="DA211" i="1" s="1"/>
  <c r="DA214" i="1" s="1"/>
  <c r="DA219" i="1" s="1"/>
  <c r="DA224" i="1" s="1"/>
  <c r="DI190" i="1"/>
  <c r="DI216" i="1" s="1"/>
  <c r="BG190" i="1"/>
  <c r="BG216" i="1" s="1"/>
  <c r="CB150" i="1"/>
  <c r="CB152" i="1" s="1"/>
  <c r="FL164" i="1"/>
  <c r="FL165" i="1" s="1"/>
  <c r="FL166" i="1" s="1"/>
  <c r="FL212" i="1" s="1"/>
  <c r="FL124" i="1"/>
  <c r="FL209" i="1" s="1"/>
  <c r="FL148" i="1"/>
  <c r="BX150" i="1"/>
  <c r="BX152" i="1" s="1"/>
  <c r="Z164" i="1"/>
  <c r="Z165" i="1" s="1"/>
  <c r="Z166" i="1" s="1"/>
  <c r="Z212" i="1" s="1"/>
  <c r="Z146" i="1"/>
  <c r="Z158" i="1" s="1"/>
  <c r="Z124" i="1"/>
  <c r="Z209" i="1" s="1"/>
  <c r="FN154" i="1"/>
  <c r="FN156" i="1"/>
  <c r="FN158" i="1" s="1"/>
  <c r="FM150" i="1"/>
  <c r="FM152" i="1" s="1"/>
  <c r="DG150" i="1"/>
  <c r="DG152" i="1" s="1"/>
  <c r="BK190" i="1"/>
  <c r="BK216" i="1" s="1"/>
  <c r="Q190" i="1"/>
  <c r="Q216" i="1" s="1"/>
  <c r="N150" i="1"/>
  <c r="N152" i="1" s="1"/>
  <c r="DL154" i="1"/>
  <c r="DL156" i="1"/>
  <c r="DL158" i="1" s="1"/>
  <c r="AV150" i="1"/>
  <c r="AV152" i="1" s="1"/>
  <c r="U150" i="1"/>
  <c r="U152" i="1" s="1"/>
  <c r="EU120" i="1"/>
  <c r="K150" i="1"/>
  <c r="K152" i="1" s="1"/>
  <c r="FQ164" i="1"/>
  <c r="FQ165" i="1" s="1"/>
  <c r="FQ166" i="1" s="1"/>
  <c r="FQ212" i="1" s="1"/>
  <c r="FQ124" i="1"/>
  <c r="FQ209" i="1" s="1"/>
  <c r="FQ152" i="1"/>
  <c r="FQ181" i="1"/>
  <c r="FQ185" i="1" s="1"/>
  <c r="FQ187" i="1" s="1"/>
  <c r="BJ150" i="1"/>
  <c r="BJ152" i="1" s="1"/>
  <c r="FK190" i="1"/>
  <c r="FK216" i="1" s="1"/>
  <c r="AK120" i="1"/>
  <c r="CQ190" i="1"/>
  <c r="CQ216" i="1" s="1"/>
  <c r="DC164" i="1"/>
  <c r="DC165" i="1" s="1"/>
  <c r="DC166" i="1" s="1"/>
  <c r="DC212" i="1" s="1"/>
  <c r="DC146" i="1"/>
  <c r="DC158" i="1" s="1"/>
  <c r="DC124" i="1"/>
  <c r="DC209" i="1" s="1"/>
  <c r="H150" i="1"/>
  <c r="H152" i="1" s="1"/>
  <c r="DI154" i="1"/>
  <c r="DI156" i="1" s="1"/>
  <c r="DI158" i="1" s="1"/>
  <c r="BG154" i="1"/>
  <c r="BG156" i="1"/>
  <c r="BG158" i="1" s="1"/>
  <c r="AG150" i="1"/>
  <c r="AG152" i="1" s="1"/>
  <c r="EC210" i="1"/>
  <c r="EC211" i="1" s="1"/>
  <c r="EC214" i="1" s="1"/>
  <c r="EC219" i="1" s="1"/>
  <c r="EC224" i="1" s="1"/>
  <c r="EC160" i="1"/>
  <c r="CY120" i="1"/>
  <c r="FP190" i="1"/>
  <c r="FP216" i="1" s="1"/>
  <c r="CT150" i="1"/>
  <c r="CT152" i="1" s="1"/>
  <c r="BY210" i="1" l="1"/>
  <c r="BY211" i="1" s="1"/>
  <c r="BY160" i="1"/>
  <c r="W244" i="1"/>
  <c r="W226" i="1"/>
  <c r="W235" i="1"/>
  <c r="W232" i="1"/>
  <c r="W236" i="1" s="1"/>
  <c r="W240" i="1" s="1"/>
  <c r="W245" i="1" s="1"/>
  <c r="W234" i="1"/>
  <c r="DB244" i="1"/>
  <c r="DB226" i="1"/>
  <c r="DB235" i="1"/>
  <c r="DB232" i="1"/>
  <c r="DB234" i="1"/>
  <c r="M210" i="1"/>
  <c r="M211" i="1" s="1"/>
  <c r="M160" i="1"/>
  <c r="DI160" i="1"/>
  <c r="DI210" i="1" s="1"/>
  <c r="DI211" i="1" s="1"/>
  <c r="EJ160" i="1"/>
  <c r="EJ210" i="1" s="1"/>
  <c r="EJ211" i="1" s="1"/>
  <c r="EL160" i="1"/>
  <c r="EL210" i="1" s="1"/>
  <c r="EL211" i="1" s="1"/>
  <c r="CI160" i="1"/>
  <c r="CI210" i="1" s="1"/>
  <c r="CI211" i="1" s="1"/>
  <c r="D160" i="1"/>
  <c r="D210" i="1" s="1"/>
  <c r="D211" i="1" s="1"/>
  <c r="ER244" i="1"/>
  <c r="ER246" i="1" s="1"/>
  <c r="ER226" i="1"/>
  <c r="ER235" i="1"/>
  <c r="ER234" i="1"/>
  <c r="ER232" i="1"/>
  <c r="ER236" i="1" s="1"/>
  <c r="ER240" i="1" s="1"/>
  <c r="ER245" i="1" s="1"/>
  <c r="DK210" i="1"/>
  <c r="DK211" i="1" s="1"/>
  <c r="DK160" i="1"/>
  <c r="DX244" i="1"/>
  <c r="DX226" i="1"/>
  <c r="DX232" i="1"/>
  <c r="DX234" i="1"/>
  <c r="DX235" i="1"/>
  <c r="FI210" i="1"/>
  <c r="FI211" i="1" s="1"/>
  <c r="FI160" i="1"/>
  <c r="DA244" i="1"/>
  <c r="DA226" i="1"/>
  <c r="DA235" i="1"/>
  <c r="DA232" i="1"/>
  <c r="DA236" i="1" s="1"/>
  <c r="DA240" i="1" s="1"/>
  <c r="DA245" i="1" s="1"/>
  <c r="DA234" i="1"/>
  <c r="DF160" i="1"/>
  <c r="DF210" i="1" s="1"/>
  <c r="DF211" i="1" s="1"/>
  <c r="L210" i="1"/>
  <c r="L211" i="1" s="1"/>
  <c r="L160" i="1"/>
  <c r="CS244" i="1"/>
  <c r="CS226" i="1"/>
  <c r="CS232" i="1"/>
  <c r="CS234" i="1"/>
  <c r="CS235" i="1"/>
  <c r="CV244" i="1"/>
  <c r="CV226" i="1"/>
  <c r="CV235" i="1"/>
  <c r="CV234" i="1"/>
  <c r="CV232" i="1"/>
  <c r="CV236" i="1" s="1"/>
  <c r="CV240" i="1" s="1"/>
  <c r="CV245" i="1" s="1"/>
  <c r="AU226" i="1"/>
  <c r="AU244" i="1"/>
  <c r="AU235" i="1"/>
  <c r="AU232" i="1"/>
  <c r="AU234" i="1"/>
  <c r="FR244" i="1"/>
  <c r="FR226" i="1"/>
  <c r="FR235" i="1"/>
  <c r="FR232" i="1"/>
  <c r="FR236" i="1" s="1"/>
  <c r="FR240" i="1" s="1"/>
  <c r="FR245" i="1" s="1"/>
  <c r="FR234" i="1"/>
  <c r="DO160" i="1"/>
  <c r="DO210" i="1" s="1"/>
  <c r="DO211" i="1" s="1"/>
  <c r="BT226" i="1"/>
  <c r="BT244" i="1"/>
  <c r="BT235" i="1"/>
  <c r="BT232" i="1"/>
  <c r="BT234" i="1"/>
  <c r="DY244" i="1"/>
  <c r="DY226" i="1"/>
  <c r="DY234" i="1"/>
  <c r="DY232" i="1"/>
  <c r="DY236" i="1" s="1"/>
  <c r="DY240" i="1" s="1"/>
  <c r="DY245" i="1" s="1"/>
  <c r="DY235" i="1"/>
  <c r="DS160" i="1"/>
  <c r="DS210" i="1" s="1"/>
  <c r="DS211" i="1" s="1"/>
  <c r="CJ210" i="1"/>
  <c r="CJ211" i="1" s="1"/>
  <c r="CJ160" i="1"/>
  <c r="FK210" i="1"/>
  <c r="FK211" i="1" s="1"/>
  <c r="FK160" i="1"/>
  <c r="AZ160" i="1"/>
  <c r="AZ210" i="1" s="1"/>
  <c r="AZ211" i="1" s="1"/>
  <c r="AW226" i="1"/>
  <c r="AW244" i="1"/>
  <c r="AW232" i="1"/>
  <c r="AW236" i="1" s="1"/>
  <c r="AW240" i="1" s="1"/>
  <c r="AW245" i="1" s="1"/>
  <c r="AW234" i="1"/>
  <c r="AW235" i="1"/>
  <c r="F160" i="1"/>
  <c r="F210" i="1" s="1"/>
  <c r="F211" i="1" s="1"/>
  <c r="BN160" i="1"/>
  <c r="BN210" i="1" s="1"/>
  <c r="BN211" i="1" s="1"/>
  <c r="CU244" i="1"/>
  <c r="CU246" i="1" s="1"/>
  <c r="CU226" i="1"/>
  <c r="CU235" i="1"/>
  <c r="CU234" i="1"/>
  <c r="CU232" i="1"/>
  <c r="CU236" i="1" s="1"/>
  <c r="CU240" i="1" s="1"/>
  <c r="CU245" i="1" s="1"/>
  <c r="DP226" i="1"/>
  <c r="DP244" i="1"/>
  <c r="DP232" i="1"/>
  <c r="DP234" i="1"/>
  <c r="DP235" i="1"/>
  <c r="DE226" i="1"/>
  <c r="DE244" i="1"/>
  <c r="DE246" i="1" s="1"/>
  <c r="DE232" i="1"/>
  <c r="DE236" i="1" s="1"/>
  <c r="DE240" i="1" s="1"/>
  <c r="DE245" i="1" s="1"/>
  <c r="DE234" i="1"/>
  <c r="DE235" i="1"/>
  <c r="CZ160" i="1"/>
  <c r="CZ210" i="1" s="1"/>
  <c r="CZ211" i="1" s="1"/>
  <c r="DN210" i="1"/>
  <c r="DN211" i="1" s="1"/>
  <c r="DN160" i="1"/>
  <c r="CX160" i="1"/>
  <c r="CX210" i="1" s="1"/>
  <c r="CX211" i="1" s="1"/>
  <c r="CD244" i="1"/>
  <c r="CD226" i="1"/>
  <c r="CD235" i="1"/>
  <c r="CD232" i="1"/>
  <c r="CD234" i="1"/>
  <c r="BU226" i="1"/>
  <c r="BU244" i="1"/>
  <c r="BU232" i="1"/>
  <c r="BU234" i="1"/>
  <c r="BU235" i="1"/>
  <c r="AP160" i="1"/>
  <c r="AP210" i="1" s="1"/>
  <c r="AP211" i="1" s="1"/>
  <c r="EC244" i="1"/>
  <c r="EC226" i="1"/>
  <c r="EC232" i="1"/>
  <c r="EC236" i="1" s="1"/>
  <c r="EC240" i="1" s="1"/>
  <c r="EC245" i="1" s="1"/>
  <c r="EC234" i="1"/>
  <c r="EC235" i="1"/>
  <c r="CP160" i="1"/>
  <c r="CP210" i="1" s="1"/>
  <c r="CP211" i="1" s="1"/>
  <c r="CF154" i="1"/>
  <c r="CF156" i="1"/>
  <c r="CF158" i="1" s="1"/>
  <c r="DL160" i="1"/>
  <c r="DL210" i="1" s="1"/>
  <c r="DL211" i="1" s="1"/>
  <c r="X154" i="1"/>
  <c r="X156" i="1"/>
  <c r="X158" i="1" s="1"/>
  <c r="EQ154" i="1"/>
  <c r="EQ156" i="1" s="1"/>
  <c r="EQ158" i="1" s="1"/>
  <c r="BA160" i="1"/>
  <c r="BA210" i="1" s="1"/>
  <c r="BA211" i="1" s="1"/>
  <c r="CG150" i="1"/>
  <c r="CG152" i="1" s="1"/>
  <c r="AC154" i="1"/>
  <c r="AC156" i="1"/>
  <c r="AC158" i="1" s="1"/>
  <c r="FV210" i="1"/>
  <c r="FV211" i="1" s="1"/>
  <c r="FV160" i="1"/>
  <c r="CH154" i="1"/>
  <c r="CH156" i="1" s="1"/>
  <c r="CH158" i="1" s="1"/>
  <c r="BI154" i="1"/>
  <c r="BI156" i="1"/>
  <c r="BI158" i="1" s="1"/>
  <c r="FB154" i="1"/>
  <c r="FB156" i="1"/>
  <c r="FB158" i="1" s="1"/>
  <c r="CO150" i="1"/>
  <c r="CO152" i="1" s="1"/>
  <c r="FJ154" i="1"/>
  <c r="FJ156" i="1" s="1"/>
  <c r="FJ158" i="1" s="1"/>
  <c r="Y160" i="1"/>
  <c r="Y210" i="1" s="1"/>
  <c r="Y211" i="1" s="1"/>
  <c r="Y214" i="1" s="1"/>
  <c r="Y219" i="1" s="1"/>
  <c r="Y224" i="1" s="1"/>
  <c r="CY164" i="1"/>
  <c r="CY165" i="1" s="1"/>
  <c r="CY166" i="1" s="1"/>
  <c r="CY212" i="1" s="1"/>
  <c r="CY124" i="1"/>
  <c r="CY209" i="1" s="1"/>
  <c r="CY146" i="1"/>
  <c r="EU164" i="1"/>
  <c r="EU165" i="1" s="1"/>
  <c r="EU166" i="1" s="1"/>
  <c r="EU212" i="1" s="1"/>
  <c r="EU152" i="1"/>
  <c r="EU124" i="1"/>
  <c r="EU209" i="1" s="1"/>
  <c r="EU181" i="1"/>
  <c r="EU185" i="1" s="1"/>
  <c r="EU187" i="1" s="1"/>
  <c r="N154" i="1"/>
  <c r="N156" i="1"/>
  <c r="N158" i="1" s="1"/>
  <c r="Z160" i="1"/>
  <c r="Z210" i="1" s="1"/>
  <c r="Z211" i="1" s="1"/>
  <c r="Z214" i="1" s="1"/>
  <c r="Z219" i="1" s="1"/>
  <c r="Z224" i="1" s="1"/>
  <c r="FW154" i="1"/>
  <c r="FW156" i="1"/>
  <c r="FW158" i="1" s="1"/>
  <c r="AX154" i="1"/>
  <c r="AX156" i="1"/>
  <c r="AX158" i="1" s="1"/>
  <c r="FD154" i="1"/>
  <c r="FD156" i="1" s="1"/>
  <c r="FD158" i="1" s="1"/>
  <c r="FA150" i="1"/>
  <c r="FA152" i="1" s="1"/>
  <c r="CW150" i="1"/>
  <c r="CW152" i="1" s="1"/>
  <c r="AS154" i="1"/>
  <c r="AS156" i="1"/>
  <c r="AS158" i="1" s="1"/>
  <c r="AR154" i="1"/>
  <c r="AR156" i="1"/>
  <c r="AR158" i="1" s="1"/>
  <c r="BO190" i="1"/>
  <c r="BO216" i="1" s="1"/>
  <c r="CC154" i="1"/>
  <c r="CC156" i="1"/>
  <c r="CC158" i="1" s="1"/>
  <c r="AQ150" i="1"/>
  <c r="AQ152" i="1" s="1"/>
  <c r="BO154" i="1"/>
  <c r="BO156" i="1" s="1"/>
  <c r="BO158" i="1" s="1"/>
  <c r="DC160" i="1"/>
  <c r="DC210" i="1" s="1"/>
  <c r="DC211" i="1" s="1"/>
  <c r="DC214" i="1" s="1"/>
  <c r="DC219" i="1" s="1"/>
  <c r="DC224" i="1" s="1"/>
  <c r="EI154" i="1"/>
  <c r="EI156" i="1"/>
  <c r="EI158" i="1" s="1"/>
  <c r="DM154" i="1"/>
  <c r="DM156" i="1"/>
  <c r="DM158" i="1" s="1"/>
  <c r="DV154" i="1"/>
  <c r="DV156" i="1"/>
  <c r="DV158" i="1" s="1"/>
  <c r="R190" i="1"/>
  <c r="R216" i="1" s="1"/>
  <c r="C142" i="1"/>
  <c r="FY138" i="1"/>
  <c r="FG150" i="1"/>
  <c r="FG152" i="1" s="1"/>
  <c r="CA160" i="1"/>
  <c r="CA210" i="1" s="1"/>
  <c r="CA211" i="1" s="1"/>
  <c r="CA214" i="1" s="1"/>
  <c r="CA219" i="1" s="1"/>
  <c r="CA224" i="1" s="1"/>
  <c r="EZ154" i="1"/>
  <c r="EZ156" i="1"/>
  <c r="EZ158" i="1" s="1"/>
  <c r="FO160" i="1"/>
  <c r="FO210" i="1" s="1"/>
  <c r="FO211" i="1" s="1"/>
  <c r="BX154" i="1"/>
  <c r="BX156" i="1" s="1"/>
  <c r="BX158" i="1" s="1"/>
  <c r="BE154" i="1"/>
  <c r="BE156" i="1" s="1"/>
  <c r="BE158" i="1" s="1"/>
  <c r="E160" i="1"/>
  <c r="E210" i="1" s="1"/>
  <c r="E211" i="1" s="1"/>
  <c r="EY160" i="1"/>
  <c r="EY210" i="1" s="1"/>
  <c r="EY211" i="1" s="1"/>
  <c r="EY214" i="1" s="1"/>
  <c r="EY219" i="1" s="1"/>
  <c r="EY224" i="1" s="1"/>
  <c r="BK160" i="1"/>
  <c r="BK210" i="1" s="1"/>
  <c r="BK211" i="1" s="1"/>
  <c r="R154" i="1"/>
  <c r="R156" i="1"/>
  <c r="R158" i="1" s="1"/>
  <c r="EK154" i="1"/>
  <c r="EK156" i="1"/>
  <c r="EK158" i="1" s="1"/>
  <c r="C254" i="1"/>
  <c r="C198" i="1"/>
  <c r="FC154" i="1"/>
  <c r="FC156" i="1"/>
  <c r="FC158" i="1" s="1"/>
  <c r="BS190" i="1"/>
  <c r="BS216" i="1" s="1"/>
  <c r="CB154" i="1"/>
  <c r="CB156" i="1"/>
  <c r="CB158" i="1" s="1"/>
  <c r="EF160" i="1"/>
  <c r="EF210" i="1" s="1"/>
  <c r="EF211" i="1" s="1"/>
  <c r="FP210" i="1"/>
  <c r="FP211" i="1" s="1"/>
  <c r="FP160" i="1"/>
  <c r="FQ190" i="1"/>
  <c r="FQ216" i="1" s="1"/>
  <c r="FQ154" i="1"/>
  <c r="FQ156" i="1" s="1"/>
  <c r="FQ158" i="1" s="1"/>
  <c r="CR154" i="1"/>
  <c r="CR156" i="1"/>
  <c r="CR158" i="1" s="1"/>
  <c r="AO160" i="1"/>
  <c r="AO210" i="1" s="1"/>
  <c r="AO211" i="1" s="1"/>
  <c r="EM154" i="1"/>
  <c r="EM156" i="1"/>
  <c r="EM158" i="1" s="1"/>
  <c r="ED156" i="1"/>
  <c r="ED158" i="1" s="1"/>
  <c r="ED154" i="1"/>
  <c r="EW154" i="1"/>
  <c r="EW156" i="1"/>
  <c r="EW158" i="1" s="1"/>
  <c r="CE154" i="1"/>
  <c r="CE156" i="1"/>
  <c r="CE158" i="1" s="1"/>
  <c r="EG154" i="1"/>
  <c r="EG156" i="1"/>
  <c r="EG158" i="1" s="1"/>
  <c r="C189" i="1"/>
  <c r="C183" i="1"/>
  <c r="AH160" i="1"/>
  <c r="AH210" i="1" s="1"/>
  <c r="AH211" i="1" s="1"/>
  <c r="CN154" i="1"/>
  <c r="CN156" i="1" s="1"/>
  <c r="CN158" i="1" s="1"/>
  <c r="DD154" i="1"/>
  <c r="DD156" i="1"/>
  <c r="DD158" i="1" s="1"/>
  <c r="BS154" i="1"/>
  <c r="BS156" i="1"/>
  <c r="BS158" i="1" s="1"/>
  <c r="EV156" i="1"/>
  <c r="EV158" i="1" s="1"/>
  <c r="EV154" i="1"/>
  <c r="FN160" i="1"/>
  <c r="FN210" i="1" s="1"/>
  <c r="FN211" i="1" s="1"/>
  <c r="AI154" i="1"/>
  <c r="AI156" i="1"/>
  <c r="AI158" i="1" s="1"/>
  <c r="AK164" i="1"/>
  <c r="AK165" i="1" s="1"/>
  <c r="AK166" i="1" s="1"/>
  <c r="AK212" i="1" s="1"/>
  <c r="AK124" i="1"/>
  <c r="AK209" i="1" s="1"/>
  <c r="AK146" i="1"/>
  <c r="AE164" i="1"/>
  <c r="AE165" i="1" s="1"/>
  <c r="AE166" i="1" s="1"/>
  <c r="AE212" i="1" s="1"/>
  <c r="AE146" i="1"/>
  <c r="AE124" i="1"/>
  <c r="AE209" i="1" s="1"/>
  <c r="Q160" i="1"/>
  <c r="Q210" i="1" s="1"/>
  <c r="Q211" i="1" s="1"/>
  <c r="EN160" i="1"/>
  <c r="EN210" i="1" s="1"/>
  <c r="EN211" i="1" s="1"/>
  <c r="BB160" i="1"/>
  <c r="BB210" i="1" s="1"/>
  <c r="BB211" i="1" s="1"/>
  <c r="EO154" i="1"/>
  <c r="EO156" i="1" s="1"/>
  <c r="EO158" i="1" s="1"/>
  <c r="FU160" i="1"/>
  <c r="FU210" i="1" s="1"/>
  <c r="FU211" i="1" s="1"/>
  <c r="EX154" i="1"/>
  <c r="EX156" i="1" s="1"/>
  <c r="EX158" i="1" s="1"/>
  <c r="FX160" i="1"/>
  <c r="FX210" i="1" s="1"/>
  <c r="FX211" i="1" s="1"/>
  <c r="FX214" i="1" s="1"/>
  <c r="FX219" i="1" s="1"/>
  <c r="FX224" i="1" s="1"/>
  <c r="AA154" i="1"/>
  <c r="AA156" i="1"/>
  <c r="AA158" i="1" s="1"/>
  <c r="BH154" i="1"/>
  <c r="BH156" i="1"/>
  <c r="BH158" i="1" s="1"/>
  <c r="DQ154" i="1"/>
  <c r="DQ156" i="1"/>
  <c r="DQ158" i="1" s="1"/>
  <c r="EA154" i="1"/>
  <c r="EA156" i="1"/>
  <c r="EA158" i="1" s="1"/>
  <c r="CM154" i="1"/>
  <c r="CM156" i="1" s="1"/>
  <c r="CM158" i="1" s="1"/>
  <c r="BQ160" i="1"/>
  <c r="BQ210" i="1" s="1"/>
  <c r="BQ211" i="1" s="1"/>
  <c r="AG154" i="1"/>
  <c r="AG156" i="1"/>
  <c r="AG158" i="1" s="1"/>
  <c r="BG160" i="1"/>
  <c r="BG210" i="1" s="1"/>
  <c r="BG211" i="1" s="1"/>
  <c r="DG154" i="1"/>
  <c r="DG156" i="1"/>
  <c r="DG158" i="1" s="1"/>
  <c r="FL150" i="1"/>
  <c r="FL152" i="1" s="1"/>
  <c r="DW164" i="1"/>
  <c r="DW165" i="1" s="1"/>
  <c r="DW166" i="1" s="1"/>
  <c r="DW212" i="1" s="1"/>
  <c r="DW124" i="1"/>
  <c r="DW209" i="1" s="1"/>
  <c r="DW146" i="1"/>
  <c r="J160" i="1"/>
  <c r="J210" i="1" s="1"/>
  <c r="J211" i="1" s="1"/>
  <c r="P154" i="1"/>
  <c r="P156" i="1"/>
  <c r="P158" i="1" s="1"/>
  <c r="BV154" i="1"/>
  <c r="BV156" i="1" s="1"/>
  <c r="BV158" i="1" s="1"/>
  <c r="AM156" i="1"/>
  <c r="AM158" i="1" s="1"/>
  <c r="AM154" i="1"/>
  <c r="DR160" i="1"/>
  <c r="DR210" i="1" s="1"/>
  <c r="DR211" i="1" s="1"/>
  <c r="BZ154" i="1"/>
  <c r="BZ156" i="1" s="1"/>
  <c r="BZ158" i="1" s="1"/>
  <c r="FE154" i="1"/>
  <c r="FE156" i="1"/>
  <c r="FE158" i="1" s="1"/>
  <c r="ET156" i="1"/>
  <c r="ET158" i="1" s="1"/>
  <c r="ET154" i="1"/>
  <c r="C118" i="1"/>
  <c r="FZ111" i="1"/>
  <c r="C115" i="1"/>
  <c r="FS160" i="1"/>
  <c r="FS210" i="1" s="1"/>
  <c r="FS211" i="1" s="1"/>
  <c r="FS214" i="1" s="1"/>
  <c r="FS219" i="1" s="1"/>
  <c r="FS224" i="1" s="1"/>
  <c r="AB154" i="1"/>
  <c r="AB156" i="1"/>
  <c r="AB158" i="1" s="1"/>
  <c r="G164" i="1"/>
  <c r="G165" i="1" s="1"/>
  <c r="G166" i="1" s="1"/>
  <c r="G212" i="1" s="1"/>
  <c r="G148" i="1"/>
  <c r="G124" i="1"/>
  <c r="G209" i="1" s="1"/>
  <c r="FH154" i="1"/>
  <c r="FH156" i="1"/>
  <c r="FH158" i="1" s="1"/>
  <c r="CM190" i="1"/>
  <c r="CM216" i="1" s="1"/>
  <c r="AJ154" i="1"/>
  <c r="AJ156" i="1"/>
  <c r="AJ158" i="1" s="1"/>
  <c r="H154" i="1"/>
  <c r="H156" i="1"/>
  <c r="H158" i="1" s="1"/>
  <c r="BL154" i="1"/>
  <c r="BL156" i="1"/>
  <c r="BL158" i="1" s="1"/>
  <c r="U154" i="1"/>
  <c r="U156" i="1"/>
  <c r="U158" i="1" s="1"/>
  <c r="ES154" i="1"/>
  <c r="ES156" i="1" s="1"/>
  <c r="ES158" i="1" s="1"/>
  <c r="CQ160" i="1"/>
  <c r="CQ210" i="1" s="1"/>
  <c r="CQ211" i="1" s="1"/>
  <c r="AT154" i="1"/>
  <c r="AT156" i="1"/>
  <c r="AT158" i="1" s="1"/>
  <c r="AL154" i="1"/>
  <c r="AL156" i="1" s="1"/>
  <c r="AL158" i="1" s="1"/>
  <c r="DZ154" i="1"/>
  <c r="DZ156" i="1"/>
  <c r="DZ158" i="1" s="1"/>
  <c r="BP154" i="1"/>
  <c r="BP156" i="1" s="1"/>
  <c r="BP158" i="1" s="1"/>
  <c r="CL154" i="1"/>
  <c r="CL156" i="1"/>
  <c r="CL158" i="1" s="1"/>
  <c r="DU154" i="1"/>
  <c r="DU156" i="1" s="1"/>
  <c r="DU158" i="1" s="1"/>
  <c r="EE154" i="1"/>
  <c r="EE156" i="1" s="1"/>
  <c r="EE158" i="1" s="1"/>
  <c r="BF154" i="1"/>
  <c r="BF156" i="1"/>
  <c r="BF158" i="1" s="1"/>
  <c r="CK154" i="1"/>
  <c r="CK156" i="1" s="1"/>
  <c r="CK158" i="1" s="1"/>
  <c r="DT154" i="1"/>
  <c r="DT156" i="1"/>
  <c r="DT158" i="1" s="1"/>
  <c r="BD154" i="1"/>
  <c r="BD156" i="1" s="1"/>
  <c r="BD158" i="1" s="1"/>
  <c r="CT154" i="1"/>
  <c r="CT156" i="1"/>
  <c r="CT158" i="1" s="1"/>
  <c r="K154" i="1"/>
  <c r="K156" i="1" s="1"/>
  <c r="K158" i="1" s="1"/>
  <c r="FT154" i="1"/>
  <c r="FT156" i="1" s="1"/>
  <c r="FT158" i="1" s="1"/>
  <c r="AY156" i="1"/>
  <c r="AY158" i="1" s="1"/>
  <c r="AY154" i="1"/>
  <c r="EP160" i="1"/>
  <c r="EP210" i="1" s="1"/>
  <c r="EP211" i="1" s="1"/>
  <c r="EP214" i="1" s="1"/>
  <c r="EP219" i="1" s="1"/>
  <c r="EP224" i="1" s="1"/>
  <c r="S154" i="1"/>
  <c r="S156" i="1" s="1"/>
  <c r="S158" i="1" s="1"/>
  <c r="BR150" i="1"/>
  <c r="BR152" i="1" s="1"/>
  <c r="DH210" i="1"/>
  <c r="DH211" i="1" s="1"/>
  <c r="DH160" i="1"/>
  <c r="AF154" i="1"/>
  <c r="AF156" i="1"/>
  <c r="AF158" i="1" s="1"/>
  <c r="DJ210" i="1"/>
  <c r="DJ211" i="1" s="1"/>
  <c r="DJ160" i="1"/>
  <c r="BW154" i="1"/>
  <c r="BW156" i="1"/>
  <c r="BW158" i="1" s="1"/>
  <c r="V150" i="1"/>
  <c r="V152" i="1" s="1"/>
  <c r="BM154" i="1"/>
  <c r="BM156" i="1"/>
  <c r="BM158" i="1" s="1"/>
  <c r="EB190" i="1"/>
  <c r="EB216" i="1" s="1"/>
  <c r="EI190" i="1"/>
  <c r="EI216" i="1" s="1"/>
  <c r="T154" i="1"/>
  <c r="T156" i="1" s="1"/>
  <c r="T158" i="1" s="1"/>
  <c r="I154" i="1"/>
  <c r="I156" i="1"/>
  <c r="I158" i="1" s="1"/>
  <c r="BJ156" i="1"/>
  <c r="BJ158" i="1" s="1"/>
  <c r="BJ154" i="1"/>
  <c r="AV154" i="1"/>
  <c r="AV156" i="1"/>
  <c r="AV158" i="1" s="1"/>
  <c r="FM156" i="1"/>
  <c r="FM158" i="1" s="1"/>
  <c r="FM154" i="1"/>
  <c r="FF154" i="1"/>
  <c r="FF156" i="1" s="1"/>
  <c r="FF158" i="1" s="1"/>
  <c r="AN154" i="1"/>
  <c r="AN156" i="1" s="1"/>
  <c r="AN158" i="1" s="1"/>
  <c r="I190" i="1"/>
  <c r="I216" i="1" s="1"/>
  <c r="EH154" i="1"/>
  <c r="EH156" i="1"/>
  <c r="EH158" i="1" s="1"/>
  <c r="O154" i="1"/>
  <c r="O156" i="1"/>
  <c r="O158" i="1" s="1"/>
  <c r="C107" i="1"/>
  <c r="C109" i="1" s="1"/>
  <c r="FZ105" i="1"/>
  <c r="AD150" i="1"/>
  <c r="AD152" i="1" s="1"/>
  <c r="BC164" i="1"/>
  <c r="BC165" i="1" s="1"/>
  <c r="BC166" i="1" s="1"/>
  <c r="BC212" i="1" s="1"/>
  <c r="BC152" i="1"/>
  <c r="BC124" i="1"/>
  <c r="BC209" i="1" s="1"/>
  <c r="BC181" i="1"/>
  <c r="BC185" i="1" s="1"/>
  <c r="BC187" i="1" s="1"/>
  <c r="EB154" i="1"/>
  <c r="EB156" i="1"/>
  <c r="EB158" i="1" s="1"/>
  <c r="FD210" i="1" l="1"/>
  <c r="FD211" i="1" s="1"/>
  <c r="FD214" i="1" s="1"/>
  <c r="FD219" i="1" s="1"/>
  <c r="FD224" i="1" s="1"/>
  <c r="FD160" i="1"/>
  <c r="BO160" i="1"/>
  <c r="BO210" i="1" s="1"/>
  <c r="BO211" i="1" s="1"/>
  <c r="AL160" i="1"/>
  <c r="AL210" i="1" s="1"/>
  <c r="AL211" i="1" s="1"/>
  <c r="AL214" i="1" s="1"/>
  <c r="AL219" i="1" s="1"/>
  <c r="AL224" i="1" s="1"/>
  <c r="J214" i="1"/>
  <c r="J219" i="1" s="1"/>
  <c r="J224" i="1" s="1"/>
  <c r="J324" i="1"/>
  <c r="J323" i="1" s="1"/>
  <c r="BB214" i="1"/>
  <c r="BB219" i="1" s="1"/>
  <c r="BB224" i="1" s="1"/>
  <c r="BB324" i="1"/>
  <c r="BB323" i="1" s="1"/>
  <c r="CA244" i="1"/>
  <c r="CA226" i="1"/>
  <c r="CA234" i="1"/>
  <c r="CA235" i="1"/>
  <c r="CA232" i="1"/>
  <c r="T210" i="1"/>
  <c r="T211" i="1" s="1"/>
  <c r="T214" i="1" s="1"/>
  <c r="T219" i="1" s="1"/>
  <c r="T224" i="1" s="1"/>
  <c r="T160" i="1"/>
  <c r="EN214" i="1"/>
  <c r="EN219" i="1" s="1"/>
  <c r="EN224" i="1" s="1"/>
  <c r="EN324" i="1"/>
  <c r="EN323" i="1" s="1"/>
  <c r="Y244" i="1"/>
  <c r="Y226" i="1"/>
  <c r="Y232" i="1"/>
  <c r="Y234" i="1"/>
  <c r="Y235" i="1"/>
  <c r="BQ214" i="1"/>
  <c r="BQ219" i="1" s="1"/>
  <c r="BQ224" i="1" s="1"/>
  <c r="BQ324" i="1"/>
  <c r="BQ323" i="1" s="1"/>
  <c r="CK160" i="1"/>
  <c r="CK210" i="1" s="1"/>
  <c r="CK211" i="1" s="1"/>
  <c r="CK214" i="1" s="1"/>
  <c r="CK219" i="1" s="1"/>
  <c r="CK224" i="1" s="1"/>
  <c r="BA214" i="1"/>
  <c r="BA219" i="1" s="1"/>
  <c r="BA224" i="1" s="1"/>
  <c r="BA324" i="1"/>
  <c r="BA323" i="1" s="1"/>
  <c r="FF160" i="1"/>
  <c r="FF210" i="1" s="1"/>
  <c r="FF211" i="1" s="1"/>
  <c r="FF214" i="1" s="1"/>
  <c r="FF219" i="1" s="1"/>
  <c r="FF224" i="1" s="1"/>
  <c r="S160" i="1"/>
  <c r="S210" i="1" s="1"/>
  <c r="S211" i="1" s="1"/>
  <c r="CQ214" i="1"/>
  <c r="CQ219" i="1" s="1"/>
  <c r="CQ224" i="1" s="1"/>
  <c r="CQ324" i="1"/>
  <c r="CQ323" i="1" s="1"/>
  <c r="EF214" i="1"/>
  <c r="EF219" i="1" s="1"/>
  <c r="EF224" i="1" s="1"/>
  <c r="EF324" i="1"/>
  <c r="EF323" i="1" s="1"/>
  <c r="BK214" i="1"/>
  <c r="BK219" i="1" s="1"/>
  <c r="BK224" i="1" s="1"/>
  <c r="BK324" i="1"/>
  <c r="BK323" i="1" s="1"/>
  <c r="Z244" i="1"/>
  <c r="Z226" i="1"/>
  <c r="Z234" i="1"/>
  <c r="Z235" i="1"/>
  <c r="Z232" i="1"/>
  <c r="Z236" i="1" s="1"/>
  <c r="Z240" i="1" s="1"/>
  <c r="Z245" i="1" s="1"/>
  <c r="EQ160" i="1"/>
  <c r="EQ210" i="1" s="1"/>
  <c r="EQ211" i="1" s="1"/>
  <c r="EQ214" i="1" s="1"/>
  <c r="EQ219" i="1" s="1"/>
  <c r="EQ224" i="1" s="1"/>
  <c r="AP214" i="1"/>
  <c r="AP219" i="1" s="1"/>
  <c r="AP224" i="1" s="1"/>
  <c r="AP324" i="1"/>
  <c r="AP323" i="1" s="1"/>
  <c r="D214" i="1"/>
  <c r="D219" i="1" s="1"/>
  <c r="D224" i="1" s="1"/>
  <c r="D324" i="1"/>
  <c r="D323" i="1" s="1"/>
  <c r="CM210" i="1"/>
  <c r="CM211" i="1" s="1"/>
  <c r="CM160" i="1"/>
  <c r="FN214" i="1"/>
  <c r="FN219" i="1" s="1"/>
  <c r="FN224" i="1" s="1"/>
  <c r="FN324" i="1"/>
  <c r="FN323" i="1" s="1"/>
  <c r="ES160" i="1"/>
  <c r="ES210" i="1" s="1"/>
  <c r="ES211" i="1" s="1"/>
  <c r="ES214" i="1" s="1"/>
  <c r="ES219" i="1" s="1"/>
  <c r="ES224" i="1" s="1"/>
  <c r="EY226" i="1"/>
  <c r="EY244" i="1"/>
  <c r="EY234" i="1"/>
  <c r="EY232" i="1"/>
  <c r="EY235" i="1"/>
  <c r="AZ214" i="1"/>
  <c r="AZ219" i="1" s="1"/>
  <c r="AZ224" i="1" s="1"/>
  <c r="AZ324" i="1"/>
  <c r="AZ323" i="1" s="1"/>
  <c r="CI214" i="1"/>
  <c r="CI219" i="1" s="1"/>
  <c r="CI224" i="1" s="1"/>
  <c r="CI324" i="1"/>
  <c r="CI323" i="1" s="1"/>
  <c r="DC226" i="1"/>
  <c r="DC244" i="1"/>
  <c r="DC235" i="1"/>
  <c r="DC232" i="1"/>
  <c r="DC234" i="1"/>
  <c r="FJ210" i="1"/>
  <c r="FJ211" i="1" s="1"/>
  <c r="FJ214" i="1" s="1"/>
  <c r="FJ219" i="1" s="1"/>
  <c r="FJ224" i="1" s="1"/>
  <c r="FJ160" i="1"/>
  <c r="E214" i="1"/>
  <c r="E219" i="1" s="1"/>
  <c r="E224" i="1" s="1"/>
  <c r="E324" i="1"/>
  <c r="E323" i="1" s="1"/>
  <c r="CZ214" i="1"/>
  <c r="CZ219" i="1" s="1"/>
  <c r="CZ224" i="1" s="1"/>
  <c r="CZ324" i="1"/>
  <c r="CZ323" i="1" s="1"/>
  <c r="EL214" i="1"/>
  <c r="EL219" i="1" s="1"/>
  <c r="EL224" i="1" s="1"/>
  <c r="EL324" i="1"/>
  <c r="EL323" i="1" s="1"/>
  <c r="F214" i="1"/>
  <c r="F219" i="1" s="1"/>
  <c r="F224" i="1" s="1"/>
  <c r="F324" i="1"/>
  <c r="F323" i="1" s="1"/>
  <c r="BD160" i="1"/>
  <c r="BD210" i="1" s="1"/>
  <c r="BD211" i="1" s="1"/>
  <c r="BD214" i="1" s="1"/>
  <c r="BD219" i="1" s="1"/>
  <c r="BD224" i="1" s="1"/>
  <c r="AN210" i="1"/>
  <c r="AN211" i="1" s="1"/>
  <c r="AN214" i="1" s="1"/>
  <c r="AN219" i="1" s="1"/>
  <c r="AN224" i="1" s="1"/>
  <c r="AN160" i="1"/>
  <c r="EP244" i="1"/>
  <c r="EP226" i="1"/>
  <c r="EP235" i="1"/>
  <c r="EP234" i="1"/>
  <c r="EP232" i="1"/>
  <c r="DU160" i="1"/>
  <c r="DU210" i="1" s="1"/>
  <c r="DU211" i="1" s="1"/>
  <c r="DU214" i="1" s="1"/>
  <c r="DU219" i="1" s="1"/>
  <c r="DU224" i="1" s="1"/>
  <c r="DR214" i="1"/>
  <c r="DR219" i="1" s="1"/>
  <c r="DR224" i="1" s="1"/>
  <c r="DR324" i="1"/>
  <c r="DR323" i="1" s="1"/>
  <c r="CN160" i="1"/>
  <c r="CN210" i="1" s="1"/>
  <c r="CN211" i="1" s="1"/>
  <c r="CN214" i="1" s="1"/>
  <c r="CN219" i="1" s="1"/>
  <c r="CN224" i="1" s="1"/>
  <c r="BE210" i="1"/>
  <c r="BE211" i="1" s="1"/>
  <c r="BE214" i="1" s="1"/>
  <c r="BE219" i="1" s="1"/>
  <c r="BE224" i="1" s="1"/>
  <c r="BE160" i="1"/>
  <c r="DL214" i="1"/>
  <c r="DL219" i="1" s="1"/>
  <c r="DL224" i="1" s="1"/>
  <c r="DL324" i="1"/>
  <c r="DL323" i="1" s="1"/>
  <c r="EJ214" i="1"/>
  <c r="EJ219" i="1" s="1"/>
  <c r="EJ224" i="1" s="1"/>
  <c r="EJ324" i="1"/>
  <c r="EJ323" i="1" s="1"/>
  <c r="FU214" i="1"/>
  <c r="FU219" i="1" s="1"/>
  <c r="FU224" i="1" s="1"/>
  <c r="FU324" i="1"/>
  <c r="FU323" i="1" s="1"/>
  <c r="EO160" i="1"/>
  <c r="EO210" i="1" s="1"/>
  <c r="EO211" i="1" s="1"/>
  <c r="EO214" i="1" s="1"/>
  <c r="EO219" i="1" s="1"/>
  <c r="EO224" i="1" s="1"/>
  <c r="Q214" i="1"/>
  <c r="Q219" i="1" s="1"/>
  <c r="Q224" i="1" s="1"/>
  <c r="Q324" i="1"/>
  <c r="Q323" i="1" s="1"/>
  <c r="BZ210" i="1"/>
  <c r="BZ211" i="1" s="1"/>
  <c r="BZ214" i="1" s="1"/>
  <c r="BZ219" i="1" s="1"/>
  <c r="BZ224" i="1" s="1"/>
  <c r="BZ160" i="1"/>
  <c r="FT160" i="1"/>
  <c r="FT210" i="1" s="1"/>
  <c r="FT211" i="1" s="1"/>
  <c r="FT214" i="1" s="1"/>
  <c r="FT219" i="1" s="1"/>
  <c r="FT224" i="1" s="1"/>
  <c r="BG214" i="1"/>
  <c r="BG219" i="1" s="1"/>
  <c r="BG224" i="1" s="1"/>
  <c r="BG324" i="1"/>
  <c r="BG323" i="1" s="1"/>
  <c r="AH214" i="1"/>
  <c r="AH219" i="1" s="1"/>
  <c r="AH224" i="1" s="1"/>
  <c r="AH324" i="1"/>
  <c r="AH323" i="1" s="1"/>
  <c r="BX160" i="1"/>
  <c r="BX210" i="1" s="1"/>
  <c r="BX211" i="1" s="1"/>
  <c r="BX214" i="1" s="1"/>
  <c r="BX219" i="1" s="1"/>
  <c r="BX224" i="1" s="1"/>
  <c r="DF214" i="1"/>
  <c r="DF219" i="1" s="1"/>
  <c r="DF224" i="1" s="1"/>
  <c r="DF324" i="1"/>
  <c r="DF323" i="1" s="1"/>
  <c r="DI214" i="1"/>
  <c r="DI219" i="1" s="1"/>
  <c r="DI224" i="1" s="1"/>
  <c r="DI324" i="1"/>
  <c r="DI323" i="1" s="1"/>
  <c r="FQ160" i="1"/>
  <c r="FQ210" i="1" s="1"/>
  <c r="FQ211" i="1" s="1"/>
  <c r="CX214" i="1"/>
  <c r="CX219" i="1" s="1"/>
  <c r="CX224" i="1" s="1"/>
  <c r="CX324" i="1"/>
  <c r="CX323" i="1" s="1"/>
  <c r="EE160" i="1"/>
  <c r="EE210" i="1" s="1"/>
  <c r="EE211" i="1" s="1"/>
  <c r="EE214" i="1" s="1"/>
  <c r="EE219" i="1" s="1"/>
  <c r="EE224" i="1" s="1"/>
  <c r="K160" i="1"/>
  <c r="K210" i="1" s="1"/>
  <c r="K211" i="1" s="1"/>
  <c r="K214" i="1" s="1"/>
  <c r="K219" i="1" s="1"/>
  <c r="K224" i="1" s="1"/>
  <c r="FX226" i="1"/>
  <c r="FX244" i="1"/>
  <c r="FX235" i="1"/>
  <c r="FX232" i="1"/>
  <c r="FX234" i="1"/>
  <c r="AO214" i="1"/>
  <c r="AO219" i="1" s="1"/>
  <c r="AO224" i="1" s="1"/>
  <c r="AO324" i="1"/>
  <c r="AO323" i="1" s="1"/>
  <c r="FO214" i="1"/>
  <c r="FO219" i="1" s="1"/>
  <c r="FO224" i="1" s="1"/>
  <c r="FO324" i="1"/>
  <c r="FO323" i="1" s="1"/>
  <c r="CH160" i="1"/>
  <c r="CH210" i="1" s="1"/>
  <c r="CH211" i="1" s="1"/>
  <c r="CH214" i="1" s="1"/>
  <c r="CH219" i="1" s="1"/>
  <c r="CH224" i="1" s="1"/>
  <c r="DO214" i="1"/>
  <c r="DO219" i="1" s="1"/>
  <c r="DO224" i="1" s="1"/>
  <c r="DO324" i="1"/>
  <c r="DO323" i="1" s="1"/>
  <c r="BP210" i="1"/>
  <c r="BP211" i="1" s="1"/>
  <c r="BP214" i="1" s="1"/>
  <c r="BP219" i="1" s="1"/>
  <c r="BP224" i="1" s="1"/>
  <c r="BP160" i="1"/>
  <c r="FS244" i="1"/>
  <c r="FS226" i="1"/>
  <c r="FS232" i="1"/>
  <c r="FS236" i="1" s="1"/>
  <c r="FS240" i="1" s="1"/>
  <c r="FS245" i="1" s="1"/>
  <c r="FS234" i="1"/>
  <c r="FS235" i="1"/>
  <c r="BV160" i="1"/>
  <c r="BV210" i="1" s="1"/>
  <c r="BV211" i="1" s="1"/>
  <c r="BV214" i="1" s="1"/>
  <c r="BV219" i="1" s="1"/>
  <c r="BV224" i="1" s="1"/>
  <c r="EX160" i="1"/>
  <c r="EX210" i="1" s="1"/>
  <c r="EX211" i="1" s="1"/>
  <c r="EX214" i="1" s="1"/>
  <c r="EX219" i="1" s="1"/>
  <c r="EX224" i="1" s="1"/>
  <c r="CP214" i="1"/>
  <c r="CP219" i="1" s="1"/>
  <c r="CP224" i="1" s="1"/>
  <c r="CP324" i="1"/>
  <c r="CP323" i="1" s="1"/>
  <c r="BN214" i="1"/>
  <c r="BN219" i="1" s="1"/>
  <c r="BN224" i="1" s="1"/>
  <c r="BN324" i="1"/>
  <c r="BN323" i="1" s="1"/>
  <c r="DS214" i="1"/>
  <c r="DS219" i="1" s="1"/>
  <c r="DS224" i="1" s="1"/>
  <c r="DS324" i="1"/>
  <c r="DS323" i="1" s="1"/>
  <c r="BS160" i="1"/>
  <c r="BS210" i="1" s="1"/>
  <c r="BS211" i="1" s="1"/>
  <c r="DE276" i="1"/>
  <c r="DE251" i="1"/>
  <c r="DE257" i="1" s="1"/>
  <c r="DE260" i="1" s="1"/>
  <c r="FK214" i="1"/>
  <c r="FK219" i="1" s="1"/>
  <c r="FK224" i="1" s="1"/>
  <c r="FK324" i="1"/>
  <c r="FK323" i="1" s="1"/>
  <c r="CS246" i="1"/>
  <c r="AQ154" i="1"/>
  <c r="AQ156" i="1" s="1"/>
  <c r="AQ158" i="1" s="1"/>
  <c r="DB236" i="1"/>
  <c r="DB240" i="1" s="1"/>
  <c r="DB245" i="1" s="1"/>
  <c r="DB246" i="1" s="1"/>
  <c r="AF160" i="1"/>
  <c r="AF210" i="1" s="1"/>
  <c r="AF211" i="1" s="1"/>
  <c r="AF214" i="1" s="1"/>
  <c r="AF219" i="1" s="1"/>
  <c r="AF224" i="1" s="1"/>
  <c r="C119" i="1"/>
  <c r="FZ119" i="1" s="1"/>
  <c r="FZ109" i="1"/>
  <c r="DQ160" i="1"/>
  <c r="DQ210" i="1" s="1"/>
  <c r="DQ211" i="1" s="1"/>
  <c r="DQ214" i="1" s="1"/>
  <c r="DQ219" i="1" s="1"/>
  <c r="DQ224" i="1" s="1"/>
  <c r="DD210" i="1"/>
  <c r="DD211" i="1" s="1"/>
  <c r="DD214" i="1" s="1"/>
  <c r="DD219" i="1" s="1"/>
  <c r="DD224" i="1" s="1"/>
  <c r="DD160" i="1"/>
  <c r="N210" i="1"/>
  <c r="N211" i="1" s="1"/>
  <c r="N214" i="1" s="1"/>
  <c r="N219" i="1" s="1"/>
  <c r="N224" i="1" s="1"/>
  <c r="N160" i="1"/>
  <c r="X210" i="1"/>
  <c r="X211" i="1" s="1"/>
  <c r="X214" i="1" s="1"/>
  <c r="X219" i="1" s="1"/>
  <c r="X224" i="1" s="1"/>
  <c r="X160" i="1"/>
  <c r="DX236" i="1"/>
  <c r="DX240" i="1" s="1"/>
  <c r="DX245" i="1" s="1"/>
  <c r="DX246" i="1" s="1"/>
  <c r="EB160" i="1"/>
  <c r="EB210" i="1" s="1"/>
  <c r="EB211" i="1" s="1"/>
  <c r="BM160" i="1"/>
  <c r="BM210" i="1" s="1"/>
  <c r="BM211" i="1" s="1"/>
  <c r="BM214" i="1" s="1"/>
  <c r="BM219" i="1" s="1"/>
  <c r="BM224" i="1" s="1"/>
  <c r="BR154" i="1"/>
  <c r="BR156" i="1"/>
  <c r="BR158" i="1" s="1"/>
  <c r="CT210" i="1"/>
  <c r="CT211" i="1" s="1"/>
  <c r="CT214" i="1" s="1"/>
  <c r="CT219" i="1" s="1"/>
  <c r="CT224" i="1" s="1"/>
  <c r="CT160" i="1"/>
  <c r="FE160" i="1"/>
  <c r="FE210" i="1" s="1"/>
  <c r="FE211" i="1" s="1"/>
  <c r="FE214" i="1" s="1"/>
  <c r="FE219" i="1" s="1"/>
  <c r="FE224" i="1" s="1"/>
  <c r="AK150" i="1"/>
  <c r="AK152" i="1" s="1"/>
  <c r="CB160" i="1"/>
  <c r="CB210" i="1" s="1"/>
  <c r="CB211" i="1" s="1"/>
  <c r="CB214" i="1" s="1"/>
  <c r="CB219" i="1" s="1"/>
  <c r="CB224" i="1" s="1"/>
  <c r="CC160" i="1"/>
  <c r="CC210" i="1" s="1"/>
  <c r="CC211" i="1" s="1"/>
  <c r="CC214" i="1" s="1"/>
  <c r="CC219" i="1" s="1"/>
  <c r="CC224" i="1" s="1"/>
  <c r="FA154" i="1"/>
  <c r="FA156" i="1" s="1"/>
  <c r="FA158" i="1" s="1"/>
  <c r="AC210" i="1"/>
  <c r="AC211" i="1" s="1"/>
  <c r="AC214" i="1" s="1"/>
  <c r="AC219" i="1" s="1"/>
  <c r="AC224" i="1" s="1"/>
  <c r="AC160" i="1"/>
  <c r="FM160" i="1"/>
  <c r="FM210" i="1" s="1"/>
  <c r="FM211" i="1" s="1"/>
  <c r="FM214" i="1" s="1"/>
  <c r="FM219" i="1" s="1"/>
  <c r="FM224" i="1" s="1"/>
  <c r="DH214" i="1"/>
  <c r="DH219" i="1" s="1"/>
  <c r="DH224" i="1" s="1"/>
  <c r="DH324" i="1"/>
  <c r="DH323" i="1" s="1"/>
  <c r="BL160" i="1"/>
  <c r="BL210" i="1" s="1"/>
  <c r="BL211" i="1" s="1"/>
  <c r="BL214" i="1" s="1"/>
  <c r="BL219" i="1" s="1"/>
  <c r="BL224" i="1" s="1"/>
  <c r="ET160" i="1"/>
  <c r="ET210" i="1" s="1"/>
  <c r="ET211" i="1" s="1"/>
  <c r="ET214" i="1" s="1"/>
  <c r="ET219" i="1" s="1"/>
  <c r="ET224" i="1" s="1"/>
  <c r="R160" i="1"/>
  <c r="R210" i="1" s="1"/>
  <c r="R211" i="1" s="1"/>
  <c r="CD246" i="1"/>
  <c r="L214" i="1"/>
  <c r="L219" i="1" s="1"/>
  <c r="L224" i="1" s="1"/>
  <c r="L324" i="1"/>
  <c r="L323" i="1" s="1"/>
  <c r="AT210" i="1"/>
  <c r="AT211" i="1" s="1"/>
  <c r="AT214" i="1" s="1"/>
  <c r="AT219" i="1" s="1"/>
  <c r="AT224" i="1" s="1"/>
  <c r="AT160" i="1"/>
  <c r="H210" i="1"/>
  <c r="H211" i="1" s="1"/>
  <c r="H214" i="1" s="1"/>
  <c r="H219" i="1" s="1"/>
  <c r="H224" i="1" s="1"/>
  <c r="H160" i="1"/>
  <c r="G150" i="1"/>
  <c r="G152" i="1" s="1"/>
  <c r="AG160" i="1"/>
  <c r="AG210" i="1" s="1"/>
  <c r="AG211" i="1" s="1"/>
  <c r="AG214" i="1" s="1"/>
  <c r="AG219" i="1" s="1"/>
  <c r="AG224" i="1" s="1"/>
  <c r="BH210" i="1"/>
  <c r="BH211" i="1" s="1"/>
  <c r="BH214" i="1" s="1"/>
  <c r="BH219" i="1" s="1"/>
  <c r="BH224" i="1" s="1"/>
  <c r="BH160" i="1"/>
  <c r="EG160" i="1"/>
  <c r="EG210" i="1" s="1"/>
  <c r="EG211" i="1" s="1"/>
  <c r="EG214" i="1" s="1"/>
  <c r="EG219" i="1" s="1"/>
  <c r="EG224" i="1" s="1"/>
  <c r="CR160" i="1"/>
  <c r="CR210" i="1" s="1"/>
  <c r="CR211" i="1" s="1"/>
  <c r="CR214" i="1" s="1"/>
  <c r="CR219" i="1" s="1"/>
  <c r="CR224" i="1" s="1"/>
  <c r="EZ160" i="1"/>
  <c r="EZ210" i="1" s="1"/>
  <c r="EZ211" i="1" s="1"/>
  <c r="EZ214" i="1" s="1"/>
  <c r="EZ219" i="1" s="1"/>
  <c r="EZ224" i="1" s="1"/>
  <c r="DM160" i="1"/>
  <c r="DM210" i="1" s="1"/>
  <c r="DM211" i="1" s="1"/>
  <c r="DM214" i="1" s="1"/>
  <c r="DM219" i="1" s="1"/>
  <c r="DM224" i="1" s="1"/>
  <c r="EU190" i="1"/>
  <c r="EU216" i="1" s="1"/>
  <c r="DP236" i="1"/>
  <c r="DP240" i="1" s="1"/>
  <c r="DP245" i="1" s="1"/>
  <c r="DP246" i="1" s="1"/>
  <c r="DG210" i="1"/>
  <c r="DG211" i="1" s="1"/>
  <c r="DG214" i="1" s="1"/>
  <c r="DG219" i="1" s="1"/>
  <c r="DG224" i="1" s="1"/>
  <c r="DG160" i="1"/>
  <c r="O210" i="1"/>
  <c r="O211" i="1" s="1"/>
  <c r="O214" i="1" s="1"/>
  <c r="O219" i="1" s="1"/>
  <c r="O224" i="1" s="1"/>
  <c r="O160" i="1"/>
  <c r="P210" i="1"/>
  <c r="P211" i="1" s="1"/>
  <c r="P214" i="1" s="1"/>
  <c r="P219" i="1" s="1"/>
  <c r="P224" i="1" s="1"/>
  <c r="P160" i="1"/>
  <c r="DV160" i="1"/>
  <c r="DV210" i="1" s="1"/>
  <c r="DV211" i="1" s="1"/>
  <c r="DV214" i="1" s="1"/>
  <c r="DV219" i="1" s="1"/>
  <c r="DV224" i="1" s="1"/>
  <c r="FV214" i="1"/>
  <c r="FV219" i="1" s="1"/>
  <c r="FV224" i="1" s="1"/>
  <c r="FV324" i="1"/>
  <c r="FV323" i="1" s="1"/>
  <c r="EC246" i="1"/>
  <c r="CJ214" i="1"/>
  <c r="CJ219" i="1" s="1"/>
  <c r="CJ224" i="1" s="1"/>
  <c r="CJ324" i="1"/>
  <c r="CJ323" i="1" s="1"/>
  <c r="AV160" i="1"/>
  <c r="AV210" i="1" s="1"/>
  <c r="AV211" i="1" s="1"/>
  <c r="AV214" i="1" s="1"/>
  <c r="AV219" i="1" s="1"/>
  <c r="AV224" i="1" s="1"/>
  <c r="EH160" i="1"/>
  <c r="EH210" i="1" s="1"/>
  <c r="EH211" i="1" s="1"/>
  <c r="EH214" i="1" s="1"/>
  <c r="EH219" i="1" s="1"/>
  <c r="EH224" i="1" s="1"/>
  <c r="BC190" i="1"/>
  <c r="BC216" i="1" s="1"/>
  <c r="V154" i="1"/>
  <c r="V156" i="1"/>
  <c r="V158" i="1" s="1"/>
  <c r="CO154" i="1"/>
  <c r="CO156" i="1" s="1"/>
  <c r="CO158" i="1" s="1"/>
  <c r="CG154" i="1"/>
  <c r="CG156" i="1" s="1"/>
  <c r="CG158" i="1" s="1"/>
  <c r="DZ160" i="1"/>
  <c r="DZ210" i="1" s="1"/>
  <c r="DZ211" i="1" s="1"/>
  <c r="DZ214" i="1" s="1"/>
  <c r="DZ219" i="1" s="1"/>
  <c r="DZ224" i="1" s="1"/>
  <c r="FH160" i="1"/>
  <c r="FH210" i="1" s="1"/>
  <c r="FH211" i="1" s="1"/>
  <c r="FH214" i="1" s="1"/>
  <c r="FH219" i="1" s="1"/>
  <c r="FH224" i="1" s="1"/>
  <c r="CF160" i="1"/>
  <c r="CF210" i="1" s="1"/>
  <c r="CF211" i="1" s="1"/>
  <c r="CF214" i="1" s="1"/>
  <c r="CF219" i="1" s="1"/>
  <c r="CF224" i="1" s="1"/>
  <c r="CL210" i="1"/>
  <c r="CL211" i="1" s="1"/>
  <c r="CL214" i="1" s="1"/>
  <c r="CL219" i="1" s="1"/>
  <c r="CL224" i="1" s="1"/>
  <c r="CL160" i="1"/>
  <c r="FC160" i="1"/>
  <c r="FC210" i="1" s="1"/>
  <c r="FC211" i="1" s="1"/>
  <c r="FC214" i="1" s="1"/>
  <c r="FC219" i="1" s="1"/>
  <c r="FC224" i="1" s="1"/>
  <c r="AR160" i="1"/>
  <c r="AR210" i="1" s="1"/>
  <c r="AR211" i="1" s="1"/>
  <c r="AR214" i="1" s="1"/>
  <c r="AR219" i="1" s="1"/>
  <c r="AR224" i="1" s="1"/>
  <c r="BU236" i="1"/>
  <c r="BU240" i="1" s="1"/>
  <c r="BU245" i="1" s="1"/>
  <c r="AW246" i="1"/>
  <c r="CV246" i="1"/>
  <c r="BF160" i="1"/>
  <c r="BF210" i="1" s="1"/>
  <c r="BF211" i="1" s="1"/>
  <c r="BF214" i="1" s="1"/>
  <c r="BF219" i="1" s="1"/>
  <c r="BF224" i="1" s="1"/>
  <c r="U160" i="1"/>
  <c r="U210" i="1" s="1"/>
  <c r="U211" i="1" s="1"/>
  <c r="U214" i="1" s="1"/>
  <c r="U219" i="1" s="1"/>
  <c r="U224" i="1" s="1"/>
  <c r="EM160" i="1"/>
  <c r="EM210" i="1" s="1"/>
  <c r="EM211" i="1" s="1"/>
  <c r="EM214" i="1" s="1"/>
  <c r="EM219" i="1" s="1"/>
  <c r="EM224" i="1" s="1"/>
  <c r="AA160" i="1"/>
  <c r="AA210" i="1" s="1"/>
  <c r="AA211" i="1" s="1"/>
  <c r="AA214" i="1" s="1"/>
  <c r="AA219" i="1" s="1"/>
  <c r="AA224" i="1" s="1"/>
  <c r="EI160" i="1"/>
  <c r="EI210" i="1" s="1"/>
  <c r="EI211" i="1" s="1"/>
  <c r="FB160" i="1"/>
  <c r="FB210" i="1" s="1"/>
  <c r="FB211" i="1" s="1"/>
  <c r="FB214" i="1" s="1"/>
  <c r="FB219" i="1" s="1"/>
  <c r="FB224" i="1" s="1"/>
  <c r="DK214" i="1"/>
  <c r="DK219" i="1" s="1"/>
  <c r="DK224" i="1" s="1"/>
  <c r="DK324" i="1"/>
  <c r="DK323" i="1" s="1"/>
  <c r="I210" i="1"/>
  <c r="I211" i="1" s="1"/>
  <c r="I160" i="1"/>
  <c r="AJ160" i="1"/>
  <c r="AJ210" i="1" s="1"/>
  <c r="AJ211" i="1" s="1"/>
  <c r="AJ214" i="1" s="1"/>
  <c r="AJ219" i="1" s="1"/>
  <c r="AJ224" i="1" s="1"/>
  <c r="EW210" i="1"/>
  <c r="EW211" i="1" s="1"/>
  <c r="EW214" i="1" s="1"/>
  <c r="EW219" i="1" s="1"/>
  <c r="EW224" i="1" s="1"/>
  <c r="EW160" i="1"/>
  <c r="FG156" i="1"/>
  <c r="FG158" i="1" s="1"/>
  <c r="FG154" i="1"/>
  <c r="FW160" i="1"/>
  <c r="FW210" i="1" s="1"/>
  <c r="FW211" i="1" s="1"/>
  <c r="FW214" i="1" s="1"/>
  <c r="FW219" i="1" s="1"/>
  <c r="FW224" i="1" s="1"/>
  <c r="CY150" i="1"/>
  <c r="CY152" i="1" s="1"/>
  <c r="BI160" i="1"/>
  <c r="BI210" i="1" s="1"/>
  <c r="BI211" i="1" s="1"/>
  <c r="BI214" i="1" s="1"/>
  <c r="BI219" i="1" s="1"/>
  <c r="BI224" i="1" s="1"/>
  <c r="BU246" i="1"/>
  <c r="EK160" i="1"/>
  <c r="EK210" i="1" s="1"/>
  <c r="EK211" i="1" s="1"/>
  <c r="EK214" i="1" s="1"/>
  <c r="EK219" i="1" s="1"/>
  <c r="EK224" i="1" s="1"/>
  <c r="DW150" i="1"/>
  <c r="DW152" i="1" s="1"/>
  <c r="CE160" i="1"/>
  <c r="CE210" i="1" s="1"/>
  <c r="CE211" i="1" s="1"/>
  <c r="CE214" i="1" s="1"/>
  <c r="CE219" i="1" s="1"/>
  <c r="CE224" i="1" s="1"/>
  <c r="AX160" i="1"/>
  <c r="AX210" i="1" s="1"/>
  <c r="AX211" i="1" s="1"/>
  <c r="AX214" i="1" s="1"/>
  <c r="AX219" i="1" s="1"/>
  <c r="AX224" i="1" s="1"/>
  <c r="BC154" i="1"/>
  <c r="BC156" i="1" s="1"/>
  <c r="BC158" i="1" s="1"/>
  <c r="DT160" i="1"/>
  <c r="DT210" i="1" s="1"/>
  <c r="DT211" i="1" s="1"/>
  <c r="DT214" i="1" s="1"/>
  <c r="DT219" i="1" s="1"/>
  <c r="DT224" i="1" s="1"/>
  <c r="AS160" i="1"/>
  <c r="AS210" i="1" s="1"/>
  <c r="AS211" i="1" s="1"/>
  <c r="AS214" i="1" s="1"/>
  <c r="AS219" i="1" s="1"/>
  <c r="AS224" i="1" s="1"/>
  <c r="DY246" i="1"/>
  <c r="FR246" i="1"/>
  <c r="DA246" i="1"/>
  <c r="W246" i="1"/>
  <c r="EA160" i="1"/>
  <c r="EA210" i="1" s="1"/>
  <c r="EA211" i="1" s="1"/>
  <c r="EA214" i="1" s="1"/>
  <c r="EA219" i="1" s="1"/>
  <c r="EA224" i="1" s="1"/>
  <c r="BJ210" i="1"/>
  <c r="BJ211" i="1" s="1"/>
  <c r="BJ214" i="1" s="1"/>
  <c r="BJ219" i="1" s="1"/>
  <c r="BJ224" i="1" s="1"/>
  <c r="BJ160" i="1"/>
  <c r="AB160" i="1"/>
  <c r="AB210" i="1" s="1"/>
  <c r="AB211" i="1" s="1"/>
  <c r="AB214" i="1" s="1"/>
  <c r="AB219" i="1" s="1"/>
  <c r="AB224" i="1" s="1"/>
  <c r="AI160" i="1"/>
  <c r="AI210" i="1" s="1"/>
  <c r="AI211" i="1" s="1"/>
  <c r="AI214" i="1" s="1"/>
  <c r="AI219" i="1" s="1"/>
  <c r="AI224" i="1" s="1"/>
  <c r="EU154" i="1"/>
  <c r="EU156" i="1"/>
  <c r="EU158" i="1" s="1"/>
  <c r="DN214" i="1"/>
  <c r="DN219" i="1" s="1"/>
  <c r="DN224" i="1" s="1"/>
  <c r="DN324" i="1"/>
  <c r="DN323" i="1" s="1"/>
  <c r="BW160" i="1"/>
  <c r="BW210" i="1" s="1"/>
  <c r="BW211" i="1" s="1"/>
  <c r="BW214" i="1" s="1"/>
  <c r="BW219" i="1" s="1"/>
  <c r="BW224" i="1" s="1"/>
  <c r="AD154" i="1"/>
  <c r="AD156" i="1" s="1"/>
  <c r="AD158" i="1" s="1"/>
  <c r="DJ214" i="1"/>
  <c r="DJ219" i="1" s="1"/>
  <c r="DJ224" i="1" s="1"/>
  <c r="DJ324" i="1"/>
  <c r="DJ323" i="1" s="1"/>
  <c r="AY160" i="1"/>
  <c r="AY210" i="1" s="1"/>
  <c r="AY211" i="1" s="1"/>
  <c r="AY214" i="1" s="1"/>
  <c r="AY219" i="1" s="1"/>
  <c r="AY224" i="1" s="1"/>
  <c r="FZ115" i="1"/>
  <c r="C120" i="1"/>
  <c r="C223" i="1"/>
  <c r="FZ223" i="1" s="1"/>
  <c r="FZ198" i="1"/>
  <c r="CS236" i="1"/>
  <c r="CS240" i="1" s="1"/>
  <c r="CS245" i="1" s="1"/>
  <c r="AM160" i="1"/>
  <c r="AM210" i="1" s="1"/>
  <c r="AM211" i="1" s="1"/>
  <c r="AM214" i="1" s="1"/>
  <c r="AM219" i="1" s="1"/>
  <c r="AM224" i="1" s="1"/>
  <c r="FL154" i="1"/>
  <c r="FL156" i="1" s="1"/>
  <c r="FL158" i="1" s="1"/>
  <c r="AE150" i="1"/>
  <c r="AE152" i="1" s="1"/>
  <c r="EV160" i="1"/>
  <c r="EV210" i="1" s="1"/>
  <c r="EV211" i="1" s="1"/>
  <c r="EV214" i="1" s="1"/>
  <c r="EV219" i="1" s="1"/>
  <c r="EV224" i="1" s="1"/>
  <c r="ED210" i="1"/>
  <c r="ED211" i="1" s="1"/>
  <c r="ED214" i="1" s="1"/>
  <c r="ED219" i="1" s="1"/>
  <c r="ED224" i="1" s="1"/>
  <c r="ED160" i="1"/>
  <c r="FP214" i="1"/>
  <c r="FP219" i="1" s="1"/>
  <c r="FP224" i="1" s="1"/>
  <c r="FP324" i="1"/>
  <c r="FP323" i="1" s="1"/>
  <c r="FY142" i="1"/>
  <c r="C144" i="1"/>
  <c r="FZ144" i="1" s="1"/>
  <c r="CW154" i="1"/>
  <c r="CW156" i="1"/>
  <c r="CW158" i="1" s="1"/>
  <c r="CD236" i="1"/>
  <c r="CD240" i="1" s="1"/>
  <c r="CD245" i="1" s="1"/>
  <c r="CU276" i="1"/>
  <c r="CU251" i="1"/>
  <c r="CU257" i="1" s="1"/>
  <c r="CU260" i="1" s="1"/>
  <c r="BT236" i="1"/>
  <c r="BT240" i="1" s="1"/>
  <c r="BT245" i="1" s="1"/>
  <c r="BT246" i="1" s="1"/>
  <c r="AU236" i="1"/>
  <c r="AU240" i="1" s="1"/>
  <c r="AU245" i="1" s="1"/>
  <c r="AU246" i="1" s="1"/>
  <c r="FI214" i="1"/>
  <c r="FI219" i="1" s="1"/>
  <c r="FI224" i="1" s="1"/>
  <c r="FI324" i="1"/>
  <c r="FI323" i="1" s="1"/>
  <c r="ER276" i="1"/>
  <c r="ER251" i="1"/>
  <c r="ER257" i="1" s="1"/>
  <c r="ER260" i="1" s="1"/>
  <c r="M214" i="1"/>
  <c r="M219" i="1" s="1"/>
  <c r="M224" i="1" s="1"/>
  <c r="M324" i="1"/>
  <c r="M323" i="1" s="1"/>
  <c r="BY214" i="1"/>
  <c r="BY219" i="1" s="1"/>
  <c r="BY224" i="1" s="1"/>
  <c r="BY324" i="1"/>
  <c r="FH244" i="1" l="1"/>
  <c r="FH226" i="1"/>
  <c r="FH234" i="1"/>
  <c r="FH232" i="1"/>
  <c r="FH236" i="1" s="1"/>
  <c r="FH240" i="1" s="1"/>
  <c r="FH245" i="1" s="1"/>
  <c r="FH235" i="1"/>
  <c r="FE244" i="1"/>
  <c r="FE226" i="1"/>
  <c r="FE235" i="1"/>
  <c r="FE232" i="1"/>
  <c r="FE234" i="1"/>
  <c r="ET244" i="1"/>
  <c r="ET226" i="1"/>
  <c r="ET235" i="1"/>
  <c r="ET232" i="1"/>
  <c r="ET234" i="1"/>
  <c r="BL244" i="1"/>
  <c r="BL226" i="1"/>
  <c r="BL235" i="1"/>
  <c r="BL232" i="1"/>
  <c r="BL234" i="1"/>
  <c r="DQ226" i="1"/>
  <c r="DQ244" i="1"/>
  <c r="DQ235" i="1"/>
  <c r="DQ232" i="1"/>
  <c r="DQ236" i="1" s="1"/>
  <c r="DQ240" i="1" s="1"/>
  <c r="DQ245" i="1" s="1"/>
  <c r="DQ234" i="1"/>
  <c r="BX244" i="1"/>
  <c r="BX226" i="1"/>
  <c r="BX234" i="1"/>
  <c r="BX232" i="1"/>
  <c r="BX235" i="1"/>
  <c r="EM226" i="1"/>
  <c r="EM244" i="1"/>
  <c r="EM235" i="1"/>
  <c r="EM234" i="1"/>
  <c r="EM232" i="1"/>
  <c r="EM236" i="1" s="1"/>
  <c r="EM240" i="1" s="1"/>
  <c r="EM245" i="1" s="1"/>
  <c r="EO226" i="1"/>
  <c r="EO244" i="1"/>
  <c r="EO232" i="1"/>
  <c r="EO234" i="1"/>
  <c r="EO235" i="1"/>
  <c r="BF244" i="1"/>
  <c r="BF226" i="1"/>
  <c r="BF235" i="1"/>
  <c r="BF234" i="1"/>
  <c r="BF232" i="1"/>
  <c r="BF236" i="1" s="1"/>
  <c r="BF240" i="1" s="1"/>
  <c r="BF245" i="1" s="1"/>
  <c r="BS214" i="1"/>
  <c r="BS219" i="1" s="1"/>
  <c r="BS224" i="1" s="1"/>
  <c r="BS324" i="1"/>
  <c r="BS323" i="1" s="1"/>
  <c r="AI226" i="1"/>
  <c r="AI244" i="1"/>
  <c r="AI234" i="1"/>
  <c r="AI235" i="1"/>
  <c r="AI232" i="1"/>
  <c r="AI236" i="1" s="1"/>
  <c r="AI240" i="1" s="1"/>
  <c r="AI245" i="1" s="1"/>
  <c r="AJ226" i="1"/>
  <c r="AJ244" i="1"/>
  <c r="AJ234" i="1"/>
  <c r="AJ232" i="1"/>
  <c r="AJ235" i="1"/>
  <c r="AG244" i="1"/>
  <c r="AG226" i="1"/>
  <c r="AG235" i="1"/>
  <c r="AG232" i="1"/>
  <c r="AG234" i="1"/>
  <c r="CR244" i="1"/>
  <c r="CR226" i="1"/>
  <c r="CR232" i="1"/>
  <c r="CR234" i="1"/>
  <c r="CR235" i="1"/>
  <c r="EG244" i="1"/>
  <c r="EG226" i="1"/>
  <c r="EG235" i="1"/>
  <c r="EG232" i="1"/>
  <c r="EG234" i="1"/>
  <c r="DT244" i="1"/>
  <c r="DT226" i="1"/>
  <c r="DT234" i="1"/>
  <c r="DT232" i="1"/>
  <c r="DT236" i="1" s="1"/>
  <c r="DT240" i="1" s="1"/>
  <c r="DT245" i="1" s="1"/>
  <c r="DT235" i="1"/>
  <c r="CO210" i="1"/>
  <c r="CO211" i="1" s="1"/>
  <c r="CO214" i="1" s="1"/>
  <c r="CO219" i="1" s="1"/>
  <c r="CO224" i="1" s="1"/>
  <c r="CO160" i="1"/>
  <c r="BC160" i="1"/>
  <c r="BC210" i="1" s="1"/>
  <c r="BC211" i="1" s="1"/>
  <c r="AX244" i="1"/>
  <c r="AX226" i="1"/>
  <c r="AX234" i="1"/>
  <c r="AX235" i="1"/>
  <c r="AX232" i="1"/>
  <c r="AB244" i="1"/>
  <c r="AB226" i="1"/>
  <c r="AB235" i="1"/>
  <c r="AB234" i="1"/>
  <c r="AB232" i="1"/>
  <c r="CE226" i="1"/>
  <c r="CE244" i="1"/>
  <c r="CE234" i="1"/>
  <c r="CE235" i="1"/>
  <c r="CE232" i="1"/>
  <c r="CE236" i="1" s="1"/>
  <c r="CE240" i="1" s="1"/>
  <c r="CE245" i="1" s="1"/>
  <c r="BW244" i="1"/>
  <c r="BW226" i="1"/>
  <c r="BW235" i="1"/>
  <c r="BW234" i="1"/>
  <c r="BW232" i="1"/>
  <c r="AS244" i="1"/>
  <c r="AS226" i="1"/>
  <c r="AS232" i="1"/>
  <c r="AS234" i="1"/>
  <c r="AS235" i="1"/>
  <c r="K226" i="1"/>
  <c r="K244" i="1"/>
  <c r="K235" i="1"/>
  <c r="K232" i="1"/>
  <c r="K234" i="1"/>
  <c r="FL210" i="1"/>
  <c r="FL211" i="1" s="1"/>
  <c r="FL214" i="1" s="1"/>
  <c r="FL219" i="1" s="1"/>
  <c r="FL224" i="1" s="1"/>
  <c r="FL160" i="1"/>
  <c r="U244" i="1"/>
  <c r="U226" i="1"/>
  <c r="U235" i="1"/>
  <c r="U232" i="1"/>
  <c r="U234" i="1"/>
  <c r="EH244" i="1"/>
  <c r="EH226" i="1"/>
  <c r="EH234" i="1"/>
  <c r="EH235" i="1"/>
  <c r="EH232" i="1"/>
  <c r="BM244" i="1"/>
  <c r="BM226" i="1"/>
  <c r="BM235" i="1"/>
  <c r="BM232" i="1"/>
  <c r="BM234" i="1"/>
  <c r="EK244" i="1"/>
  <c r="EK226" i="1"/>
  <c r="EK235" i="1"/>
  <c r="EK232" i="1"/>
  <c r="EK236" i="1" s="1"/>
  <c r="EK240" i="1" s="1"/>
  <c r="EK245" i="1" s="1"/>
  <c r="EK234" i="1"/>
  <c r="FC244" i="1"/>
  <c r="FC226" i="1"/>
  <c r="FC234" i="1"/>
  <c r="FC232" i="1"/>
  <c r="FC235" i="1"/>
  <c r="AV226" i="1"/>
  <c r="AV244" i="1"/>
  <c r="AV234" i="1"/>
  <c r="AV232" i="1"/>
  <c r="AV235" i="1"/>
  <c r="EB214" i="1"/>
  <c r="EB219" i="1" s="1"/>
  <c r="EB224" i="1" s="1"/>
  <c r="EB324" i="1"/>
  <c r="EB323" i="1" s="1"/>
  <c r="DB276" i="1"/>
  <c r="DB251" i="1"/>
  <c r="DB257" i="1" s="1"/>
  <c r="DB260" i="1" s="1"/>
  <c r="EE244" i="1"/>
  <c r="EE226" i="1"/>
  <c r="EE235" i="1"/>
  <c r="EE234" i="1"/>
  <c r="EE232" i="1"/>
  <c r="EQ244" i="1"/>
  <c r="EQ226" i="1"/>
  <c r="EQ235" i="1"/>
  <c r="EQ232" i="1"/>
  <c r="EQ236" i="1" s="1"/>
  <c r="EQ240" i="1" s="1"/>
  <c r="EQ245" i="1" s="1"/>
  <c r="EQ234" i="1"/>
  <c r="S214" i="1"/>
  <c r="S219" i="1" s="1"/>
  <c r="S224" i="1" s="1"/>
  <c r="S324" i="1"/>
  <c r="S323" i="1" s="1"/>
  <c r="DZ244" i="1"/>
  <c r="DZ226" i="1"/>
  <c r="DZ234" i="1"/>
  <c r="DZ232" i="1"/>
  <c r="DZ235" i="1"/>
  <c r="DV244" i="1"/>
  <c r="DV226" i="1"/>
  <c r="DV235" i="1"/>
  <c r="DV232" i="1"/>
  <c r="DV236" i="1" s="1"/>
  <c r="DV240" i="1" s="1"/>
  <c r="DV245" i="1" s="1"/>
  <c r="DV234" i="1"/>
  <c r="AR244" i="1"/>
  <c r="AR226" i="1"/>
  <c r="AR235" i="1"/>
  <c r="AR232" i="1"/>
  <c r="AR234" i="1"/>
  <c r="AF244" i="1"/>
  <c r="AF226" i="1"/>
  <c r="AF232" i="1"/>
  <c r="AF234" i="1"/>
  <c r="AF235" i="1"/>
  <c r="AY244" i="1"/>
  <c r="AY246" i="1" s="1"/>
  <c r="AY226" i="1"/>
  <c r="AY235" i="1"/>
  <c r="AY234" i="1"/>
  <c r="AY232" i="1"/>
  <c r="AY236" i="1" s="1"/>
  <c r="AY240" i="1" s="1"/>
  <c r="AY245" i="1" s="1"/>
  <c r="EA244" i="1"/>
  <c r="EA226" i="1"/>
  <c r="EA232" i="1"/>
  <c r="EA234" i="1"/>
  <c r="EA235" i="1"/>
  <c r="DP276" i="1"/>
  <c r="DP251" i="1"/>
  <c r="DP257" i="1" s="1"/>
  <c r="DP260" i="1" s="1"/>
  <c r="DX276" i="1"/>
  <c r="DX251" i="1"/>
  <c r="DX257" i="1" s="1"/>
  <c r="DX260" i="1" s="1"/>
  <c r="AQ160" i="1"/>
  <c r="AQ210" i="1" s="1"/>
  <c r="AQ211" i="1" s="1"/>
  <c r="AQ214" i="1" s="1"/>
  <c r="AQ219" i="1" s="1"/>
  <c r="AQ224" i="1" s="1"/>
  <c r="CH244" i="1"/>
  <c r="CH226" i="1"/>
  <c r="CH235" i="1"/>
  <c r="CH232" i="1"/>
  <c r="CH234" i="1"/>
  <c r="FT244" i="1"/>
  <c r="FT226" i="1"/>
  <c r="FT232" i="1"/>
  <c r="FT234" i="1"/>
  <c r="FT235" i="1"/>
  <c r="FF244" i="1"/>
  <c r="FF226" i="1"/>
  <c r="FF232" i="1"/>
  <c r="FF235" i="1"/>
  <c r="FF234" i="1"/>
  <c r="AL244" i="1"/>
  <c r="AL226" i="1"/>
  <c r="AL232" i="1"/>
  <c r="AL235" i="1"/>
  <c r="AL234" i="1"/>
  <c r="AM244" i="1"/>
  <c r="AM246" i="1" s="1"/>
  <c r="AM226" i="1"/>
  <c r="AM235" i="1"/>
  <c r="AM234" i="1"/>
  <c r="AM232" i="1"/>
  <c r="AM236" i="1" s="1"/>
  <c r="AM240" i="1" s="1"/>
  <c r="AM245" i="1" s="1"/>
  <c r="DU244" i="1"/>
  <c r="DU226" i="1"/>
  <c r="DU235" i="1"/>
  <c r="DU232" i="1"/>
  <c r="DU234" i="1"/>
  <c r="FM244" i="1"/>
  <c r="FM226" i="1"/>
  <c r="FM232" i="1"/>
  <c r="FM236" i="1" s="1"/>
  <c r="FM240" i="1" s="1"/>
  <c r="FM245" i="1" s="1"/>
  <c r="FM234" i="1"/>
  <c r="FM235" i="1"/>
  <c r="AU276" i="1"/>
  <c r="AU251" i="1"/>
  <c r="AU257" i="1" s="1"/>
  <c r="AU260" i="1" s="1"/>
  <c r="BI244" i="1"/>
  <c r="BI226" i="1"/>
  <c r="BI232" i="1"/>
  <c r="BI234" i="1"/>
  <c r="BI235" i="1"/>
  <c r="FB244" i="1"/>
  <c r="FB226" i="1"/>
  <c r="FB234" i="1"/>
  <c r="FB235" i="1"/>
  <c r="FB232" i="1"/>
  <c r="FA160" i="1"/>
  <c r="FA210" i="1" s="1"/>
  <c r="FA211" i="1" s="1"/>
  <c r="FA214" i="1" s="1"/>
  <c r="FA219" i="1" s="1"/>
  <c r="FA224" i="1" s="1"/>
  <c r="EX244" i="1"/>
  <c r="EX226" i="1"/>
  <c r="EX235" i="1"/>
  <c r="EX232" i="1"/>
  <c r="EX234" i="1"/>
  <c r="BD244" i="1"/>
  <c r="BD226" i="1"/>
  <c r="BD232" i="1"/>
  <c r="BD236" i="1" s="1"/>
  <c r="BD240" i="1" s="1"/>
  <c r="BD245" i="1" s="1"/>
  <c r="BD234" i="1"/>
  <c r="BD235" i="1"/>
  <c r="BO214" i="1"/>
  <c r="BO219" i="1" s="1"/>
  <c r="BO224" i="1" s="1"/>
  <c r="BO324" i="1"/>
  <c r="BO323" i="1" s="1"/>
  <c r="AA244" i="1"/>
  <c r="AA226" i="1"/>
  <c r="AA235" i="1"/>
  <c r="AA234" i="1"/>
  <c r="AA232" i="1"/>
  <c r="AA236" i="1" s="1"/>
  <c r="AA240" i="1" s="1"/>
  <c r="AA245" i="1" s="1"/>
  <c r="CG160" i="1"/>
  <c r="CG210" i="1" s="1"/>
  <c r="CG211" i="1" s="1"/>
  <c r="CG214" i="1" s="1"/>
  <c r="CG219" i="1" s="1"/>
  <c r="CG224" i="1" s="1"/>
  <c r="R214" i="1"/>
  <c r="R219" i="1" s="1"/>
  <c r="R224" i="1" s="1"/>
  <c r="R324" i="1"/>
  <c r="R323" i="1" s="1"/>
  <c r="BT276" i="1"/>
  <c r="BT251" i="1"/>
  <c r="BT257" i="1" s="1"/>
  <c r="BT260" i="1" s="1"/>
  <c r="EV244" i="1"/>
  <c r="EV226" i="1"/>
  <c r="EV232" i="1"/>
  <c r="EV236" i="1" s="1"/>
  <c r="EV240" i="1" s="1"/>
  <c r="EV245" i="1" s="1"/>
  <c r="EV234" i="1"/>
  <c r="EV235" i="1"/>
  <c r="AD160" i="1"/>
  <c r="AD210" i="1" s="1"/>
  <c r="AD211" i="1" s="1"/>
  <c r="AD214" i="1" s="1"/>
  <c r="AD219" i="1" s="1"/>
  <c r="AD224" i="1" s="1"/>
  <c r="EI214" i="1"/>
  <c r="EI219" i="1" s="1"/>
  <c r="EI224" i="1" s="1"/>
  <c r="EI324" i="1"/>
  <c r="EI323" i="1" s="1"/>
  <c r="CF226" i="1"/>
  <c r="CF244" i="1"/>
  <c r="CF232" i="1"/>
  <c r="CF234" i="1"/>
  <c r="CF235" i="1"/>
  <c r="DM244" i="1"/>
  <c r="DM226" i="1"/>
  <c r="DM235" i="1"/>
  <c r="DM232" i="1"/>
  <c r="DM234" i="1"/>
  <c r="CC244" i="1"/>
  <c r="CC246" i="1" s="1"/>
  <c r="CC226" i="1"/>
  <c r="CC232" i="1"/>
  <c r="CC236" i="1" s="1"/>
  <c r="CC240" i="1" s="1"/>
  <c r="CC245" i="1" s="1"/>
  <c r="CC234" i="1"/>
  <c r="CC235" i="1"/>
  <c r="BV244" i="1"/>
  <c r="BV226" i="1"/>
  <c r="BV232" i="1"/>
  <c r="BV236" i="1" s="1"/>
  <c r="BV240" i="1" s="1"/>
  <c r="BV245" i="1" s="1"/>
  <c r="BV235" i="1"/>
  <c r="BV234" i="1"/>
  <c r="FQ214" i="1"/>
  <c r="FQ219" i="1" s="1"/>
  <c r="FQ224" i="1" s="1"/>
  <c r="FQ324" i="1"/>
  <c r="FQ323" i="1" s="1"/>
  <c r="CN244" i="1"/>
  <c r="CN246" i="1" s="1"/>
  <c r="CN226" i="1"/>
  <c r="CN232" i="1"/>
  <c r="CN236" i="1" s="1"/>
  <c r="CN240" i="1" s="1"/>
  <c r="CN245" i="1" s="1"/>
  <c r="CN234" i="1"/>
  <c r="CN235" i="1"/>
  <c r="ES244" i="1"/>
  <c r="ES226" i="1"/>
  <c r="ES235" i="1"/>
  <c r="ES232" i="1"/>
  <c r="ES234" i="1"/>
  <c r="FW244" i="1"/>
  <c r="FW226" i="1"/>
  <c r="FW235" i="1"/>
  <c r="FW232" i="1"/>
  <c r="FW236" i="1" s="1"/>
  <c r="FW240" i="1" s="1"/>
  <c r="FW245" i="1" s="1"/>
  <c r="FW234" i="1"/>
  <c r="EZ226" i="1"/>
  <c r="EZ244" i="1"/>
  <c r="EZ235" i="1"/>
  <c r="EZ232" i="1"/>
  <c r="EZ234" i="1"/>
  <c r="CB244" i="1"/>
  <c r="CB226" i="1"/>
  <c r="CB232" i="1"/>
  <c r="CB234" i="1"/>
  <c r="CB235" i="1"/>
  <c r="CK244" i="1"/>
  <c r="CK226" i="1"/>
  <c r="CK235" i="1"/>
  <c r="CK232" i="1"/>
  <c r="CK234" i="1"/>
  <c r="ED244" i="1"/>
  <c r="ED226" i="1"/>
  <c r="ED234" i="1"/>
  <c r="ED235" i="1"/>
  <c r="ED232" i="1"/>
  <c r="ED236" i="1" s="1"/>
  <c r="ED240" i="1" s="1"/>
  <c r="ED245" i="1" s="1"/>
  <c r="I214" i="1"/>
  <c r="I219" i="1" s="1"/>
  <c r="I224" i="1" s="1"/>
  <c r="I324" i="1"/>
  <c r="I323" i="1" s="1"/>
  <c r="DD226" i="1"/>
  <c r="DD244" i="1"/>
  <c r="DD235" i="1"/>
  <c r="DD234" i="1"/>
  <c r="DD232" i="1"/>
  <c r="DD236" i="1" s="1"/>
  <c r="DD240" i="1" s="1"/>
  <c r="DD245" i="1" s="1"/>
  <c r="AE154" i="1"/>
  <c r="AE156" i="1" s="1"/>
  <c r="AE158" i="1" s="1"/>
  <c r="DO226" i="1"/>
  <c r="DO244" i="1"/>
  <c r="DO232" i="1"/>
  <c r="DO235" i="1"/>
  <c r="DO234" i="1"/>
  <c r="DC236" i="1"/>
  <c r="DC240" i="1" s="1"/>
  <c r="DC245" i="1" s="1"/>
  <c r="DC246" i="1" s="1"/>
  <c r="BY329" i="1"/>
  <c r="BY323" i="1"/>
  <c r="DN244" i="1"/>
  <c r="DN226" i="1"/>
  <c r="DN235" i="1"/>
  <c r="DN234" i="1"/>
  <c r="DN232" i="1"/>
  <c r="DA276" i="1"/>
  <c r="DA251" i="1"/>
  <c r="DA257" i="1" s="1"/>
  <c r="DA260" i="1" s="1"/>
  <c r="CV276" i="1"/>
  <c r="CV251" i="1"/>
  <c r="CV257" i="1" s="1"/>
  <c r="CV260" i="1" s="1"/>
  <c r="FK244" i="1"/>
  <c r="FK226" i="1"/>
  <c r="FK235" i="1"/>
  <c r="FK232" i="1"/>
  <c r="FK236" i="1" s="1"/>
  <c r="FK240" i="1" s="1"/>
  <c r="FK245" i="1" s="1"/>
  <c r="FK234" i="1"/>
  <c r="DR244" i="1"/>
  <c r="DR246" i="1" s="1"/>
  <c r="DR226" i="1"/>
  <c r="DR234" i="1"/>
  <c r="DR235" i="1"/>
  <c r="DR232" i="1"/>
  <c r="DR236" i="1" s="1"/>
  <c r="DR240" i="1" s="1"/>
  <c r="DR245" i="1" s="1"/>
  <c r="BB244" i="1"/>
  <c r="BB246" i="1" s="1"/>
  <c r="BB226" i="1"/>
  <c r="BB232" i="1"/>
  <c r="BB236" i="1" s="1"/>
  <c r="BB240" i="1" s="1"/>
  <c r="BB245" i="1" s="1"/>
  <c r="BB234" i="1"/>
  <c r="BB235" i="1"/>
  <c r="CS276" i="1"/>
  <c r="CS251" i="1"/>
  <c r="CS257" i="1" s="1"/>
  <c r="CS260" i="1" s="1"/>
  <c r="CQ244" i="1"/>
  <c r="CQ226" i="1"/>
  <c r="CQ232" i="1"/>
  <c r="CQ235" i="1"/>
  <c r="CQ234" i="1"/>
  <c r="CU279" i="1"/>
  <c r="CU283" i="1"/>
  <c r="CU80" i="1"/>
  <c r="CU324" i="1"/>
  <c r="CU323" i="1" s="1"/>
  <c r="W276" i="1"/>
  <c r="W251" i="1"/>
  <c r="W257" i="1" s="1"/>
  <c r="W260" i="1" s="1"/>
  <c r="Y236" i="1"/>
  <c r="Y240" i="1" s="1"/>
  <c r="Y245" i="1" s="1"/>
  <c r="EU160" i="1"/>
  <c r="EU210" i="1" s="1"/>
  <c r="EU211" i="1" s="1"/>
  <c r="FR276" i="1"/>
  <c r="FR251" i="1"/>
  <c r="FR257" i="1" s="1"/>
  <c r="FR260" i="1" s="1"/>
  <c r="FG210" i="1"/>
  <c r="FG211" i="1" s="1"/>
  <c r="FG214" i="1" s="1"/>
  <c r="FG219" i="1" s="1"/>
  <c r="FG224" i="1" s="1"/>
  <c r="FG160" i="1"/>
  <c r="AW276" i="1"/>
  <c r="AW251" i="1"/>
  <c r="AW257" i="1" s="1"/>
  <c r="AW260" i="1" s="1"/>
  <c r="P244" i="1"/>
  <c r="P226" i="1"/>
  <c r="P234" i="1"/>
  <c r="P232" i="1"/>
  <c r="P235" i="1"/>
  <c r="G154" i="1"/>
  <c r="G156" i="1"/>
  <c r="G158" i="1" s="1"/>
  <c r="DE312" i="1"/>
  <c r="DE277" i="1"/>
  <c r="DE262" i="1"/>
  <c r="DE268" i="1"/>
  <c r="DE272" i="1" s="1"/>
  <c r="F244" i="1"/>
  <c r="F226" i="1"/>
  <c r="F235" i="1"/>
  <c r="F232" i="1"/>
  <c r="F236" i="1" s="1"/>
  <c r="F240" i="1" s="1"/>
  <c r="F245" i="1" s="1"/>
  <c r="F234" i="1"/>
  <c r="Y246" i="1"/>
  <c r="FV244" i="1"/>
  <c r="FV226" i="1"/>
  <c r="FV234" i="1"/>
  <c r="FV235" i="1"/>
  <c r="FV232" i="1"/>
  <c r="AP244" i="1"/>
  <c r="AP226" i="1"/>
  <c r="AP235" i="1"/>
  <c r="AP232" i="1"/>
  <c r="AP236" i="1" s="1"/>
  <c r="AP240" i="1" s="1"/>
  <c r="AP245" i="1" s="1"/>
  <c r="AP234" i="1"/>
  <c r="Q244" i="1"/>
  <c r="Q226" i="1"/>
  <c r="Q235" i="1"/>
  <c r="Q232" i="1"/>
  <c r="Q234" i="1"/>
  <c r="CW160" i="1"/>
  <c r="CW210" i="1" s="1"/>
  <c r="CW211" i="1" s="1"/>
  <c r="CW214" i="1" s="1"/>
  <c r="CW219" i="1" s="1"/>
  <c r="CW224" i="1" s="1"/>
  <c r="C164" i="1"/>
  <c r="C165" i="1" s="1"/>
  <c r="C166" i="1" s="1"/>
  <c r="FZ120" i="1"/>
  <c r="FZ121" i="1" s="1"/>
  <c r="C124" i="1"/>
  <c r="C152" i="1"/>
  <c r="C181" i="1"/>
  <c r="C185" i="1" s="1"/>
  <c r="C187" i="1" s="1"/>
  <c r="DW154" i="1"/>
  <c r="DW156" i="1"/>
  <c r="DW158" i="1" s="1"/>
  <c r="DY276" i="1"/>
  <c r="DY251" i="1"/>
  <c r="DY257" i="1" s="1"/>
  <c r="DY260" i="1" s="1"/>
  <c r="DE283" i="1"/>
  <c r="DE80" i="1"/>
  <c r="DE324" i="1"/>
  <c r="DE323" i="1" s="1"/>
  <c r="AH244" i="1"/>
  <c r="AH226" i="1"/>
  <c r="AH235" i="1"/>
  <c r="AH232" i="1"/>
  <c r="AH234" i="1"/>
  <c r="FU244" i="1"/>
  <c r="FU226" i="1"/>
  <c r="FU235" i="1"/>
  <c r="FU232" i="1"/>
  <c r="FU234" i="1"/>
  <c r="J244" i="1"/>
  <c r="J226" i="1"/>
  <c r="J234" i="1"/>
  <c r="J232" i="1"/>
  <c r="J235" i="1"/>
  <c r="BJ244" i="1"/>
  <c r="BJ226" i="1"/>
  <c r="BJ232" i="1"/>
  <c r="BJ236" i="1" s="1"/>
  <c r="BJ240" i="1" s="1"/>
  <c r="BJ245" i="1" s="1"/>
  <c r="BJ235" i="1"/>
  <c r="BJ234" i="1"/>
  <c r="DF244" i="1"/>
  <c r="DF226" i="1"/>
  <c r="DF234" i="1"/>
  <c r="DF235" i="1"/>
  <c r="DF232" i="1"/>
  <c r="BY244" i="1"/>
  <c r="BY226" i="1"/>
  <c r="BY232" i="1"/>
  <c r="BY234" i="1"/>
  <c r="BY235" i="1"/>
  <c r="M226" i="1"/>
  <c r="M244" i="1"/>
  <c r="M232" i="1"/>
  <c r="M234" i="1"/>
  <c r="M235" i="1"/>
  <c r="O244" i="1"/>
  <c r="O226" i="1"/>
  <c r="O234" i="1"/>
  <c r="O232" i="1"/>
  <c r="O235" i="1"/>
  <c r="H244" i="1"/>
  <c r="H246" i="1" s="1"/>
  <c r="H226" i="1"/>
  <c r="H232" i="1"/>
  <c r="H236" i="1" s="1"/>
  <c r="H240" i="1" s="1"/>
  <c r="H245" i="1" s="1"/>
  <c r="H234" i="1"/>
  <c r="H235" i="1"/>
  <c r="AK154" i="1"/>
  <c r="AK156" i="1" s="1"/>
  <c r="AK158" i="1" s="1"/>
  <c r="FO244" i="1"/>
  <c r="FO246" i="1" s="1"/>
  <c r="FO226" i="1"/>
  <c r="FO235" i="1"/>
  <c r="FO234" i="1"/>
  <c r="FO232" i="1"/>
  <c r="FO236" i="1" s="1"/>
  <c r="FO240" i="1" s="1"/>
  <c r="FO245" i="1" s="1"/>
  <c r="EP236" i="1"/>
  <c r="EP240" i="1" s="1"/>
  <c r="EP245" i="1" s="1"/>
  <c r="EP246" i="1" s="1"/>
  <c r="EL244" i="1"/>
  <c r="EL226" i="1"/>
  <c r="EL232" i="1"/>
  <c r="EL235" i="1"/>
  <c r="EL234" i="1"/>
  <c r="FN244" i="1"/>
  <c r="FN226" i="1"/>
  <c r="FN232" i="1"/>
  <c r="FN235" i="1"/>
  <c r="FN234" i="1"/>
  <c r="EN226" i="1"/>
  <c r="EN244" i="1"/>
  <c r="EN235" i="1"/>
  <c r="EN232" i="1"/>
  <c r="EN234" i="1"/>
  <c r="CL244" i="1"/>
  <c r="CL226" i="1"/>
  <c r="CL235" i="1"/>
  <c r="CL232" i="1"/>
  <c r="CL236" i="1" s="1"/>
  <c r="CL240" i="1" s="1"/>
  <c r="CL245" i="1" s="1"/>
  <c r="CL234" i="1"/>
  <c r="BR160" i="1"/>
  <c r="BR210" i="1" s="1"/>
  <c r="BR211" i="1" s="1"/>
  <c r="BR214" i="1" s="1"/>
  <c r="BR219" i="1" s="1"/>
  <c r="BR224" i="1" s="1"/>
  <c r="CP244" i="1"/>
  <c r="CP226" i="1"/>
  <c r="CP235" i="1"/>
  <c r="CP232" i="1"/>
  <c r="CP234" i="1"/>
  <c r="EW244" i="1"/>
  <c r="EW226" i="1"/>
  <c r="EW232" i="1"/>
  <c r="EW235" i="1"/>
  <c r="EW234" i="1"/>
  <c r="ER312" i="1"/>
  <c r="ER277" i="1"/>
  <c r="ER268" i="1"/>
  <c r="ER272" i="1" s="1"/>
  <c r="DH244" i="1"/>
  <c r="DH226" i="1"/>
  <c r="DH235" i="1"/>
  <c r="DH232" i="1"/>
  <c r="DH234" i="1"/>
  <c r="CX244" i="1"/>
  <c r="CX226" i="1"/>
  <c r="CX232" i="1"/>
  <c r="CX234" i="1"/>
  <c r="CX235" i="1"/>
  <c r="BG244" i="1"/>
  <c r="BG226" i="1"/>
  <c r="BG234" i="1"/>
  <c r="BG235" i="1"/>
  <c r="BG232" i="1"/>
  <c r="EJ244" i="1"/>
  <c r="EJ226" i="1"/>
  <c r="EJ232" i="1"/>
  <c r="EJ235" i="1"/>
  <c r="EJ234" i="1"/>
  <c r="CI244" i="1"/>
  <c r="CI226" i="1"/>
  <c r="CI232" i="1"/>
  <c r="CI235" i="1"/>
  <c r="CI234" i="1"/>
  <c r="Z246" i="1"/>
  <c r="BA244" i="1"/>
  <c r="BA226" i="1"/>
  <c r="BA235" i="1"/>
  <c r="BA232" i="1"/>
  <c r="BA234" i="1"/>
  <c r="BH244" i="1"/>
  <c r="BH226" i="1"/>
  <c r="BH232" i="1"/>
  <c r="BH234" i="1"/>
  <c r="BH235" i="1"/>
  <c r="AN244" i="1"/>
  <c r="AN226" i="1"/>
  <c r="AN232" i="1"/>
  <c r="AN234" i="1"/>
  <c r="AN235" i="1"/>
  <c r="AT244" i="1"/>
  <c r="AT226" i="1"/>
  <c r="AT232" i="1"/>
  <c r="AT234" i="1"/>
  <c r="AT235" i="1"/>
  <c r="CZ244" i="1"/>
  <c r="CZ226" i="1"/>
  <c r="CZ232" i="1"/>
  <c r="CZ236" i="1" s="1"/>
  <c r="CZ240" i="1" s="1"/>
  <c r="CZ245" i="1" s="1"/>
  <c r="CZ234" i="1"/>
  <c r="CZ235" i="1"/>
  <c r="CM214" i="1"/>
  <c r="CM219" i="1" s="1"/>
  <c r="CM224" i="1" s="1"/>
  <c r="CM324" i="1"/>
  <c r="CM323" i="1" s="1"/>
  <c r="T244" i="1"/>
  <c r="T226" i="1"/>
  <c r="T235" i="1"/>
  <c r="T232" i="1"/>
  <c r="T234" i="1"/>
  <c r="BP244" i="1"/>
  <c r="BP226" i="1"/>
  <c r="BP234" i="1"/>
  <c r="BP235" i="1"/>
  <c r="BP232" i="1"/>
  <c r="CU312" i="1"/>
  <c r="CU277" i="1"/>
  <c r="CU268" i="1"/>
  <c r="CU272" i="1" s="1"/>
  <c r="BU276" i="1"/>
  <c r="BU251" i="1"/>
  <c r="BU257" i="1" s="1"/>
  <c r="BU260" i="1" s="1"/>
  <c r="DG244" i="1"/>
  <c r="DG226" i="1"/>
  <c r="DG235" i="1"/>
  <c r="DG234" i="1"/>
  <c r="DG232" i="1"/>
  <c r="X244" i="1"/>
  <c r="X226" i="1"/>
  <c r="X235" i="1"/>
  <c r="X232" i="1"/>
  <c r="X234" i="1"/>
  <c r="FP244" i="1"/>
  <c r="FP226" i="1"/>
  <c r="FP235" i="1"/>
  <c r="FP234" i="1"/>
  <c r="FP232" i="1"/>
  <c r="FP236" i="1" s="1"/>
  <c r="FP240" i="1" s="1"/>
  <c r="FP245" i="1" s="1"/>
  <c r="DJ244" i="1"/>
  <c r="DJ226" i="1"/>
  <c r="DJ234" i="1"/>
  <c r="DJ232" i="1"/>
  <c r="DJ235" i="1"/>
  <c r="CJ244" i="1"/>
  <c r="CJ226" i="1"/>
  <c r="CJ235" i="1"/>
  <c r="CJ234" i="1"/>
  <c r="CJ232" i="1"/>
  <c r="CJ236" i="1" s="1"/>
  <c r="CJ240" i="1" s="1"/>
  <c r="CJ245" i="1" s="1"/>
  <c r="DS244" i="1"/>
  <c r="DS226" i="1"/>
  <c r="DS235" i="1"/>
  <c r="DS234" i="1"/>
  <c r="DS232" i="1"/>
  <c r="DL244" i="1"/>
  <c r="DL226" i="1"/>
  <c r="DL232" i="1"/>
  <c r="DL235" i="1"/>
  <c r="DL234" i="1"/>
  <c r="AZ244" i="1"/>
  <c r="AZ226" i="1"/>
  <c r="AZ232" i="1"/>
  <c r="AZ234" i="1"/>
  <c r="AZ235" i="1"/>
  <c r="BK244" i="1"/>
  <c r="BK226" i="1"/>
  <c r="BK232" i="1"/>
  <c r="BK234" i="1"/>
  <c r="BK235" i="1"/>
  <c r="CA236" i="1"/>
  <c r="CA240" i="1" s="1"/>
  <c r="CA245" i="1" s="1"/>
  <c r="CA246" i="1" s="1"/>
  <c r="CY154" i="1"/>
  <c r="CY156" i="1"/>
  <c r="CY158" i="1" s="1"/>
  <c r="V160" i="1"/>
  <c r="V210" i="1" s="1"/>
  <c r="V211" i="1" s="1"/>
  <c r="V214" i="1" s="1"/>
  <c r="V219" i="1" s="1"/>
  <c r="V224" i="1" s="1"/>
  <c r="FJ244" i="1"/>
  <c r="FJ226" i="1"/>
  <c r="FJ235" i="1"/>
  <c r="FJ232" i="1"/>
  <c r="FJ234" i="1"/>
  <c r="DK227" i="1"/>
  <c r="DK244" i="1"/>
  <c r="DK226" i="1"/>
  <c r="DK234" i="1"/>
  <c r="DK232" i="1"/>
  <c r="DK235" i="1"/>
  <c r="ER283" i="1"/>
  <c r="ER80" i="1"/>
  <c r="ER324" i="1"/>
  <c r="ER323" i="1" s="1"/>
  <c r="AO244" i="1"/>
  <c r="AO226" i="1"/>
  <c r="AO235" i="1"/>
  <c r="AO232" i="1"/>
  <c r="AO234" i="1"/>
  <c r="FI244" i="1"/>
  <c r="FI226" i="1"/>
  <c r="FI232" i="1"/>
  <c r="FI236" i="1" s="1"/>
  <c r="FI240" i="1" s="1"/>
  <c r="FI245" i="1" s="1"/>
  <c r="FI234" i="1"/>
  <c r="FI235" i="1"/>
  <c r="EC276" i="1"/>
  <c r="EC251" i="1"/>
  <c r="EC257" i="1" s="1"/>
  <c r="EC260" i="1" s="1"/>
  <c r="L226" i="1"/>
  <c r="L244" i="1"/>
  <c r="L235" i="1"/>
  <c r="L232" i="1"/>
  <c r="L234" i="1"/>
  <c r="N244" i="1"/>
  <c r="N226" i="1"/>
  <c r="N232" i="1"/>
  <c r="N236" i="1" s="1"/>
  <c r="N240" i="1" s="1"/>
  <c r="N245" i="1" s="1"/>
  <c r="N234" i="1"/>
  <c r="N235" i="1"/>
  <c r="FS246" i="1"/>
  <c r="FX236" i="1"/>
  <c r="FX240" i="1" s="1"/>
  <c r="FX245" i="1" s="1"/>
  <c r="FX246" i="1" s="1"/>
  <c r="E244" i="1"/>
  <c r="E226" i="1"/>
  <c r="E232" i="1"/>
  <c r="E234" i="1"/>
  <c r="E235" i="1"/>
  <c r="D244" i="1"/>
  <c r="D246" i="1" s="1"/>
  <c r="D226" i="1"/>
  <c r="D232" i="1"/>
  <c r="D236" i="1" s="1"/>
  <c r="D240" i="1" s="1"/>
  <c r="D245" i="1" s="1"/>
  <c r="D234" i="1"/>
  <c r="D235" i="1"/>
  <c r="CD276" i="1"/>
  <c r="CD251" i="1"/>
  <c r="CD257" i="1" s="1"/>
  <c r="CD260" i="1" s="1"/>
  <c r="AC244" i="1"/>
  <c r="AC226" i="1"/>
  <c r="AC235" i="1"/>
  <c r="AC232" i="1"/>
  <c r="AC234" i="1"/>
  <c r="CT244" i="1"/>
  <c r="CT246" i="1" s="1"/>
  <c r="CT226" i="1"/>
  <c r="CT232" i="1"/>
  <c r="CT236" i="1" s="1"/>
  <c r="CT240" i="1" s="1"/>
  <c r="CT245" i="1" s="1"/>
  <c r="CT235" i="1"/>
  <c r="CT234" i="1"/>
  <c r="BN244" i="1"/>
  <c r="BN226" i="1"/>
  <c r="BN235" i="1"/>
  <c r="BN232" i="1"/>
  <c r="BN234" i="1"/>
  <c r="DI244" i="1"/>
  <c r="DI226" i="1"/>
  <c r="DI235" i="1"/>
  <c r="DI232" i="1"/>
  <c r="DI236" i="1" s="1"/>
  <c r="DI240" i="1" s="1"/>
  <c r="DI245" i="1" s="1"/>
  <c r="DI234" i="1"/>
  <c r="BZ244" i="1"/>
  <c r="BZ226" i="1"/>
  <c r="BZ235" i="1"/>
  <c r="BZ232" i="1"/>
  <c r="BZ234" i="1"/>
  <c r="BE244" i="1"/>
  <c r="BE226" i="1"/>
  <c r="BE235" i="1"/>
  <c r="BE232" i="1"/>
  <c r="BE234" i="1"/>
  <c r="EY236" i="1"/>
  <c r="EY240" i="1" s="1"/>
  <c r="EY245" i="1" s="1"/>
  <c r="EY246" i="1" s="1"/>
  <c r="EF244" i="1"/>
  <c r="EF246" i="1" s="1"/>
  <c r="EF226" i="1"/>
  <c r="EF235" i="1"/>
  <c r="EF232" i="1"/>
  <c r="EF236" i="1" s="1"/>
  <c r="EF240" i="1" s="1"/>
  <c r="EF245" i="1" s="1"/>
  <c r="EF234" i="1"/>
  <c r="BQ244" i="1"/>
  <c r="BQ226" i="1"/>
  <c r="BQ235" i="1"/>
  <c r="BQ232" i="1"/>
  <c r="BQ234" i="1"/>
  <c r="FD244" i="1"/>
  <c r="FD226" i="1"/>
  <c r="FD234" i="1"/>
  <c r="FD232" i="1"/>
  <c r="FD235" i="1"/>
  <c r="AE210" i="1" l="1"/>
  <c r="AE211" i="1" s="1"/>
  <c r="AE214" i="1" s="1"/>
  <c r="AE219" i="1" s="1"/>
  <c r="AE224" i="1" s="1"/>
  <c r="AE160" i="1"/>
  <c r="EU214" i="1"/>
  <c r="EU219" i="1" s="1"/>
  <c r="EU224" i="1" s="1"/>
  <c r="EU324" i="1"/>
  <c r="EU323" i="1" s="1"/>
  <c r="EY276" i="1"/>
  <c r="EY251" i="1"/>
  <c r="EY257" i="1" s="1"/>
  <c r="EY260" i="1" s="1"/>
  <c r="CA276" i="1"/>
  <c r="CA251" i="1"/>
  <c r="CA257" i="1" s="1"/>
  <c r="CA260" i="1" s="1"/>
  <c r="BC214" i="1"/>
  <c r="BC219" i="1" s="1"/>
  <c r="BC224" i="1" s="1"/>
  <c r="BC324" i="1"/>
  <c r="BC323" i="1" s="1"/>
  <c r="CG226" i="1"/>
  <c r="CG244" i="1"/>
  <c r="CG235" i="1"/>
  <c r="CG232" i="1"/>
  <c r="CG234" i="1"/>
  <c r="DC276" i="1"/>
  <c r="DC251" i="1"/>
  <c r="DC257" i="1" s="1"/>
  <c r="DC260" i="1" s="1"/>
  <c r="AK210" i="1"/>
  <c r="AK211" i="1" s="1"/>
  <c r="AK214" i="1" s="1"/>
  <c r="AK219" i="1" s="1"/>
  <c r="AK224" i="1" s="1"/>
  <c r="AK160" i="1"/>
  <c r="EP276" i="1"/>
  <c r="EP251" i="1"/>
  <c r="EP257" i="1" s="1"/>
  <c r="EP260" i="1" s="1"/>
  <c r="AD244" i="1"/>
  <c r="AD226" i="1"/>
  <c r="AD235" i="1"/>
  <c r="AD232" i="1"/>
  <c r="AD234" i="1"/>
  <c r="FX276" i="1"/>
  <c r="FX251" i="1"/>
  <c r="FX257" i="1" s="1"/>
  <c r="FX260" i="1" s="1"/>
  <c r="BR244" i="1"/>
  <c r="BR226" i="1"/>
  <c r="BR232" i="1"/>
  <c r="BR234" i="1"/>
  <c r="BR235" i="1"/>
  <c r="CW244" i="1"/>
  <c r="CW226" i="1"/>
  <c r="CW232" i="1"/>
  <c r="CW236" i="1" s="1"/>
  <c r="CW240" i="1" s="1"/>
  <c r="CW245" i="1" s="1"/>
  <c r="CW234" i="1"/>
  <c r="CW235" i="1"/>
  <c r="V244" i="1"/>
  <c r="V226" i="1"/>
  <c r="V232" i="1"/>
  <c r="V236" i="1" s="1"/>
  <c r="V240" i="1" s="1"/>
  <c r="V245" i="1" s="1"/>
  <c r="V234" i="1"/>
  <c r="V235" i="1"/>
  <c r="FA226" i="1"/>
  <c r="FA244" i="1"/>
  <c r="FA234" i="1"/>
  <c r="FA235" i="1"/>
  <c r="FA232" i="1"/>
  <c r="FA236" i="1" s="1"/>
  <c r="FA240" i="1" s="1"/>
  <c r="FA245" i="1" s="1"/>
  <c r="AQ244" i="1"/>
  <c r="AQ226" i="1"/>
  <c r="AQ234" i="1"/>
  <c r="AQ235" i="1"/>
  <c r="AQ232" i="1"/>
  <c r="AQ236" i="1" s="1"/>
  <c r="AQ240" i="1" s="1"/>
  <c r="AQ245" i="1" s="1"/>
  <c r="DE290" i="1"/>
  <c r="DE304" i="1" s="1"/>
  <c r="CK246" i="1"/>
  <c r="EB244" i="1"/>
  <c r="EB226" i="1"/>
  <c r="EB234" i="1"/>
  <c r="EB235" i="1"/>
  <c r="EB232" i="1"/>
  <c r="CN276" i="1"/>
  <c r="CN251" i="1"/>
  <c r="CN257" i="1" s="1"/>
  <c r="CN260" i="1" s="1"/>
  <c r="FT236" i="1"/>
  <c r="FT240" i="1" s="1"/>
  <c r="FT245" i="1" s="1"/>
  <c r="AH236" i="1"/>
  <c r="AH240" i="1" s="1"/>
  <c r="AH245" i="1" s="1"/>
  <c r="DO236" i="1"/>
  <c r="DO240" i="1" s="1"/>
  <c r="DO245" i="1" s="1"/>
  <c r="FM246" i="1"/>
  <c r="DP283" i="1"/>
  <c r="DP80" i="1"/>
  <c r="DP324" i="1"/>
  <c r="DP323" i="1" s="1"/>
  <c r="AV236" i="1"/>
  <c r="AV240" i="1" s="1"/>
  <c r="AV245" i="1" s="1"/>
  <c r="BS226" i="1"/>
  <c r="BS244" i="1"/>
  <c r="BS235" i="1"/>
  <c r="BS232" i="1"/>
  <c r="BS236" i="1" s="1"/>
  <c r="BS240" i="1" s="1"/>
  <c r="BS245" i="1" s="1"/>
  <c r="BS234" i="1"/>
  <c r="AC236" i="1"/>
  <c r="AC240" i="1" s="1"/>
  <c r="AC245" i="1" s="1"/>
  <c r="DG246" i="1"/>
  <c r="BH236" i="1"/>
  <c r="BH240" i="1" s="1"/>
  <c r="BH245" i="1" s="1"/>
  <c r="BH246" i="1" s="1"/>
  <c r="ER290" i="1"/>
  <c r="ER304" i="1" s="1"/>
  <c r="O236" i="1"/>
  <c r="O240" i="1" s="1"/>
  <c r="O245" i="1" s="1"/>
  <c r="Y276" i="1"/>
  <c r="Y251" i="1"/>
  <c r="Y257" i="1" s="1"/>
  <c r="Y260" i="1" s="1"/>
  <c r="DA283" i="1"/>
  <c r="DA80" i="1"/>
  <c r="DA324" i="1"/>
  <c r="DA323" i="1" s="1"/>
  <c r="DO246" i="1"/>
  <c r="CB236" i="1"/>
  <c r="CB240" i="1" s="1"/>
  <c r="CB245" i="1" s="1"/>
  <c r="FW246" i="1"/>
  <c r="FQ244" i="1"/>
  <c r="FQ226" i="1"/>
  <c r="FQ235" i="1"/>
  <c r="FQ232" i="1"/>
  <c r="FQ234" i="1"/>
  <c r="DM236" i="1"/>
  <c r="DM240" i="1" s="1"/>
  <c r="DM245" i="1" s="1"/>
  <c r="DM246" i="1" s="1"/>
  <c r="AL236" i="1"/>
  <c r="AL240" i="1" s="1"/>
  <c r="AL245" i="1" s="1"/>
  <c r="FT246" i="1"/>
  <c r="AF236" i="1"/>
  <c r="AF240" i="1" s="1"/>
  <c r="AF245" i="1" s="1"/>
  <c r="DV246" i="1"/>
  <c r="EQ246" i="1"/>
  <c r="EK246" i="1"/>
  <c r="U236" i="1"/>
  <c r="U240" i="1" s="1"/>
  <c r="U245" i="1" s="1"/>
  <c r="CE246" i="1"/>
  <c r="FE236" i="1"/>
  <c r="FE240" i="1" s="1"/>
  <c r="FE245" i="1" s="1"/>
  <c r="ER313" i="1"/>
  <c r="ER320" i="1" s="1"/>
  <c r="ER281" i="1"/>
  <c r="BB276" i="1"/>
  <c r="BB251" i="1"/>
  <c r="BB257" i="1" s="1"/>
  <c r="BB260" i="1" s="1"/>
  <c r="CC276" i="1"/>
  <c r="CC251" i="1"/>
  <c r="CC257" i="1" s="1"/>
  <c r="CC260" i="1" s="1"/>
  <c r="EG236" i="1"/>
  <c r="EG240" i="1" s="1"/>
  <c r="EG245" i="1" s="1"/>
  <c r="FI246" i="1"/>
  <c r="CI236" i="1"/>
  <c r="CI240" i="1" s="1"/>
  <c r="CI245" i="1" s="1"/>
  <c r="ER262" i="1"/>
  <c r="DW160" i="1"/>
  <c r="DW210" i="1" s="1"/>
  <c r="DW211" i="1" s="1"/>
  <c r="DW214" i="1" s="1"/>
  <c r="DW219" i="1" s="1"/>
  <c r="DW224" i="1" s="1"/>
  <c r="FV246" i="1"/>
  <c r="DA312" i="1"/>
  <c r="DA277" i="1"/>
  <c r="DA279" i="1" s="1"/>
  <c r="DA268" i="1"/>
  <c r="DA272" i="1" s="1"/>
  <c r="DQ246" i="1"/>
  <c r="BQ236" i="1"/>
  <c r="BQ240" i="1" s="1"/>
  <c r="BQ245" i="1" s="1"/>
  <c r="E236" i="1"/>
  <c r="E240" i="1" s="1"/>
  <c r="E245" i="1" s="1"/>
  <c r="E246" i="1" s="1"/>
  <c r="L236" i="1"/>
  <c r="L240" i="1" s="1"/>
  <c r="L245" i="1" s="1"/>
  <c r="AO236" i="1"/>
  <c r="AO240" i="1" s="1"/>
  <c r="AO245" i="1" s="1"/>
  <c r="DK236" i="1"/>
  <c r="DK240" i="1" s="1"/>
  <c r="DK245" i="1" s="1"/>
  <c r="DK246" i="1" s="1"/>
  <c r="CY210" i="1"/>
  <c r="CY211" i="1" s="1"/>
  <c r="CY214" i="1" s="1"/>
  <c r="CY219" i="1" s="1"/>
  <c r="CY224" i="1" s="1"/>
  <c r="CY160" i="1"/>
  <c r="BU312" i="1"/>
  <c r="BU277" i="1"/>
  <c r="BU262" i="1"/>
  <c r="BU268" i="1"/>
  <c r="BU272" i="1" s="1"/>
  <c r="T236" i="1"/>
  <c r="T240" i="1" s="1"/>
  <c r="T245" i="1" s="1"/>
  <c r="CI246" i="1"/>
  <c r="J236" i="1"/>
  <c r="J240" i="1" s="1"/>
  <c r="J245" i="1" s="1"/>
  <c r="J246" i="1" s="1"/>
  <c r="C190" i="1"/>
  <c r="CQ236" i="1"/>
  <c r="CQ240" i="1" s="1"/>
  <c r="CQ245" i="1" s="1"/>
  <c r="DN236" i="1"/>
  <c r="DN240" i="1" s="1"/>
  <c r="DN245" i="1" s="1"/>
  <c r="EX236" i="1"/>
  <c r="EX240" i="1" s="1"/>
  <c r="EX245" i="1" s="1"/>
  <c r="DU236" i="1"/>
  <c r="DU240" i="1" s="1"/>
  <c r="DU245" i="1" s="1"/>
  <c r="EE236" i="1"/>
  <c r="EE240" i="1" s="1"/>
  <c r="EE245" i="1" s="1"/>
  <c r="AV246" i="1"/>
  <c r="AS236" i="1"/>
  <c r="AS240" i="1" s="1"/>
  <c r="AS245" i="1" s="1"/>
  <c r="EG246" i="1"/>
  <c r="AJ236" i="1"/>
  <c r="AJ240" i="1" s="1"/>
  <c r="AJ245" i="1" s="1"/>
  <c r="AJ246" i="1" s="1"/>
  <c r="EM246" i="1"/>
  <c r="DY312" i="1"/>
  <c r="DY277" i="1"/>
  <c r="DY268" i="1"/>
  <c r="DY272" i="1" s="1"/>
  <c r="R244" i="1"/>
  <c r="R226" i="1"/>
  <c r="R235" i="1"/>
  <c r="R232" i="1"/>
  <c r="R234" i="1"/>
  <c r="AM276" i="1"/>
  <c r="AM251" i="1"/>
  <c r="AM257" i="1" s="1"/>
  <c r="AM260" i="1" s="1"/>
  <c r="AY276" i="1"/>
  <c r="AY251" i="1"/>
  <c r="AY257" i="1" s="1"/>
  <c r="AY260" i="1" s="1"/>
  <c r="FR312" i="1"/>
  <c r="FR277" i="1"/>
  <c r="FR268" i="1"/>
  <c r="FR272" i="1" s="1"/>
  <c r="CV283" i="1"/>
  <c r="CV80" i="1"/>
  <c r="CV324" i="1"/>
  <c r="CV323" i="1" s="1"/>
  <c r="EI226" i="1"/>
  <c r="EI244" i="1"/>
  <c r="EI235" i="1"/>
  <c r="EI232" i="1"/>
  <c r="EI236" i="1" s="1"/>
  <c r="EI240" i="1" s="1"/>
  <c r="EI245" i="1" s="1"/>
  <c r="EI234" i="1"/>
  <c r="DP312" i="1"/>
  <c r="DP277" i="1"/>
  <c r="DP268" i="1"/>
  <c r="DP272" i="1" s="1"/>
  <c r="BE236" i="1"/>
  <c r="BE240" i="1" s="1"/>
  <c r="BE245" i="1" s="1"/>
  <c r="N246" i="1"/>
  <c r="AZ236" i="1"/>
  <c r="AZ240" i="1" s="1"/>
  <c r="AZ245" i="1" s="1"/>
  <c r="AZ246" i="1" s="1"/>
  <c r="CZ246" i="1"/>
  <c r="BY236" i="1"/>
  <c r="BY240" i="1" s="1"/>
  <c r="BY245" i="1" s="1"/>
  <c r="BY246" i="1" s="1"/>
  <c r="BJ246" i="1"/>
  <c r="G160" i="1"/>
  <c r="G210" i="1" s="1"/>
  <c r="G211" i="1" s="1"/>
  <c r="G214" i="1" s="1"/>
  <c r="G219" i="1" s="1"/>
  <c r="G224" i="1" s="1"/>
  <c r="FR283" i="1"/>
  <c r="FR279" i="1"/>
  <c r="FR80" i="1"/>
  <c r="FR324" i="1"/>
  <c r="FR323" i="1" s="1"/>
  <c r="I244" i="1"/>
  <c r="I226" i="1"/>
  <c r="I234" i="1"/>
  <c r="I235" i="1"/>
  <c r="I232" i="1"/>
  <c r="BD246" i="1"/>
  <c r="DI246" i="1"/>
  <c r="BE246" i="1"/>
  <c r="BN236" i="1"/>
  <c r="BN240" i="1" s="1"/>
  <c r="BN245" i="1" s="1"/>
  <c r="BN246" i="1" s="1"/>
  <c r="FP246" i="1"/>
  <c r="BU283" i="1"/>
  <c r="BU279" i="1"/>
  <c r="BU80" i="1"/>
  <c r="BU324" i="1"/>
  <c r="BU323" i="1" s="1"/>
  <c r="AT236" i="1"/>
  <c r="AT240" i="1" s="1"/>
  <c r="AT245" i="1" s="1"/>
  <c r="AT246" i="1" s="1"/>
  <c r="CX236" i="1"/>
  <c r="CX240" i="1" s="1"/>
  <c r="CX245" i="1" s="1"/>
  <c r="FN236" i="1"/>
  <c r="FN240" i="1" s="1"/>
  <c r="FN245" i="1" s="1"/>
  <c r="FN246" i="1" s="1"/>
  <c r="DF236" i="1"/>
  <c r="DF240" i="1" s="1"/>
  <c r="DF245" i="1" s="1"/>
  <c r="DF246" i="1" s="1"/>
  <c r="AH246" i="1"/>
  <c r="C154" i="1"/>
  <c r="C156" i="1"/>
  <c r="C158" i="1" s="1"/>
  <c r="P236" i="1"/>
  <c r="P240" i="1" s="1"/>
  <c r="P245" i="1" s="1"/>
  <c r="CB246" i="1"/>
  <c r="ES236" i="1"/>
  <c r="ES240" i="1" s="1"/>
  <c r="ES245" i="1" s="1"/>
  <c r="BI236" i="1"/>
  <c r="BI240" i="1" s="1"/>
  <c r="BI245" i="1" s="1"/>
  <c r="AL246" i="1"/>
  <c r="CH236" i="1"/>
  <c r="CH240" i="1" s="1"/>
  <c r="CH245" i="1" s="1"/>
  <c r="EA236" i="1"/>
  <c r="EA240" i="1" s="1"/>
  <c r="EA245" i="1" s="1"/>
  <c r="AF246" i="1"/>
  <c r="DZ236" i="1"/>
  <c r="DZ240" i="1" s="1"/>
  <c r="DZ245" i="1" s="1"/>
  <c r="DZ246" i="1" s="1"/>
  <c r="BM236" i="1"/>
  <c r="BM240" i="1" s="1"/>
  <c r="BM245" i="1" s="1"/>
  <c r="AB236" i="1"/>
  <c r="AB240" i="1" s="1"/>
  <c r="AB245" i="1" s="1"/>
  <c r="BL236" i="1"/>
  <c r="BL240" i="1" s="1"/>
  <c r="BL245" i="1" s="1"/>
  <c r="DX283" i="1"/>
  <c r="DX80" i="1"/>
  <c r="DX324" i="1"/>
  <c r="DX323" i="1" s="1"/>
  <c r="AC246" i="1"/>
  <c r="AS246" i="1"/>
  <c r="CO244" i="1"/>
  <c r="CO226" i="1"/>
  <c r="CO235" i="1"/>
  <c r="CO232" i="1"/>
  <c r="CO234" i="1"/>
  <c r="FE246" i="1"/>
  <c r="BZ236" i="1"/>
  <c r="BZ240" i="1" s="1"/>
  <c r="BZ245" i="1" s="1"/>
  <c r="CD312" i="1"/>
  <c r="CD277" i="1"/>
  <c r="CD268" i="1"/>
  <c r="CD272" i="1" s="1"/>
  <c r="CD262" i="1"/>
  <c r="AO246" i="1"/>
  <c r="DL236" i="1"/>
  <c r="DL240" i="1" s="1"/>
  <c r="DL245" i="1" s="1"/>
  <c r="CJ246" i="1"/>
  <c r="X236" i="1"/>
  <c r="X240" i="1" s="1"/>
  <c r="X245" i="1" s="1"/>
  <c r="CU262" i="1"/>
  <c r="T246" i="1"/>
  <c r="BA236" i="1"/>
  <c r="BA240" i="1" s="1"/>
  <c r="BA245" i="1" s="1"/>
  <c r="EJ236" i="1"/>
  <c r="EJ240" i="1" s="1"/>
  <c r="EJ245" i="1" s="1"/>
  <c r="CX246" i="1"/>
  <c r="EW236" i="1"/>
  <c r="EW240" i="1" s="1"/>
  <c r="EW245" i="1" s="1"/>
  <c r="EW246" i="1" s="1"/>
  <c r="W283" i="1"/>
  <c r="W80" i="1"/>
  <c r="W324" i="1"/>
  <c r="W323" i="1" s="1"/>
  <c r="CS312" i="1"/>
  <c r="CS277" i="1"/>
  <c r="CS268" i="1"/>
  <c r="CS272" i="1" s="1"/>
  <c r="CS262" i="1"/>
  <c r="ED246" i="1"/>
  <c r="EZ236" i="1"/>
  <c r="EZ240" i="1" s="1"/>
  <c r="EZ245" i="1" s="1"/>
  <c r="AA246" i="1"/>
  <c r="EX246" i="1"/>
  <c r="BI246" i="1"/>
  <c r="DU246" i="1"/>
  <c r="EA246" i="1"/>
  <c r="AR236" i="1"/>
  <c r="AR240" i="1" s="1"/>
  <c r="AR245" i="1" s="1"/>
  <c r="AR246" i="1" s="1"/>
  <c r="FC236" i="1"/>
  <c r="FC240" i="1" s="1"/>
  <c r="FC245" i="1" s="1"/>
  <c r="BW236" i="1"/>
  <c r="BW240" i="1" s="1"/>
  <c r="BW245" i="1" s="1"/>
  <c r="CR236" i="1"/>
  <c r="CR240" i="1" s="1"/>
  <c r="CR245" i="1" s="1"/>
  <c r="CR246" i="1" s="1"/>
  <c r="BF246" i="1"/>
  <c r="BX236" i="1"/>
  <c r="BX240" i="1" s="1"/>
  <c r="BX245" i="1" s="1"/>
  <c r="FG244" i="1"/>
  <c r="FG226" i="1"/>
  <c r="FG234" i="1"/>
  <c r="FG235" i="1"/>
  <c r="FG232" i="1"/>
  <c r="D276" i="1"/>
  <c r="D251" i="1"/>
  <c r="D257" i="1" s="1"/>
  <c r="D260" i="1" s="1"/>
  <c r="Q236" i="1"/>
  <c r="Q240" i="1" s="1"/>
  <c r="Q245" i="1" s="1"/>
  <c r="Q246" i="1" s="1"/>
  <c r="W312" i="1"/>
  <c r="W277" i="1"/>
  <c r="W279" i="1" s="1"/>
  <c r="W262" i="1"/>
  <c r="W268" i="1"/>
  <c r="W272" i="1" s="1"/>
  <c r="U246" i="1"/>
  <c r="CD283" i="1"/>
  <c r="CD279" i="1"/>
  <c r="CD80" i="1"/>
  <c r="CD324" i="1"/>
  <c r="CD323" i="1" s="1"/>
  <c r="EC312" i="1"/>
  <c r="EC277" i="1"/>
  <c r="EC268" i="1"/>
  <c r="EC272" i="1" s="1"/>
  <c r="CU290" i="1"/>
  <c r="CU304" i="1" s="1"/>
  <c r="CU285" i="1"/>
  <c r="DN246" i="1"/>
  <c r="ES246" i="1"/>
  <c r="BV246" i="1"/>
  <c r="EV246" i="1"/>
  <c r="AU312" i="1"/>
  <c r="AU277" i="1"/>
  <c r="AU268" i="1"/>
  <c r="AU272" i="1" s="1"/>
  <c r="FF236" i="1"/>
  <c r="FF240" i="1" s="1"/>
  <c r="FF245" i="1" s="1"/>
  <c r="CH246" i="1"/>
  <c r="EE246" i="1"/>
  <c r="BM246" i="1"/>
  <c r="FL244" i="1"/>
  <c r="FL226" i="1"/>
  <c r="FL235" i="1"/>
  <c r="FL232" i="1"/>
  <c r="FL234" i="1"/>
  <c r="BL246" i="1"/>
  <c r="H276" i="1"/>
  <c r="H251" i="1"/>
  <c r="H257" i="1" s="1"/>
  <c r="H260" i="1" s="1"/>
  <c r="BQ246" i="1"/>
  <c r="L246" i="1"/>
  <c r="FO276" i="1"/>
  <c r="FO251" i="1"/>
  <c r="FO257" i="1" s="1"/>
  <c r="FO260" i="1" s="1"/>
  <c r="C209" i="1"/>
  <c r="FZ124" i="1"/>
  <c r="GB124" i="1" s="1"/>
  <c r="CQ246" i="1"/>
  <c r="BK236" i="1"/>
  <c r="BK240" i="1" s="1"/>
  <c r="BK245" i="1" s="1"/>
  <c r="DJ236" i="1"/>
  <c r="DJ240" i="1" s="1"/>
  <c r="DJ245" i="1" s="1"/>
  <c r="DJ246" i="1" s="1"/>
  <c r="CM244" i="1"/>
  <c r="CM246" i="1" s="1"/>
  <c r="CM226" i="1"/>
  <c r="CM235" i="1"/>
  <c r="CM232" i="1"/>
  <c r="CM236" i="1" s="1"/>
  <c r="CM240" i="1" s="1"/>
  <c r="CM245" i="1" s="1"/>
  <c r="CM234" i="1"/>
  <c r="EJ246" i="1"/>
  <c r="DH236" i="1"/>
  <c r="DH240" i="1" s="1"/>
  <c r="DH245" i="1" s="1"/>
  <c r="CL246" i="1"/>
  <c r="M236" i="1"/>
  <c r="M240" i="1" s="1"/>
  <c r="M245" i="1" s="1"/>
  <c r="FU236" i="1"/>
  <c r="FU240" i="1" s="1"/>
  <c r="FU245" i="1" s="1"/>
  <c r="FU246" i="1" s="1"/>
  <c r="DE279" i="1"/>
  <c r="DE285" i="1" s="1"/>
  <c r="AP246" i="1"/>
  <c r="F246" i="1"/>
  <c r="AW312" i="1"/>
  <c r="AW277" i="1"/>
  <c r="AW268" i="1"/>
  <c r="AW272" i="1" s="1"/>
  <c r="CK236" i="1"/>
  <c r="CK240" i="1" s="1"/>
  <c r="CK245" i="1" s="1"/>
  <c r="EZ246" i="1"/>
  <c r="CF236" i="1"/>
  <c r="CF240" i="1" s="1"/>
  <c r="CF245" i="1" s="1"/>
  <c r="BT312" i="1"/>
  <c r="BT277" i="1"/>
  <c r="BT268" i="1"/>
  <c r="BT272" i="1" s="1"/>
  <c r="BO226" i="1"/>
  <c r="BO244" i="1"/>
  <c r="BO234" i="1"/>
  <c r="BO232" i="1"/>
  <c r="BO236" i="1" s="1"/>
  <c r="BO240" i="1" s="1"/>
  <c r="BO245" i="1" s="1"/>
  <c r="BO235" i="1"/>
  <c r="AU283" i="1"/>
  <c r="AU279" i="1"/>
  <c r="AU80" i="1"/>
  <c r="AU324" i="1"/>
  <c r="AU323" i="1" s="1"/>
  <c r="DB312" i="1"/>
  <c r="DB277" i="1"/>
  <c r="DB268" i="1"/>
  <c r="DB272" i="1" s="1"/>
  <c r="EH236" i="1"/>
  <c r="EH240" i="1" s="1"/>
  <c r="EH245" i="1" s="1"/>
  <c r="EH246" i="1" s="1"/>
  <c r="AB246" i="1"/>
  <c r="DH246" i="1"/>
  <c r="FD246" i="1"/>
  <c r="O246" i="1"/>
  <c r="DR276" i="1"/>
  <c r="DR251" i="1"/>
  <c r="DR257" i="1" s="1"/>
  <c r="DR260" i="1" s="1"/>
  <c r="C212" i="1"/>
  <c r="FZ166" i="1"/>
  <c r="GB166" i="1" s="1"/>
  <c r="P246" i="1"/>
  <c r="CS283" i="1"/>
  <c r="CS279" i="1"/>
  <c r="CS80" i="1"/>
  <c r="CS324" i="1"/>
  <c r="CS323" i="1" s="1"/>
  <c r="FS276" i="1"/>
  <c r="FS251" i="1"/>
  <c r="FS257" i="1" s="1"/>
  <c r="FS260" i="1" s="1"/>
  <c r="EC283" i="1"/>
  <c r="EC80" i="1"/>
  <c r="EC324" i="1"/>
  <c r="EC323" i="1" s="1"/>
  <c r="DL246" i="1"/>
  <c r="FD236" i="1"/>
  <c r="FD240" i="1" s="1"/>
  <c r="FD245" i="1" s="1"/>
  <c r="BZ246" i="1"/>
  <c r="ER279" i="1"/>
  <c r="FJ236" i="1"/>
  <c r="FJ240" i="1" s="1"/>
  <c r="FJ245" i="1" s="1"/>
  <c r="FJ246" i="1" s="1"/>
  <c r="DS236" i="1"/>
  <c r="DS240" i="1" s="1"/>
  <c r="DS245" i="1" s="1"/>
  <c r="DS246" i="1" s="1"/>
  <c r="X246" i="1"/>
  <c r="BP236" i="1"/>
  <c r="BP240" i="1" s="1"/>
  <c r="BP245" i="1" s="1"/>
  <c r="BP246" i="1" s="1"/>
  <c r="AN236" i="1"/>
  <c r="AN240" i="1" s="1"/>
  <c r="AN245" i="1" s="1"/>
  <c r="AN246" i="1" s="1"/>
  <c r="BA246" i="1"/>
  <c r="BG236" i="1"/>
  <c r="BG240" i="1" s="1"/>
  <c r="BG245" i="1" s="1"/>
  <c r="BG246" i="1" s="1"/>
  <c r="EL236" i="1"/>
  <c r="EL240" i="1" s="1"/>
  <c r="EL245" i="1" s="1"/>
  <c r="EL246" i="1" s="1"/>
  <c r="M246" i="1"/>
  <c r="FV236" i="1"/>
  <c r="FV240" i="1" s="1"/>
  <c r="FV245" i="1" s="1"/>
  <c r="DE313" i="1"/>
  <c r="DE320" i="1" s="1"/>
  <c r="DE281" i="1"/>
  <c r="AW283" i="1"/>
  <c r="AW279" i="1"/>
  <c r="AW80" i="1"/>
  <c r="AW324" i="1"/>
  <c r="AW323" i="1" s="1"/>
  <c r="CF246" i="1"/>
  <c r="BT283" i="1"/>
  <c r="BT279" i="1"/>
  <c r="BT80" i="1"/>
  <c r="BT324" i="1"/>
  <c r="BT323" i="1" s="1"/>
  <c r="FB236" i="1"/>
  <c r="FB240" i="1" s="1"/>
  <c r="FB245" i="1" s="1"/>
  <c r="FB246" i="1" s="1"/>
  <c r="FF246" i="1"/>
  <c r="S244" i="1"/>
  <c r="S226" i="1"/>
  <c r="S235" i="1"/>
  <c r="S232" i="1"/>
  <c r="S236" i="1" s="1"/>
  <c r="S240" i="1" s="1"/>
  <c r="S245" i="1" s="1"/>
  <c r="S234" i="1"/>
  <c r="DB283" i="1"/>
  <c r="DB279" i="1"/>
  <c r="DB80" i="1"/>
  <c r="DB324" i="1"/>
  <c r="DB323" i="1" s="1"/>
  <c r="FC246" i="1"/>
  <c r="K236" i="1"/>
  <c r="K240" i="1" s="1"/>
  <c r="K245" i="1" s="1"/>
  <c r="K246" i="1" s="1"/>
  <c r="AX236" i="1"/>
  <c r="AX240" i="1" s="1"/>
  <c r="AX245" i="1" s="1"/>
  <c r="AX246" i="1" s="1"/>
  <c r="EO236" i="1"/>
  <c r="EO240" i="1" s="1"/>
  <c r="EO245" i="1" s="1"/>
  <c r="EO246" i="1" s="1"/>
  <c r="BX246" i="1"/>
  <c r="ET236" i="1"/>
  <c r="ET240" i="1" s="1"/>
  <c r="ET245" i="1" s="1"/>
  <c r="ET246" i="1" s="1"/>
  <c r="CV312" i="1"/>
  <c r="CV277" i="1"/>
  <c r="CV279" i="1" s="1"/>
  <c r="CV268" i="1"/>
  <c r="CV272" i="1" s="1"/>
  <c r="CT276" i="1"/>
  <c r="CT251" i="1"/>
  <c r="CT257" i="1" s="1"/>
  <c r="CT260" i="1" s="1"/>
  <c r="DY283" i="1"/>
  <c r="DY279" i="1"/>
  <c r="DY80" i="1"/>
  <c r="DY324" i="1"/>
  <c r="DY323" i="1" s="1"/>
  <c r="CU313" i="1"/>
  <c r="CU320" i="1" s="1"/>
  <c r="CU281" i="1"/>
  <c r="EF276" i="1"/>
  <c r="EF251" i="1"/>
  <c r="EF257" i="1" s="1"/>
  <c r="EF260" i="1" s="1"/>
  <c r="BK246" i="1"/>
  <c r="DG236" i="1"/>
  <c r="DG240" i="1" s="1"/>
  <c r="DG245" i="1" s="1"/>
  <c r="Z276" i="1"/>
  <c r="Z251" i="1"/>
  <c r="Z257" i="1" s="1"/>
  <c r="Z260" i="1" s="1"/>
  <c r="CP236" i="1"/>
  <c r="CP240" i="1" s="1"/>
  <c r="CP245" i="1" s="1"/>
  <c r="CP246" i="1" s="1"/>
  <c r="EN236" i="1"/>
  <c r="EN240" i="1" s="1"/>
  <c r="EN245" i="1" s="1"/>
  <c r="EN246" i="1" s="1"/>
  <c r="FK246" i="1"/>
  <c r="DD246" i="1"/>
  <c r="DX312" i="1"/>
  <c r="DX277" i="1"/>
  <c r="DX279" i="1" s="1"/>
  <c r="DX262" i="1"/>
  <c r="DX268" i="1"/>
  <c r="DX272" i="1" s="1"/>
  <c r="BW246" i="1"/>
  <c r="DT246" i="1"/>
  <c r="AG236" i="1"/>
  <c r="AG240" i="1" s="1"/>
  <c r="AG245" i="1" s="1"/>
  <c r="AG246" i="1" s="1"/>
  <c r="AI246" i="1"/>
  <c r="FH246" i="1"/>
  <c r="AN276" i="1" l="1"/>
  <c r="AN251" i="1"/>
  <c r="AN257" i="1" s="1"/>
  <c r="AN260" i="1" s="1"/>
  <c r="BP276" i="1"/>
  <c r="BP251" i="1"/>
  <c r="BP257" i="1" s="1"/>
  <c r="BP260" i="1" s="1"/>
  <c r="AJ276" i="1"/>
  <c r="AJ251" i="1"/>
  <c r="AJ257" i="1" s="1"/>
  <c r="AJ260" i="1" s="1"/>
  <c r="DJ276" i="1"/>
  <c r="DJ251" i="1"/>
  <c r="DJ257" i="1" s="1"/>
  <c r="DJ260" i="1" s="1"/>
  <c r="BN276" i="1"/>
  <c r="BN251" i="1"/>
  <c r="BN257" i="1" s="1"/>
  <c r="BN260" i="1" s="1"/>
  <c r="DM276" i="1"/>
  <c r="DM251" i="1"/>
  <c r="DM257" i="1" s="1"/>
  <c r="DM260" i="1" s="1"/>
  <c r="EW276" i="1"/>
  <c r="EW251" i="1"/>
  <c r="EW257" i="1" s="1"/>
  <c r="EW260" i="1" s="1"/>
  <c r="DS276" i="1"/>
  <c r="DS251" i="1"/>
  <c r="DS257" i="1" s="1"/>
  <c r="DS260" i="1" s="1"/>
  <c r="EH276" i="1"/>
  <c r="EH251" i="1"/>
  <c r="EH257" i="1" s="1"/>
  <c r="EH260" i="1" s="1"/>
  <c r="G244" i="1"/>
  <c r="G226" i="1"/>
  <c r="G235" i="1"/>
  <c r="G232" i="1"/>
  <c r="G234" i="1"/>
  <c r="EO276" i="1"/>
  <c r="EO251" i="1"/>
  <c r="EO257" i="1" s="1"/>
  <c r="EO260" i="1" s="1"/>
  <c r="DZ276" i="1"/>
  <c r="DZ251" i="1"/>
  <c r="DZ257" i="1" s="1"/>
  <c r="DZ260" i="1" s="1"/>
  <c r="DF276" i="1"/>
  <c r="DF251" i="1"/>
  <c r="DF257" i="1" s="1"/>
  <c r="DF260" i="1" s="1"/>
  <c r="BY276" i="1"/>
  <c r="BY251" i="1"/>
  <c r="BY257" i="1" s="1"/>
  <c r="BY260" i="1" s="1"/>
  <c r="FU276" i="1"/>
  <c r="FU251" i="1"/>
  <c r="FU257" i="1" s="1"/>
  <c r="FU260" i="1" s="1"/>
  <c r="AX276" i="1"/>
  <c r="AX251" i="1"/>
  <c r="AX257" i="1" s="1"/>
  <c r="AX260" i="1" s="1"/>
  <c r="CR276" i="1"/>
  <c r="CR251" i="1"/>
  <c r="CR257" i="1" s="1"/>
  <c r="CR260" i="1" s="1"/>
  <c r="FN276" i="1"/>
  <c r="FN251" i="1"/>
  <c r="FN257" i="1" s="1"/>
  <c r="FN260" i="1" s="1"/>
  <c r="DW244" i="1"/>
  <c r="DW226" i="1"/>
  <c r="DW232" i="1"/>
  <c r="DW234" i="1"/>
  <c r="DW235" i="1"/>
  <c r="BH276" i="1"/>
  <c r="BH251" i="1"/>
  <c r="BH257" i="1" s="1"/>
  <c r="BH260" i="1" s="1"/>
  <c r="FB276" i="1"/>
  <c r="FB251" i="1"/>
  <c r="FB257" i="1" s="1"/>
  <c r="FB260" i="1" s="1"/>
  <c r="EN276" i="1"/>
  <c r="EN251" i="1"/>
  <c r="EN257" i="1" s="1"/>
  <c r="EN260" i="1" s="1"/>
  <c r="Q276" i="1"/>
  <c r="Q251" i="1"/>
  <c r="Q257" i="1" s="1"/>
  <c r="Q260" i="1" s="1"/>
  <c r="AT276" i="1"/>
  <c r="AT251" i="1"/>
  <c r="AT257" i="1" s="1"/>
  <c r="AT260" i="1" s="1"/>
  <c r="DK276" i="1"/>
  <c r="DK251" i="1"/>
  <c r="DK257" i="1" s="1"/>
  <c r="DK260" i="1" s="1"/>
  <c r="FJ276" i="1"/>
  <c r="FJ251" i="1"/>
  <c r="FJ257" i="1" s="1"/>
  <c r="FJ260" i="1" s="1"/>
  <c r="CP251" i="1"/>
  <c r="CP257" i="1" s="1"/>
  <c r="CP260" i="1" s="1"/>
  <c r="CP276" i="1"/>
  <c r="EL276" i="1"/>
  <c r="EL251" i="1"/>
  <c r="EL257" i="1" s="1"/>
  <c r="EL260" i="1" s="1"/>
  <c r="AR276" i="1"/>
  <c r="AR251" i="1"/>
  <c r="AR257" i="1" s="1"/>
  <c r="AR260" i="1" s="1"/>
  <c r="ET276" i="1"/>
  <c r="ET251" i="1"/>
  <c r="ET257" i="1" s="1"/>
  <c r="ET260" i="1" s="1"/>
  <c r="K251" i="1"/>
  <c r="K257" i="1" s="1"/>
  <c r="K260" i="1" s="1"/>
  <c r="K276" i="1"/>
  <c r="AZ251" i="1"/>
  <c r="AZ257" i="1" s="1"/>
  <c r="AZ260" i="1" s="1"/>
  <c r="AZ276" i="1"/>
  <c r="BG276" i="1"/>
  <c r="BG251" i="1"/>
  <c r="BG257" i="1" s="1"/>
  <c r="BG260" i="1" s="1"/>
  <c r="AG276" i="1"/>
  <c r="AG251" i="1"/>
  <c r="AG257" i="1" s="1"/>
  <c r="AG260" i="1" s="1"/>
  <c r="J276" i="1"/>
  <c r="J251" i="1"/>
  <c r="J257" i="1" s="1"/>
  <c r="J260" i="1" s="1"/>
  <c r="E276" i="1"/>
  <c r="E251" i="1"/>
  <c r="E257" i="1" s="1"/>
  <c r="E260" i="1" s="1"/>
  <c r="BB312" i="1"/>
  <c r="BB277" i="1"/>
  <c r="BB279" i="1" s="1"/>
  <c r="BB268" i="1"/>
  <c r="BB272" i="1" s="1"/>
  <c r="CS313" i="1"/>
  <c r="CS281" i="1"/>
  <c r="AC276" i="1"/>
  <c r="AC251" i="1"/>
  <c r="AC257" i="1" s="1"/>
  <c r="AC260" i="1" s="1"/>
  <c r="BE276" i="1"/>
  <c r="BE251" i="1"/>
  <c r="BE257" i="1" s="1"/>
  <c r="BE260" i="1" s="1"/>
  <c r="AM283" i="1"/>
  <c r="AM80" i="1"/>
  <c r="AM324" i="1"/>
  <c r="AM323" i="1" s="1"/>
  <c r="FV276" i="1"/>
  <c r="FV251" i="1"/>
  <c r="FV257" i="1" s="1"/>
  <c r="FV260" i="1" s="1"/>
  <c r="DG251" i="1"/>
  <c r="DG257" i="1" s="1"/>
  <c r="DG260" i="1" s="1"/>
  <c r="DG276" i="1"/>
  <c r="BT320" i="1"/>
  <c r="AU290" i="1"/>
  <c r="AU304" i="1" s="1"/>
  <c r="AU285" i="1"/>
  <c r="CS285" i="1"/>
  <c r="CS290" i="1"/>
  <c r="CS304" i="1" s="1"/>
  <c r="CD285" i="1"/>
  <c r="CD290" i="1"/>
  <c r="CD304" i="1" s="1"/>
  <c r="DI276" i="1"/>
  <c r="DI251" i="1"/>
  <c r="DI257" i="1" s="1"/>
  <c r="DI260" i="1" s="1"/>
  <c r="DP313" i="1"/>
  <c r="DP320" i="1" s="1"/>
  <c r="DP281" i="1"/>
  <c r="EG276" i="1"/>
  <c r="EG251" i="1"/>
  <c r="EG257" i="1" s="1"/>
  <c r="EG260" i="1" s="1"/>
  <c r="FT276" i="1"/>
  <c r="FT251" i="1"/>
  <c r="FT257" i="1" s="1"/>
  <c r="CW246" i="1"/>
  <c r="BT313" i="1"/>
  <c r="BT281" i="1"/>
  <c r="AS276" i="1"/>
  <c r="AS251" i="1"/>
  <c r="AS257" i="1" s="1"/>
  <c r="AS260" i="1" s="1"/>
  <c r="BZ276" i="1"/>
  <c r="BZ251" i="1"/>
  <c r="BZ257" i="1" s="1"/>
  <c r="BZ260" i="1" s="1"/>
  <c r="EC320" i="1"/>
  <c r="BB283" i="1"/>
  <c r="BB80" i="1"/>
  <c r="DD276" i="1"/>
  <c r="DD251" i="1"/>
  <c r="DD257" i="1" s="1"/>
  <c r="DD260" i="1" s="1"/>
  <c r="FK276" i="1"/>
  <c r="FK251" i="1"/>
  <c r="FK257" i="1" s="1"/>
  <c r="FK260" i="1" s="1"/>
  <c r="M276" i="1"/>
  <c r="M251" i="1"/>
  <c r="M257" i="1" s="1"/>
  <c r="M260" i="1" s="1"/>
  <c r="DL276" i="1"/>
  <c r="DL251" i="1"/>
  <c r="DL257" i="1" s="1"/>
  <c r="DL260" i="1" s="1"/>
  <c r="FL236" i="1"/>
  <c r="FL240" i="1" s="1"/>
  <c r="FL245" i="1" s="1"/>
  <c r="AU320" i="1"/>
  <c r="CS320" i="1"/>
  <c r="DP262" i="1"/>
  <c r="R236" i="1"/>
  <c r="R240" i="1" s="1"/>
  <c r="R245" i="1" s="1"/>
  <c r="FM276" i="1"/>
  <c r="FM251" i="1"/>
  <c r="FM257" i="1" s="1"/>
  <c r="FM260" i="1" s="1"/>
  <c r="FA246" i="1"/>
  <c r="EP312" i="1"/>
  <c r="EP277" i="1"/>
  <c r="EP268" i="1"/>
  <c r="EP272" i="1" s="1"/>
  <c r="BC244" i="1"/>
  <c r="BC226" i="1"/>
  <c r="BC235" i="1"/>
  <c r="BC232" i="1"/>
  <c r="BC234" i="1"/>
  <c r="O276" i="1"/>
  <c r="O251" i="1"/>
  <c r="O257" i="1" s="1"/>
  <c r="O260" i="1" s="1"/>
  <c r="EM276" i="1"/>
  <c r="EM251" i="1"/>
  <c r="EM257" i="1" s="1"/>
  <c r="EM260" i="1" s="1"/>
  <c r="BL276" i="1"/>
  <c r="BL251" i="1"/>
  <c r="BL257" i="1" s="1"/>
  <c r="BL260" i="1" s="1"/>
  <c r="CF276" i="1"/>
  <c r="CF251" i="1"/>
  <c r="CF257" i="1" s="1"/>
  <c r="CF260" i="1" s="1"/>
  <c r="BV276" i="1"/>
  <c r="BV251" i="1"/>
  <c r="BV257" i="1" s="1"/>
  <c r="BV260" i="1" s="1"/>
  <c r="D279" i="1"/>
  <c r="D283" i="1"/>
  <c r="D80" i="1"/>
  <c r="EA251" i="1"/>
  <c r="EA257" i="1" s="1"/>
  <c r="EA260" i="1" s="1"/>
  <c r="EA276" i="1"/>
  <c r="T276" i="1"/>
  <c r="T251" i="1"/>
  <c r="T257" i="1" s="1"/>
  <c r="T260" i="1" s="1"/>
  <c r="FE276" i="1"/>
  <c r="FE251" i="1"/>
  <c r="FE257" i="1" s="1"/>
  <c r="FE260" i="1" s="1"/>
  <c r="I236" i="1"/>
  <c r="I240" i="1" s="1"/>
  <c r="I245" i="1" s="1"/>
  <c r="I246" i="1" s="1"/>
  <c r="FR313" i="1"/>
  <c r="FR320" i="1" s="1"/>
  <c r="FR281" i="1"/>
  <c r="BR236" i="1"/>
  <c r="BR240" i="1" s="1"/>
  <c r="BR245" i="1" s="1"/>
  <c r="CA283" i="1"/>
  <c r="CA279" i="1"/>
  <c r="CA80" i="1"/>
  <c r="CA324" i="1"/>
  <c r="CA323" i="1" s="1"/>
  <c r="AU313" i="1"/>
  <c r="AU281" i="1"/>
  <c r="BF276" i="1"/>
  <c r="BF251" i="1"/>
  <c r="BF257" i="1" s="1"/>
  <c r="BF260" i="1" s="1"/>
  <c r="N276" i="1"/>
  <c r="N251" i="1"/>
  <c r="N257" i="1" s="1"/>
  <c r="N260" i="1" s="1"/>
  <c r="DH276" i="1"/>
  <c r="DH251" i="1"/>
  <c r="DH257" i="1" s="1"/>
  <c r="DH260" i="1" s="1"/>
  <c r="CA312" i="1"/>
  <c r="CA277" i="1"/>
  <c r="CA262" i="1"/>
  <c r="CA268" i="1"/>
  <c r="CA272" i="1" s="1"/>
  <c r="AI276" i="1"/>
  <c r="AI251" i="1"/>
  <c r="AI257" i="1" s="1"/>
  <c r="AI260" i="1" s="1"/>
  <c r="Z312" i="1"/>
  <c r="Z277" i="1"/>
  <c r="Z268" i="1"/>
  <c r="Z272" i="1" s="1"/>
  <c r="BA276" i="1"/>
  <c r="BA251" i="1"/>
  <c r="BA257" i="1" s="1"/>
  <c r="BA260" i="1" s="1"/>
  <c r="P276" i="1"/>
  <c r="P251" i="1"/>
  <c r="P257" i="1" s="1"/>
  <c r="P260" i="1" s="1"/>
  <c r="AB251" i="1"/>
  <c r="AB257" i="1" s="1"/>
  <c r="AB260" i="1" s="1"/>
  <c r="AB276" i="1"/>
  <c r="AW262" i="1"/>
  <c r="FZ209" i="1"/>
  <c r="FL246" i="1"/>
  <c r="ES276" i="1"/>
  <c r="ES251" i="1"/>
  <c r="ES257" i="1" s="1"/>
  <c r="ES260" i="1" s="1"/>
  <c r="FG236" i="1"/>
  <c r="FG240" i="1" s="1"/>
  <c r="FG245" i="1" s="1"/>
  <c r="DU276" i="1"/>
  <c r="DU251" i="1"/>
  <c r="DU257" i="1" s="1"/>
  <c r="DU260" i="1" s="1"/>
  <c r="BJ276" i="1"/>
  <c r="BJ251" i="1"/>
  <c r="BJ257" i="1" s="1"/>
  <c r="BJ260" i="1" s="1"/>
  <c r="FR262" i="1"/>
  <c r="R246" i="1"/>
  <c r="BU313" i="1"/>
  <c r="BU320" i="1" s="1"/>
  <c r="BU281" i="1"/>
  <c r="DQ276" i="1"/>
  <c r="DQ251" i="1"/>
  <c r="DQ257" i="1" s="1"/>
  <c r="DQ260" i="1" s="1"/>
  <c r="FI276" i="1"/>
  <c r="FI251" i="1"/>
  <c r="FI257" i="1" s="1"/>
  <c r="FI260" i="1" s="1"/>
  <c r="FQ236" i="1"/>
  <c r="FQ240" i="1" s="1"/>
  <c r="FQ245" i="1" s="1"/>
  <c r="BS246" i="1"/>
  <c r="AK226" i="1"/>
  <c r="AK244" i="1"/>
  <c r="AK235" i="1"/>
  <c r="AK234" i="1"/>
  <c r="AK232" i="1"/>
  <c r="AK236" i="1" s="1"/>
  <c r="AK240" i="1" s="1"/>
  <c r="AK245" i="1" s="1"/>
  <c r="EY312" i="1"/>
  <c r="EY277" i="1"/>
  <c r="EY268" i="1"/>
  <c r="EY272" i="1" s="1"/>
  <c r="EY262" i="1"/>
  <c r="EC285" i="1"/>
  <c r="EC290" i="1"/>
  <c r="EC304" i="1" s="1"/>
  <c r="CY226" i="1"/>
  <c r="CY244" i="1"/>
  <c r="CY235" i="1"/>
  <c r="CY234" i="1"/>
  <c r="CY232" i="1"/>
  <c r="CY236" i="1" s="1"/>
  <c r="CY240" i="1" s="1"/>
  <c r="CY245" i="1" s="1"/>
  <c r="AU262" i="1"/>
  <c r="EZ276" i="1"/>
  <c r="EZ251" i="1"/>
  <c r="EZ257" i="1" s="1"/>
  <c r="EZ260" i="1" s="1"/>
  <c r="AV276" i="1"/>
  <c r="AV251" i="1"/>
  <c r="AV257" i="1" s="1"/>
  <c r="AV260" i="1" s="1"/>
  <c r="AW313" i="1"/>
  <c r="AW281" i="1"/>
  <c r="EJ276" i="1"/>
  <c r="EJ251" i="1"/>
  <c r="EJ257" i="1" s="1"/>
  <c r="EJ260" i="1" s="1"/>
  <c r="FO312" i="1"/>
  <c r="FO277" i="1"/>
  <c r="FO268" i="1"/>
  <c r="FO272" i="1" s="1"/>
  <c r="BM276" i="1"/>
  <c r="BM251" i="1"/>
  <c r="BM257" i="1" s="1"/>
  <c r="BM260" i="1" s="1"/>
  <c r="DN276" i="1"/>
  <c r="DN251" i="1"/>
  <c r="DN257" i="1" s="1"/>
  <c r="DN260" i="1" s="1"/>
  <c r="BI276" i="1"/>
  <c r="BI251" i="1"/>
  <c r="BI257" i="1" s="1"/>
  <c r="BI260" i="1" s="1"/>
  <c r="CB276" i="1"/>
  <c r="CB251" i="1"/>
  <c r="CB257" i="1" s="1"/>
  <c r="CB260" i="1" s="1"/>
  <c r="FR285" i="1"/>
  <c r="FR290" i="1"/>
  <c r="FR304" i="1" s="1"/>
  <c r="DY313" i="1"/>
  <c r="DY320" i="1" s="1"/>
  <c r="DY281" i="1"/>
  <c r="Y312" i="1"/>
  <c r="Y277" i="1"/>
  <c r="Y268" i="1"/>
  <c r="Y272" i="1" s="1"/>
  <c r="Y262" i="1"/>
  <c r="BR246" i="1"/>
  <c r="DC312" i="1"/>
  <c r="DC277" i="1"/>
  <c r="DC268" i="1"/>
  <c r="DC272" i="1" s="1"/>
  <c r="DC262" i="1"/>
  <c r="EY283" i="1"/>
  <c r="EY279" i="1"/>
  <c r="EY80" i="1"/>
  <c r="EY324" i="1"/>
  <c r="EY323" i="1" s="1"/>
  <c r="CV313" i="1"/>
  <c r="CV320" i="1" s="1"/>
  <c r="CV281" i="1"/>
  <c r="W290" i="1"/>
  <c r="W304" i="1" s="1"/>
  <c r="W285" i="1"/>
  <c r="AM312" i="1"/>
  <c r="AM277" i="1"/>
  <c r="AM279" i="1" s="1"/>
  <c r="AM268" i="1"/>
  <c r="AM272" i="1" s="1"/>
  <c r="DA320" i="1"/>
  <c r="BT285" i="1"/>
  <c r="BT290" i="1"/>
  <c r="BT304" i="1" s="1"/>
  <c r="CX276" i="1"/>
  <c r="CX251" i="1"/>
  <c r="CX257" i="1" s="1"/>
  <c r="CX260" i="1" s="1"/>
  <c r="DP290" i="1"/>
  <c r="DP304" i="1" s="1"/>
  <c r="CI276" i="1"/>
  <c r="CI251" i="1"/>
  <c r="CI257" i="1" s="1"/>
  <c r="CI260" i="1" s="1"/>
  <c r="EP283" i="1"/>
  <c r="EP279" i="1"/>
  <c r="EP80" i="1"/>
  <c r="EP324" i="1"/>
  <c r="EP323" i="1" s="1"/>
  <c r="Z283" i="1"/>
  <c r="Z80" i="1"/>
  <c r="Z324" i="1"/>
  <c r="Z323" i="1" s="1"/>
  <c r="DT276" i="1"/>
  <c r="DT251" i="1"/>
  <c r="DT257" i="1" s="1"/>
  <c r="DT260" i="1" s="1"/>
  <c r="FC276" i="1"/>
  <c r="FC251" i="1"/>
  <c r="FC257" i="1" s="1"/>
  <c r="FC260" i="1" s="1"/>
  <c r="EC279" i="1"/>
  <c r="DB262" i="1"/>
  <c r="AW285" i="1"/>
  <c r="AW290" i="1"/>
  <c r="AW304" i="1" s="1"/>
  <c r="FO279" i="1"/>
  <c r="FO283" i="1"/>
  <c r="FO80" i="1"/>
  <c r="EE251" i="1"/>
  <c r="EE257" i="1" s="1"/>
  <c r="EE260" i="1" s="1"/>
  <c r="EE276" i="1"/>
  <c r="U276" i="1"/>
  <c r="U251" i="1"/>
  <c r="U257" i="1" s="1"/>
  <c r="U260" i="1" s="1"/>
  <c r="EX276" i="1"/>
  <c r="EX251" i="1"/>
  <c r="EX257" i="1" s="1"/>
  <c r="EX260" i="1" s="1"/>
  <c r="CJ276" i="1"/>
  <c r="CJ251" i="1"/>
  <c r="CJ257" i="1" s="1"/>
  <c r="CJ260" i="1" s="1"/>
  <c r="CO236" i="1"/>
  <c r="CO240" i="1" s="1"/>
  <c r="CO245" i="1" s="1"/>
  <c r="DY262" i="1"/>
  <c r="BU285" i="1"/>
  <c r="BU290" i="1"/>
  <c r="BU304" i="1" s="1"/>
  <c r="CE276" i="1"/>
  <c r="CE251" i="1"/>
  <c r="CE257" i="1" s="1"/>
  <c r="CE260" i="1" s="1"/>
  <c r="Y283" i="1"/>
  <c r="Y80" i="1"/>
  <c r="Y324" i="1"/>
  <c r="Y323" i="1" s="1"/>
  <c r="FX312" i="1"/>
  <c r="FX277" i="1"/>
  <c r="FX279" i="1" s="1"/>
  <c r="FX262" i="1"/>
  <c r="FX268" i="1"/>
  <c r="FX272" i="1" s="1"/>
  <c r="DC283" i="1"/>
  <c r="DC279" i="1"/>
  <c r="DC80" i="1"/>
  <c r="DC324" i="1"/>
  <c r="DC323" i="1" s="1"/>
  <c r="DX285" i="1"/>
  <c r="DX290" i="1"/>
  <c r="DX304" i="1" s="1"/>
  <c r="H283" i="1"/>
  <c r="H80" i="1"/>
  <c r="H324" i="1"/>
  <c r="H323" i="1" s="1"/>
  <c r="FD276" i="1"/>
  <c r="FD251" i="1"/>
  <c r="FD257" i="1" s="1"/>
  <c r="FD260" i="1" s="1"/>
  <c r="AF276" i="1"/>
  <c r="AF251" i="1"/>
  <c r="AF257" i="1" s="1"/>
  <c r="AF260" i="1" s="1"/>
  <c r="CL276" i="1"/>
  <c r="CL251" i="1"/>
  <c r="CL257" i="1" s="1"/>
  <c r="CL260" i="1" s="1"/>
  <c r="EV276" i="1"/>
  <c r="EV251" i="1"/>
  <c r="EV257" i="1" s="1"/>
  <c r="EV260" i="1" s="1"/>
  <c r="AL276" i="1"/>
  <c r="AL251" i="1"/>
  <c r="AL257" i="1" s="1"/>
  <c r="AL260" i="1" s="1"/>
  <c r="S246" i="1"/>
  <c r="BK276" i="1"/>
  <c r="BK251" i="1"/>
  <c r="BK257" i="1" s="1"/>
  <c r="BK260" i="1" s="1"/>
  <c r="CT312" i="1"/>
  <c r="CT277" i="1"/>
  <c r="CT268" i="1"/>
  <c r="CT272" i="1" s="1"/>
  <c r="CT262" i="1"/>
  <c r="FF276" i="1"/>
  <c r="FF251" i="1"/>
  <c r="FF257" i="1" s="1"/>
  <c r="FF260" i="1" s="1"/>
  <c r="X276" i="1"/>
  <c r="X251" i="1"/>
  <c r="X257" i="1" s="1"/>
  <c r="X260" i="1" s="1"/>
  <c r="DB313" i="1"/>
  <c r="DB320" i="1" s="1"/>
  <c r="DB281" i="1"/>
  <c r="BO246" i="1"/>
  <c r="AW320" i="1"/>
  <c r="L276" i="1"/>
  <c r="L251" i="1"/>
  <c r="L257" i="1" s="1"/>
  <c r="L260" i="1" s="1"/>
  <c r="AA276" i="1"/>
  <c r="AA251" i="1"/>
  <c r="AA257" i="1" s="1"/>
  <c r="AA260" i="1" s="1"/>
  <c r="C160" i="1"/>
  <c r="C210" i="1" s="1"/>
  <c r="FZ158" i="1"/>
  <c r="EI246" i="1"/>
  <c r="DY285" i="1"/>
  <c r="DY290" i="1"/>
  <c r="DY304" i="1" s="1"/>
  <c r="DA313" i="1"/>
  <c r="DA281" i="1"/>
  <c r="FQ246" i="1"/>
  <c r="CN312" i="1"/>
  <c r="CN277" i="1"/>
  <c r="CN268" i="1"/>
  <c r="CN272" i="1" s="1"/>
  <c r="CN262" i="1"/>
  <c r="V246" i="1"/>
  <c r="FX283" i="1"/>
  <c r="FX80" i="1"/>
  <c r="FX324" i="1"/>
  <c r="FX323" i="1" s="1"/>
  <c r="EU244" i="1"/>
  <c r="EU226" i="1"/>
  <c r="EU232" i="1"/>
  <c r="EU234" i="1"/>
  <c r="EU235" i="1"/>
  <c r="DV276" i="1"/>
  <c r="DV251" i="1"/>
  <c r="DV257" i="1" s="1"/>
  <c r="DV260" i="1" s="1"/>
  <c r="CQ276" i="1"/>
  <c r="CQ251" i="1"/>
  <c r="CQ257" i="1" s="1"/>
  <c r="CQ260" i="1" s="1"/>
  <c r="CK276" i="1"/>
  <c r="CK251" i="1"/>
  <c r="CK257" i="1" s="1"/>
  <c r="CK260" i="1" s="1"/>
  <c r="BW276" i="1"/>
  <c r="BW251" i="1"/>
  <c r="BW257" i="1" s="1"/>
  <c r="BW260" i="1" s="1"/>
  <c r="DX313" i="1"/>
  <c r="DX320" i="1" s="1"/>
  <c r="DX281" i="1"/>
  <c r="EF312" i="1"/>
  <c r="EF277" i="1"/>
  <c r="EF268" i="1"/>
  <c r="EF272" i="1" s="1"/>
  <c r="CT279" i="1"/>
  <c r="CT283" i="1"/>
  <c r="CT80" i="1"/>
  <c r="CT324" i="1"/>
  <c r="CT323" i="1" s="1"/>
  <c r="FS312" i="1"/>
  <c r="FS277" i="1"/>
  <c r="FS268" i="1"/>
  <c r="FS272" i="1" s="1"/>
  <c r="DR312" i="1"/>
  <c r="DR277" i="1"/>
  <c r="DR268" i="1"/>
  <c r="DR272" i="1" s="1"/>
  <c r="DB285" i="1"/>
  <c r="DB290" i="1"/>
  <c r="DB304" i="1" s="1"/>
  <c r="F276" i="1"/>
  <c r="F251" i="1"/>
  <c r="F257" i="1" s="1"/>
  <c r="F260" i="1" s="1"/>
  <c r="BQ276" i="1"/>
  <c r="BQ251" i="1"/>
  <c r="BQ257" i="1" s="1"/>
  <c r="BQ260" i="1" s="1"/>
  <c r="CH276" i="1"/>
  <c r="CH251" i="1"/>
  <c r="CH257" i="1" s="1"/>
  <c r="CH260" i="1" s="1"/>
  <c r="EC262" i="1"/>
  <c r="W313" i="1"/>
  <c r="W320" i="1" s="1"/>
  <c r="W281" i="1"/>
  <c r="FG246" i="1"/>
  <c r="CZ276" i="1"/>
  <c r="CZ251" i="1"/>
  <c r="CZ257" i="1" s="1"/>
  <c r="CZ260" i="1" s="1"/>
  <c r="AY312" i="1"/>
  <c r="AY277" i="1"/>
  <c r="AY262" i="1"/>
  <c r="AY268" i="1"/>
  <c r="AY272" i="1" s="1"/>
  <c r="DA262" i="1"/>
  <c r="CC312" i="1"/>
  <c r="CC277" i="1"/>
  <c r="CC279" i="1" s="1"/>
  <c r="CC262" i="1"/>
  <c r="CC268" i="1"/>
  <c r="CC272" i="1" s="1"/>
  <c r="EK276" i="1"/>
  <c r="EK251" i="1"/>
  <c r="EK257" i="1" s="1"/>
  <c r="EK260" i="1" s="1"/>
  <c r="FW276" i="1"/>
  <c r="FW251" i="1"/>
  <c r="FW257" i="1" s="1"/>
  <c r="FW260" i="1" s="1"/>
  <c r="ER285" i="1"/>
  <c r="CN283" i="1"/>
  <c r="CN279" i="1"/>
  <c r="CN80" i="1"/>
  <c r="CN324" i="1"/>
  <c r="CN323" i="1" s="1"/>
  <c r="CG236" i="1"/>
  <c r="CG240" i="1" s="1"/>
  <c r="CG245" i="1" s="1"/>
  <c r="CG246" i="1" s="1"/>
  <c r="CM251" i="1"/>
  <c r="CM257" i="1" s="1"/>
  <c r="CM260" i="1" s="1"/>
  <c r="CM276" i="1"/>
  <c r="DO276" i="1"/>
  <c r="DO251" i="1"/>
  <c r="DO257" i="1" s="1"/>
  <c r="DO260" i="1" s="1"/>
  <c r="CV290" i="1"/>
  <c r="CV304" i="1" s="1"/>
  <c r="CV285" i="1"/>
  <c r="CD313" i="1"/>
  <c r="CD320" i="1" s="1"/>
  <c r="CD281" i="1"/>
  <c r="FH276" i="1"/>
  <c r="FH251" i="1"/>
  <c r="FH257" i="1" s="1"/>
  <c r="FH260" i="1" s="1"/>
  <c r="BX276" i="1"/>
  <c r="BX251" i="1"/>
  <c r="BX257" i="1" s="1"/>
  <c r="BX260" i="1" s="1"/>
  <c r="D312" i="1"/>
  <c r="D277" i="1"/>
  <c r="D268" i="1"/>
  <c r="D272" i="1" s="1"/>
  <c r="BD276" i="1"/>
  <c r="BD251" i="1"/>
  <c r="BD257" i="1" s="1"/>
  <c r="BD260" i="1" s="1"/>
  <c r="EF279" i="1"/>
  <c r="EF283" i="1"/>
  <c r="EF80" i="1"/>
  <c r="CV262" i="1"/>
  <c r="FS283" i="1"/>
  <c r="FS279" i="1"/>
  <c r="FS80" i="1"/>
  <c r="FS324" i="1"/>
  <c r="FS323" i="1" s="1"/>
  <c r="DR283" i="1"/>
  <c r="DR279" i="1"/>
  <c r="DR80" i="1"/>
  <c r="BT262" i="1"/>
  <c r="AP276" i="1"/>
  <c r="AP251" i="1"/>
  <c r="AP257" i="1" s="1"/>
  <c r="AP260" i="1" s="1"/>
  <c r="H312" i="1"/>
  <c r="H277" i="1"/>
  <c r="H268" i="1"/>
  <c r="H272" i="1" s="1"/>
  <c r="H262" i="1"/>
  <c r="EC313" i="1"/>
  <c r="EC281" i="1"/>
  <c r="ED276" i="1"/>
  <c r="ED251" i="1"/>
  <c r="ED257" i="1" s="1"/>
  <c r="ED260" i="1" s="1"/>
  <c r="AO276" i="1"/>
  <c r="AO251" i="1"/>
  <c r="AO257" i="1" s="1"/>
  <c r="AO260" i="1" s="1"/>
  <c r="CO246" i="1"/>
  <c r="AH276" i="1"/>
  <c r="AH251" i="1"/>
  <c r="AH257" i="1" s="1"/>
  <c r="AH260" i="1" s="1"/>
  <c r="FP251" i="1"/>
  <c r="FP257" i="1" s="1"/>
  <c r="FP260" i="1" s="1"/>
  <c r="FP276" i="1"/>
  <c r="AY283" i="1"/>
  <c r="AY80" i="1"/>
  <c r="AY324" i="1"/>
  <c r="AY323" i="1" s="1"/>
  <c r="C216" i="1"/>
  <c r="FZ190" i="1"/>
  <c r="DA285" i="1"/>
  <c r="DA290" i="1"/>
  <c r="DA304" i="1" s="1"/>
  <c r="CC283" i="1"/>
  <c r="CC80" i="1"/>
  <c r="CC324" i="1"/>
  <c r="CC323" i="1" s="1"/>
  <c r="EQ276" i="1"/>
  <c r="EQ251" i="1"/>
  <c r="EQ257" i="1" s="1"/>
  <c r="EQ260" i="1" s="1"/>
  <c r="DP279" i="1"/>
  <c r="EB236" i="1"/>
  <c r="EB240" i="1" s="1"/>
  <c r="EB245" i="1" s="1"/>
  <c r="EB246" i="1" s="1"/>
  <c r="AQ246" i="1"/>
  <c r="AD236" i="1"/>
  <c r="AD240" i="1" s="1"/>
  <c r="AD245" i="1" s="1"/>
  <c r="AD246" i="1" s="1"/>
  <c r="AE226" i="1"/>
  <c r="AE244" i="1"/>
  <c r="AE232" i="1"/>
  <c r="AE234" i="1"/>
  <c r="AE235" i="1"/>
  <c r="FZ210" i="1" l="1"/>
  <c r="C211" i="1"/>
  <c r="I276" i="1"/>
  <c r="I251" i="1"/>
  <c r="I257" i="1" s="1"/>
  <c r="I260" i="1" s="1"/>
  <c r="AD276" i="1"/>
  <c r="AD251" i="1"/>
  <c r="AD257" i="1" s="1"/>
  <c r="AD260" i="1" s="1"/>
  <c r="EB276" i="1"/>
  <c r="EB251" i="1"/>
  <c r="EB257" i="1" s="1"/>
  <c r="EB260" i="1" s="1"/>
  <c r="CG276" i="1"/>
  <c r="CG251" i="1"/>
  <c r="CG257" i="1" s="1"/>
  <c r="CG260" i="1" s="1"/>
  <c r="DT312" i="1"/>
  <c r="DT277" i="1"/>
  <c r="DT268" i="1"/>
  <c r="DT272" i="1" s="1"/>
  <c r="DT262" i="1"/>
  <c r="J312" i="1"/>
  <c r="J277" i="1"/>
  <c r="J268" i="1"/>
  <c r="J272" i="1" s="1"/>
  <c r="J262" i="1"/>
  <c r="D313" i="1"/>
  <c r="D320" i="1" s="1"/>
  <c r="D281" i="1"/>
  <c r="FH283" i="1"/>
  <c r="FH80" i="1"/>
  <c r="FH324" i="1"/>
  <c r="FH323" i="1" s="1"/>
  <c r="CC320" i="1"/>
  <c r="BO276" i="1"/>
  <c r="BO251" i="1"/>
  <c r="BO257" i="1" s="1"/>
  <c r="BO260" i="1" s="1"/>
  <c r="BK283" i="1"/>
  <c r="BK80" i="1"/>
  <c r="EX283" i="1"/>
  <c r="EX80" i="1"/>
  <c r="EX324" i="1"/>
  <c r="EX323" i="1" s="1"/>
  <c r="CX283" i="1"/>
  <c r="CX80" i="1"/>
  <c r="Z313" i="1"/>
  <c r="Z281" i="1"/>
  <c r="EP313" i="1"/>
  <c r="EP281" i="1"/>
  <c r="DK312" i="1"/>
  <c r="DK277" i="1"/>
  <c r="DK268" i="1"/>
  <c r="DK272" i="1" s="1"/>
  <c r="DK262" i="1"/>
  <c r="DM283" i="1"/>
  <c r="DM80" i="1"/>
  <c r="DM324" i="1"/>
  <c r="DM323" i="1" s="1"/>
  <c r="CH312" i="1"/>
  <c r="CH277" i="1"/>
  <c r="CH268" i="1"/>
  <c r="CH272" i="1" s="1"/>
  <c r="FS262" i="1"/>
  <c r="EF262" i="1"/>
  <c r="DV312" i="1"/>
  <c r="DV277" i="1"/>
  <c r="DV268" i="1"/>
  <c r="DV272" i="1" s="1"/>
  <c r="DV262" i="1"/>
  <c r="S276" i="1"/>
  <c r="S251" i="1"/>
  <c r="S257" i="1" s="1"/>
  <c r="S260" i="1" s="1"/>
  <c r="CE312" i="1"/>
  <c r="CE277" i="1"/>
  <c r="CE268" i="1"/>
  <c r="CE272" i="1" s="1"/>
  <c r="U312" i="1"/>
  <c r="U277" i="1"/>
  <c r="U268" i="1"/>
  <c r="U272" i="1" s="1"/>
  <c r="Y313" i="1"/>
  <c r="Y281" i="1"/>
  <c r="DN283" i="1"/>
  <c r="DN80" i="1"/>
  <c r="AV283" i="1"/>
  <c r="AV80" i="1"/>
  <c r="AV324" i="1"/>
  <c r="AV323" i="1" s="1"/>
  <c r="EY313" i="1"/>
  <c r="EY281" i="1"/>
  <c r="DQ312" i="1"/>
  <c r="DQ277" i="1"/>
  <c r="DQ268" i="1"/>
  <c r="DQ272" i="1" s="1"/>
  <c r="ES283" i="1"/>
  <c r="ES80" i="1"/>
  <c r="ES324" i="1"/>
  <c r="ES323" i="1" s="1"/>
  <c r="Z262" i="1"/>
  <c r="EA312" i="1"/>
  <c r="EA277" i="1"/>
  <c r="EA268" i="1"/>
  <c r="EA272" i="1" s="1"/>
  <c r="BL279" i="1"/>
  <c r="BL283" i="1"/>
  <c r="BL80" i="1"/>
  <c r="BL324" i="1"/>
  <c r="BL323" i="1" s="1"/>
  <c r="EP262" i="1"/>
  <c r="CW276" i="1"/>
  <c r="CW251" i="1"/>
  <c r="CW257" i="1" s="1"/>
  <c r="CW260" i="1" s="1"/>
  <c r="K312" i="1"/>
  <c r="K277" i="1"/>
  <c r="K268" i="1"/>
  <c r="K272" i="1" s="1"/>
  <c r="DK283" i="1"/>
  <c r="DK279" i="1"/>
  <c r="DK80" i="1"/>
  <c r="FU283" i="1"/>
  <c r="FU80" i="1"/>
  <c r="G236" i="1"/>
  <c r="G240" i="1" s="1"/>
  <c r="G245" i="1" s="1"/>
  <c r="BN312" i="1"/>
  <c r="BN277" i="1"/>
  <c r="BN262" i="1"/>
  <c r="BN268" i="1"/>
  <c r="BN272" i="1" s="1"/>
  <c r="H290" i="1"/>
  <c r="H304" i="1" s="1"/>
  <c r="O312" i="1"/>
  <c r="O277" i="1"/>
  <c r="O268" i="1"/>
  <c r="O272" i="1" s="1"/>
  <c r="DF312" i="1"/>
  <c r="DF277" i="1"/>
  <c r="DF268" i="1"/>
  <c r="DF272" i="1" s="1"/>
  <c r="F312" i="1"/>
  <c r="F277" i="1"/>
  <c r="F268" i="1"/>
  <c r="F272" i="1" s="1"/>
  <c r="EF313" i="1"/>
  <c r="EF281" i="1"/>
  <c r="DN312" i="1"/>
  <c r="DN277" i="1"/>
  <c r="DN279" i="1" s="1"/>
  <c r="DN268" i="1"/>
  <c r="DN272" i="1" s="1"/>
  <c r="DN262" i="1"/>
  <c r="ES312" i="1"/>
  <c r="ES277" i="1"/>
  <c r="ES262" i="1"/>
  <c r="ES268" i="1"/>
  <c r="ES272" i="1" s="1"/>
  <c r="BL312" i="1"/>
  <c r="BL277" i="1"/>
  <c r="BL268" i="1"/>
  <c r="BL272" i="1" s="1"/>
  <c r="FU312" i="1"/>
  <c r="FU277" i="1"/>
  <c r="FU268" i="1"/>
  <c r="FU272" i="1" s="1"/>
  <c r="AE236" i="1"/>
  <c r="AE240" i="1" s="1"/>
  <c r="AE245" i="1" s="1"/>
  <c r="AE246" i="1" s="1"/>
  <c r="CH283" i="1"/>
  <c r="CH80" i="1"/>
  <c r="CH324" i="1"/>
  <c r="CH323" i="1" s="1"/>
  <c r="FS313" i="1"/>
  <c r="FS281" i="1"/>
  <c r="EF290" i="1"/>
  <c r="EF304" i="1" s="1"/>
  <c r="EF285" i="1"/>
  <c r="DV283" i="1"/>
  <c r="DV279" i="1"/>
  <c r="DV80" i="1"/>
  <c r="DV324" i="1"/>
  <c r="DV323" i="1" s="1"/>
  <c r="EI276" i="1"/>
  <c r="EI251" i="1"/>
  <c r="EI257" i="1" s="1"/>
  <c r="EI260" i="1" s="1"/>
  <c r="AL312" i="1"/>
  <c r="AL277" i="1"/>
  <c r="AL262" i="1"/>
  <c r="AL268" i="1"/>
  <c r="AL272" i="1" s="1"/>
  <c r="H279" i="1"/>
  <c r="CE283" i="1"/>
  <c r="CE80" i="1"/>
  <c r="CE324" i="1"/>
  <c r="CE323" i="1" s="1"/>
  <c r="U283" i="1"/>
  <c r="U80" i="1"/>
  <c r="U324" i="1"/>
  <c r="U323" i="1" s="1"/>
  <c r="FC312" i="1"/>
  <c r="FC277" i="1"/>
  <c r="FC262" i="1"/>
  <c r="FC268" i="1"/>
  <c r="FC272" i="1" s="1"/>
  <c r="Y290" i="1"/>
  <c r="Y304" i="1" s="1"/>
  <c r="BM312" i="1"/>
  <c r="BM277" i="1"/>
  <c r="BM268" i="1"/>
  <c r="BM272" i="1" s="1"/>
  <c r="EZ312" i="1"/>
  <c r="EZ277" i="1"/>
  <c r="EZ262" i="1"/>
  <c r="EZ268" i="1"/>
  <c r="EZ272" i="1" s="1"/>
  <c r="EY290" i="1"/>
  <c r="EY304" i="1" s="1"/>
  <c r="EY285" i="1"/>
  <c r="DQ283" i="1"/>
  <c r="DQ80" i="1"/>
  <c r="DQ324" i="1"/>
  <c r="DQ323" i="1" s="1"/>
  <c r="FL276" i="1"/>
  <c r="FL251" i="1"/>
  <c r="FL257" i="1" s="1"/>
  <c r="FL260" i="1" s="1"/>
  <c r="Z290" i="1"/>
  <c r="Z304" i="1" s="1"/>
  <c r="EM312" i="1"/>
  <c r="EM277" i="1"/>
  <c r="EM262" i="1"/>
  <c r="EM268" i="1"/>
  <c r="EM272" i="1" s="1"/>
  <c r="EP290" i="1"/>
  <c r="EP304" i="1" s="1"/>
  <c r="EP285" i="1"/>
  <c r="DL312" i="1"/>
  <c r="DL277" i="1"/>
  <c r="DL268" i="1"/>
  <c r="DL272" i="1" s="1"/>
  <c r="DL262" i="1"/>
  <c r="FT260" i="1"/>
  <c r="FP267" i="1"/>
  <c r="E312" i="1"/>
  <c r="E277" i="1"/>
  <c r="E262" i="1"/>
  <c r="E268" i="1"/>
  <c r="E272" i="1" s="1"/>
  <c r="ET312" i="1"/>
  <c r="ET277" i="1"/>
  <c r="ET268" i="1"/>
  <c r="ET272" i="1" s="1"/>
  <c r="AT312" i="1"/>
  <c r="AT277" i="1"/>
  <c r="AT268" i="1"/>
  <c r="AT272" i="1" s="1"/>
  <c r="DW236" i="1"/>
  <c r="DW240" i="1" s="1"/>
  <c r="DW245" i="1" s="1"/>
  <c r="BY312" i="1"/>
  <c r="BY277" i="1"/>
  <c r="BY268" i="1"/>
  <c r="BY272" i="1" s="1"/>
  <c r="BN283" i="1"/>
  <c r="BN80" i="1"/>
  <c r="FP312" i="1"/>
  <c r="FP277" i="1"/>
  <c r="FP279" i="1" s="1"/>
  <c r="FP268" i="1"/>
  <c r="FP272" i="1" s="1"/>
  <c r="FS320" i="1"/>
  <c r="EE312" i="1"/>
  <c r="EE277" i="1"/>
  <c r="EE268" i="1"/>
  <c r="EE272" i="1" s="1"/>
  <c r="BE312" i="1"/>
  <c r="BE277" i="1"/>
  <c r="BE268" i="1"/>
  <c r="BE272" i="1" s="1"/>
  <c r="BE262" i="1"/>
  <c r="AH312" i="1"/>
  <c r="AH277" i="1"/>
  <c r="AH268" i="1"/>
  <c r="AH272" i="1" s="1"/>
  <c r="AH262" i="1"/>
  <c r="AV312" i="1"/>
  <c r="AV277" i="1"/>
  <c r="AV268" i="1"/>
  <c r="AV272" i="1" s="1"/>
  <c r="FI283" i="1"/>
  <c r="FI80" i="1"/>
  <c r="EA283" i="1"/>
  <c r="EA279" i="1"/>
  <c r="EA80" i="1"/>
  <c r="EA324" i="1"/>
  <c r="EA323" i="1" s="1"/>
  <c r="BB285" i="1"/>
  <c r="BB290" i="1"/>
  <c r="BB304" i="1" s="1"/>
  <c r="K283" i="1"/>
  <c r="K279" i="1"/>
  <c r="K80" i="1"/>
  <c r="K324" i="1"/>
  <c r="K323" i="1" s="1"/>
  <c r="FP283" i="1"/>
  <c r="FP80" i="1"/>
  <c r="H313" i="1"/>
  <c r="H281" i="1"/>
  <c r="BD312" i="1"/>
  <c r="BD277" i="1"/>
  <c r="BD268" i="1"/>
  <c r="BD272" i="1" s="1"/>
  <c r="BD262" i="1"/>
  <c r="AY313" i="1"/>
  <c r="AY320" i="1" s="1"/>
  <c r="AY281" i="1"/>
  <c r="BQ312" i="1"/>
  <c r="BQ277" i="1"/>
  <c r="BQ268" i="1"/>
  <c r="BQ272" i="1" s="1"/>
  <c r="FS290" i="1"/>
  <c r="FS304" i="1" s="1"/>
  <c r="FS285" i="1"/>
  <c r="EF320" i="1"/>
  <c r="V276" i="1"/>
  <c r="V251" i="1"/>
  <c r="V257" i="1" s="1"/>
  <c r="V260" i="1" s="1"/>
  <c r="X312" i="1"/>
  <c r="X277" i="1"/>
  <c r="X268" i="1"/>
  <c r="X272" i="1" s="1"/>
  <c r="AL283" i="1"/>
  <c r="AL279" i="1"/>
  <c r="AL80" i="1"/>
  <c r="AL324" i="1"/>
  <c r="AL323" i="1" s="1"/>
  <c r="FX313" i="1"/>
  <c r="FX281" i="1"/>
  <c r="EE279" i="1"/>
  <c r="EE283" i="1"/>
  <c r="EE80" i="1"/>
  <c r="EE324" i="1"/>
  <c r="EE323" i="1" s="1"/>
  <c r="FC283" i="1"/>
  <c r="FC80" i="1"/>
  <c r="FC324" i="1"/>
  <c r="FC323" i="1" s="1"/>
  <c r="Y320" i="1"/>
  <c r="BM279" i="1"/>
  <c r="BM283" i="1"/>
  <c r="BM80" i="1"/>
  <c r="BM324" i="1"/>
  <c r="BM323" i="1" s="1"/>
  <c r="EZ283" i="1"/>
  <c r="EZ80" i="1"/>
  <c r="EZ324" i="1"/>
  <c r="EZ323" i="1" s="1"/>
  <c r="EY320" i="1"/>
  <c r="Z320" i="1"/>
  <c r="N312" i="1"/>
  <c r="N277" i="1"/>
  <c r="N268" i="1"/>
  <c r="N272" i="1" s="1"/>
  <c r="N313" i="1" s="1"/>
  <c r="EM279" i="1"/>
  <c r="EM283" i="1"/>
  <c r="EM80" i="1"/>
  <c r="EM324" i="1"/>
  <c r="EM323" i="1" s="1"/>
  <c r="EP320" i="1"/>
  <c r="DL283" i="1"/>
  <c r="DL279" i="1"/>
  <c r="DL80" i="1"/>
  <c r="FT283" i="1"/>
  <c r="FT80" i="1"/>
  <c r="FT324" i="1"/>
  <c r="FT323" i="1" s="1"/>
  <c r="E279" i="1"/>
  <c r="E283" i="1"/>
  <c r="E80" i="1"/>
  <c r="ET283" i="1"/>
  <c r="ET80" i="1"/>
  <c r="ET324" i="1"/>
  <c r="ET323" i="1" s="1"/>
  <c r="AT283" i="1"/>
  <c r="AT80" i="1"/>
  <c r="AT324" i="1"/>
  <c r="AT323" i="1" s="1"/>
  <c r="BY283" i="1"/>
  <c r="BY279" i="1"/>
  <c r="BY80" i="1"/>
  <c r="DJ312" i="1"/>
  <c r="DJ277" i="1"/>
  <c r="DJ268" i="1"/>
  <c r="DJ272" i="1" s="1"/>
  <c r="BQ283" i="1"/>
  <c r="BQ279" i="1"/>
  <c r="BQ80" i="1"/>
  <c r="X283" i="1"/>
  <c r="X80" i="1"/>
  <c r="X324" i="1"/>
  <c r="X323" i="1" s="1"/>
  <c r="N283" i="1"/>
  <c r="N279" i="1"/>
  <c r="N80" i="1"/>
  <c r="N324" i="1"/>
  <c r="N323" i="1" s="1"/>
  <c r="EG312" i="1"/>
  <c r="EG277" i="1"/>
  <c r="EG268" i="1"/>
  <c r="EG272" i="1" s="1"/>
  <c r="EG262" i="1"/>
  <c r="DJ283" i="1"/>
  <c r="DJ279" i="1"/>
  <c r="DJ80" i="1"/>
  <c r="AY290" i="1"/>
  <c r="AY304" i="1" s="1"/>
  <c r="AY285" i="1"/>
  <c r="R276" i="1"/>
  <c r="R251" i="1"/>
  <c r="R257" i="1" s="1"/>
  <c r="R260" i="1" s="1"/>
  <c r="AI283" i="1"/>
  <c r="AI80" i="1"/>
  <c r="AI324" i="1"/>
  <c r="AI323" i="1" s="1"/>
  <c r="BF312" i="1"/>
  <c r="BF277" i="1"/>
  <c r="BF268" i="1"/>
  <c r="BF272" i="1" s="1"/>
  <c r="O279" i="1"/>
  <c r="O283" i="1"/>
  <c r="O80" i="1"/>
  <c r="O324" i="1"/>
  <c r="O323" i="1" s="1"/>
  <c r="M283" i="1"/>
  <c r="M80" i="1"/>
  <c r="EG279" i="1"/>
  <c r="EG283" i="1"/>
  <c r="EG80" i="1"/>
  <c r="EG324" i="1"/>
  <c r="EG323" i="1" s="1"/>
  <c r="BE283" i="1"/>
  <c r="BE80" i="1"/>
  <c r="BE324" i="1"/>
  <c r="BE323" i="1" s="1"/>
  <c r="J283" i="1"/>
  <c r="J279" i="1"/>
  <c r="J80" i="1"/>
  <c r="AR283" i="1"/>
  <c r="AR80" i="1"/>
  <c r="AR324" i="1"/>
  <c r="AR323" i="1" s="1"/>
  <c r="Q279" i="1"/>
  <c r="Q283" i="1"/>
  <c r="Q80" i="1"/>
  <c r="FN312" i="1"/>
  <c r="FN277" i="1"/>
  <c r="FN268" i="1"/>
  <c r="FN272" i="1" s="1"/>
  <c r="FN262" i="1"/>
  <c r="DF283" i="1"/>
  <c r="DF279" i="1"/>
  <c r="DF80" i="1"/>
  <c r="EH312" i="1"/>
  <c r="EH277" i="1"/>
  <c r="EH268" i="1"/>
  <c r="EH272" i="1" s="1"/>
  <c r="EH262" i="1"/>
  <c r="AJ312" i="1"/>
  <c r="AJ277" i="1"/>
  <c r="AJ268" i="1"/>
  <c r="AJ272" i="1" s="1"/>
  <c r="AJ262" i="1"/>
  <c r="AQ276" i="1"/>
  <c r="AQ251" i="1"/>
  <c r="AQ257" i="1" s="1"/>
  <c r="AQ260" i="1" s="1"/>
  <c r="AH283" i="1"/>
  <c r="AH279" i="1"/>
  <c r="AH80" i="1"/>
  <c r="AP312" i="1"/>
  <c r="AP277" i="1"/>
  <c r="AP268" i="1"/>
  <c r="AP272" i="1" s="1"/>
  <c r="D262" i="1"/>
  <c r="DO283" i="1"/>
  <c r="DO279" i="1"/>
  <c r="DO80" i="1"/>
  <c r="FW283" i="1"/>
  <c r="FW80" i="1"/>
  <c r="FW324" i="1"/>
  <c r="FW323" i="1" s="1"/>
  <c r="F283" i="1"/>
  <c r="F279" i="1"/>
  <c r="F80" i="1"/>
  <c r="BW312" i="1"/>
  <c r="BW277" i="1"/>
  <c r="BW262" i="1"/>
  <c r="BW268" i="1"/>
  <c r="BW272" i="1" s="1"/>
  <c r="EU236" i="1"/>
  <c r="EU240" i="1" s="1"/>
  <c r="EU245" i="1" s="1"/>
  <c r="EU246" i="1" s="1"/>
  <c r="CN285" i="1"/>
  <c r="CN290" i="1"/>
  <c r="CN304" i="1" s="1"/>
  <c r="FF283" i="1"/>
  <c r="FF80" i="1"/>
  <c r="FF324" i="1"/>
  <c r="FF323" i="1" s="1"/>
  <c r="CL312" i="1"/>
  <c r="CL277" i="1"/>
  <c r="CL268" i="1"/>
  <c r="CL272" i="1" s="1"/>
  <c r="CL262" i="1"/>
  <c r="FX320" i="1"/>
  <c r="CI312" i="1"/>
  <c r="CI277" i="1"/>
  <c r="CI268" i="1"/>
  <c r="CI272" i="1" s="1"/>
  <c r="AM262" i="1"/>
  <c r="FO290" i="1"/>
  <c r="FO304" i="1" s="1"/>
  <c r="FO285" i="1"/>
  <c r="AB283" i="1"/>
  <c r="AB80" i="1"/>
  <c r="AB324" i="1"/>
  <c r="AB323" i="1" s="1"/>
  <c r="CA313" i="1"/>
  <c r="CA281" i="1"/>
  <c r="BF283" i="1"/>
  <c r="BF279" i="1"/>
  <c r="BF80" i="1"/>
  <c r="BF324" i="1"/>
  <c r="BF323" i="1" s="1"/>
  <c r="FM312" i="1"/>
  <c r="FM277" i="1"/>
  <c r="FM279" i="1" s="1"/>
  <c r="FM268" i="1"/>
  <c r="FM272" i="1" s="1"/>
  <c r="FK312" i="1"/>
  <c r="FK277" i="1"/>
  <c r="FK268" i="1"/>
  <c r="FK272" i="1" s="1"/>
  <c r="BZ312" i="1"/>
  <c r="BZ277" i="1"/>
  <c r="BZ268" i="1"/>
  <c r="BZ272" i="1" s="1"/>
  <c r="DG279" i="1"/>
  <c r="DG283" i="1"/>
  <c r="DG80" i="1"/>
  <c r="DG324" i="1"/>
  <c r="DG323" i="1" s="1"/>
  <c r="AC312" i="1"/>
  <c r="AC277" i="1"/>
  <c r="AC268" i="1"/>
  <c r="AC272" i="1" s="1"/>
  <c r="AC262" i="1"/>
  <c r="AG312" i="1"/>
  <c r="AG277" i="1"/>
  <c r="AG268" i="1"/>
  <c r="AG272" i="1" s="1"/>
  <c r="AG262" i="1"/>
  <c r="EL312" i="1"/>
  <c r="EL277" i="1"/>
  <c r="EL268" i="1"/>
  <c r="EL272" i="1" s="1"/>
  <c r="EL262" i="1"/>
  <c r="EN312" i="1"/>
  <c r="EN277" i="1"/>
  <c r="EN279" i="1" s="1"/>
  <c r="EN268" i="1"/>
  <c r="EN272" i="1" s="1"/>
  <c r="FN279" i="1"/>
  <c r="FN283" i="1"/>
  <c r="FN80" i="1"/>
  <c r="DZ312" i="1"/>
  <c r="DZ277" i="1"/>
  <c r="DZ268" i="1"/>
  <c r="DZ272" i="1" s="1"/>
  <c r="EH283" i="1"/>
  <c r="EH279" i="1"/>
  <c r="EH80" i="1"/>
  <c r="EH324" i="1"/>
  <c r="EH323" i="1" s="1"/>
  <c r="AJ283" i="1"/>
  <c r="AJ279" i="1"/>
  <c r="AJ80" i="1"/>
  <c r="AJ324" i="1"/>
  <c r="AJ323" i="1" s="1"/>
  <c r="M312" i="1"/>
  <c r="M277" i="1"/>
  <c r="M279" i="1" s="1"/>
  <c r="M268" i="1"/>
  <c r="M272" i="1" s="1"/>
  <c r="M262" i="1"/>
  <c r="DW246" i="1"/>
  <c r="CN313" i="1"/>
  <c r="CN320" i="1" s="1"/>
  <c r="CN281" i="1"/>
  <c r="EV283" i="1"/>
  <c r="EV279" i="1"/>
  <c r="EV80" i="1"/>
  <c r="EV324" i="1"/>
  <c r="EV323" i="1" s="1"/>
  <c r="FO262" i="1"/>
  <c r="D290" i="1"/>
  <c r="D304" i="1" s="1"/>
  <c r="D285" i="1"/>
  <c r="BJ312" i="1"/>
  <c r="BJ277" i="1"/>
  <c r="BJ268" i="1"/>
  <c r="BJ272" i="1" s="1"/>
  <c r="FK279" i="1"/>
  <c r="FK283" i="1"/>
  <c r="FK80" i="1"/>
  <c r="DS312" i="1"/>
  <c r="DS277" i="1"/>
  <c r="DS268" i="1"/>
  <c r="DS272" i="1" s="1"/>
  <c r="BP312" i="1"/>
  <c r="BP277" i="1"/>
  <c r="BP268" i="1"/>
  <c r="BP272" i="1" s="1"/>
  <c r="FO313" i="1"/>
  <c r="FO320" i="1" s="1"/>
  <c r="FO281" i="1"/>
  <c r="Q312" i="1"/>
  <c r="Q277" i="1"/>
  <c r="Q262" i="1"/>
  <c r="Q268" i="1"/>
  <c r="Q272" i="1" s="1"/>
  <c r="DO312" i="1"/>
  <c r="DO277" i="1"/>
  <c r="DO268" i="1"/>
  <c r="DO272" i="1" s="1"/>
  <c r="FZ160" i="1"/>
  <c r="FY160" i="1"/>
  <c r="FX285" i="1"/>
  <c r="FX290" i="1"/>
  <c r="FX304" i="1" s="1"/>
  <c r="DT283" i="1"/>
  <c r="DT279" i="1"/>
  <c r="DT80" i="1"/>
  <c r="DT324" i="1"/>
  <c r="DT323" i="1" s="1"/>
  <c r="CO276" i="1"/>
  <c r="CO251" i="1"/>
  <c r="CO257" i="1" s="1"/>
  <c r="CO260" i="1" s="1"/>
  <c r="CZ312" i="1"/>
  <c r="CZ277" i="1"/>
  <c r="CZ268" i="1"/>
  <c r="CZ272" i="1" s="1"/>
  <c r="CZ262" i="1"/>
  <c r="AA312" i="1"/>
  <c r="AA277" i="1"/>
  <c r="AA262" i="1"/>
  <c r="AA268" i="1"/>
  <c r="AA272" i="1" s="1"/>
  <c r="CL283" i="1"/>
  <c r="CL279" i="1"/>
  <c r="CL80" i="1"/>
  <c r="CL324" i="1"/>
  <c r="CL323" i="1" s="1"/>
  <c r="AM290" i="1"/>
  <c r="AM304" i="1" s="1"/>
  <c r="AM285" i="1"/>
  <c r="AK246" i="1"/>
  <c r="DG312" i="1"/>
  <c r="DG277" i="1"/>
  <c r="DG268" i="1"/>
  <c r="DG272" i="1" s="1"/>
  <c r="AC279" i="1"/>
  <c r="AC283" i="1"/>
  <c r="AC80" i="1"/>
  <c r="AC324" i="1"/>
  <c r="AC323" i="1" s="1"/>
  <c r="AG283" i="1"/>
  <c r="AG279" i="1"/>
  <c r="AG80" i="1"/>
  <c r="AG324" i="1"/>
  <c r="AG323" i="1" s="1"/>
  <c r="EL283" i="1"/>
  <c r="EL279" i="1"/>
  <c r="EL80" i="1"/>
  <c r="EN283" i="1"/>
  <c r="EN80" i="1"/>
  <c r="EK283" i="1"/>
  <c r="EK279" i="1"/>
  <c r="EK80" i="1"/>
  <c r="EK324" i="1"/>
  <c r="EK323" i="1" s="1"/>
  <c r="CK312" i="1"/>
  <c r="CK277" i="1"/>
  <c r="CK268" i="1"/>
  <c r="CK272" i="1" s="1"/>
  <c r="FQ276" i="1"/>
  <c r="FQ251" i="1"/>
  <c r="FQ257" i="1" s="1"/>
  <c r="FQ260" i="1" s="1"/>
  <c r="AA279" i="1"/>
  <c r="AA283" i="1"/>
  <c r="AA80" i="1"/>
  <c r="AA324" i="1"/>
  <c r="AA323" i="1" s="1"/>
  <c r="CT313" i="1"/>
  <c r="CT281" i="1"/>
  <c r="AF312" i="1"/>
  <c r="AF277" i="1"/>
  <c r="AF268" i="1"/>
  <c r="AF272" i="1" s="1"/>
  <c r="AM320" i="1"/>
  <c r="DC313" i="1"/>
  <c r="DC281" i="1"/>
  <c r="CB312" i="1"/>
  <c r="CB277" i="1"/>
  <c r="CB279" i="1" s="1"/>
  <c r="CB262" i="1"/>
  <c r="CB268" i="1"/>
  <c r="CB272" i="1" s="1"/>
  <c r="EJ312" i="1"/>
  <c r="EJ277" i="1"/>
  <c r="EJ268" i="1"/>
  <c r="EJ272" i="1" s="1"/>
  <c r="CY246" i="1"/>
  <c r="BJ283" i="1"/>
  <c r="BJ279" i="1"/>
  <c r="BJ80" i="1"/>
  <c r="BJ324" i="1"/>
  <c r="BJ323" i="1" s="1"/>
  <c r="P312" i="1"/>
  <c r="P277" i="1"/>
  <c r="P268" i="1"/>
  <c r="P272" i="1" s="1"/>
  <c r="P262" i="1"/>
  <c r="CA290" i="1"/>
  <c r="CA304" i="1" s="1"/>
  <c r="CA285" i="1"/>
  <c r="FE312" i="1"/>
  <c r="FE277" i="1"/>
  <c r="FE268" i="1"/>
  <c r="FE272" i="1" s="1"/>
  <c r="BV312" i="1"/>
  <c r="BV277" i="1"/>
  <c r="BV268" i="1"/>
  <c r="BV272" i="1" s="1"/>
  <c r="BC236" i="1"/>
  <c r="BC240" i="1" s="1"/>
  <c r="BC245" i="1" s="1"/>
  <c r="AS312" i="1"/>
  <c r="AS277" i="1"/>
  <c r="AS268" i="1"/>
  <c r="AS272" i="1" s="1"/>
  <c r="AS262" i="1"/>
  <c r="DI312" i="1"/>
  <c r="DI277" i="1"/>
  <c r="DI268" i="1"/>
  <c r="DI272" i="1" s="1"/>
  <c r="FV312" i="1"/>
  <c r="FV277" i="1"/>
  <c r="FV268" i="1"/>
  <c r="FV272" i="1" s="1"/>
  <c r="BG312" i="1"/>
  <c r="BG277" i="1"/>
  <c r="BG268" i="1"/>
  <c r="BG272" i="1" s="1"/>
  <c r="CP283" i="1"/>
  <c r="CP279" i="1"/>
  <c r="CP80" i="1"/>
  <c r="FB312" i="1"/>
  <c r="FB277" i="1"/>
  <c r="FB268" i="1"/>
  <c r="FB272" i="1" s="1"/>
  <c r="CR283" i="1"/>
  <c r="CR279" i="1"/>
  <c r="CR80" i="1"/>
  <c r="CR324" i="1"/>
  <c r="CR323" i="1" s="1"/>
  <c r="EO312" i="1"/>
  <c r="EO277" i="1"/>
  <c r="EO279" i="1" s="1"/>
  <c r="EO268" i="1"/>
  <c r="EO272" i="1" s="1"/>
  <c r="EO262" i="1"/>
  <c r="DS283" i="1"/>
  <c r="DS279" i="1"/>
  <c r="DS80" i="1"/>
  <c r="BP283" i="1"/>
  <c r="BP279" i="1"/>
  <c r="BP80" i="1"/>
  <c r="BP324" i="1"/>
  <c r="BP323" i="1" s="1"/>
  <c r="BD283" i="1"/>
  <c r="BD279" i="1"/>
  <c r="BD80" i="1"/>
  <c r="BD324" i="1"/>
  <c r="BD323" i="1" s="1"/>
  <c r="AM313" i="1"/>
  <c r="AM281" i="1"/>
  <c r="AP283" i="1"/>
  <c r="AP279" i="1"/>
  <c r="AP80" i="1"/>
  <c r="EK312" i="1"/>
  <c r="EK277" i="1"/>
  <c r="EK268" i="1"/>
  <c r="EK272" i="1" s="1"/>
  <c r="BW283" i="1"/>
  <c r="BW279" i="1"/>
  <c r="BW80" i="1"/>
  <c r="BW324" i="1"/>
  <c r="BW323" i="1" s="1"/>
  <c r="AB312" i="1"/>
  <c r="AB277" i="1"/>
  <c r="AB279" i="1" s="1"/>
  <c r="AB268" i="1"/>
  <c r="AB272" i="1" s="1"/>
  <c r="AB262" i="1"/>
  <c r="FM283" i="1"/>
  <c r="FM80" i="1"/>
  <c r="FM324" i="1"/>
  <c r="FM323" i="1" s="1"/>
  <c r="CR312" i="1"/>
  <c r="CR277" i="1"/>
  <c r="CR268" i="1"/>
  <c r="CR272" i="1" s="1"/>
  <c r="AO312" i="1"/>
  <c r="AO277" i="1"/>
  <c r="AO279" i="1" s="1"/>
  <c r="AO268" i="1"/>
  <c r="AO272" i="1" s="1"/>
  <c r="CM312" i="1"/>
  <c r="CM277" i="1"/>
  <c r="CM268" i="1"/>
  <c r="CM272" i="1" s="1"/>
  <c r="CZ283" i="1"/>
  <c r="CZ279" i="1"/>
  <c r="CZ80" i="1"/>
  <c r="EQ312" i="1"/>
  <c r="EQ277" i="1"/>
  <c r="EQ279" i="1" s="1"/>
  <c r="EQ268" i="1"/>
  <c r="EQ272" i="1" s="1"/>
  <c r="AO283" i="1"/>
  <c r="AO80" i="1"/>
  <c r="BX312" i="1"/>
  <c r="BX277" i="1"/>
  <c r="BX268" i="1"/>
  <c r="BX272" i="1" s="1"/>
  <c r="CC313" i="1"/>
  <c r="CC281" i="1"/>
  <c r="FG276" i="1"/>
  <c r="FG251" i="1"/>
  <c r="FG257" i="1" s="1"/>
  <c r="FG260" i="1" s="1"/>
  <c r="DR262" i="1"/>
  <c r="CK283" i="1"/>
  <c r="CK279" i="1"/>
  <c r="CK80" i="1"/>
  <c r="CK324" i="1"/>
  <c r="CK323" i="1" s="1"/>
  <c r="L312" i="1"/>
  <c r="L277" i="1"/>
  <c r="L268" i="1"/>
  <c r="L272" i="1" s="1"/>
  <c r="CT290" i="1"/>
  <c r="CT304" i="1" s="1"/>
  <c r="CT285" i="1"/>
  <c r="AF283" i="1"/>
  <c r="AF279" i="1"/>
  <c r="AF80" i="1"/>
  <c r="AF324" i="1"/>
  <c r="AF323" i="1" s="1"/>
  <c r="Y279" i="1"/>
  <c r="CJ312" i="1"/>
  <c r="CJ277" i="1"/>
  <c r="CJ268" i="1"/>
  <c r="CJ272" i="1" s="1"/>
  <c r="Z279" i="1"/>
  <c r="DP285" i="1"/>
  <c r="DC290" i="1"/>
  <c r="DC304" i="1" s="1"/>
  <c r="DC285" i="1"/>
  <c r="CB283" i="1"/>
  <c r="CB80" i="1"/>
  <c r="CB324" i="1"/>
  <c r="CB323" i="1" s="1"/>
  <c r="EJ283" i="1"/>
  <c r="EJ279" i="1"/>
  <c r="EJ80" i="1"/>
  <c r="BS276" i="1"/>
  <c r="BS251" i="1"/>
  <c r="BS257" i="1" s="1"/>
  <c r="BS260" i="1" s="1"/>
  <c r="DU312" i="1"/>
  <c r="DU277" i="1"/>
  <c r="DU268" i="1"/>
  <c r="DU272" i="1" s="1"/>
  <c r="DU262" i="1"/>
  <c r="P279" i="1"/>
  <c r="P283" i="1"/>
  <c r="P80" i="1"/>
  <c r="P324" i="1"/>
  <c r="P323" i="1" s="1"/>
  <c r="CA320" i="1"/>
  <c r="FE283" i="1"/>
  <c r="FE279" i="1"/>
  <c r="FE80" i="1"/>
  <c r="FE324" i="1"/>
  <c r="FE323" i="1" s="1"/>
  <c r="BV283" i="1"/>
  <c r="BV279" i="1"/>
  <c r="BV80" i="1"/>
  <c r="BV324" i="1"/>
  <c r="BV323" i="1" s="1"/>
  <c r="DD312" i="1"/>
  <c r="DD277" i="1"/>
  <c r="DD268" i="1"/>
  <c r="DD272" i="1" s="1"/>
  <c r="DD262" i="1"/>
  <c r="AS283" i="1"/>
  <c r="AS279" i="1"/>
  <c r="AS80" i="1"/>
  <c r="AS324" i="1"/>
  <c r="AS323" i="1" s="1"/>
  <c r="DI283" i="1"/>
  <c r="DI80" i="1"/>
  <c r="FV283" i="1"/>
  <c r="FV279" i="1"/>
  <c r="FV80" i="1"/>
  <c r="BG283" i="1"/>
  <c r="BG80" i="1"/>
  <c r="CP312" i="1"/>
  <c r="CP277" i="1"/>
  <c r="CP268" i="1"/>
  <c r="CP272" i="1" s="1"/>
  <c r="CP262" i="1"/>
  <c r="FB283" i="1"/>
  <c r="FB279" i="1"/>
  <c r="FB80" i="1"/>
  <c r="FB324" i="1"/>
  <c r="FB323" i="1" s="1"/>
  <c r="EO283" i="1"/>
  <c r="EO80" i="1"/>
  <c r="EO324" i="1"/>
  <c r="EO323" i="1" s="1"/>
  <c r="EW312" i="1"/>
  <c r="EW277" i="1"/>
  <c r="EW268" i="1"/>
  <c r="EW272" i="1" s="1"/>
  <c r="EV312" i="1"/>
  <c r="EV277" i="1"/>
  <c r="EV268" i="1"/>
  <c r="EV272" i="1" s="1"/>
  <c r="EV262" i="1"/>
  <c r="AI312" i="1"/>
  <c r="AI277" i="1"/>
  <c r="AI279" i="1" s="1"/>
  <c r="AI268" i="1"/>
  <c r="AI272" i="1" s="1"/>
  <c r="AR312" i="1"/>
  <c r="AR277" i="1"/>
  <c r="AR268" i="1"/>
  <c r="AR272" i="1" s="1"/>
  <c r="FW312" i="1"/>
  <c r="FW277" i="1"/>
  <c r="FW279" i="1" s="1"/>
  <c r="FW268" i="1"/>
  <c r="FW272" i="1" s="1"/>
  <c r="CM279" i="1"/>
  <c r="CM283" i="1"/>
  <c r="CM80" i="1"/>
  <c r="CI283" i="1"/>
  <c r="CI279" i="1"/>
  <c r="CI80" i="1"/>
  <c r="BZ283" i="1"/>
  <c r="BZ279" i="1"/>
  <c r="BZ80" i="1"/>
  <c r="BZ324" i="1"/>
  <c r="BZ323" i="1" s="1"/>
  <c r="DZ283" i="1"/>
  <c r="DZ279" i="1"/>
  <c r="DZ80" i="1"/>
  <c r="DZ324" i="1"/>
  <c r="DZ323" i="1" s="1"/>
  <c r="EQ283" i="1"/>
  <c r="EQ80" i="1"/>
  <c r="EQ324" i="1"/>
  <c r="EQ323" i="1" s="1"/>
  <c r="ED312" i="1"/>
  <c r="ED277" i="1"/>
  <c r="ED268" i="1"/>
  <c r="ED272" i="1" s="1"/>
  <c r="BX283" i="1"/>
  <c r="BX279" i="1"/>
  <c r="BX80" i="1"/>
  <c r="BX324" i="1"/>
  <c r="BX323" i="1" s="1"/>
  <c r="DR313" i="1"/>
  <c r="DR320" i="1" s="1"/>
  <c r="DR281" i="1"/>
  <c r="CQ312" i="1"/>
  <c r="CQ277" i="1"/>
  <c r="CQ268" i="1"/>
  <c r="CQ272" i="1" s="1"/>
  <c r="L283" i="1"/>
  <c r="L80" i="1"/>
  <c r="CT320" i="1"/>
  <c r="FD312" i="1"/>
  <c r="FD277" i="1"/>
  <c r="FD279" i="1" s="1"/>
  <c r="FD268" i="1"/>
  <c r="FD272" i="1" s="1"/>
  <c r="CJ283" i="1"/>
  <c r="CJ80" i="1"/>
  <c r="DC320" i="1"/>
  <c r="BI312" i="1"/>
  <c r="BI277" i="1"/>
  <c r="BI268" i="1"/>
  <c r="BI272" i="1" s="1"/>
  <c r="BI262" i="1"/>
  <c r="DU283" i="1"/>
  <c r="DU279" i="1"/>
  <c r="DU80" i="1"/>
  <c r="DU324" i="1"/>
  <c r="DU323" i="1" s="1"/>
  <c r="BA312" i="1"/>
  <c r="BA277" i="1"/>
  <c r="BA268" i="1"/>
  <c r="BA272" i="1" s="1"/>
  <c r="BA262" i="1"/>
  <c r="DH312" i="1"/>
  <c r="DH277" i="1"/>
  <c r="DH268" i="1"/>
  <c r="DH272" i="1" s="1"/>
  <c r="T312" i="1"/>
  <c r="T277" i="1"/>
  <c r="T268" i="1"/>
  <c r="T272" i="1" s="1"/>
  <c r="CF312" i="1"/>
  <c r="CF277" i="1"/>
  <c r="CF268" i="1"/>
  <c r="CF272" i="1" s="1"/>
  <c r="CF262" i="1"/>
  <c r="DD283" i="1"/>
  <c r="DD279" i="1"/>
  <c r="DD80" i="1"/>
  <c r="DD324" i="1"/>
  <c r="DD323" i="1" s="1"/>
  <c r="BB313" i="1"/>
  <c r="BB320" i="1" s="1"/>
  <c r="BB281" i="1"/>
  <c r="AZ283" i="1"/>
  <c r="AZ80" i="1"/>
  <c r="FJ312" i="1"/>
  <c r="FJ277" i="1"/>
  <c r="FJ268" i="1"/>
  <c r="FJ272" i="1" s="1"/>
  <c r="BH312" i="1"/>
  <c r="BH277" i="1"/>
  <c r="BH279" i="1" s="1"/>
  <c r="BH268" i="1"/>
  <c r="BH272" i="1" s="1"/>
  <c r="AX312" i="1"/>
  <c r="AX277" i="1"/>
  <c r="AX268" i="1"/>
  <c r="AX272" i="1" s="1"/>
  <c r="AX262" i="1"/>
  <c r="EW283" i="1"/>
  <c r="EW279" i="1"/>
  <c r="EW80" i="1"/>
  <c r="EW324" i="1"/>
  <c r="EW323" i="1" s="1"/>
  <c r="AN312" i="1"/>
  <c r="AN277" i="1"/>
  <c r="AN268" i="1"/>
  <c r="AN272" i="1" s="1"/>
  <c r="AN262" i="1"/>
  <c r="FA276" i="1"/>
  <c r="FA251" i="1"/>
  <c r="FA257" i="1" s="1"/>
  <c r="FA260" i="1" s="1"/>
  <c r="G246" i="1"/>
  <c r="H320" i="1"/>
  <c r="FF312" i="1"/>
  <c r="FF277" i="1"/>
  <c r="FF262" i="1"/>
  <c r="FF268" i="1"/>
  <c r="FF272" i="1" s="1"/>
  <c r="AY279" i="1"/>
  <c r="ED283" i="1"/>
  <c r="ED279" i="1"/>
  <c r="ED80" i="1"/>
  <c r="ED324" i="1"/>
  <c r="ED323" i="1" s="1"/>
  <c r="FH312" i="1"/>
  <c r="FH277" i="1"/>
  <c r="FH279" i="1" s="1"/>
  <c r="FH268" i="1"/>
  <c r="FH272" i="1" s="1"/>
  <c r="CC285" i="1"/>
  <c r="CC290" i="1"/>
  <c r="CC304" i="1" s="1"/>
  <c r="DR290" i="1"/>
  <c r="DR304" i="1" s="1"/>
  <c r="DR285" i="1"/>
  <c r="CQ279" i="1"/>
  <c r="CQ283" i="1"/>
  <c r="CQ80" i="1"/>
  <c r="BK312" i="1"/>
  <c r="BK277" i="1"/>
  <c r="BK262" i="1"/>
  <c r="BK268" i="1"/>
  <c r="BK272" i="1" s="1"/>
  <c r="FD283" i="1"/>
  <c r="FD80" i="1"/>
  <c r="FD324" i="1"/>
  <c r="FD323" i="1" s="1"/>
  <c r="EX312" i="1"/>
  <c r="EX277" i="1"/>
  <c r="EX279" i="1" s="1"/>
  <c r="EX268" i="1"/>
  <c r="EX272" i="1" s="1"/>
  <c r="CX312" i="1"/>
  <c r="CX277" i="1"/>
  <c r="CX268" i="1"/>
  <c r="CX272" i="1" s="1"/>
  <c r="CX262" i="1"/>
  <c r="BR276" i="1"/>
  <c r="BR251" i="1"/>
  <c r="BR257" i="1" s="1"/>
  <c r="BR260" i="1" s="1"/>
  <c r="BI283" i="1"/>
  <c r="BI279" i="1"/>
  <c r="BI80" i="1"/>
  <c r="BI324" i="1"/>
  <c r="BI323" i="1" s="1"/>
  <c r="FI312" i="1"/>
  <c r="FI277" i="1"/>
  <c r="FI268" i="1"/>
  <c r="FI272" i="1" s="1"/>
  <c r="BA283" i="1"/>
  <c r="BA279" i="1"/>
  <c r="BA80" i="1"/>
  <c r="DH283" i="1"/>
  <c r="DH80" i="1"/>
  <c r="T283" i="1"/>
  <c r="T80" i="1"/>
  <c r="T324" i="1"/>
  <c r="T323" i="1" s="1"/>
  <c r="CF283" i="1"/>
  <c r="CF279" i="1"/>
  <c r="CF80" i="1"/>
  <c r="CF324" i="1"/>
  <c r="CF323" i="1" s="1"/>
  <c r="BC246" i="1"/>
  <c r="BB262" i="1"/>
  <c r="AZ312" i="1"/>
  <c r="AZ277" i="1"/>
  <c r="AZ279" i="1" s="1"/>
  <c r="AZ268" i="1"/>
  <c r="AZ272" i="1" s="1"/>
  <c r="FJ283" i="1"/>
  <c r="FJ279" i="1"/>
  <c r="FJ80" i="1"/>
  <c r="FJ324" i="1"/>
  <c r="FJ323" i="1" s="1"/>
  <c r="BH283" i="1"/>
  <c r="BH80" i="1"/>
  <c r="BH324" i="1"/>
  <c r="BH323" i="1" s="1"/>
  <c r="AX283" i="1"/>
  <c r="AX279" i="1"/>
  <c r="AX80" i="1"/>
  <c r="AX324" i="1"/>
  <c r="AX323" i="1" s="1"/>
  <c r="DM312" i="1"/>
  <c r="DM277" i="1"/>
  <c r="DM268" i="1"/>
  <c r="DM272" i="1" s="1"/>
  <c r="AN279" i="1"/>
  <c r="AN283" i="1"/>
  <c r="AN80" i="1"/>
  <c r="AN324" i="1"/>
  <c r="AN323" i="1" s="1"/>
  <c r="AE276" i="1" l="1"/>
  <c r="AE251" i="1"/>
  <c r="AE257" i="1" s="1"/>
  <c r="AE260" i="1" s="1"/>
  <c r="EU276" i="1"/>
  <c r="EU251" i="1"/>
  <c r="EU257" i="1" s="1"/>
  <c r="EU260" i="1" s="1"/>
  <c r="CM313" i="1"/>
  <c r="CM281" i="1"/>
  <c r="EO320" i="1"/>
  <c r="DZ313" i="1"/>
  <c r="DZ281" i="1"/>
  <c r="DF313" i="1"/>
  <c r="DF281" i="1"/>
  <c r="U290" i="1"/>
  <c r="U304" i="1" s="1"/>
  <c r="ED262" i="1"/>
  <c r="CI262" i="1"/>
  <c r="N262" i="1"/>
  <c r="FL312" i="1"/>
  <c r="FL277" i="1"/>
  <c r="FL268" i="1"/>
  <c r="FL272" i="1" s="1"/>
  <c r="FL262" i="1"/>
  <c r="DF262" i="1"/>
  <c r="BO312" i="1"/>
  <c r="BO277" i="1"/>
  <c r="BO268" i="1"/>
  <c r="BO272" i="1" s="1"/>
  <c r="EB283" i="1"/>
  <c r="EB80" i="1"/>
  <c r="EX320" i="1"/>
  <c r="FJ262" i="1"/>
  <c r="DH262" i="1"/>
  <c r="FD313" i="1"/>
  <c r="FD320" i="1" s="1"/>
  <c r="FD281" i="1"/>
  <c r="CQ290" i="1"/>
  <c r="CQ304" i="1" s="1"/>
  <c r="CQ285" i="1"/>
  <c r="ED290" i="1"/>
  <c r="ED304" i="1" s="1"/>
  <c r="ED285" i="1"/>
  <c r="AR262" i="1"/>
  <c r="EW262" i="1"/>
  <c r="CJ262" i="1"/>
  <c r="CM290" i="1"/>
  <c r="CM304" i="1" s="1"/>
  <c r="CM285" i="1"/>
  <c r="DI290" i="1"/>
  <c r="DI304" i="1" s="1"/>
  <c r="FE262" i="1"/>
  <c r="CZ285" i="1"/>
  <c r="CZ290" i="1"/>
  <c r="CZ304" i="1" s="1"/>
  <c r="BP313" i="1"/>
  <c r="BP281" i="1"/>
  <c r="DZ285" i="1"/>
  <c r="DZ290" i="1"/>
  <c r="DZ304" i="1" s="1"/>
  <c r="EL313" i="1"/>
  <c r="EL281" i="1"/>
  <c r="CI290" i="1"/>
  <c r="CI304" i="1" s="1"/>
  <c r="CI285" i="1"/>
  <c r="AQ312" i="1"/>
  <c r="AQ277" i="1"/>
  <c r="AQ268" i="1"/>
  <c r="AQ272" i="1" s="1"/>
  <c r="BF285" i="1"/>
  <c r="BF290" i="1"/>
  <c r="BF304" i="1" s="1"/>
  <c r="N290" i="1"/>
  <c r="N304" i="1" s="1"/>
  <c r="N285" i="1"/>
  <c r="BQ285" i="1"/>
  <c r="BQ290" i="1"/>
  <c r="BQ304" i="1" s="1"/>
  <c r="BE285" i="1"/>
  <c r="BE290" i="1"/>
  <c r="BE304" i="1" s="1"/>
  <c r="DL313" i="1"/>
  <c r="DL281" i="1"/>
  <c r="FL283" i="1"/>
  <c r="FL279" i="1"/>
  <c r="FL80" i="1"/>
  <c r="FL324" i="1"/>
  <c r="FL323" i="1" s="1"/>
  <c r="FU313" i="1"/>
  <c r="FU281" i="1"/>
  <c r="DF290" i="1"/>
  <c r="DF304" i="1" s="1"/>
  <c r="DF285" i="1"/>
  <c r="K262" i="1"/>
  <c r="DQ313" i="1"/>
  <c r="DQ320" i="1" s="1"/>
  <c r="DQ281" i="1"/>
  <c r="CE313" i="1"/>
  <c r="CE281" i="1"/>
  <c r="CH313" i="1"/>
  <c r="CH281" i="1"/>
  <c r="DK313" i="1"/>
  <c r="DK320" i="1" s="1"/>
  <c r="DK281" i="1"/>
  <c r="BO279" i="1"/>
  <c r="BO283" i="1"/>
  <c r="BO80" i="1"/>
  <c r="J313" i="1"/>
  <c r="J320" i="1" s="1"/>
  <c r="J281" i="1"/>
  <c r="AD312" i="1"/>
  <c r="AD277" i="1"/>
  <c r="AD268" i="1"/>
  <c r="AD272" i="1" s="1"/>
  <c r="AD262" i="1"/>
  <c r="ED313" i="1"/>
  <c r="ED281" i="1"/>
  <c r="DI313" i="1"/>
  <c r="DI320" i="1" s="1"/>
  <c r="DI281" i="1"/>
  <c r="EN320" i="1"/>
  <c r="AT313" i="1"/>
  <c r="AT320" i="1" s="1"/>
  <c r="AT281" i="1"/>
  <c r="FC290" i="1"/>
  <c r="FC304" i="1" s="1"/>
  <c r="BN290" i="1"/>
  <c r="BN304" i="1" s="1"/>
  <c r="FJ313" i="1"/>
  <c r="FJ320" i="1" s="1"/>
  <c r="FJ281" i="1"/>
  <c r="CM262" i="1"/>
  <c r="CZ313" i="1"/>
  <c r="CZ281" i="1"/>
  <c r="DZ262" i="1"/>
  <c r="FK290" i="1"/>
  <c r="FK304" i="1" s="1"/>
  <c r="FK285" i="1"/>
  <c r="BF262" i="1"/>
  <c r="BQ262" i="1"/>
  <c r="BE313" i="1"/>
  <c r="BE320" i="1" s="1"/>
  <c r="BE281" i="1"/>
  <c r="AT290" i="1"/>
  <c r="AT304" i="1" s="1"/>
  <c r="EZ290" i="1"/>
  <c r="EZ304" i="1" s="1"/>
  <c r="FC320" i="1"/>
  <c r="K313" i="1"/>
  <c r="K320" i="1" s="1"/>
  <c r="K281" i="1"/>
  <c r="AZ262" i="1"/>
  <c r="FJ285" i="1"/>
  <c r="FJ290" i="1"/>
  <c r="FJ304" i="1" s="1"/>
  <c r="DH313" i="1"/>
  <c r="DH281" i="1"/>
  <c r="FD262" i="1"/>
  <c r="CQ320" i="1"/>
  <c r="ED320" i="1"/>
  <c r="AR290" i="1"/>
  <c r="AR304" i="1" s="1"/>
  <c r="EW285" i="1"/>
  <c r="EW290" i="1"/>
  <c r="EW304" i="1" s="1"/>
  <c r="CJ313" i="1"/>
  <c r="CJ320" i="1" s="1"/>
  <c r="CJ281" i="1"/>
  <c r="L262" i="1"/>
  <c r="FG312" i="1"/>
  <c r="FG277" i="1"/>
  <c r="FG268" i="1"/>
  <c r="FG272" i="1" s="1"/>
  <c r="CM320" i="1"/>
  <c r="FE290" i="1"/>
  <c r="FE304" i="1" s="1"/>
  <c r="FE285" i="1"/>
  <c r="CZ320" i="1"/>
  <c r="BP262" i="1"/>
  <c r="BJ262" i="1"/>
  <c r="DZ320" i="1"/>
  <c r="EL285" i="1"/>
  <c r="EL290" i="1"/>
  <c r="EL304" i="1" s="1"/>
  <c r="FM262" i="1"/>
  <c r="AQ283" i="1"/>
  <c r="AQ279" i="1"/>
  <c r="AQ80" i="1"/>
  <c r="AQ324" i="1"/>
  <c r="AQ323" i="1" s="1"/>
  <c r="BE279" i="1"/>
  <c r="AT279" i="1"/>
  <c r="N320" i="1"/>
  <c r="X262" i="1"/>
  <c r="AV262" i="1"/>
  <c r="BN279" i="1"/>
  <c r="ET262" i="1"/>
  <c r="DL285" i="1"/>
  <c r="DL290" i="1"/>
  <c r="DL304" i="1" s="1"/>
  <c r="BM262" i="1"/>
  <c r="AL313" i="1"/>
  <c r="AL320" i="1" s="1"/>
  <c r="AL281" i="1"/>
  <c r="FU262" i="1"/>
  <c r="DN313" i="1"/>
  <c r="DN281" i="1"/>
  <c r="DF320" i="1"/>
  <c r="K290" i="1"/>
  <c r="K304" i="1" s="1"/>
  <c r="K285" i="1"/>
  <c r="EA262" i="1"/>
  <c r="DQ262" i="1"/>
  <c r="CE262" i="1"/>
  <c r="CH262" i="1"/>
  <c r="DK285" i="1"/>
  <c r="DK290" i="1"/>
  <c r="DK304" i="1" s="1"/>
  <c r="J285" i="1"/>
  <c r="J290" i="1"/>
  <c r="J304" i="1" s="1"/>
  <c r="AD283" i="1"/>
  <c r="AD279" i="1"/>
  <c r="AD80" i="1"/>
  <c r="AD324" i="1"/>
  <c r="AD323" i="1" s="1"/>
  <c r="BV320" i="1"/>
  <c r="FF290" i="1"/>
  <c r="FF304" i="1" s="1"/>
  <c r="CQ262" i="1"/>
  <c r="DI262" i="1"/>
  <c r="AO313" i="1"/>
  <c r="AO320" i="1" s="1"/>
  <c r="AO281" i="1"/>
  <c r="DJ313" i="1"/>
  <c r="DJ281" i="1"/>
  <c r="CH290" i="1"/>
  <c r="CH304" i="1" s="1"/>
  <c r="DM313" i="1"/>
  <c r="DM320" i="1" s="1"/>
  <c r="DM281" i="1"/>
  <c r="BI313" i="1"/>
  <c r="BI281" i="1"/>
  <c r="L290" i="1"/>
  <c r="L304" i="1" s="1"/>
  <c r="AO285" i="1"/>
  <c r="AO290" i="1"/>
  <c r="AO304" i="1" s="1"/>
  <c r="EK313" i="1"/>
  <c r="EK281" i="1"/>
  <c r="BG262" i="1"/>
  <c r="AS313" i="1"/>
  <c r="AS320" i="1" s="1"/>
  <c r="AS281" i="1"/>
  <c r="CY276" i="1"/>
  <c r="CY251" i="1"/>
  <c r="CY257" i="1" s="1"/>
  <c r="CY260" i="1" s="1"/>
  <c r="AF313" i="1"/>
  <c r="AF281" i="1"/>
  <c r="FQ312" i="1"/>
  <c r="FQ277" i="1"/>
  <c r="FQ268" i="1"/>
  <c r="FQ272" i="1" s="1"/>
  <c r="CO283" i="1"/>
  <c r="CO80" i="1"/>
  <c r="CO324" i="1"/>
  <c r="CO323" i="1" s="1"/>
  <c r="DO262" i="1"/>
  <c r="BP320" i="1"/>
  <c r="BJ290" i="1"/>
  <c r="BJ304" i="1" s="1"/>
  <c r="BJ285" i="1"/>
  <c r="FM285" i="1"/>
  <c r="FM290" i="1"/>
  <c r="FM304" i="1" s="1"/>
  <c r="AP313" i="1"/>
  <c r="AP281" i="1"/>
  <c r="AJ313" i="1"/>
  <c r="AJ320" i="1" s="1"/>
  <c r="AJ281" i="1"/>
  <c r="DJ262" i="1"/>
  <c r="X290" i="1"/>
  <c r="X304" i="1" s="1"/>
  <c r="AV290" i="1"/>
  <c r="AV304" i="1" s="1"/>
  <c r="EE262" i="1"/>
  <c r="ET290" i="1"/>
  <c r="ET304" i="1" s="1"/>
  <c r="BM285" i="1"/>
  <c r="BM290" i="1"/>
  <c r="BM304" i="1" s="1"/>
  <c r="AL290" i="1"/>
  <c r="AL304" i="1" s="1"/>
  <c r="AL285" i="1"/>
  <c r="FU320" i="1"/>
  <c r="DN320" i="1"/>
  <c r="O262" i="1"/>
  <c r="EA290" i="1"/>
  <c r="EA304" i="1" s="1"/>
  <c r="EA285" i="1"/>
  <c r="CE320" i="1"/>
  <c r="CH320" i="1"/>
  <c r="FH313" i="1"/>
  <c r="FH320" i="1" s="1"/>
  <c r="FH281" i="1"/>
  <c r="BK320" i="1"/>
  <c r="AR313" i="1"/>
  <c r="AR281" i="1"/>
  <c r="AZ313" i="1"/>
  <c r="AZ281" i="1"/>
  <c r="G276" i="1"/>
  <c r="G251" i="1"/>
  <c r="G257" i="1" s="1"/>
  <c r="G260" i="1" s="1"/>
  <c r="AR320" i="1"/>
  <c r="BG313" i="1"/>
  <c r="BG281" i="1"/>
  <c r="CO312" i="1"/>
  <c r="CO277" i="1"/>
  <c r="CO262" i="1"/>
  <c r="CO268" i="1"/>
  <c r="CO272" i="1" s="1"/>
  <c r="AV313" i="1"/>
  <c r="AV320" i="1" s="1"/>
  <c r="AV281" i="1"/>
  <c r="DL320" i="1"/>
  <c r="DN285" i="1"/>
  <c r="DN290" i="1"/>
  <c r="DN304" i="1" s="1"/>
  <c r="DQ290" i="1"/>
  <c r="DQ304" i="1" s="1"/>
  <c r="FA283" i="1"/>
  <c r="FA80" i="1"/>
  <c r="FA324" i="1"/>
  <c r="FA323" i="1" s="1"/>
  <c r="AX313" i="1"/>
  <c r="AX320" i="1" s="1"/>
  <c r="AX281" i="1"/>
  <c r="BI285" i="1"/>
  <c r="BI290" i="1"/>
  <c r="BI304" i="1" s="1"/>
  <c r="AI262" i="1"/>
  <c r="CP313" i="1"/>
  <c r="CP281" i="1"/>
  <c r="DU313" i="1"/>
  <c r="DU281" i="1"/>
  <c r="AO262" i="1"/>
  <c r="EK262" i="1"/>
  <c r="BG290" i="1"/>
  <c r="BG304" i="1" s="1"/>
  <c r="BG285" i="1"/>
  <c r="AS285" i="1"/>
  <c r="AS290" i="1"/>
  <c r="AS304" i="1" s="1"/>
  <c r="EJ313" i="1"/>
  <c r="EJ281" i="1"/>
  <c r="AF262" i="1"/>
  <c r="FQ283" i="1"/>
  <c r="FQ279" i="1"/>
  <c r="FQ80" i="1"/>
  <c r="DG313" i="1"/>
  <c r="DG320" i="1" s="1"/>
  <c r="DG281" i="1"/>
  <c r="DO290" i="1"/>
  <c r="DO304" i="1" s="1"/>
  <c r="DO285" i="1"/>
  <c r="DS313" i="1"/>
  <c r="DS281" i="1"/>
  <c r="BJ320" i="1"/>
  <c r="DW276" i="1"/>
  <c r="DW251" i="1"/>
  <c r="DW257" i="1" s="1"/>
  <c r="DW260" i="1" s="1"/>
  <c r="AG313" i="1"/>
  <c r="AG281" i="1"/>
  <c r="CL313" i="1"/>
  <c r="CL320" i="1" s="1"/>
  <c r="CL281" i="1"/>
  <c r="BW313" i="1"/>
  <c r="BW281" i="1"/>
  <c r="AP262" i="1"/>
  <c r="AJ285" i="1"/>
  <c r="AJ290" i="1"/>
  <c r="AJ304" i="1" s="1"/>
  <c r="FN313" i="1"/>
  <c r="FN320" i="1" s="1"/>
  <c r="FN281" i="1"/>
  <c r="AR279" i="1"/>
  <c r="DJ285" i="1"/>
  <c r="DJ290" i="1"/>
  <c r="DJ304" i="1" s="1"/>
  <c r="EE290" i="1"/>
  <c r="EE304" i="1" s="1"/>
  <c r="EE285" i="1"/>
  <c r="BY313" i="1"/>
  <c r="BY281" i="1"/>
  <c r="ET320" i="1"/>
  <c r="BM320" i="1"/>
  <c r="BL313" i="1"/>
  <c r="BL281" i="1"/>
  <c r="O290" i="1"/>
  <c r="O304" i="1" s="1"/>
  <c r="O285" i="1"/>
  <c r="CW312" i="1"/>
  <c r="CW277" i="1"/>
  <c r="CW262" i="1"/>
  <c r="CW268" i="1"/>
  <c r="CW272" i="1" s="1"/>
  <c r="EA320" i="1"/>
  <c r="S312" i="1"/>
  <c r="S277" i="1"/>
  <c r="S268" i="1"/>
  <c r="S272" i="1" s="1"/>
  <c r="S262" i="1"/>
  <c r="I312" i="1"/>
  <c r="I277" i="1"/>
  <c r="I268" i="1"/>
  <c r="I272" i="1" s="1"/>
  <c r="EX313" i="1"/>
  <c r="EX281" i="1"/>
  <c r="FK313" i="1"/>
  <c r="FK320" i="1" s="1"/>
  <c r="FK281" i="1"/>
  <c r="FD290" i="1"/>
  <c r="FD304" i="1" s="1"/>
  <c r="FD285" i="1"/>
  <c r="CJ290" i="1"/>
  <c r="CJ304" i="1" s="1"/>
  <c r="BP285" i="1"/>
  <c r="BP290" i="1"/>
  <c r="BP304" i="1" s="1"/>
  <c r="ET313" i="1"/>
  <c r="ET281" i="1"/>
  <c r="BR312" i="1"/>
  <c r="BR277" i="1"/>
  <c r="BR262" i="1"/>
  <c r="BR268" i="1"/>
  <c r="BR272" i="1" s="1"/>
  <c r="DH320" i="1"/>
  <c r="DM262" i="1"/>
  <c r="AX290" i="1"/>
  <c r="AX304" i="1" s="1"/>
  <c r="AX285" i="1"/>
  <c r="CF313" i="1"/>
  <c r="CF320" i="1" s="1"/>
  <c r="CF281" i="1"/>
  <c r="BA313" i="1"/>
  <c r="BA281" i="1"/>
  <c r="BI320" i="1"/>
  <c r="AI290" i="1"/>
  <c r="AI304" i="1" s="1"/>
  <c r="AI285" i="1"/>
  <c r="CP285" i="1"/>
  <c r="CP290" i="1"/>
  <c r="CP304" i="1" s="1"/>
  <c r="DD313" i="1"/>
  <c r="DD281" i="1"/>
  <c r="DU290" i="1"/>
  <c r="DU304" i="1" s="1"/>
  <c r="DU285" i="1"/>
  <c r="BX262" i="1"/>
  <c r="AB313" i="1"/>
  <c r="AB281" i="1"/>
  <c r="EK285" i="1"/>
  <c r="EK290" i="1"/>
  <c r="EK304" i="1" s="1"/>
  <c r="FB262" i="1"/>
  <c r="BG320" i="1"/>
  <c r="EJ262" i="1"/>
  <c r="AF285" i="1"/>
  <c r="AF290" i="1"/>
  <c r="AF304" i="1" s="1"/>
  <c r="DG262" i="1"/>
  <c r="DS262" i="1"/>
  <c r="AG285" i="1"/>
  <c r="AG290" i="1"/>
  <c r="AG304" i="1" s="1"/>
  <c r="BZ313" i="1"/>
  <c r="BZ281" i="1"/>
  <c r="CL285" i="1"/>
  <c r="CL290" i="1"/>
  <c r="CL304" i="1" s="1"/>
  <c r="AP285" i="1"/>
  <c r="AP290" i="1"/>
  <c r="AP304" i="1" s="1"/>
  <c r="FN290" i="1"/>
  <c r="FN304" i="1" s="1"/>
  <c r="FN285" i="1"/>
  <c r="X279" i="1"/>
  <c r="X285" i="1" s="1"/>
  <c r="DJ320" i="1"/>
  <c r="V312" i="1"/>
  <c r="V277" i="1"/>
  <c r="V268" i="1"/>
  <c r="V272" i="1" s="1"/>
  <c r="BD313" i="1"/>
  <c r="BD320" i="1" s="1"/>
  <c r="BD281" i="1"/>
  <c r="BY262" i="1"/>
  <c r="E313" i="1"/>
  <c r="E281" i="1"/>
  <c r="EM313" i="1"/>
  <c r="EM320" i="1" s="1"/>
  <c r="EM281" i="1"/>
  <c r="DQ279" i="1"/>
  <c r="EI312" i="1"/>
  <c r="EI277" i="1"/>
  <c r="EI268" i="1"/>
  <c r="EI272" i="1" s="1"/>
  <c r="BL262" i="1"/>
  <c r="O320" i="1"/>
  <c r="CW283" i="1"/>
  <c r="CW279" i="1"/>
  <c r="CW80" i="1"/>
  <c r="CW324" i="1"/>
  <c r="CW323" i="1" s="1"/>
  <c r="S283" i="1"/>
  <c r="S279" i="1"/>
  <c r="S80" i="1"/>
  <c r="DT313" i="1"/>
  <c r="DT320" i="1" s="1"/>
  <c r="DT281" i="1"/>
  <c r="I283" i="1"/>
  <c r="I279" i="1"/>
  <c r="I80" i="1"/>
  <c r="CQ313" i="1"/>
  <c r="CQ281" i="1"/>
  <c r="AC320" i="1"/>
  <c r="BQ313" i="1"/>
  <c r="BQ320" i="1" s="1"/>
  <c r="BQ281" i="1"/>
  <c r="EW313" i="1"/>
  <c r="EW281" i="1"/>
  <c r="EW320" i="1"/>
  <c r="EQ313" i="1"/>
  <c r="EQ320" i="1" s="1"/>
  <c r="EQ281" i="1"/>
  <c r="DO313" i="1"/>
  <c r="DO320" i="1" s="1"/>
  <c r="DO281" i="1"/>
  <c r="EE313" i="1"/>
  <c r="EE320" i="1" s="1"/>
  <c r="EE281" i="1"/>
  <c r="EA281" i="1"/>
  <c r="EA313" i="1"/>
  <c r="EA273" i="1"/>
  <c r="CE290" i="1"/>
  <c r="CE304" i="1" s="1"/>
  <c r="CE285" i="1"/>
  <c r="FA312" i="1"/>
  <c r="FA277" i="1"/>
  <c r="FA262" i="1"/>
  <c r="FA268" i="1"/>
  <c r="FA272" i="1" s="1"/>
  <c r="EQ290" i="1"/>
  <c r="EQ304" i="1" s="1"/>
  <c r="EQ285" i="1"/>
  <c r="BR283" i="1"/>
  <c r="BR80" i="1"/>
  <c r="BR324" i="1"/>
  <c r="BR323" i="1" s="1"/>
  <c r="DM290" i="1"/>
  <c r="DM304" i="1" s="1"/>
  <c r="FI262" i="1"/>
  <c r="CX281" i="1"/>
  <c r="CX313" i="1"/>
  <c r="CX320" i="1" s="1"/>
  <c r="AN313" i="1"/>
  <c r="AN281" i="1"/>
  <c r="CF285" i="1"/>
  <c r="CF290" i="1"/>
  <c r="CF304" i="1" s="1"/>
  <c r="BA290" i="1"/>
  <c r="BA304" i="1" s="1"/>
  <c r="BA285" i="1"/>
  <c r="L279" i="1"/>
  <c r="CP320" i="1"/>
  <c r="DD285" i="1"/>
  <c r="DD290" i="1"/>
  <c r="DD304" i="1" s="1"/>
  <c r="DU320" i="1"/>
  <c r="BX313" i="1"/>
  <c r="BX281" i="1"/>
  <c r="CR313" i="1"/>
  <c r="CR320" i="1" s="1"/>
  <c r="CR281" i="1"/>
  <c r="AB290" i="1"/>
  <c r="AB304" i="1" s="1"/>
  <c r="AB285" i="1"/>
  <c r="EK320" i="1"/>
  <c r="FB313" i="1"/>
  <c r="FB281" i="1"/>
  <c r="FV313" i="1"/>
  <c r="FV320" i="1" s="1"/>
  <c r="FV281" i="1"/>
  <c r="P313" i="1"/>
  <c r="P281" i="1"/>
  <c r="EJ285" i="1"/>
  <c r="EJ290" i="1"/>
  <c r="EJ304" i="1" s="1"/>
  <c r="AF320" i="1"/>
  <c r="CK313" i="1"/>
  <c r="CK281" i="1"/>
  <c r="DG290" i="1"/>
  <c r="DG304" i="1" s="1"/>
  <c r="DG285" i="1"/>
  <c r="AA313" i="1"/>
  <c r="AA320" i="1" s="1"/>
  <c r="AA281" i="1"/>
  <c r="Q313" i="1"/>
  <c r="Q281" i="1"/>
  <c r="DS290" i="1"/>
  <c r="DS304" i="1" s="1"/>
  <c r="DS285" i="1"/>
  <c r="M313" i="1"/>
  <c r="M281" i="1"/>
  <c r="AG320" i="1"/>
  <c r="BZ262" i="1"/>
  <c r="BW290" i="1"/>
  <c r="BW304" i="1" s="1"/>
  <c r="BW285" i="1"/>
  <c r="AP320" i="1"/>
  <c r="EG313" i="1"/>
  <c r="EG281" i="1"/>
  <c r="EZ279" i="1"/>
  <c r="EZ285" i="1" s="1"/>
  <c r="V283" i="1"/>
  <c r="V279" i="1"/>
  <c r="V80" i="1"/>
  <c r="V324" i="1"/>
  <c r="V323" i="1" s="1"/>
  <c r="BD285" i="1"/>
  <c r="BD290" i="1"/>
  <c r="BD304" i="1" s="1"/>
  <c r="BY290" i="1"/>
  <c r="BY304" i="1" s="1"/>
  <c r="BY285" i="1"/>
  <c r="Y285" i="1"/>
  <c r="EI283" i="1"/>
  <c r="EI80" i="1"/>
  <c r="BL290" i="1"/>
  <c r="BL304" i="1" s="1"/>
  <c r="BL285" i="1"/>
  <c r="F313" i="1"/>
  <c r="F281" i="1"/>
  <c r="DT290" i="1"/>
  <c r="DT304" i="1" s="1"/>
  <c r="DT285" i="1"/>
  <c r="BH320" i="1"/>
  <c r="CI313" i="1"/>
  <c r="CI320" i="1" s="1"/>
  <c r="CI281" i="1"/>
  <c r="FT312" i="1"/>
  <c r="FT277" i="1"/>
  <c r="FT262" i="1"/>
  <c r="FT268" i="1"/>
  <c r="FT272" i="1" s="1"/>
  <c r="FE313" i="1"/>
  <c r="FE320" i="1" s="1"/>
  <c r="FE281" i="1"/>
  <c r="FG279" i="1"/>
  <c r="FG283" i="1"/>
  <c r="FG80" i="1"/>
  <c r="FG324" i="1"/>
  <c r="FG323" i="1" s="1"/>
  <c r="FM313" i="1"/>
  <c r="FM320" i="1" s="1"/>
  <c r="FM281" i="1"/>
  <c r="BM313" i="1"/>
  <c r="BM281" i="1"/>
  <c r="U279" i="1"/>
  <c r="U285" i="1" s="1"/>
  <c r="FU285" i="1"/>
  <c r="FU290" i="1"/>
  <c r="FU304" i="1" s="1"/>
  <c r="AZ290" i="1"/>
  <c r="AZ304" i="1" s="1"/>
  <c r="AZ285" i="1"/>
  <c r="AI313" i="1"/>
  <c r="AI320" i="1" s="1"/>
  <c r="AI281" i="1"/>
  <c r="FI313" i="1"/>
  <c r="FI320" i="1" s="1"/>
  <c r="FI281" i="1"/>
  <c r="BC276" i="1"/>
  <c r="BC251" i="1"/>
  <c r="BC257" i="1" s="1"/>
  <c r="BC260" i="1" s="1"/>
  <c r="BH313" i="1"/>
  <c r="BH281" i="1"/>
  <c r="BA320" i="1"/>
  <c r="FW313" i="1"/>
  <c r="FW320" i="1" s="1"/>
  <c r="FW281" i="1"/>
  <c r="DD320" i="1"/>
  <c r="BS312" i="1"/>
  <c r="BS277" i="1"/>
  <c r="BS268" i="1"/>
  <c r="BS272" i="1" s="1"/>
  <c r="BX290" i="1"/>
  <c r="BX304" i="1" s="1"/>
  <c r="BX285" i="1"/>
  <c r="CR262" i="1"/>
  <c r="AB320" i="1"/>
  <c r="FB290" i="1"/>
  <c r="FB304" i="1" s="1"/>
  <c r="FB285" i="1"/>
  <c r="FV262" i="1"/>
  <c r="BV313" i="1"/>
  <c r="BV281" i="1"/>
  <c r="P290" i="1"/>
  <c r="P304" i="1" s="1"/>
  <c r="P285" i="1"/>
  <c r="EJ320" i="1"/>
  <c r="CK290" i="1"/>
  <c r="CK304" i="1" s="1"/>
  <c r="CK285" i="1"/>
  <c r="DS320" i="1"/>
  <c r="M285" i="1"/>
  <c r="M290" i="1"/>
  <c r="M304" i="1" s="1"/>
  <c r="EN313" i="1"/>
  <c r="EN281" i="1"/>
  <c r="BZ285" i="1"/>
  <c r="BZ290" i="1"/>
  <c r="BZ304" i="1" s="1"/>
  <c r="BW320" i="1"/>
  <c r="EH313" i="1"/>
  <c r="EH281" i="1"/>
  <c r="EG290" i="1"/>
  <c r="EG304" i="1" s="1"/>
  <c r="EG285" i="1"/>
  <c r="FC279" i="1"/>
  <c r="AH313" i="1"/>
  <c r="AH320" i="1" s="1"/>
  <c r="AH281" i="1"/>
  <c r="FP313" i="1"/>
  <c r="FP320" i="1" s="1"/>
  <c r="FP281" i="1"/>
  <c r="BY320" i="1"/>
  <c r="E290" i="1"/>
  <c r="E304" i="1" s="1"/>
  <c r="E285" i="1"/>
  <c r="EM290" i="1"/>
  <c r="EM304" i="1" s="1"/>
  <c r="EM285" i="1"/>
  <c r="BL320" i="1"/>
  <c r="F262" i="1"/>
  <c r="H285" i="1"/>
  <c r="DV313" i="1"/>
  <c r="DV320" i="1" s="1"/>
  <c r="DV281" i="1"/>
  <c r="DM279" i="1"/>
  <c r="BK290" i="1"/>
  <c r="BK304" i="1" s="1"/>
  <c r="BK285" i="1"/>
  <c r="T285" i="1"/>
  <c r="T290" i="1"/>
  <c r="T304" i="1" s="1"/>
  <c r="CB285" i="1"/>
  <c r="CB290" i="1"/>
  <c r="CB304" i="1" s="1"/>
  <c r="BF313" i="1"/>
  <c r="BF320" i="1" s="1"/>
  <c r="BF281" i="1"/>
  <c r="ES290" i="1"/>
  <c r="ES304" i="1" s="1"/>
  <c r="EX285" i="1"/>
  <c r="EX290" i="1"/>
  <c r="EX304" i="1" s="1"/>
  <c r="L313" i="1"/>
  <c r="L320" i="1" s="1"/>
  <c r="L281" i="1"/>
  <c r="BJ313" i="1"/>
  <c r="BJ281" i="1"/>
  <c r="EL320" i="1"/>
  <c r="X313" i="1"/>
  <c r="X320" i="1" s="1"/>
  <c r="X281" i="1"/>
  <c r="O313" i="1"/>
  <c r="O281" i="1"/>
  <c r="FU279" i="1"/>
  <c r="T279" i="1"/>
  <c r="AZ320" i="1"/>
  <c r="FI285" i="1"/>
  <c r="FI290" i="1"/>
  <c r="FI304" i="1" s="1"/>
  <c r="CX290" i="1"/>
  <c r="CX304" i="1" s="1"/>
  <c r="AN290" i="1"/>
  <c r="AN304" i="1" s="1"/>
  <c r="AN285" i="1"/>
  <c r="BK313" i="1"/>
  <c r="BK281" i="1"/>
  <c r="AN320" i="1"/>
  <c r="BH262" i="1"/>
  <c r="T262" i="1"/>
  <c r="CJ279" i="1"/>
  <c r="CJ285" i="1" s="1"/>
  <c r="FW262" i="1"/>
  <c r="EV313" i="1"/>
  <c r="EV320" i="1" s="1"/>
  <c r="EV281" i="1"/>
  <c r="BG279" i="1"/>
  <c r="DI279" i="1"/>
  <c r="BS279" i="1"/>
  <c r="BS283" i="1"/>
  <c r="BS80" i="1"/>
  <c r="BX320" i="1"/>
  <c r="CR285" i="1"/>
  <c r="CR290" i="1"/>
  <c r="CR304" i="1" s="1"/>
  <c r="EO313" i="1"/>
  <c r="EO281" i="1"/>
  <c r="FB320" i="1"/>
  <c r="FV285" i="1"/>
  <c r="FV290" i="1"/>
  <c r="FV304" i="1" s="1"/>
  <c r="BV262" i="1"/>
  <c r="P320" i="1"/>
  <c r="CB313" i="1"/>
  <c r="CB320" i="1" s="1"/>
  <c r="CB281" i="1"/>
  <c r="CK262" i="1"/>
  <c r="AK276" i="1"/>
  <c r="AK251" i="1"/>
  <c r="AK257" i="1" s="1"/>
  <c r="AK260" i="1" s="1"/>
  <c r="AA290" i="1"/>
  <c r="AA304" i="1" s="1"/>
  <c r="AA285" i="1"/>
  <c r="Q285" i="1"/>
  <c r="Q290" i="1"/>
  <c r="Q304" i="1" s="1"/>
  <c r="M320" i="1"/>
  <c r="EN262" i="1"/>
  <c r="AC313" i="1"/>
  <c r="AC281" i="1"/>
  <c r="BZ320" i="1"/>
  <c r="EH285" i="1"/>
  <c r="EH290" i="1"/>
  <c r="EH304" i="1" s="1"/>
  <c r="R312" i="1"/>
  <c r="R277" i="1"/>
  <c r="R268" i="1"/>
  <c r="R272" i="1" s="1"/>
  <c r="EG320" i="1"/>
  <c r="ET279" i="1"/>
  <c r="AH285" i="1"/>
  <c r="AH290" i="1"/>
  <c r="AH304" i="1" s="1"/>
  <c r="FP262" i="1"/>
  <c r="E320" i="1"/>
  <c r="FC313" i="1"/>
  <c r="FC281" i="1"/>
  <c r="CH279" i="1"/>
  <c r="CH285" i="1" s="1"/>
  <c r="ES313" i="1"/>
  <c r="ES320" i="1" s="1"/>
  <c r="ES281" i="1"/>
  <c r="F285" i="1"/>
  <c r="F290" i="1"/>
  <c r="F304" i="1" s="1"/>
  <c r="BN313" i="1"/>
  <c r="BN320" i="1" s="1"/>
  <c r="BN281" i="1"/>
  <c r="ES279" i="1"/>
  <c r="ES285" i="1" s="1"/>
  <c r="AV279" i="1"/>
  <c r="AV285" i="1" s="1"/>
  <c r="U262" i="1"/>
  <c r="DV285" i="1"/>
  <c r="DV290" i="1"/>
  <c r="DV304" i="1" s="1"/>
  <c r="CX279" i="1"/>
  <c r="BK279" i="1"/>
  <c r="CG312" i="1"/>
  <c r="CG277" i="1"/>
  <c r="CG268" i="1"/>
  <c r="CG272" i="1" s="1"/>
  <c r="CG262" i="1"/>
  <c r="FZ211" i="1"/>
  <c r="C214" i="1"/>
  <c r="C219" i="1" s="1"/>
  <c r="C224" i="1" s="1"/>
  <c r="C324" i="1"/>
  <c r="EB312" i="1"/>
  <c r="EB277" i="1"/>
  <c r="EB279" i="1" s="1"/>
  <c r="EB268" i="1"/>
  <c r="EB272" i="1" s="1"/>
  <c r="FH285" i="1"/>
  <c r="FH290" i="1"/>
  <c r="FH304" i="1" s="1"/>
  <c r="DH290" i="1"/>
  <c r="DH304" i="1" s="1"/>
  <c r="DH279" i="1"/>
  <c r="EX262" i="1"/>
  <c r="FH262" i="1"/>
  <c r="FF313" i="1"/>
  <c r="FF320" i="1" s="1"/>
  <c r="FF281" i="1"/>
  <c r="BH285" i="1"/>
  <c r="BH290" i="1"/>
  <c r="BH304" i="1" s="1"/>
  <c r="T313" i="1"/>
  <c r="T320" i="1" s="1"/>
  <c r="T281" i="1"/>
  <c r="FW290" i="1"/>
  <c r="FW304" i="1" s="1"/>
  <c r="FW285" i="1"/>
  <c r="EV285" i="1"/>
  <c r="EV290" i="1"/>
  <c r="EV304" i="1" s="1"/>
  <c r="EO285" i="1"/>
  <c r="EO290" i="1"/>
  <c r="EO304" i="1" s="1"/>
  <c r="BV290" i="1"/>
  <c r="BV304" i="1" s="1"/>
  <c r="BV285" i="1"/>
  <c r="CK320" i="1"/>
  <c r="Q320" i="1"/>
  <c r="EN285" i="1"/>
  <c r="EN290" i="1"/>
  <c r="EN304" i="1" s="1"/>
  <c r="AC290" i="1"/>
  <c r="AC304" i="1" s="1"/>
  <c r="AC285" i="1"/>
  <c r="FK262" i="1"/>
  <c r="FF279" i="1"/>
  <c r="EH320" i="1"/>
  <c r="R283" i="1"/>
  <c r="R279" i="1"/>
  <c r="R80" i="1"/>
  <c r="FI279" i="1"/>
  <c r="FP290" i="1"/>
  <c r="FP304" i="1" s="1"/>
  <c r="FP285" i="1"/>
  <c r="AT262" i="1"/>
  <c r="Z285" i="1"/>
  <c r="EZ313" i="1"/>
  <c r="EZ320" i="1" s="1"/>
  <c r="EZ281" i="1"/>
  <c r="CE279" i="1"/>
  <c r="F320" i="1"/>
  <c r="U313" i="1"/>
  <c r="U320" i="1" s="1"/>
  <c r="U281" i="1"/>
  <c r="CG283" i="1"/>
  <c r="CG279" i="1"/>
  <c r="CG80" i="1"/>
  <c r="CG324" i="1"/>
  <c r="CG323" i="1" s="1"/>
  <c r="S320" i="1" l="1"/>
  <c r="EI313" i="1"/>
  <c r="EI281" i="1"/>
  <c r="FG262" i="1"/>
  <c r="CG313" i="1"/>
  <c r="CG281" i="1"/>
  <c r="FT320" i="1"/>
  <c r="FA313" i="1"/>
  <c r="FA320" i="1" s="1"/>
  <c r="FA281" i="1"/>
  <c r="EI262" i="1"/>
  <c r="V262" i="1"/>
  <c r="CW313" i="1"/>
  <c r="CW320" i="1" s="1"/>
  <c r="CW281" i="1"/>
  <c r="ET285" i="1"/>
  <c r="FG285" i="1"/>
  <c r="FG290" i="1"/>
  <c r="FG304" i="1" s="1"/>
  <c r="BO262" i="1"/>
  <c r="G312" i="1"/>
  <c r="G277" i="1"/>
  <c r="G268" i="1"/>
  <c r="G272" i="1" s="1"/>
  <c r="G262" i="1"/>
  <c r="CG285" i="1"/>
  <c r="CG290" i="1"/>
  <c r="CG304" i="1" s="1"/>
  <c r="EI290" i="1"/>
  <c r="EI304" i="1" s="1"/>
  <c r="V313" i="1"/>
  <c r="V320" i="1" s="1"/>
  <c r="V281" i="1"/>
  <c r="FQ313" i="1"/>
  <c r="FQ320" i="1" s="1"/>
  <c r="FQ281" i="1"/>
  <c r="AQ313" i="1"/>
  <c r="AQ320" i="1" s="1"/>
  <c r="AQ281" i="1"/>
  <c r="BO285" i="1"/>
  <c r="BO290" i="1"/>
  <c r="BO304" i="1" s="1"/>
  <c r="EU283" i="1"/>
  <c r="EU279" i="1"/>
  <c r="EU80" i="1"/>
  <c r="FT290" i="1"/>
  <c r="FT304" i="1" s="1"/>
  <c r="FT309" i="1" s="1"/>
  <c r="FT279" i="1"/>
  <c r="G283" i="1"/>
  <c r="G80" i="1"/>
  <c r="G324" i="1"/>
  <c r="G323" i="1" s="1"/>
  <c r="EB262" i="1"/>
  <c r="CG320" i="1"/>
  <c r="R262" i="1"/>
  <c r="EI279" i="1"/>
  <c r="EI285" i="1" s="1"/>
  <c r="FA290" i="1"/>
  <c r="FA304" i="1" s="1"/>
  <c r="EI320" i="1"/>
  <c r="V285" i="1"/>
  <c r="V290" i="1"/>
  <c r="V304" i="1" s="1"/>
  <c r="CW290" i="1"/>
  <c r="CW304" i="1" s="1"/>
  <c r="CW285" i="1"/>
  <c r="FA279" i="1"/>
  <c r="FA285" i="1" s="1"/>
  <c r="FQ262" i="1"/>
  <c r="AT285" i="1"/>
  <c r="AQ262" i="1"/>
  <c r="AE312" i="1"/>
  <c r="AE277" i="1"/>
  <c r="AE268" i="1"/>
  <c r="AE272" i="1" s="1"/>
  <c r="DW279" i="1"/>
  <c r="DW283" i="1"/>
  <c r="DW80" i="1"/>
  <c r="DW324" i="1"/>
  <c r="DW323" i="1" s="1"/>
  <c r="FG313" i="1"/>
  <c r="FG320" i="1" s="1"/>
  <c r="FG281" i="1"/>
  <c r="BO313" i="1"/>
  <c r="BO320" i="1" s="1"/>
  <c r="BO281" i="1"/>
  <c r="EB313" i="1"/>
  <c r="EB281" i="1"/>
  <c r="R313" i="1"/>
  <c r="R281" i="1"/>
  <c r="DM285" i="1"/>
  <c r="BR313" i="1"/>
  <c r="BR281" i="1"/>
  <c r="I262" i="1"/>
  <c r="CO313" i="1"/>
  <c r="CO281" i="1"/>
  <c r="FQ290" i="1"/>
  <c r="FQ304" i="1" s="1"/>
  <c r="FQ285" i="1"/>
  <c r="AQ285" i="1"/>
  <c r="AQ290" i="1"/>
  <c r="AQ304" i="1" s="1"/>
  <c r="AE283" i="1"/>
  <c r="AE279" i="1"/>
  <c r="AE80" i="1"/>
  <c r="AE324" i="1"/>
  <c r="AE323" i="1" s="1"/>
  <c r="BR290" i="1"/>
  <c r="BR304" i="1" s="1"/>
  <c r="I285" i="1"/>
  <c r="I290" i="1"/>
  <c r="I304" i="1" s="1"/>
  <c r="CO290" i="1"/>
  <c r="CO304" i="1" s="1"/>
  <c r="AD313" i="1"/>
  <c r="AD320" i="1" s="1"/>
  <c r="AD281" i="1"/>
  <c r="I313" i="1"/>
  <c r="I281" i="1"/>
  <c r="AK312" i="1"/>
  <c r="AK277" i="1"/>
  <c r="AK268" i="1"/>
  <c r="AK272" i="1" s="1"/>
  <c r="AK262" i="1"/>
  <c r="BC312" i="1"/>
  <c r="BC277" i="1"/>
  <c r="BC268" i="1"/>
  <c r="BC272" i="1" s="1"/>
  <c r="BC313" i="1" s="1"/>
  <c r="BR320" i="1"/>
  <c r="I320" i="1"/>
  <c r="CO320" i="1"/>
  <c r="L285" i="1"/>
  <c r="BN285" i="1"/>
  <c r="AD285" i="1"/>
  <c r="AD290" i="1"/>
  <c r="AD304" i="1" s="1"/>
  <c r="R285" i="1"/>
  <c r="R290" i="1"/>
  <c r="R304" i="1" s="1"/>
  <c r="R320" i="1"/>
  <c r="AK283" i="1"/>
  <c r="AK279" i="1"/>
  <c r="AK80" i="1"/>
  <c r="AK324" i="1"/>
  <c r="AK323" i="1" s="1"/>
  <c r="CX285" i="1"/>
  <c r="BS313" i="1"/>
  <c r="BS320" i="1" s="1"/>
  <c r="BS281" i="1"/>
  <c r="BC283" i="1"/>
  <c r="BC80" i="1"/>
  <c r="BR279" i="1"/>
  <c r="CY312" i="1"/>
  <c r="CY277" i="1"/>
  <c r="CY268" i="1"/>
  <c r="CY272" i="1" s="1"/>
  <c r="FC285" i="1"/>
  <c r="DI285" i="1"/>
  <c r="FL313" i="1"/>
  <c r="FL281" i="1"/>
  <c r="EB285" i="1"/>
  <c r="EB290" i="1"/>
  <c r="EB304" i="1" s="1"/>
  <c r="EB320" i="1"/>
  <c r="C323" i="1"/>
  <c r="BS262" i="1"/>
  <c r="S313" i="1"/>
  <c r="S281" i="1"/>
  <c r="DQ285" i="1"/>
  <c r="CY283" i="1"/>
  <c r="CY279" i="1"/>
  <c r="CY80" i="1"/>
  <c r="CY324" i="1"/>
  <c r="CY323" i="1" s="1"/>
  <c r="AR285" i="1"/>
  <c r="FL285" i="1"/>
  <c r="FL290" i="1"/>
  <c r="FL304" i="1" s="1"/>
  <c r="DH285" i="1"/>
  <c r="C244" i="1"/>
  <c r="FZ224" i="1"/>
  <c r="FZ226" i="1" s="1"/>
  <c r="C226" i="1"/>
  <c r="C234" i="1"/>
  <c r="C235" i="1"/>
  <c r="C232" i="1"/>
  <c r="C236" i="1" s="1"/>
  <c r="C240" i="1" s="1"/>
  <c r="BS290" i="1"/>
  <c r="BS304" i="1" s="1"/>
  <c r="BS285" i="1"/>
  <c r="FT313" i="1"/>
  <c r="FT281" i="1"/>
  <c r="S285" i="1"/>
  <c r="S290" i="1"/>
  <c r="S304" i="1" s="1"/>
  <c r="DW312" i="1"/>
  <c r="DW277" i="1"/>
  <c r="DW262" i="1"/>
  <c r="DW268" i="1"/>
  <c r="DW272" i="1" s="1"/>
  <c r="CO279" i="1"/>
  <c r="FF285" i="1"/>
  <c r="FL320" i="1"/>
  <c r="EU312" i="1"/>
  <c r="EU277" i="1"/>
  <c r="EU268" i="1"/>
  <c r="EU272" i="1" s="1"/>
  <c r="AE313" i="1" l="1"/>
  <c r="AE281" i="1"/>
  <c r="AE262" i="1"/>
  <c r="AE290" i="1"/>
  <c r="AE304" i="1" s="1"/>
  <c r="AE285" i="1"/>
  <c r="BC290" i="1"/>
  <c r="BC304" i="1" s="1"/>
  <c r="BC285" i="1"/>
  <c r="FZ244" i="1"/>
  <c r="AK313" i="1"/>
  <c r="AK281" i="1"/>
  <c r="AE320" i="1"/>
  <c r="CY313" i="1"/>
  <c r="CY281" i="1"/>
  <c r="G290" i="1"/>
  <c r="G304" i="1" s="1"/>
  <c r="G285" i="1"/>
  <c r="CO285" i="1"/>
  <c r="EU262" i="1"/>
  <c r="EU285" i="1"/>
  <c r="EU290" i="1"/>
  <c r="EU304" i="1" s="1"/>
  <c r="AK285" i="1"/>
  <c r="AK290" i="1"/>
  <c r="AK304" i="1" s="1"/>
  <c r="BR285" i="1"/>
  <c r="G279" i="1"/>
  <c r="FZ324" i="1"/>
  <c r="GA323" i="1" s="1"/>
  <c r="GA324" i="1" s="1"/>
  <c r="CY320" i="1"/>
  <c r="DW290" i="1"/>
  <c r="DW304" i="1" s="1"/>
  <c r="DW285" i="1"/>
  <c r="BC262" i="1"/>
  <c r="BC320" i="1"/>
  <c r="EU313" i="1"/>
  <c r="EU281" i="1"/>
  <c r="EU320" i="1"/>
  <c r="BC279" i="1"/>
  <c r="AK320" i="1"/>
  <c r="C245" i="1"/>
  <c r="FZ245" i="1" s="1"/>
  <c r="FZ240" i="1"/>
  <c r="CY262" i="1"/>
  <c r="DW313" i="1"/>
  <c r="DW320" i="1" s="1"/>
  <c r="DW281" i="1"/>
  <c r="CY285" i="1"/>
  <c r="CY290" i="1"/>
  <c r="CY304" i="1" s="1"/>
  <c r="FT285" i="1"/>
  <c r="G313" i="1"/>
  <c r="G320" i="1" s="1"/>
  <c r="G281" i="1"/>
  <c r="C36" i="1" l="1"/>
  <c r="C246" i="1"/>
  <c r="C276" i="1" l="1"/>
  <c r="FZ246" i="1"/>
  <c r="GB246" i="1" s="1"/>
  <c r="C251" i="1"/>
  <c r="FZ251" i="1" l="1"/>
  <c r="C257" i="1"/>
  <c r="C260" i="1" s="1"/>
  <c r="C283" i="1"/>
  <c r="FZ276" i="1"/>
  <c r="C80" i="1"/>
  <c r="FZ80" i="1" s="1"/>
  <c r="FZ283" i="1" l="1"/>
  <c r="GB276" i="1"/>
  <c r="GD276" i="1"/>
  <c r="GE277" i="1" s="1"/>
  <c r="C312" i="1"/>
  <c r="C277" i="1"/>
  <c r="FZ260" i="1"/>
  <c r="GB260" i="1" s="1"/>
  <c r="C268" i="1"/>
  <c r="C262" i="1" s="1"/>
  <c r="FZ262" i="1" s="1"/>
  <c r="FZ268" i="1" l="1"/>
  <c r="C272" i="1"/>
  <c r="C290" i="1"/>
  <c r="FZ277" i="1"/>
  <c r="GB277" i="1" s="1"/>
  <c r="C285" i="1"/>
  <c r="C279" i="1"/>
  <c r="DQ275" i="1"/>
  <c r="AM299" i="1"/>
  <c r="C299" i="1"/>
  <c r="FW299" i="1"/>
  <c r="CR299" i="1"/>
  <c r="FB299" i="1"/>
  <c r="FU299" i="1"/>
  <c r="CQ299" i="1"/>
  <c r="ED299" i="1"/>
  <c r="FH299" i="1"/>
  <c r="FJ299" i="1"/>
  <c r="BR299" i="1"/>
  <c r="FG299" i="1"/>
  <c r="AN299" i="1"/>
  <c r="DO299" i="1"/>
  <c r="DG299" i="1"/>
  <c r="AL299" i="1"/>
  <c r="BQ299" i="1"/>
  <c r="AR299" i="1"/>
  <c r="DC299" i="1"/>
  <c r="CL299" i="1"/>
  <c r="BM299" i="1"/>
  <c r="CP299" i="1"/>
  <c r="DZ299" i="1"/>
  <c r="CU299" i="1"/>
  <c r="CD299" i="1"/>
  <c r="BN299" i="1"/>
  <c r="EG299" i="1"/>
  <c r="FE299" i="1"/>
  <c r="O299" i="1"/>
  <c r="DL299" i="1"/>
  <c r="BD299" i="1"/>
  <c r="EY299" i="1"/>
  <c r="DN299" i="1"/>
  <c r="M299" i="1"/>
  <c r="BV299" i="1"/>
  <c r="DM299" i="1"/>
  <c r="FR299" i="1"/>
  <c r="X299" i="1"/>
  <c r="BF299" i="1"/>
  <c r="FK299" i="1"/>
  <c r="Q299" i="1"/>
  <c r="BT299" i="1"/>
  <c r="DU299" i="1"/>
  <c r="BE299" i="1"/>
  <c r="EA299" i="1"/>
  <c r="CT299" i="1"/>
  <c r="BJ299" i="1"/>
  <c r="V299" i="1"/>
  <c r="R299" i="1"/>
  <c r="AD299" i="1"/>
  <c r="DH299" i="1"/>
  <c r="EC299" i="1"/>
  <c r="EL299" i="1"/>
  <c r="ES299" i="1"/>
  <c r="CM299" i="1"/>
  <c r="DF299" i="1"/>
  <c r="FL299" i="1"/>
  <c r="L299" i="1"/>
  <c r="ET299" i="1"/>
  <c r="AB299" i="1"/>
  <c r="DB299" i="1"/>
  <c r="BL299" i="1"/>
  <c r="BU299" i="1"/>
  <c r="CJ299" i="1"/>
  <c r="DD299" i="1"/>
  <c r="J299" i="1"/>
  <c r="CH299" i="1"/>
  <c r="T299" i="1"/>
  <c r="FP299" i="1"/>
  <c r="U299" i="1"/>
  <c r="BC299" i="1"/>
  <c r="EF299" i="1"/>
  <c r="EJ299" i="1"/>
  <c r="EH299" i="1"/>
  <c r="DA299" i="1"/>
  <c r="EP299" i="1"/>
  <c r="BZ299" i="1"/>
  <c r="CN299" i="1"/>
  <c r="DY299" i="1"/>
  <c r="DP299" i="1"/>
  <c r="FA299" i="1"/>
  <c r="G299" i="1"/>
  <c r="DE299" i="1"/>
  <c r="FT299" i="1"/>
  <c r="AS299" i="1"/>
  <c r="H299" i="1"/>
  <c r="BA299" i="1"/>
  <c r="DS299" i="1"/>
  <c r="EM299" i="1"/>
  <c r="EZ299" i="1"/>
  <c r="AU299" i="1"/>
  <c r="N299" i="1"/>
  <c r="BY299" i="1"/>
  <c r="AT299" i="1"/>
  <c r="CO299" i="1"/>
  <c r="AX299" i="1"/>
  <c r="EI299" i="1"/>
  <c r="D299" i="1"/>
  <c r="BK299" i="1"/>
  <c r="FO299" i="1"/>
  <c r="BG299" i="1"/>
  <c r="FV299" i="1"/>
  <c r="CZ299" i="1"/>
  <c r="CC299" i="1"/>
  <c r="AI299" i="1"/>
  <c r="E299" i="1"/>
  <c r="CB299" i="1"/>
  <c r="DK299" i="1"/>
  <c r="CI299" i="1"/>
  <c r="FC299" i="1"/>
  <c r="CX299" i="1"/>
  <c r="FF299" i="1"/>
  <c r="AZ299" i="1"/>
  <c r="DX299" i="1"/>
  <c r="EU299" i="1"/>
  <c r="EE299" i="1"/>
  <c r="DR299" i="1"/>
  <c r="CE299" i="1"/>
  <c r="AW299" i="1"/>
  <c r="AE299" i="1"/>
  <c r="AK299" i="1"/>
  <c r="DQ299" i="1"/>
  <c r="K299" i="1"/>
  <c r="FX299" i="1"/>
  <c r="DI299" i="1"/>
  <c r="FQ299" i="1"/>
  <c r="BH299" i="1"/>
  <c r="CS299" i="1"/>
  <c r="BI299" i="1"/>
  <c r="Z299" i="1"/>
  <c r="EX299" i="1"/>
  <c r="FD299" i="1"/>
  <c r="AA299" i="1"/>
  <c r="FN299" i="1"/>
  <c r="AO299" i="1"/>
  <c r="FI299" i="1"/>
  <c r="CV299" i="1"/>
  <c r="DJ299" i="1"/>
  <c r="CY299" i="1"/>
  <c r="AC299" i="1"/>
  <c r="BO299" i="1"/>
  <c r="Y299" i="1"/>
  <c r="AP299" i="1"/>
  <c r="W299" i="1"/>
  <c r="BW299" i="1"/>
  <c r="BB299" i="1"/>
  <c r="F299" i="1"/>
  <c r="AF299" i="1"/>
  <c r="CF299" i="1"/>
  <c r="EN299" i="1"/>
  <c r="AY299" i="1"/>
  <c r="ER299" i="1"/>
  <c r="AJ299" i="1"/>
  <c r="CA299" i="1"/>
  <c r="CK299" i="1"/>
  <c r="BP299" i="1"/>
  <c r="EO299" i="1"/>
  <c r="AG299" i="1"/>
  <c r="BX299" i="1"/>
  <c r="AH299" i="1"/>
  <c r="I299" i="1"/>
  <c r="EW299" i="1"/>
  <c r="P299" i="1"/>
  <c r="CW299" i="1"/>
  <c r="CG299" i="1"/>
  <c r="FS299" i="1"/>
  <c r="DT299" i="1"/>
  <c r="EB299" i="1"/>
  <c r="EQ299" i="1"/>
  <c r="DV299" i="1"/>
  <c r="AQ299" i="1"/>
  <c r="AV299" i="1"/>
  <c r="EK299" i="1"/>
  <c r="EV299" i="1"/>
  <c r="DW299" i="1"/>
  <c r="BS299" i="1"/>
  <c r="S299" i="1"/>
  <c r="FM299" i="1"/>
  <c r="DE293" i="1"/>
  <c r="DE308" i="1" s="1"/>
  <c r="BU293" i="1"/>
  <c r="BU308" i="1" s="1"/>
  <c r="DY293" i="1"/>
  <c r="DY308" i="1" s="1"/>
  <c r="CU286" i="1"/>
  <c r="CU289" i="1" s="1"/>
  <c r="CD293" i="1"/>
  <c r="CD308" i="1" s="1"/>
  <c r="DA293" i="1"/>
  <c r="DA308" i="1" s="1"/>
  <c r="CV293" i="1"/>
  <c r="CV308" i="1" s="1"/>
  <c r="FR293" i="1"/>
  <c r="FR308" i="1" s="1"/>
  <c r="AU293" i="1"/>
  <c r="AU308" i="1" s="1"/>
  <c r="CS293" i="1"/>
  <c r="CS308" i="1" s="1"/>
  <c r="DB293" i="1"/>
  <c r="DB308" i="1" s="1"/>
  <c r="DA286" i="1"/>
  <c r="DA289" i="1" s="1"/>
  <c r="EP293" i="1"/>
  <c r="EP308" i="1" s="1"/>
  <c r="FR286" i="1"/>
  <c r="FR289" i="1" s="1"/>
  <c r="DX286" i="1"/>
  <c r="DX289" i="1" s="1"/>
  <c r="CS286" i="1"/>
  <c r="CS289" i="1" s="1"/>
  <c r="CV286" i="1"/>
  <c r="CV289" i="1" s="1"/>
  <c r="W286" i="1"/>
  <c r="W289" i="1" s="1"/>
  <c r="CD286" i="1"/>
  <c r="CD289" i="1" s="1"/>
  <c r="BU286" i="1"/>
  <c r="BU289" i="1" s="1"/>
  <c r="AW286" i="1"/>
  <c r="AW289" i="1" s="1"/>
  <c r="DB286" i="1"/>
  <c r="DB289" i="1" s="1"/>
  <c r="ER286" i="1"/>
  <c r="ER289" i="1" s="1"/>
  <c r="AU286" i="1"/>
  <c r="AU289" i="1" s="1"/>
  <c r="AM293" i="1"/>
  <c r="AM308" i="1" s="1"/>
  <c r="DE286" i="1"/>
  <c r="DE289" i="1" s="1"/>
  <c r="BT286" i="1"/>
  <c r="BT289" i="1" s="1"/>
  <c r="DC293" i="1"/>
  <c r="DC308" i="1" s="1"/>
  <c r="DR293" i="1"/>
  <c r="DR308" i="1" s="1"/>
  <c r="DY286" i="1"/>
  <c r="DY289" i="1" s="1"/>
  <c r="Y293" i="1"/>
  <c r="Y308" i="1" s="1"/>
  <c r="BK293" i="1"/>
  <c r="BK308" i="1" s="1"/>
  <c r="EY286" i="1"/>
  <c r="EY289" i="1" s="1"/>
  <c r="EN293" i="1"/>
  <c r="EN308" i="1" s="1"/>
  <c r="BX293" i="1"/>
  <c r="BX308" i="1" s="1"/>
  <c r="CI293" i="1"/>
  <c r="CI308" i="1" s="1"/>
  <c r="AP293" i="1"/>
  <c r="AP308" i="1" s="1"/>
  <c r="BW293" i="1"/>
  <c r="BW308" i="1" s="1"/>
  <c r="BB286" i="1"/>
  <c r="BB289" i="1" s="1"/>
  <c r="EC286" i="1"/>
  <c r="EC289" i="1" s="1"/>
  <c r="EP286" i="1"/>
  <c r="EP289" i="1" s="1"/>
  <c r="CA286" i="1"/>
  <c r="CA289" i="1" s="1"/>
  <c r="AI293" i="1"/>
  <c r="AI308" i="1" s="1"/>
  <c r="FE293" i="1"/>
  <c r="FE308" i="1" s="1"/>
  <c r="L293" i="1"/>
  <c r="L308" i="1" s="1"/>
  <c r="FD293" i="1"/>
  <c r="FD308" i="1" s="1"/>
  <c r="FS286" i="1"/>
  <c r="FS289" i="1" s="1"/>
  <c r="J293" i="1"/>
  <c r="J308" i="1" s="1"/>
  <c r="FX286" i="1"/>
  <c r="FX289" i="1" s="1"/>
  <c r="FW293" i="1"/>
  <c r="FW308" i="1" s="1"/>
  <c r="FN293" i="1"/>
  <c r="FN308" i="1" s="1"/>
  <c r="EW293" i="1"/>
  <c r="EW308" i="1" s="1"/>
  <c r="FU293" i="1"/>
  <c r="FU308" i="1" s="1"/>
  <c r="EF286" i="1"/>
  <c r="EF289" i="1" s="1"/>
  <c r="DP286" i="1"/>
  <c r="DP289" i="1" s="1"/>
  <c r="AJ293" i="1"/>
  <c r="AJ308" i="1" s="1"/>
  <c r="CN286" i="1"/>
  <c r="CN289" i="1" s="1"/>
  <c r="DN293" i="1"/>
  <c r="DN308" i="1" s="1"/>
  <c r="FV293" i="1"/>
  <c r="FV308" i="1" s="1"/>
  <c r="AM286" i="1"/>
  <c r="AM289" i="1" s="1"/>
  <c r="N293" i="1"/>
  <c r="N308" i="1" s="1"/>
  <c r="CC286" i="1"/>
  <c r="CC289" i="1" s="1"/>
  <c r="D286" i="1"/>
  <c r="D289" i="1" s="1"/>
  <c r="FM293" i="1"/>
  <c r="FM308" i="1" s="1"/>
  <c r="AS293" i="1"/>
  <c r="AS308" i="1" s="1"/>
  <c r="EA275" i="1"/>
  <c r="EB275" i="1" s="1"/>
  <c r="AN293" i="1"/>
  <c r="AN308" i="1" s="1"/>
  <c r="DH293" i="1"/>
  <c r="DH308" i="1" s="1"/>
  <c r="AO293" i="1"/>
  <c r="AO308" i="1" s="1"/>
  <c r="BV293" i="1"/>
  <c r="BV308" i="1" s="1"/>
  <c r="FO286" i="1"/>
  <c r="FO289" i="1" s="1"/>
  <c r="DR286" i="1"/>
  <c r="DR289" i="1" s="1"/>
  <c r="DC286" i="1"/>
  <c r="DC289" i="1" s="1"/>
  <c r="DK293" i="1"/>
  <c r="DK308" i="1" s="1"/>
  <c r="DV293" i="1"/>
  <c r="DV308" i="1" s="1"/>
  <c r="AL293" i="1"/>
  <c r="AL308" i="1" s="1"/>
  <c r="FJ293" i="1"/>
  <c r="FJ308" i="1" s="1"/>
  <c r="AX293" i="1"/>
  <c r="AX308" i="1" s="1"/>
  <c r="DO293" i="1"/>
  <c r="DO308" i="1" s="1"/>
  <c r="CT286" i="1"/>
  <c r="CT289" i="1" s="1"/>
  <c r="AI286" i="1"/>
  <c r="AI289" i="1" s="1"/>
  <c r="N286" i="1"/>
  <c r="N289" i="1" s="1"/>
  <c r="E286" i="1"/>
  <c r="E289" i="1" s="1"/>
  <c r="BP286" i="1"/>
  <c r="BP289" i="1" s="1"/>
  <c r="DJ286" i="1"/>
  <c r="DJ289" i="1" s="1"/>
  <c r="EH286" i="1"/>
  <c r="EH289" i="1" s="1"/>
  <c r="BY286" i="1"/>
  <c r="BY289" i="1" s="1"/>
  <c r="EN286" i="1"/>
  <c r="EN289" i="1" s="1"/>
  <c r="AO286" i="1"/>
  <c r="AO289" i="1" s="1"/>
  <c r="CR286" i="1"/>
  <c r="CR289" i="1" s="1"/>
  <c r="DL286" i="1"/>
  <c r="DL289" i="1" s="1"/>
  <c r="DZ286" i="1"/>
  <c r="DZ289" i="1" s="1"/>
  <c r="FN286" i="1"/>
  <c r="FN289" i="1" s="1"/>
  <c r="CQ286" i="1"/>
  <c r="CQ289" i="1" s="1"/>
  <c r="DT286" i="1"/>
  <c r="DT289" i="1" s="1"/>
  <c r="EM286" i="1"/>
  <c r="EM289" i="1" s="1"/>
  <c r="FV286" i="1"/>
  <c r="FV289" i="1" s="1"/>
  <c r="EG286" i="1"/>
  <c r="EG289" i="1" s="1"/>
  <c r="CP286" i="1"/>
  <c r="CP289" i="1" s="1"/>
  <c r="CI286" i="1"/>
  <c r="CI289" i="1" s="1"/>
  <c r="R293" i="1"/>
  <c r="R308" i="1" s="1"/>
  <c r="FK286" i="1"/>
  <c r="FK289" i="1" s="1"/>
  <c r="FJ286" i="1"/>
  <c r="FJ289" i="1" s="1"/>
  <c r="DV286" i="1"/>
  <c r="DV289" i="1" s="1"/>
  <c r="BZ286" i="1"/>
  <c r="BZ289" i="1" s="1"/>
  <c r="FM286" i="1"/>
  <c r="FM289" i="1" s="1"/>
  <c r="AA286" i="1"/>
  <c r="AA289" i="1" s="1"/>
  <c r="BW286" i="1"/>
  <c r="BW289" i="1" s="1"/>
  <c r="FP286" i="1"/>
  <c r="FP289" i="1" s="1"/>
  <c r="FW286" i="1"/>
  <c r="FW289" i="1" s="1"/>
  <c r="EE286" i="1"/>
  <c r="EE289" i="1" s="1"/>
  <c r="Q286" i="1"/>
  <c r="Q289" i="1" s="1"/>
  <c r="I293" i="1"/>
  <c r="I308" i="1" s="1"/>
  <c r="BL286" i="1"/>
  <c r="BL289" i="1" s="1"/>
  <c r="K286" i="1"/>
  <c r="K289" i="1" s="1"/>
  <c r="AX286" i="1"/>
  <c r="AX289" i="1" s="1"/>
  <c r="J286" i="1"/>
  <c r="J289" i="1" s="1"/>
  <c r="DK286" i="1"/>
  <c r="DK289" i="1" s="1"/>
  <c r="CF286" i="1"/>
  <c r="CF289" i="1" s="1"/>
  <c r="FD286" i="1"/>
  <c r="FD289" i="1" s="1"/>
  <c r="BF286" i="1"/>
  <c r="BF289" i="1" s="1"/>
  <c r="FH286" i="1"/>
  <c r="FH289" i="1" s="1"/>
  <c r="EO286" i="1"/>
  <c r="EO289" i="1" s="1"/>
  <c r="EJ286" i="1"/>
  <c r="EJ289" i="1" s="1"/>
  <c r="BQ286" i="1"/>
  <c r="BQ289" i="1" s="1"/>
  <c r="AF286" i="1"/>
  <c r="AF289" i="1" s="1"/>
  <c r="CK286" i="1"/>
  <c r="CK289" i="1" s="1"/>
  <c r="EA286" i="1"/>
  <c r="EA289" i="1" s="1"/>
  <c r="AZ286" i="1"/>
  <c r="AZ289" i="1" s="1"/>
  <c r="CB286" i="1"/>
  <c r="CB289" i="1" s="1"/>
  <c r="AN286" i="1"/>
  <c r="AN289" i="1" s="1"/>
  <c r="EK286" i="1"/>
  <c r="EK289" i="1" s="1"/>
  <c r="BA286" i="1"/>
  <c r="BA289" i="1" s="1"/>
  <c r="CM286" i="1"/>
  <c r="CM289" i="1" s="1"/>
  <c r="H286" i="1"/>
  <c r="H289" i="1" s="1"/>
  <c r="BI286" i="1"/>
  <c r="BI289" i="1" s="1"/>
  <c r="ED286" i="1"/>
  <c r="ED289" i="1" s="1"/>
  <c r="M286" i="1"/>
  <c r="M289" i="1" s="1"/>
  <c r="EW286" i="1"/>
  <c r="EW289" i="1" s="1"/>
  <c r="EL286" i="1"/>
  <c r="EL289" i="1" s="1"/>
  <c r="AL286" i="1"/>
  <c r="AL289" i="1" s="1"/>
  <c r="AP286" i="1"/>
  <c r="AP289" i="1" s="1"/>
  <c r="Y286" i="1"/>
  <c r="Y289" i="1" s="1"/>
  <c r="AH286" i="1"/>
  <c r="AH289" i="1" s="1"/>
  <c r="EX286" i="1"/>
  <c r="EX289" i="1" s="1"/>
  <c r="FB286" i="1"/>
  <c r="FB289" i="1" s="1"/>
  <c r="DG286" i="1"/>
  <c r="DG289" i="1" s="1"/>
  <c r="BD286" i="1"/>
  <c r="BD289" i="1" s="1"/>
  <c r="CZ286" i="1"/>
  <c r="CZ289" i="1" s="1"/>
  <c r="F286" i="1"/>
  <c r="F289" i="1" s="1"/>
  <c r="CG293" i="1"/>
  <c r="CG308" i="1" s="1"/>
  <c r="AB286" i="1"/>
  <c r="AB289" i="1" s="1"/>
  <c r="EQ286" i="1"/>
  <c r="EQ289" i="1" s="1"/>
  <c r="Z286" i="1"/>
  <c r="Z289" i="1" s="1"/>
  <c r="AS286" i="1"/>
  <c r="AS289" i="1" s="1"/>
  <c r="FE286" i="1"/>
  <c r="FE289" i="1" s="1"/>
  <c r="CL286" i="1"/>
  <c r="CL289" i="1" s="1"/>
  <c r="BX286" i="1"/>
  <c r="BX289" i="1" s="1"/>
  <c r="AG286" i="1"/>
  <c r="AG289" i="1" s="1"/>
  <c r="BH286" i="1"/>
  <c r="BH289" i="1" s="1"/>
  <c r="EV286" i="1"/>
  <c r="EV289" i="1" s="1"/>
  <c r="BM286" i="1"/>
  <c r="BM289" i="1" s="1"/>
  <c r="DN286" i="1"/>
  <c r="DN289" i="1" s="1"/>
  <c r="BJ286" i="1"/>
  <c r="BJ289" i="1" s="1"/>
  <c r="DD286" i="1"/>
  <c r="DD289" i="1" s="1"/>
  <c r="P286" i="1"/>
  <c r="P289" i="1" s="1"/>
  <c r="AJ286" i="1"/>
  <c r="AJ289" i="1" s="1"/>
  <c r="DF286" i="1"/>
  <c r="DF289" i="1" s="1"/>
  <c r="DS286" i="1"/>
  <c r="DS289" i="1" s="1"/>
  <c r="CO293" i="1"/>
  <c r="CO308" i="1" s="1"/>
  <c r="DU286" i="1"/>
  <c r="DU289" i="1" s="1"/>
  <c r="BV286" i="1"/>
  <c r="BV289" i="1" s="1"/>
  <c r="AC286" i="1"/>
  <c r="AC289" i="1" s="1"/>
  <c r="O286" i="1"/>
  <c r="O289" i="1" s="1"/>
  <c r="AY286" i="1"/>
  <c r="AY289" i="1" s="1"/>
  <c r="DO286" i="1"/>
  <c r="DO289" i="1" s="1"/>
  <c r="U286" i="1"/>
  <c r="U289" i="1" s="1"/>
  <c r="FC286" i="1"/>
  <c r="FC289" i="1" s="1"/>
  <c r="X286" i="1"/>
  <c r="X289" i="1" s="1"/>
  <c r="BO286" i="1"/>
  <c r="BO289" i="1" s="1"/>
  <c r="DI286" i="1"/>
  <c r="DI289" i="1" s="1"/>
  <c r="FG286" i="1"/>
  <c r="FG289" i="1" s="1"/>
  <c r="CG286" i="1"/>
  <c r="CG289" i="1" s="1"/>
  <c r="CE286" i="1"/>
  <c r="CE289" i="1" s="1"/>
  <c r="AT286" i="1"/>
  <c r="AT289" i="1" s="1"/>
  <c r="BN286" i="1"/>
  <c r="BN289" i="1" s="1"/>
  <c r="CX286" i="1"/>
  <c r="CX289" i="1" s="1"/>
  <c r="FF286" i="1"/>
  <c r="FF289" i="1" s="1"/>
  <c r="L286" i="1"/>
  <c r="L289" i="1" s="1"/>
  <c r="AQ286" i="1"/>
  <c r="AQ289" i="1" s="1"/>
  <c r="R286" i="1"/>
  <c r="R289" i="1" s="1"/>
  <c r="AR286" i="1"/>
  <c r="AR289" i="1" s="1"/>
  <c r="EB286" i="1"/>
  <c r="EB289" i="1" s="1"/>
  <c r="FQ286" i="1"/>
  <c r="FQ289" i="1" s="1"/>
  <c r="AD286" i="1"/>
  <c r="AD289" i="1" s="1"/>
  <c r="BC293" i="1"/>
  <c r="BC308" i="1" s="1"/>
  <c r="FL286" i="1"/>
  <c r="FL289" i="1" s="1"/>
  <c r="DQ286" i="1"/>
  <c r="DQ289" i="1" s="1"/>
  <c r="CH286" i="1"/>
  <c r="CH289" i="1" s="1"/>
  <c r="FU286" i="1"/>
  <c r="FU289" i="1" s="1"/>
  <c r="CJ286" i="1"/>
  <c r="CJ289" i="1" s="1"/>
  <c r="AV286" i="1"/>
  <c r="AV289" i="1" s="1"/>
  <c r="BE286" i="1"/>
  <c r="BE289" i="1" s="1"/>
  <c r="EU293" i="1"/>
  <c r="EU308" i="1" s="1"/>
  <c r="BS286" i="1"/>
  <c r="BS289" i="1" s="1"/>
  <c r="AK293" i="1"/>
  <c r="AK308" i="1" s="1"/>
  <c r="FI286" i="1"/>
  <c r="FI289" i="1" s="1"/>
  <c r="T286" i="1"/>
  <c r="T289" i="1" s="1"/>
  <c r="I286" i="1"/>
  <c r="I289" i="1" s="1"/>
  <c r="CW286" i="1"/>
  <c r="CW289" i="1" s="1"/>
  <c r="ES286" i="1"/>
  <c r="ES289" i="1" s="1"/>
  <c r="EZ286" i="1"/>
  <c r="EZ289" i="1" s="1"/>
  <c r="ET286" i="1"/>
  <c r="ET289" i="1" s="1"/>
  <c r="AE293" i="1"/>
  <c r="AE308" i="1" s="1"/>
  <c r="DH286" i="1"/>
  <c r="DH289" i="1" s="1"/>
  <c r="V286" i="1"/>
  <c r="V289" i="1" s="1"/>
  <c r="BK286" i="1"/>
  <c r="BK289" i="1" s="1"/>
  <c r="DM286" i="1"/>
  <c r="DM289" i="1" s="1"/>
  <c r="BG286" i="1"/>
  <c r="BG289" i="1" s="1"/>
  <c r="S286" i="1"/>
  <c r="S289" i="1" s="1"/>
  <c r="CO286" i="1"/>
  <c r="CO289" i="1" s="1"/>
  <c r="CY286" i="1"/>
  <c r="CY289" i="1" s="1"/>
  <c r="AK286" i="1"/>
  <c r="AK289" i="1" s="1"/>
  <c r="AE286" i="1"/>
  <c r="AE289" i="1" s="1"/>
  <c r="BR286" i="1"/>
  <c r="BR289" i="1" s="1"/>
  <c r="FA286" i="1"/>
  <c r="FA289" i="1" s="1"/>
  <c r="FT286" i="1"/>
  <c r="FT289" i="1" s="1"/>
  <c r="DW286" i="1"/>
  <c r="DW289" i="1" s="1"/>
  <c r="EU286" i="1"/>
  <c r="EU289" i="1" s="1"/>
  <c r="EI286" i="1"/>
  <c r="EI289" i="1" s="1"/>
  <c r="G286" i="1"/>
  <c r="G289" i="1" s="1"/>
  <c r="BC286" i="1"/>
  <c r="BC289" i="1" s="1"/>
  <c r="GB324" i="1"/>
  <c r="G292" i="1" l="1"/>
  <c r="FK298" i="1"/>
  <c r="FK301" i="1" s="1"/>
  <c r="FK303" i="1" s="1"/>
  <c r="FK292" i="1"/>
  <c r="BB295" i="1"/>
  <c r="BB292" i="1"/>
  <c r="EQ292" i="1"/>
  <c r="CC292" i="1"/>
  <c r="EU298" i="1"/>
  <c r="EU301" i="1" s="1"/>
  <c r="EU303" i="1" s="1"/>
  <c r="EU295" i="1"/>
  <c r="EU292" i="1"/>
  <c r="EU306" i="1" s="1"/>
  <c r="BK298" i="1"/>
  <c r="BK301" i="1" s="1"/>
  <c r="BK303" i="1" s="1"/>
  <c r="BK295" i="1"/>
  <c r="BK292" i="1"/>
  <c r="BK306" i="1" s="1"/>
  <c r="AD298" i="1"/>
  <c r="AD301" i="1" s="1"/>
  <c r="AD303" i="1" s="1"/>
  <c r="AD295" i="1"/>
  <c r="AD292" i="1"/>
  <c r="CG295" i="1"/>
  <c r="CG292" i="1"/>
  <c r="CG298" i="1"/>
  <c r="CG301" i="1" s="1"/>
  <c r="CG303" i="1" s="1"/>
  <c r="AC292" i="1"/>
  <c r="BM298" i="1"/>
  <c r="BM301" i="1" s="1"/>
  <c r="BM303" i="1" s="1"/>
  <c r="BM292" i="1"/>
  <c r="AB292" i="1"/>
  <c r="AB295" i="1"/>
  <c r="Y298" i="1"/>
  <c r="Y301" i="1" s="1"/>
  <c r="Y303" i="1" s="1"/>
  <c r="Y292" i="1"/>
  <c r="Y295" i="1"/>
  <c r="AD293" i="1"/>
  <c r="AD308" i="1" s="1"/>
  <c r="AQ293" i="1"/>
  <c r="AQ308" i="1" s="1"/>
  <c r="Q292" i="1"/>
  <c r="CI295" i="1"/>
  <c r="CI298" i="1"/>
  <c r="CI301" i="1" s="1"/>
  <c r="CI303" i="1" s="1"/>
  <c r="CI292" i="1"/>
  <c r="AO298" i="1"/>
  <c r="AO301" i="1" s="1"/>
  <c r="AO303" i="1" s="1"/>
  <c r="AO295" i="1"/>
  <c r="AO292" i="1"/>
  <c r="AO306" i="1" s="1"/>
  <c r="AA293" i="1"/>
  <c r="AA308" i="1" s="1"/>
  <c r="FI293" i="1"/>
  <c r="FI308" i="1" s="1"/>
  <c r="P293" i="1"/>
  <c r="P308" i="1" s="1"/>
  <c r="BF293" i="1"/>
  <c r="BF308" i="1" s="1"/>
  <c r="BI293" i="1"/>
  <c r="BI308" i="1" s="1"/>
  <c r="CF293" i="1"/>
  <c r="CF308" i="1" s="1"/>
  <c r="EA293" i="1"/>
  <c r="EA308" i="1" s="1"/>
  <c r="EQ293" i="1"/>
  <c r="EQ308" i="1" s="1"/>
  <c r="BA293" i="1"/>
  <c r="BA308" i="1" s="1"/>
  <c r="DI293" i="1"/>
  <c r="DI308" i="1" s="1"/>
  <c r="AY293" i="1"/>
  <c r="AY308" i="1" s="1"/>
  <c r="CC293" i="1"/>
  <c r="CC308" i="1" s="1"/>
  <c r="CV298" i="1"/>
  <c r="CV301" i="1" s="1"/>
  <c r="CV292" i="1"/>
  <c r="CV295" i="1"/>
  <c r="CV303" i="1"/>
  <c r="BT293" i="1"/>
  <c r="BT308" i="1" s="1"/>
  <c r="BJ292" i="1"/>
  <c r="FO292" i="1"/>
  <c r="AH292" i="1"/>
  <c r="AH298" i="1"/>
  <c r="AH301" i="1" s="1"/>
  <c r="AH303" i="1" s="1"/>
  <c r="DW292" i="1"/>
  <c r="DW293" i="1"/>
  <c r="DW308" i="1" s="1"/>
  <c r="BS298" i="1"/>
  <c r="BS301" i="1" s="1"/>
  <c r="BS303" i="1" s="1"/>
  <c r="BS292" i="1"/>
  <c r="FQ295" i="1"/>
  <c r="FQ292" i="1"/>
  <c r="FG292" i="1"/>
  <c r="BV298" i="1"/>
  <c r="BV301" i="1" s="1"/>
  <c r="BV303" i="1" s="1"/>
  <c r="BV295" i="1"/>
  <c r="BV292" i="1"/>
  <c r="EV298" i="1"/>
  <c r="EV301" i="1" s="1"/>
  <c r="EV303" i="1" s="1"/>
  <c r="EV292" i="1"/>
  <c r="EV306" i="1" s="1"/>
  <c r="AP298" i="1"/>
  <c r="AP301" i="1" s="1"/>
  <c r="AP303" i="1" s="1"/>
  <c r="AP295" i="1"/>
  <c r="AP292" i="1"/>
  <c r="AP306" i="1" s="1"/>
  <c r="BA298" i="1"/>
  <c r="BA301" i="1" s="1"/>
  <c r="BA303" i="1" s="1"/>
  <c r="BA295" i="1"/>
  <c r="BA292" i="1"/>
  <c r="EO292" i="1"/>
  <c r="EO295" i="1"/>
  <c r="EE292" i="1"/>
  <c r="CP292" i="1"/>
  <c r="EN298" i="1"/>
  <c r="EN301" i="1" s="1"/>
  <c r="EN303" i="1"/>
  <c r="EN292" i="1"/>
  <c r="EN306" i="1" s="1"/>
  <c r="EN295" i="1"/>
  <c r="EJ293" i="1"/>
  <c r="EJ308" i="1" s="1"/>
  <c r="FB293" i="1"/>
  <c r="FB308" i="1" s="1"/>
  <c r="AF293" i="1"/>
  <c r="AF308" i="1" s="1"/>
  <c r="FX292" i="1"/>
  <c r="BZ293" i="1"/>
  <c r="BZ308" i="1" s="1"/>
  <c r="ED293" i="1"/>
  <c r="ED308" i="1" s="1"/>
  <c r="CZ293" i="1"/>
  <c r="CZ308" i="1" s="1"/>
  <c r="DY295" i="1"/>
  <c r="DY298" i="1"/>
  <c r="DY301" i="1" s="1"/>
  <c r="DY303" i="1" s="1"/>
  <c r="DY292" i="1"/>
  <c r="H293" i="1"/>
  <c r="H308" i="1" s="1"/>
  <c r="CS303" i="1"/>
  <c r="CS298" i="1"/>
  <c r="CS301" i="1" s="1"/>
  <c r="CS292" i="1"/>
  <c r="CS306" i="1" s="1"/>
  <c r="CS295" i="1"/>
  <c r="ER293" i="1"/>
  <c r="ER308" i="1" s="1"/>
  <c r="H298" i="1"/>
  <c r="H301" i="1" s="1"/>
  <c r="H295" i="1"/>
  <c r="H303" i="1"/>
  <c r="H292" i="1"/>
  <c r="H306" i="1" s="1"/>
  <c r="O292" i="1"/>
  <c r="CR292" i="1"/>
  <c r="DI295" i="1"/>
  <c r="DI298" i="1"/>
  <c r="DI301" i="1" s="1"/>
  <c r="DI303" i="1" s="1"/>
  <c r="DI292" i="1"/>
  <c r="DI306" i="1" s="1"/>
  <c r="FW298" i="1"/>
  <c r="FW301" i="1" s="1"/>
  <c r="FW303" i="1" s="1"/>
  <c r="FW292" i="1"/>
  <c r="FW295" i="1"/>
  <c r="FA298" i="1"/>
  <c r="FA301" i="1" s="1"/>
  <c r="FA303" i="1" s="1"/>
  <c r="FA295" i="1"/>
  <c r="FA292" i="1"/>
  <c r="DH295" i="1"/>
  <c r="DH292" i="1"/>
  <c r="DH298" i="1"/>
  <c r="DH301" i="1" s="1"/>
  <c r="DH303" i="1" s="1"/>
  <c r="BE292" i="1"/>
  <c r="AR298" i="1"/>
  <c r="AR301" i="1" s="1"/>
  <c r="AR303" i="1" s="1"/>
  <c r="AR292" i="1"/>
  <c r="BO292" i="1"/>
  <c r="FA293" i="1"/>
  <c r="FA308" i="1" s="1"/>
  <c r="BH292" i="1"/>
  <c r="FL293" i="1"/>
  <c r="FL308" i="1" s="1"/>
  <c r="EI293" i="1"/>
  <c r="EI308" i="1" s="1"/>
  <c r="AN295" i="1"/>
  <c r="AN292" i="1"/>
  <c r="AN298" i="1"/>
  <c r="AN301" i="1" s="1"/>
  <c r="AN303" i="1" s="1"/>
  <c r="BF303" i="1"/>
  <c r="BF292" i="1"/>
  <c r="BF306" i="1" s="1"/>
  <c r="BF298" i="1"/>
  <c r="BF301" i="1" s="1"/>
  <c r="FP292" i="1"/>
  <c r="FV292" i="1"/>
  <c r="FV298" i="1"/>
  <c r="FV301" i="1" s="1"/>
  <c r="FV303" i="1" s="1"/>
  <c r="FV295" i="1"/>
  <c r="EH295" i="1"/>
  <c r="EH292" i="1"/>
  <c r="Q293" i="1"/>
  <c r="Q308" i="1" s="1"/>
  <c r="BL293" i="1"/>
  <c r="BL308" i="1" s="1"/>
  <c r="BP293" i="1"/>
  <c r="BP308" i="1" s="1"/>
  <c r="EK293" i="1"/>
  <c r="EK308" i="1" s="1"/>
  <c r="CQ293" i="1"/>
  <c r="CQ308" i="1" s="1"/>
  <c r="CB293" i="1"/>
  <c r="CB308" i="1" s="1"/>
  <c r="DF293" i="1"/>
  <c r="DF308" i="1" s="1"/>
  <c r="ET293" i="1"/>
  <c r="ET308" i="1" s="1"/>
  <c r="BD293" i="1"/>
  <c r="BD308" i="1" s="1"/>
  <c r="DT293" i="1"/>
  <c r="DT308" i="1" s="1"/>
  <c r="AG293" i="1"/>
  <c r="AG308" i="1" s="1"/>
  <c r="EF293" i="1"/>
  <c r="EF308" i="1" s="1"/>
  <c r="AU303" i="1"/>
  <c r="AU298" i="1"/>
  <c r="AU301" i="1" s="1"/>
  <c r="AU292" i="1"/>
  <c r="AU306" i="1" s="1"/>
  <c r="AU295" i="1"/>
  <c r="FR295" i="1"/>
  <c r="FR292" i="1"/>
  <c r="FR298" i="1"/>
  <c r="FR301" i="1" s="1"/>
  <c r="FR303" i="1" s="1"/>
  <c r="EC293" i="1"/>
  <c r="EC308" i="1" s="1"/>
  <c r="CU293" i="1"/>
  <c r="CU308" i="1" s="1"/>
  <c r="C286" i="1"/>
  <c r="FZ279" i="1"/>
  <c r="GB279" i="1" s="1"/>
  <c r="Z295" i="1"/>
  <c r="Z292" i="1"/>
  <c r="BG293" i="1"/>
  <c r="BG308" i="1" s="1"/>
  <c r="BB293" i="1"/>
  <c r="BB308" i="1" s="1"/>
  <c r="FT295" i="1"/>
  <c r="FT292" i="1"/>
  <c r="AL298" i="1"/>
  <c r="AL301" i="1" s="1"/>
  <c r="AL303" i="1" s="1"/>
  <c r="AL295" i="1"/>
  <c r="AL292" i="1"/>
  <c r="CZ295" i="1"/>
  <c r="CZ298" i="1"/>
  <c r="CZ301" i="1" s="1"/>
  <c r="CZ303" i="1" s="1"/>
  <c r="CZ292" i="1"/>
  <c r="CZ306" i="1" s="1"/>
  <c r="FD298" i="1"/>
  <c r="FD301" i="1" s="1"/>
  <c r="FD303" i="1" s="1"/>
  <c r="FD295" i="1"/>
  <c r="FD292" i="1"/>
  <c r="BW298" i="1"/>
  <c r="BW301" i="1" s="1"/>
  <c r="BW303" i="1" s="1"/>
  <c r="BW295" i="1"/>
  <c r="BW292" i="1"/>
  <c r="EM292" i="1"/>
  <c r="DJ298" i="1"/>
  <c r="DJ301" i="1" s="1"/>
  <c r="DJ303" i="1" s="1"/>
  <c r="DJ292" i="1"/>
  <c r="ES293" i="1"/>
  <c r="ES308" i="1" s="1"/>
  <c r="CP293" i="1"/>
  <c r="CP308" i="1" s="1"/>
  <c r="EL293" i="1"/>
  <c r="EL308" i="1" s="1"/>
  <c r="DS293" i="1"/>
  <c r="DS308" i="1" s="1"/>
  <c r="DD293" i="1"/>
  <c r="DD308" i="1" s="1"/>
  <c r="CH293" i="1"/>
  <c r="CH308" i="1" s="1"/>
  <c r="O293" i="1"/>
  <c r="O308" i="1" s="1"/>
  <c r="EY295" i="1"/>
  <c r="EY292" i="1"/>
  <c r="ER292" i="1"/>
  <c r="ER306" i="1" s="1"/>
  <c r="ER298" i="1"/>
  <c r="ER301" i="1" s="1"/>
  <c r="ER303" i="1" s="1"/>
  <c r="ER295" i="1"/>
  <c r="FL292" i="1"/>
  <c r="BQ295" i="1"/>
  <c r="BQ292" i="1"/>
  <c r="DL293" i="1"/>
  <c r="DL308" i="1" s="1"/>
  <c r="FI295" i="1"/>
  <c r="FI298" i="1"/>
  <c r="FI301" i="1" s="1"/>
  <c r="FI303" i="1" s="1"/>
  <c r="FI292" i="1"/>
  <c r="EJ303" i="1"/>
  <c r="EJ295" i="1"/>
  <c r="EJ298" i="1"/>
  <c r="EJ301" i="1" s="1"/>
  <c r="EJ292" i="1"/>
  <c r="EJ306" i="1" s="1"/>
  <c r="CN295" i="1"/>
  <c r="CN298" i="1"/>
  <c r="CN301" i="1" s="1"/>
  <c r="CN303" i="1" s="1"/>
  <c r="CN292" i="1"/>
  <c r="EB293" i="1"/>
  <c r="EB308" i="1" s="1"/>
  <c r="EG292" i="1"/>
  <c r="EG298" i="1"/>
  <c r="EG301" i="1" s="1"/>
  <c r="EG303" i="1" s="1"/>
  <c r="DX292" i="1"/>
  <c r="AV298" i="1"/>
  <c r="AV301" i="1" s="1"/>
  <c r="AV303" i="1" s="1"/>
  <c r="AV292" i="1"/>
  <c r="BS293" i="1"/>
  <c r="BS308" i="1" s="1"/>
  <c r="ET292" i="1"/>
  <c r="AQ292" i="1"/>
  <c r="AQ295" i="1"/>
  <c r="DS295" i="1"/>
  <c r="DS292" i="1"/>
  <c r="AG298" i="1"/>
  <c r="AG301" i="1" s="1"/>
  <c r="AG303" i="1" s="1"/>
  <c r="AG292" i="1"/>
  <c r="AG306" i="1" s="1"/>
  <c r="S293" i="1"/>
  <c r="S308" i="1" s="1"/>
  <c r="EL298" i="1"/>
  <c r="EL301" i="1" s="1"/>
  <c r="EL303" i="1" s="1"/>
  <c r="EL292" i="1"/>
  <c r="EL306" i="1" s="1"/>
  <c r="EL295" i="1"/>
  <c r="AZ292" i="1"/>
  <c r="CF292" i="1"/>
  <c r="AA298" i="1"/>
  <c r="AA301" i="1" s="1"/>
  <c r="AA303" i="1" s="1"/>
  <c r="AA295" i="1"/>
  <c r="AA292" i="1"/>
  <c r="AA306" i="1" s="1"/>
  <c r="DT298" i="1"/>
  <c r="DT301" i="1" s="1"/>
  <c r="DT303" i="1" s="1"/>
  <c r="DT292" i="1"/>
  <c r="DT295" i="1"/>
  <c r="BR293" i="1"/>
  <c r="BR308" i="1" s="1"/>
  <c r="CX293" i="1"/>
  <c r="CX308" i="1" s="1"/>
  <c r="EV293" i="1"/>
  <c r="EV308" i="1" s="1"/>
  <c r="AR293" i="1"/>
  <c r="AR308" i="1" s="1"/>
  <c r="CR293" i="1"/>
  <c r="CR308" i="1" s="1"/>
  <c r="DP292" i="1"/>
  <c r="BH293" i="1"/>
  <c r="BH308" i="1" s="1"/>
  <c r="DM293" i="1"/>
  <c r="DM308" i="1" s="1"/>
  <c r="FT293" i="1"/>
  <c r="FT308" i="1" s="1"/>
  <c r="X293" i="1"/>
  <c r="X308" i="1" s="1"/>
  <c r="EH293" i="1"/>
  <c r="EH308" i="1" s="1"/>
  <c r="BT292" i="1"/>
  <c r="DB298" i="1"/>
  <c r="DB301" i="1" s="1"/>
  <c r="DB303" i="1" s="1"/>
  <c r="DB295" i="1"/>
  <c r="DB292" i="1"/>
  <c r="CT293" i="1"/>
  <c r="CT308" i="1" s="1"/>
  <c r="AT292" i="1"/>
  <c r="DL295" i="1"/>
  <c r="DL298" i="1"/>
  <c r="DL301" i="1" s="1"/>
  <c r="DL292" i="1"/>
  <c r="DL303" i="1"/>
  <c r="FO293" i="1"/>
  <c r="FO308" i="1" s="1"/>
  <c r="EI298" i="1"/>
  <c r="EI301" i="1" s="1"/>
  <c r="EI303" i="1" s="1"/>
  <c r="EI295" i="1"/>
  <c r="EI292" i="1"/>
  <c r="V298" i="1"/>
  <c r="V301" i="1" s="1"/>
  <c r="V303" i="1" s="1"/>
  <c r="V292" i="1"/>
  <c r="V295" i="1"/>
  <c r="EK295" i="1"/>
  <c r="EK298" i="1"/>
  <c r="EK301" i="1" s="1"/>
  <c r="EK303" i="1" s="1"/>
  <c r="EK292" i="1"/>
  <c r="EK306" i="1" s="1"/>
  <c r="R298" i="1"/>
  <c r="R301" i="1" s="1"/>
  <c r="R303" i="1" s="1"/>
  <c r="R295" i="1"/>
  <c r="R292" i="1"/>
  <c r="V293" i="1"/>
  <c r="V308" i="1" s="1"/>
  <c r="CJ292" i="1"/>
  <c r="FC295" i="1"/>
  <c r="FC292" i="1"/>
  <c r="AK303" i="1"/>
  <c r="AK295" i="1"/>
  <c r="AK292" i="1"/>
  <c r="AK306" i="1" s="1"/>
  <c r="AK298" i="1"/>
  <c r="AK301" i="1" s="1"/>
  <c r="EZ292" i="1"/>
  <c r="CY293" i="1"/>
  <c r="CY308" i="1" s="1"/>
  <c r="L303" i="1"/>
  <c r="L295" i="1"/>
  <c r="L292" i="1"/>
  <c r="L298" i="1"/>
  <c r="L301" i="1" s="1"/>
  <c r="U292" i="1"/>
  <c r="DF295" i="1"/>
  <c r="DF292" i="1"/>
  <c r="DF298" i="1"/>
  <c r="DF301" i="1" s="1"/>
  <c r="DF303" i="1" s="1"/>
  <c r="BX298" i="1"/>
  <c r="BX301" i="1" s="1"/>
  <c r="BX303" i="1" s="1"/>
  <c r="BX292" i="1"/>
  <c r="BX295" i="1"/>
  <c r="BD292" i="1"/>
  <c r="EW295" i="1"/>
  <c r="EW298" i="1"/>
  <c r="EW301" i="1" s="1"/>
  <c r="EW303" i="1" s="1"/>
  <c r="EW292" i="1"/>
  <c r="EA303" i="1"/>
  <c r="EA295" i="1"/>
  <c r="EA292" i="1"/>
  <c r="EA298" i="1"/>
  <c r="EA301" i="1" s="1"/>
  <c r="DK298" i="1"/>
  <c r="DK301" i="1" s="1"/>
  <c r="DK303" i="1" s="1"/>
  <c r="DK292" i="1"/>
  <c r="DK295" i="1"/>
  <c r="FM298" i="1"/>
  <c r="FM301" i="1" s="1"/>
  <c r="FM303" i="1" s="1"/>
  <c r="FM292" i="1"/>
  <c r="FM306" i="1" s="1"/>
  <c r="FM295" i="1"/>
  <c r="CW293" i="1"/>
  <c r="CW308" i="1" s="1"/>
  <c r="BP292" i="1"/>
  <c r="AC293" i="1"/>
  <c r="AC308" i="1" s="1"/>
  <c r="DC298" i="1"/>
  <c r="DC301" i="1" s="1"/>
  <c r="DC303" i="1" s="1"/>
  <c r="DC295" i="1"/>
  <c r="DC292" i="1"/>
  <c r="M293" i="1"/>
  <c r="M308" i="1" s="1"/>
  <c r="E293" i="1"/>
  <c r="E308" i="1" s="1"/>
  <c r="DG293" i="1"/>
  <c r="DG308" i="1" s="1"/>
  <c r="CL293" i="1"/>
  <c r="CL308" i="1" s="1"/>
  <c r="T293" i="1"/>
  <c r="T308" i="1" s="1"/>
  <c r="BJ293" i="1"/>
  <c r="BJ308" i="1" s="1"/>
  <c r="EZ293" i="1"/>
  <c r="EZ308" i="1" s="1"/>
  <c r="BY293" i="1"/>
  <c r="BY308" i="1" s="1"/>
  <c r="EM293" i="1"/>
  <c r="EM308" i="1" s="1"/>
  <c r="CA293" i="1"/>
  <c r="CA308" i="1" s="1"/>
  <c r="AW292" i="1"/>
  <c r="FX293" i="1"/>
  <c r="FX308" i="1" s="1"/>
  <c r="DX293" i="1"/>
  <c r="DX308" i="1" s="1"/>
  <c r="C304" i="1"/>
  <c r="FZ304" i="1" s="1"/>
  <c r="FZ290" i="1"/>
  <c r="GB290" i="1" s="1"/>
  <c r="AY298" i="1"/>
  <c r="AY301" i="1" s="1"/>
  <c r="AY303" i="1" s="1"/>
  <c r="AY295" i="1"/>
  <c r="AY292" i="1"/>
  <c r="AY306" i="1" s="1"/>
  <c r="DN298" i="1"/>
  <c r="DN301" i="1" s="1"/>
  <c r="DN303" i="1" s="1"/>
  <c r="DN292" i="1"/>
  <c r="DN306" i="1" s="1"/>
  <c r="DN295" i="1"/>
  <c r="DU295" i="1"/>
  <c r="DU292" i="1"/>
  <c r="CY298" i="1"/>
  <c r="CY301" i="1" s="1"/>
  <c r="CY303" i="1" s="1"/>
  <c r="CY292" i="1"/>
  <c r="CY306" i="1" s="1"/>
  <c r="ES295" i="1"/>
  <c r="ES292" i="1"/>
  <c r="ES306" i="1" s="1"/>
  <c r="ES298" i="1"/>
  <c r="ES301" i="1" s="1"/>
  <c r="ES303" i="1" s="1"/>
  <c r="FU303" i="1"/>
  <c r="FU295" i="1"/>
  <c r="FU298" i="1"/>
  <c r="FU301" i="1" s="1"/>
  <c r="FU292" i="1"/>
  <c r="FU306" i="1" s="1"/>
  <c r="FF292" i="1"/>
  <c r="G293" i="1"/>
  <c r="G308" i="1" s="1"/>
  <c r="AJ295" i="1"/>
  <c r="AJ292" i="1"/>
  <c r="AJ298" i="1"/>
  <c r="AJ301" i="1" s="1"/>
  <c r="AJ303" i="1" s="1"/>
  <c r="CL292" i="1"/>
  <c r="DG292" i="1"/>
  <c r="M295" i="1"/>
  <c r="M292" i="1"/>
  <c r="M298" i="1"/>
  <c r="M301" i="1" s="1"/>
  <c r="M303" i="1" s="1"/>
  <c r="CK292" i="1"/>
  <c r="J303" i="1"/>
  <c r="J295" i="1"/>
  <c r="J292" i="1"/>
  <c r="J306" i="1" s="1"/>
  <c r="J298" i="1"/>
  <c r="J301" i="1" s="1"/>
  <c r="BZ298" i="1"/>
  <c r="BZ301" i="1" s="1"/>
  <c r="BZ303" i="1" s="1"/>
  <c r="BZ295" i="1"/>
  <c r="BZ292" i="1"/>
  <c r="BZ306" i="1" s="1"/>
  <c r="CQ303" i="1"/>
  <c r="CQ298" i="1"/>
  <c r="CQ301" i="1" s="1"/>
  <c r="CQ292" i="1"/>
  <c r="CQ306" i="1" s="1"/>
  <c r="CQ295" i="1"/>
  <c r="E295" i="1"/>
  <c r="E292" i="1"/>
  <c r="FK293" i="1"/>
  <c r="FK308" i="1" s="1"/>
  <c r="DR295" i="1"/>
  <c r="DR298" i="1"/>
  <c r="DR301" i="1" s="1"/>
  <c r="DR303" i="1" s="1"/>
  <c r="DR292" i="1"/>
  <c r="DR306" i="1" s="1"/>
  <c r="BQ293" i="1"/>
  <c r="BQ308" i="1" s="1"/>
  <c r="BM293" i="1"/>
  <c r="BM308" i="1" s="1"/>
  <c r="BE293" i="1"/>
  <c r="BE308" i="1" s="1"/>
  <c r="AB293" i="1"/>
  <c r="AB308" i="1" s="1"/>
  <c r="AZ293" i="1"/>
  <c r="AZ308" i="1" s="1"/>
  <c r="FS292" i="1"/>
  <c r="CA295" i="1"/>
  <c r="CA292" i="1"/>
  <c r="CE293" i="1"/>
  <c r="CE308" i="1" s="1"/>
  <c r="FC293" i="1"/>
  <c r="FC308" i="1" s="1"/>
  <c r="CN293" i="1"/>
  <c r="CN308" i="1" s="1"/>
  <c r="BU298" i="1"/>
  <c r="BU301" i="1" s="1"/>
  <c r="BU303" i="1"/>
  <c r="BU292" i="1"/>
  <c r="BU306" i="1" s="1"/>
  <c r="BU295" i="1"/>
  <c r="Z293" i="1"/>
  <c r="Z308" i="1" s="1"/>
  <c r="AW293" i="1"/>
  <c r="AW308" i="1" s="1"/>
  <c r="C313" i="1"/>
  <c r="C320" i="1" s="1"/>
  <c r="C281" i="1"/>
  <c r="FZ281" i="1" s="1"/>
  <c r="GB281" i="1" s="1"/>
  <c r="FZ272" i="1"/>
  <c r="BG295" i="1"/>
  <c r="BG303" i="1"/>
  <c r="BG292" i="1"/>
  <c r="BG306" i="1" s="1"/>
  <c r="BG298" i="1"/>
  <c r="BG301" i="1" s="1"/>
  <c r="BL303" i="1"/>
  <c r="BL295" i="1"/>
  <c r="BL292" i="1"/>
  <c r="BL298" i="1"/>
  <c r="BL301" i="1" s="1"/>
  <c r="CE295" i="1"/>
  <c r="CE292" i="1"/>
  <c r="F292" i="1"/>
  <c r="BY292" i="1"/>
  <c r="AM298" i="1"/>
  <c r="AM301" i="1" s="1"/>
  <c r="AM303" i="1" s="1"/>
  <c r="AM295" i="1"/>
  <c r="AM292" i="1"/>
  <c r="AM306" i="1" s="1"/>
  <c r="BR303" i="1"/>
  <c r="BR298" i="1"/>
  <c r="BR301" i="1" s="1"/>
  <c r="BR292" i="1"/>
  <c r="BR306" i="1" s="1"/>
  <c r="BR295" i="1"/>
  <c r="CB298" i="1"/>
  <c r="CB301" i="1" s="1"/>
  <c r="CB303" i="1" s="1"/>
  <c r="CB295" i="1"/>
  <c r="CB292" i="1"/>
  <c r="CO295" i="1"/>
  <c r="CO298" i="1"/>
  <c r="CO301" i="1" s="1"/>
  <c r="CO303" i="1" s="1"/>
  <c r="CO292" i="1"/>
  <c r="CW292" i="1"/>
  <c r="CH303" i="1"/>
  <c r="CH295" i="1"/>
  <c r="CH292" i="1"/>
  <c r="CH298" i="1"/>
  <c r="CH301" i="1" s="1"/>
  <c r="CX298" i="1"/>
  <c r="CX301" i="1" s="1"/>
  <c r="CX303" i="1" s="1"/>
  <c r="CX292" i="1"/>
  <c r="CX306" i="1" s="1"/>
  <c r="FQ293" i="1"/>
  <c r="FQ308" i="1" s="1"/>
  <c r="P295" i="1"/>
  <c r="P292" i="1"/>
  <c r="P298" i="1"/>
  <c r="P301" i="1" s="1"/>
  <c r="P303" i="1" s="1"/>
  <c r="FE295" i="1"/>
  <c r="FE292" i="1"/>
  <c r="FE306" i="1" s="1"/>
  <c r="FE298" i="1"/>
  <c r="FE301" i="1" s="1"/>
  <c r="FE303" i="1" s="1"/>
  <c r="BO293" i="1"/>
  <c r="BO308" i="1" s="1"/>
  <c r="ED303" i="1"/>
  <c r="ED298" i="1"/>
  <c r="ED301" i="1" s="1"/>
  <c r="ED295" i="1"/>
  <c r="ED292" i="1"/>
  <c r="ED306" i="1" s="1"/>
  <c r="AF298" i="1"/>
  <c r="AF301" i="1" s="1"/>
  <c r="AF295" i="1"/>
  <c r="AF303" i="1"/>
  <c r="AF292" i="1"/>
  <c r="AX298" i="1"/>
  <c r="AX301" i="1" s="1"/>
  <c r="AX303" i="1" s="1"/>
  <c r="AX295" i="1"/>
  <c r="AX292" i="1"/>
  <c r="AX306" i="1" s="1"/>
  <c r="DV303" i="1"/>
  <c r="DV295" i="1"/>
  <c r="DV298" i="1"/>
  <c r="DV301" i="1" s="1"/>
  <c r="DV292" i="1"/>
  <c r="FN303" i="1"/>
  <c r="FN298" i="1"/>
  <c r="FN301" i="1" s="1"/>
  <c r="FN295" i="1"/>
  <c r="FN292" i="1"/>
  <c r="FN306" i="1" s="1"/>
  <c r="N298" i="1"/>
  <c r="N301" i="1" s="1"/>
  <c r="N303" i="1" s="1"/>
  <c r="N295" i="1"/>
  <c r="N292" i="1"/>
  <c r="N306" i="1" s="1"/>
  <c r="FF293" i="1"/>
  <c r="FF308" i="1" s="1"/>
  <c r="DU293" i="1"/>
  <c r="DU308" i="1" s="1"/>
  <c r="CK293" i="1"/>
  <c r="CK308" i="1" s="1"/>
  <c r="BN293" i="1"/>
  <c r="BN308" i="1" s="1"/>
  <c r="DJ293" i="1"/>
  <c r="DJ308" i="1" s="1"/>
  <c r="EF295" i="1"/>
  <c r="EF292" i="1"/>
  <c r="EF298" i="1"/>
  <c r="EF301" i="1" s="1"/>
  <c r="EF303" i="1" s="1"/>
  <c r="CM293" i="1"/>
  <c r="CM308" i="1" s="1"/>
  <c r="EE293" i="1"/>
  <c r="EE308" i="1" s="1"/>
  <c r="EP298" i="1"/>
  <c r="EP301" i="1" s="1"/>
  <c r="EP303" i="1" s="1"/>
  <c r="EP295" i="1"/>
  <c r="EP292" i="1"/>
  <c r="FH293" i="1"/>
  <c r="FH308" i="1" s="1"/>
  <c r="K293" i="1"/>
  <c r="K308" i="1" s="1"/>
  <c r="DE295" i="1"/>
  <c r="DE292" i="1"/>
  <c r="DE298" i="1"/>
  <c r="DE301" i="1" s="1"/>
  <c r="DE303" i="1" s="1"/>
  <c r="FS293" i="1"/>
  <c r="FS308" i="1" s="1"/>
  <c r="DA303" i="1"/>
  <c r="DA295" i="1"/>
  <c r="DA292" i="1"/>
  <c r="DA306" i="1" s="1"/>
  <c r="DA298" i="1"/>
  <c r="DA301" i="1" s="1"/>
  <c r="CU295" i="1"/>
  <c r="CU298" i="1"/>
  <c r="CU301" i="1" s="1"/>
  <c r="CU303" i="1" s="1"/>
  <c r="CU292" i="1"/>
  <c r="T298" i="1"/>
  <c r="T301" i="1" s="1"/>
  <c r="T303" i="1" s="1"/>
  <c r="T295" i="1"/>
  <c r="T292" i="1"/>
  <c r="EX298" i="1"/>
  <c r="EX301" i="1" s="1"/>
  <c r="EX303" i="1" s="1"/>
  <c r="EX295" i="1"/>
  <c r="EX292" i="1"/>
  <c r="D292" i="1"/>
  <c r="DM303" i="1"/>
  <c r="DM295" i="1"/>
  <c r="DM298" i="1"/>
  <c r="DM301" i="1" s="1"/>
  <c r="DM292" i="1"/>
  <c r="DM306" i="1" s="1"/>
  <c r="CM298" i="1"/>
  <c r="CM301" i="1" s="1"/>
  <c r="CM303" i="1" s="1"/>
  <c r="CM292" i="1"/>
  <c r="CM306" i="1" s="1"/>
  <c r="CT295" i="1"/>
  <c r="CT298" i="1"/>
  <c r="CT301" i="1" s="1"/>
  <c r="CT303" i="1" s="1"/>
  <c r="CT292" i="1"/>
  <c r="EX293" i="1"/>
  <c r="EX308" i="1" s="1"/>
  <c r="W292" i="1"/>
  <c r="EB298" i="1"/>
  <c r="EB301" i="1" s="1"/>
  <c r="EB303" i="1"/>
  <c r="EB295" i="1"/>
  <c r="EB292" i="1"/>
  <c r="FH295" i="1"/>
  <c r="FH292" i="1"/>
  <c r="AH293" i="1"/>
  <c r="AH308" i="1" s="1"/>
  <c r="D293" i="1"/>
  <c r="D308" i="1" s="1"/>
  <c r="X303" i="1"/>
  <c r="X298" i="1"/>
  <c r="X301" i="1" s="1"/>
  <c r="X292" i="1"/>
  <c r="X306" i="1" s="1"/>
  <c r="X295" i="1"/>
  <c r="AE295" i="1"/>
  <c r="AE298" i="1"/>
  <c r="AE301" i="1" s="1"/>
  <c r="AE303" i="1" s="1"/>
  <c r="AE292" i="1"/>
  <c r="AE306" i="1" s="1"/>
  <c r="BC295" i="1"/>
  <c r="BC298" i="1"/>
  <c r="BC301" i="1" s="1"/>
  <c r="BC303" i="1" s="1"/>
  <c r="BC292" i="1"/>
  <c r="BC306" i="1" s="1"/>
  <c r="S303" i="1"/>
  <c r="S298" i="1"/>
  <c r="S301" i="1" s="1"/>
  <c r="S295" i="1"/>
  <c r="S292" i="1"/>
  <c r="S306" i="1" s="1"/>
  <c r="I298" i="1"/>
  <c r="I301" i="1" s="1"/>
  <c r="I295" i="1"/>
  <c r="I303" i="1"/>
  <c r="I292" i="1"/>
  <c r="I306" i="1" s="1"/>
  <c r="DQ298" i="1"/>
  <c r="DQ301" i="1" s="1"/>
  <c r="DQ303" i="1" s="1"/>
  <c r="DQ292" i="1"/>
  <c r="DQ295" i="1"/>
  <c r="BN298" i="1"/>
  <c r="BN301" i="1" s="1"/>
  <c r="BN295" i="1"/>
  <c r="BN292" i="1"/>
  <c r="BN306" i="1" s="1"/>
  <c r="BN303" i="1"/>
  <c r="DO298" i="1"/>
  <c r="DO301" i="1" s="1"/>
  <c r="DO303" i="1" s="1"/>
  <c r="DO292" i="1"/>
  <c r="DO295" i="1"/>
  <c r="DD292" i="1"/>
  <c r="AS298" i="1"/>
  <c r="AS301" i="1" s="1"/>
  <c r="AS295" i="1"/>
  <c r="AS303" i="1"/>
  <c r="AS292" i="1"/>
  <c r="AS306" i="1" s="1"/>
  <c r="FB295" i="1"/>
  <c r="FB292" i="1"/>
  <c r="FB298" i="1"/>
  <c r="FB301" i="1" s="1"/>
  <c r="FB303" i="1" s="1"/>
  <c r="BI295" i="1"/>
  <c r="BI292" i="1"/>
  <c r="FG293" i="1"/>
  <c r="FG308" i="1" s="1"/>
  <c r="K295" i="1"/>
  <c r="K292" i="1"/>
  <c r="FJ303" i="1"/>
  <c r="FJ298" i="1"/>
  <c r="FJ301" i="1" s="1"/>
  <c r="FJ292" i="1"/>
  <c r="FJ306" i="1" s="1"/>
  <c r="FJ295" i="1"/>
  <c r="DZ298" i="1"/>
  <c r="DZ301" i="1" s="1"/>
  <c r="DZ303" i="1" s="1"/>
  <c r="DZ292" i="1"/>
  <c r="AI303" i="1"/>
  <c r="AI295" i="1"/>
  <c r="AI292" i="1"/>
  <c r="AI306" i="1" s="1"/>
  <c r="AI298" i="1"/>
  <c r="AI301" i="1" s="1"/>
  <c r="F293" i="1"/>
  <c r="F308" i="1" s="1"/>
  <c r="DZ293" i="1"/>
  <c r="DZ308" i="1" s="1"/>
  <c r="EG293" i="1"/>
  <c r="EG308" i="1" s="1"/>
  <c r="DQ293" i="1"/>
  <c r="DQ308" i="1" s="1"/>
  <c r="AT293" i="1"/>
  <c r="AT308" i="1" s="1"/>
  <c r="U293" i="1"/>
  <c r="U308" i="1" s="1"/>
  <c r="EO293" i="1"/>
  <c r="EO308" i="1" s="1"/>
  <c r="FP293" i="1"/>
  <c r="FP308" i="1" s="1"/>
  <c r="EC295" i="1"/>
  <c r="EC292" i="1"/>
  <c r="CJ293" i="1"/>
  <c r="CJ308" i="1" s="1"/>
  <c r="AV293" i="1"/>
  <c r="AV308" i="1" s="1"/>
  <c r="EY293" i="1"/>
  <c r="EY308" i="1" s="1"/>
  <c r="CD295" i="1"/>
  <c r="CD292" i="1"/>
  <c r="CD298" i="1"/>
  <c r="CD301" i="1" s="1"/>
  <c r="CD303" i="1" s="1"/>
  <c r="DP293" i="1"/>
  <c r="DP308" i="1" s="1"/>
  <c r="W293" i="1"/>
  <c r="W308" i="1" s="1"/>
  <c r="DH306" i="1" l="1"/>
  <c r="EC298" i="1"/>
  <c r="EC301" i="1" s="1"/>
  <c r="EC303" i="1" s="1"/>
  <c r="W295" i="1"/>
  <c r="CX295" i="1"/>
  <c r="M306" i="1"/>
  <c r="AJ306" i="1"/>
  <c r="AW295" i="1"/>
  <c r="EW306" i="1"/>
  <c r="FC298" i="1"/>
  <c r="FC301" i="1" s="1"/>
  <c r="FC303" i="1" s="1"/>
  <c r="DL306" i="1"/>
  <c r="BT295" i="1"/>
  <c r="DP298" i="1"/>
  <c r="DP301" i="1" s="1"/>
  <c r="DP303" i="1" s="1"/>
  <c r="BQ298" i="1"/>
  <c r="BQ301" i="1" s="1"/>
  <c r="BQ303" i="1" s="1"/>
  <c r="EY298" i="1"/>
  <c r="EY301" i="1" s="1"/>
  <c r="EY303" i="1" s="1"/>
  <c r="DJ295" i="1"/>
  <c r="FR306" i="1"/>
  <c r="AN306" i="1"/>
  <c r="BO298" i="1"/>
  <c r="BO301" i="1" s="1"/>
  <c r="BO303" i="1" s="1"/>
  <c r="EO298" i="1"/>
  <c r="EO301" i="1" s="1"/>
  <c r="EO303" i="1" s="1"/>
  <c r="EV295" i="1"/>
  <c r="FQ298" i="1"/>
  <c r="FQ301" i="1" s="1"/>
  <c r="FQ303" i="1" s="1"/>
  <c r="AH306" i="1"/>
  <c r="AB298" i="1"/>
  <c r="AB301" i="1" s="1"/>
  <c r="AB303" i="1" s="1"/>
  <c r="BB298" i="1"/>
  <c r="BB301" i="1" s="1"/>
  <c r="BB303" i="1" s="1"/>
  <c r="BQ306" i="1"/>
  <c r="CG306" i="1"/>
  <c r="CB306" i="1"/>
  <c r="BY306" i="1"/>
  <c r="DF306" i="1"/>
  <c r="AQ298" i="1"/>
  <c r="AQ301" i="1" s="1"/>
  <c r="AQ303" i="1" s="1"/>
  <c r="DX298" i="1"/>
  <c r="DX301" i="1" s="1"/>
  <c r="DX303" i="1" s="1"/>
  <c r="EM295" i="1"/>
  <c r="FV306" i="1"/>
  <c r="AH295" i="1"/>
  <c r="Q295" i="1"/>
  <c r="DZ306" i="1"/>
  <c r="BI298" i="1"/>
  <c r="BI301" i="1" s="1"/>
  <c r="BI303" i="1" s="1"/>
  <c r="W298" i="1"/>
  <c r="W301" i="1" s="1"/>
  <c r="W303" i="1" s="1"/>
  <c r="T306" i="1"/>
  <c r="CH306" i="1"/>
  <c r="BY295" i="1"/>
  <c r="BL306" i="1"/>
  <c r="FS295" i="1"/>
  <c r="AW298" i="1"/>
  <c r="AW301" i="1" s="1"/>
  <c r="AW303" i="1" s="1"/>
  <c r="DC306" i="1"/>
  <c r="EZ295" i="1"/>
  <c r="CJ295" i="1"/>
  <c r="DX295" i="1"/>
  <c r="FL295" i="1"/>
  <c r="AR306" i="1"/>
  <c r="FA306" i="1"/>
  <c r="CR295" i="1"/>
  <c r="CP295" i="1"/>
  <c r="BA306" i="1"/>
  <c r="BV306" i="1"/>
  <c r="BS295" i="1"/>
  <c r="CV306" i="1"/>
  <c r="Q298" i="1"/>
  <c r="Q301" i="1" s="1"/>
  <c r="Q303" i="1" s="1"/>
  <c r="BM306" i="1"/>
  <c r="AD306" i="1"/>
  <c r="FK295" i="1"/>
  <c r="DP306" i="1"/>
  <c r="BO295" i="1"/>
  <c r="AB306" i="1"/>
  <c r="W306" i="1"/>
  <c r="CD306" i="1"/>
  <c r="DZ295" i="1"/>
  <c r="BI306" i="1"/>
  <c r="DD295" i="1"/>
  <c r="DQ306" i="1"/>
  <c r="DE306" i="1"/>
  <c r="EF306" i="1"/>
  <c r="AF306" i="1"/>
  <c r="BY298" i="1"/>
  <c r="BY301" i="1" s="1"/>
  <c r="BY303" i="1" s="1"/>
  <c r="FS298" i="1"/>
  <c r="FS301" i="1" s="1"/>
  <c r="FS303" i="1" s="1"/>
  <c r="DG298" i="1"/>
  <c r="DG301" i="1" s="1"/>
  <c r="DG303" i="1" s="1"/>
  <c r="EZ298" i="1"/>
  <c r="EZ301" i="1" s="1"/>
  <c r="EZ303" i="1" s="1"/>
  <c r="CJ298" i="1"/>
  <c r="CJ301" i="1" s="1"/>
  <c r="CJ303" i="1" s="1"/>
  <c r="V306" i="1"/>
  <c r="AT295" i="1"/>
  <c r="BT298" i="1"/>
  <c r="BT301" i="1" s="1"/>
  <c r="BT303" i="1" s="1"/>
  <c r="CF295" i="1"/>
  <c r="ET298" i="1"/>
  <c r="ET301" i="1" s="1"/>
  <c r="ET303" i="1" s="1"/>
  <c r="EM298" i="1"/>
  <c r="EM301" i="1" s="1"/>
  <c r="EM303" i="1" s="1"/>
  <c r="FP295" i="1"/>
  <c r="AR295" i="1"/>
  <c r="CR306" i="1"/>
  <c r="FX306" i="1"/>
  <c r="BS306" i="1"/>
  <c r="FO298" i="1"/>
  <c r="FO301" i="1" s="1"/>
  <c r="FO303" i="1" s="1"/>
  <c r="BM295" i="1"/>
  <c r="CC295" i="1"/>
  <c r="FK306" i="1"/>
  <c r="BB306" i="1"/>
  <c r="CC298" i="1"/>
  <c r="CC301" i="1" s="1"/>
  <c r="CC303" i="1" s="1"/>
  <c r="DD298" i="1"/>
  <c r="DD301" i="1" s="1"/>
  <c r="DD303" i="1" s="1"/>
  <c r="FH298" i="1"/>
  <c r="FH301" i="1" s="1"/>
  <c r="FH303" i="1" s="1"/>
  <c r="CT306" i="1"/>
  <c r="D295" i="1"/>
  <c r="CU306" i="1"/>
  <c r="P306" i="1"/>
  <c r="E298" i="1"/>
  <c r="E301" i="1" s="1"/>
  <c r="E303" i="1" s="1"/>
  <c r="DG295" i="1"/>
  <c r="CY295" i="1"/>
  <c r="DK306" i="1"/>
  <c r="BD295" i="1"/>
  <c r="AG295" i="1"/>
  <c r="ET295" i="1"/>
  <c r="EG306" i="1"/>
  <c r="FI306" i="1"/>
  <c r="FL298" i="1"/>
  <c r="FL301" i="1" s="1"/>
  <c r="FL303" i="1" s="1"/>
  <c r="BW306" i="1"/>
  <c r="AL306" i="1"/>
  <c r="Z298" i="1"/>
  <c r="Z301" i="1" s="1"/>
  <c r="Z303" i="1" s="1"/>
  <c r="BH298" i="1"/>
  <c r="BH301" i="1" s="1"/>
  <c r="BH303" i="1" s="1"/>
  <c r="CR298" i="1"/>
  <c r="CR301" i="1" s="1"/>
  <c r="CR303" i="1" s="1"/>
  <c r="CP298" i="1"/>
  <c r="CP301" i="1" s="1"/>
  <c r="CP303" i="1" s="1"/>
  <c r="FO295" i="1"/>
  <c r="CF298" i="1"/>
  <c r="CF301" i="1" s="1"/>
  <c r="CF303" i="1" s="1"/>
  <c r="CW298" i="1"/>
  <c r="CW301" i="1" s="1"/>
  <c r="CW303" i="1" s="1"/>
  <c r="F295" i="1"/>
  <c r="BD298" i="1"/>
  <c r="BD301" i="1" s="1"/>
  <c r="BD303" i="1" s="1"/>
  <c r="U295" i="1"/>
  <c r="R306" i="1"/>
  <c r="EI306" i="1"/>
  <c r="AT298" i="1"/>
  <c r="AT301" i="1" s="1"/>
  <c r="AT303" i="1" s="1"/>
  <c r="AZ295" i="1"/>
  <c r="EG295" i="1"/>
  <c r="FP298" i="1"/>
  <c r="FP301" i="1" s="1"/>
  <c r="FP303" i="1" s="1"/>
  <c r="FX298" i="1"/>
  <c r="FX301" i="1" s="1"/>
  <c r="FX303" i="1" s="1"/>
  <c r="EE298" i="1"/>
  <c r="EE301" i="1" s="1"/>
  <c r="EE303" i="1" s="1"/>
  <c r="AC306" i="1"/>
  <c r="EY306" i="1"/>
  <c r="DO306" i="1"/>
  <c r="D298" i="1"/>
  <c r="D301" i="1" s="1"/>
  <c r="D303" i="1" s="1"/>
  <c r="DV306" i="1"/>
  <c r="CW295" i="1"/>
  <c r="F298" i="1"/>
  <c r="F301" i="1" s="1"/>
  <c r="F303" i="1" s="1"/>
  <c r="CK298" i="1"/>
  <c r="CK301" i="1" s="1"/>
  <c r="CK303" i="1" s="1"/>
  <c r="FF295" i="1"/>
  <c r="BP306" i="1"/>
  <c r="U298" i="1"/>
  <c r="U301" i="1" s="1"/>
  <c r="U303" i="1" s="1"/>
  <c r="DT306" i="1"/>
  <c r="EH298" i="1"/>
  <c r="EH301" i="1" s="1"/>
  <c r="EH303" i="1" s="1"/>
  <c r="BH295" i="1"/>
  <c r="FW306" i="1"/>
  <c r="EE306" i="1"/>
  <c r="FG295" i="1"/>
  <c r="Y306" i="1"/>
  <c r="AC295" i="1"/>
  <c r="EQ295" i="1"/>
  <c r="G298" i="1"/>
  <c r="G301" i="1" s="1"/>
  <c r="G303" i="1" s="1"/>
  <c r="BO306" i="1"/>
  <c r="ET306" i="1"/>
  <c r="FX295" i="1"/>
  <c r="FB306" i="1"/>
  <c r="EB306" i="1"/>
  <c r="CK306" i="1"/>
  <c r="BP295" i="1"/>
  <c r="DB306" i="1"/>
  <c r="AZ298" i="1"/>
  <c r="AZ301" i="1" s="1"/>
  <c r="AZ303" i="1" s="1"/>
  <c r="DS306" i="1"/>
  <c r="AV295" i="1"/>
  <c r="FZ286" i="1"/>
  <c r="GA289" i="1" s="1"/>
  <c r="GA292" i="1" s="1"/>
  <c r="C289" i="1"/>
  <c r="C293" i="1"/>
  <c r="EH306" i="1"/>
  <c r="BE295" i="1"/>
  <c r="O295" i="1"/>
  <c r="DY306" i="1"/>
  <c r="EE295" i="1"/>
  <c r="FG298" i="1"/>
  <c r="FG301" i="1" s="1"/>
  <c r="FG303" i="1" s="1"/>
  <c r="DW295" i="1"/>
  <c r="BJ295" i="1"/>
  <c r="CI306" i="1"/>
  <c r="AC298" i="1"/>
  <c r="AC301" i="1" s="1"/>
  <c r="AC303" i="1" s="1"/>
  <c r="G295" i="1"/>
  <c r="FF298" i="1"/>
  <c r="FF301" i="1" s="1"/>
  <c r="FF303" i="1" s="1"/>
  <c r="EP306" i="1"/>
  <c r="CL298" i="1"/>
  <c r="CL301" i="1" s="1"/>
  <c r="CL303" i="1" s="1"/>
  <c r="EC306" i="1"/>
  <c r="K298" i="1"/>
  <c r="K301" i="1" s="1"/>
  <c r="K303" i="1" s="1"/>
  <c r="CM295" i="1"/>
  <c r="EX306" i="1"/>
  <c r="CO306" i="1"/>
  <c r="CE298" i="1"/>
  <c r="CE301" i="1" s="1"/>
  <c r="CE303" i="1" s="1"/>
  <c r="CA298" i="1"/>
  <c r="CA301" i="1" s="1"/>
  <c r="CA303" i="1" s="1"/>
  <c r="CK295" i="1"/>
  <c r="CL295" i="1"/>
  <c r="DU298" i="1"/>
  <c r="DU301" i="1" s="1"/>
  <c r="DU303" i="1" s="1"/>
  <c r="BP298" i="1"/>
  <c r="BP301" i="1" s="1"/>
  <c r="BP303" i="1" s="1"/>
  <c r="EA306" i="1"/>
  <c r="BX306" i="1"/>
  <c r="L306" i="1"/>
  <c r="DP295" i="1"/>
  <c r="DS298" i="1"/>
  <c r="DS301" i="1" s="1"/>
  <c r="DS303" i="1" s="1"/>
  <c r="AV306" i="1"/>
  <c r="CN306" i="1"/>
  <c r="DJ306" i="1"/>
  <c r="FD306" i="1"/>
  <c r="FT298" i="1"/>
  <c r="FT301" i="1" s="1"/>
  <c r="FT303" i="1" s="1"/>
  <c r="BF295" i="1"/>
  <c r="BE298" i="1"/>
  <c r="BE301" i="1" s="1"/>
  <c r="BE303" i="1" s="1"/>
  <c r="O298" i="1"/>
  <c r="O301" i="1" s="1"/>
  <c r="O303" i="1" s="1"/>
  <c r="DW298" i="1"/>
  <c r="DW301" i="1" s="1"/>
  <c r="DW303" i="1" s="1"/>
  <c r="BJ298" i="1"/>
  <c r="BJ301" i="1" s="1"/>
  <c r="BJ303" i="1" s="1"/>
  <c r="EQ298" i="1"/>
  <c r="EQ301" i="1" s="1"/>
  <c r="EQ303" i="1" s="1"/>
  <c r="FQ306" i="1" l="1"/>
  <c r="G306" i="1"/>
  <c r="FF306" i="1"/>
  <c r="FO306" i="1"/>
  <c r="E306" i="1"/>
  <c r="EO306" i="1"/>
  <c r="DU306" i="1"/>
  <c r="BJ306" i="1"/>
  <c r="CL306" i="1"/>
  <c r="EQ306" i="1"/>
  <c r="AT306" i="1"/>
  <c r="Z306" i="1"/>
  <c r="FC306" i="1"/>
  <c r="DW306" i="1"/>
  <c r="DG306" i="1"/>
  <c r="FG306" i="1"/>
  <c r="F306" i="1"/>
  <c r="FL306" i="1"/>
  <c r="BT306" i="1"/>
  <c r="CE306" i="1"/>
  <c r="FP306" i="1"/>
  <c r="FH306" i="1"/>
  <c r="CW306" i="1"/>
  <c r="CC306" i="1"/>
  <c r="EM306" i="1"/>
  <c r="CJ306" i="1"/>
  <c r="K306" i="1"/>
  <c r="FT306" i="1"/>
  <c r="C308" i="1"/>
  <c r="FZ308" i="1" s="1"/>
  <c r="FZ293" i="1"/>
  <c r="GB293" i="1" s="1"/>
  <c r="EZ306" i="1"/>
  <c r="O306" i="1"/>
  <c r="DD306" i="1"/>
  <c r="DX306" i="1"/>
  <c r="BE306" i="1"/>
  <c r="CF306" i="1"/>
  <c r="AW306" i="1"/>
  <c r="Q306" i="1"/>
  <c r="AQ306" i="1"/>
  <c r="C298" i="1"/>
  <c r="C301" i="1" s="1"/>
  <c r="FY301" i="1" s="1"/>
  <c r="C295" i="1"/>
  <c r="C292" i="1"/>
  <c r="FZ289" i="1"/>
  <c r="U306" i="1"/>
  <c r="AZ306" i="1"/>
  <c r="D306" i="1"/>
  <c r="BH306" i="1"/>
  <c r="BD306" i="1"/>
  <c r="CP306" i="1"/>
  <c r="FS306" i="1"/>
  <c r="CA306" i="1"/>
  <c r="FZ296" i="1" l="1"/>
  <c r="FZ295" i="1"/>
  <c r="GB289" i="1"/>
  <c r="C306" i="1"/>
  <c r="FZ292" i="1"/>
  <c r="GB292" i="1" s="1"/>
  <c r="C303" i="1"/>
  <c r="FZ303" i="1" s="1"/>
  <c r="FY306" i="1"/>
  <c r="FY303" i="1"/>
  <c r="FZ30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  <author>Christel, Mary Lynn</author>
  </authors>
  <commentList>
    <comment ref="C38" authorId="0" shapeId="0" xr:uid="{1C1FB86B-F7C8-4720-B6E0-06D5C720C07F}">
      <text>
        <r>
          <rPr>
            <b/>
            <sz val="9"/>
            <color indexed="81"/>
            <rFont val="Tahoma"/>
            <family val="2"/>
          </rPr>
          <t>Enter calculated number from cell C37.</t>
        </r>
      </text>
    </comment>
    <comment ref="AD78" authorId="1" shapeId="0" xr:uid="{2A0A6250-2042-4AA7-8340-6266B5B0C620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<sst xmlns="http://schemas.openxmlformats.org/spreadsheetml/2006/main" count="1044" uniqueCount="903">
  <si>
    <t>Inflation</t>
  </si>
  <si>
    <t>STATE</t>
  </si>
  <si>
    <t xml:space="preserve"> </t>
  </si>
  <si>
    <t>Prior Yr Base</t>
  </si>
  <si>
    <t>Prior Yr Online</t>
  </si>
  <si>
    <t>Current Base</t>
  </si>
  <si>
    <t>Current Online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</si>
  <si>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</si>
  <si>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</si>
  <si>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</si>
  <si>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</si>
  <si>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</si>
  <si>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</si>
  <si>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</si>
  <si>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</si>
  <si>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</si>
  <si>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</si>
  <si>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</si>
  <si>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</si>
  <si>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</si>
  <si>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</si>
  <si>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</si>
  <si>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</si>
  <si>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</si>
  <si>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</si>
  <si>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</si>
  <si>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</si>
  <si>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</si>
  <si>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</si>
  <si>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</si>
  <si>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</si>
  <si>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</si>
  <si>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</si>
  <si>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</si>
  <si>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</si>
  <si>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</si>
  <si>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</si>
  <si>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</si>
  <si>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</si>
  <si>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</si>
  <si>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</si>
  <si>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</si>
  <si>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</si>
  <si>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</si>
  <si>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</si>
  <si>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</si>
  <si>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</si>
  <si>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</si>
  <si>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</si>
  <si>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</si>
  <si>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</si>
  <si>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</si>
  <si>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</si>
  <si>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</si>
  <si>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</si>
  <si>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</si>
  <si>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</si>
  <si>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</si>
  <si>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</si>
  <si>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</si>
  <si>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</si>
  <si>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</si>
  <si>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</si>
  <si>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</si>
  <si>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</si>
  <si>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</si>
  <si>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</si>
  <si>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</si>
  <si>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</si>
  <si>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</si>
  <si>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</si>
  <si>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</si>
  <si>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</si>
  <si>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</si>
  <si>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</si>
  <si>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</si>
  <si>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</si>
  <si>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</si>
  <si>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</si>
  <si>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</si>
  <si>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</si>
  <si>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</si>
  <si>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</si>
  <si>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</si>
  <si>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</si>
  <si>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</si>
  <si>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</si>
  <si>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</si>
  <si>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</si>
  <si>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</si>
  <si>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</si>
  <si>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</si>
  <si>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</si>
  <si>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</si>
  <si>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</si>
  <si>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</si>
  <si>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</si>
  <si>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</si>
  <si>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</si>
  <si>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</si>
  <si>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</si>
  <si>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</si>
  <si>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</si>
  <si>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</si>
  <si>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</si>
  <si>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</si>
  <si>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</si>
  <si>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</si>
  <si>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</si>
  <si>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</si>
  <si>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</si>
  <si>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</si>
  <si>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</si>
  <si>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</si>
  <si>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</si>
  <si>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</si>
  <si>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</si>
  <si>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</si>
  <si>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</si>
  <si>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</si>
  <si>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</si>
  <si>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</si>
  <si>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</si>
  <si>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</si>
  <si>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</si>
  <si>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</si>
  <si>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</si>
  <si>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</si>
  <si>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</si>
  <si>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</si>
  <si>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</si>
  <si>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</si>
  <si>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</si>
  <si>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</si>
  <si>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</si>
  <si>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</si>
  <si>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</si>
  <si>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</si>
  <si>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</si>
  <si>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</si>
  <si>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</si>
  <si>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</si>
  <si>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</si>
  <si>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</si>
  <si>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</si>
  <si>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</si>
  <si>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</si>
  <si>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</si>
  <si>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</si>
  <si>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</si>
  <si>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</si>
  <si>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</si>
  <si>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</si>
  <si>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</si>
  <si>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</si>
  <si>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</si>
  <si>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</si>
  <si>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</si>
  <si>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</si>
  <si>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</si>
  <si>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</si>
  <si>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</si>
  <si>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</si>
  <si>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</si>
  <si>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</si>
  <si>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</si>
  <si>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</si>
  <si>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</si>
  <si>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</si>
  <si>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</si>
  <si>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</si>
  <si>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</si>
  <si>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</si>
  <si>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</si>
  <si>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</si>
  <si>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</si>
  <si>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</si>
  <si>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</si>
  <si>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</si>
  <si>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</si>
  <si>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</si>
  <si>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</si>
  <si>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</si>
  <si>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</si>
  <si>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</si>
  <si>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</si>
  <si>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</si>
  <si>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</si>
  <si>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</si>
  <si>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</si>
  <si>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</si>
  <si>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</si>
  <si>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</si>
  <si>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</si>
  <si>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</si>
  <si>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</si>
  <si>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</si>
  <si>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</si>
  <si>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</si>
  <si>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</si>
  <si>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</si>
  <si>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</si>
  <si>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</si>
  <si>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</si>
  <si>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</si>
  <si>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</si>
  <si>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</si>
  <si>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</si>
  <si>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</si>
  <si>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</si>
  <si>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</si>
  <si>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</si>
  <si>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</si>
  <si>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</si>
  <si>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</si>
  <si>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</si>
  <si>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</si>
  <si>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</si>
  <si>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</si>
  <si>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</si>
  <si>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</si>
  <si>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</si>
  <si>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</si>
  <si>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</si>
  <si>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</si>
  <si>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</si>
  <si>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</si>
  <si>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</si>
  <si>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</si>
  <si>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</si>
  <si>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</si>
  <si>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</si>
  <si>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</si>
  <si>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</si>
  <si>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</si>
  <si>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</si>
  <si>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</si>
  <si>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</si>
  <si>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</si>
  <si>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</si>
  <si>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</si>
  <si>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</si>
  <si>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</si>
  <si>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</si>
  <si>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</si>
  <si>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</si>
  <si>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</si>
  <si>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</si>
  <si>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</si>
  <si>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</si>
  <si>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</si>
  <si>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</si>
  <si>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</si>
  <si>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</si>
  <si>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</si>
  <si>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</si>
  <si>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</si>
  <si>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</si>
  <si>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</si>
  <si>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</si>
  <si>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</si>
  <si>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</si>
  <si>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</si>
  <si>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</si>
  <si>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</si>
  <si>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</si>
  <si>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</si>
  <si>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</si>
  <si>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</si>
  <si>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</si>
  <si>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</si>
  <si>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</si>
  <si>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</si>
  <si>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</si>
  <si>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</si>
  <si>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</si>
  <si>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</si>
  <si>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</si>
  <si>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</si>
  <si>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</si>
  <si>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</si>
  <si>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</si>
  <si>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</si>
  <si>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</si>
  <si>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</si>
  <si>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</si>
  <si>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</si>
  <si>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</si>
  <si>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</si>
  <si>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</si>
  <si>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</si>
  <si>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</si>
  <si>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</si>
  <si>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</si>
  <si>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</si>
  <si>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</si>
  <si>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</si>
  <si>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</si>
  <si>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</si>
  <si>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</si>
  <si>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</si>
  <si>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</si>
  <si>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</si>
  <si>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</si>
  <si>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</si>
  <si>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</si>
  <si>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</si>
  <si>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</si>
  <si>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</si>
  <si>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</si>
  <si>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</si>
  <si>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</si>
  <si>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</si>
  <si>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</si>
  <si>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</si>
  <si>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</si>
  <si>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</si>
  <si>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</si>
  <si>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</si>
  <si>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</si>
  <si>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</si>
  <si>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</si>
  <si>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</si>
  <si>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</si>
  <si>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</si>
  <si>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</si>
  <si>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</si>
  <si>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</si>
  <si>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</si>
  <si>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</si>
  <si>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</si>
  <si>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</si>
  <si>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</si>
  <si>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</si>
  <si>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</si>
  <si>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</si>
  <si>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</si>
  <si>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</si>
  <si>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</si>
  <si>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</si>
  <si>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</si>
  <si>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</si>
  <si>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</si>
  <si>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</si>
  <si>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</si>
  <si>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</si>
  <si>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</si>
  <si>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</si>
  <si>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</si>
  <si>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</si>
  <si>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</si>
  <si>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</si>
  <si>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</si>
  <si>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</si>
  <si>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</si>
  <si>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</si>
  <si>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</si>
  <si>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</si>
  <si>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</si>
  <si>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</si>
  <si>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</si>
  <si>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</si>
  <si>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</si>
  <si>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</si>
  <si>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</si>
  <si>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</si>
  <si>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</si>
  <si>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</si>
  <si>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</si>
  <si>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</si>
  <si>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</si>
  <si>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</si>
  <si>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</si>
  <si>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</si>
  <si>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</si>
  <si>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</si>
  <si>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</si>
  <si>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</si>
  <si>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</si>
  <si>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</si>
  <si>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</si>
  <si>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</si>
  <si>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</si>
  <si>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</si>
  <si>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</si>
  <si>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</si>
  <si>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</si>
  <si>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</si>
  <si>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</si>
  <si>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</si>
  <si>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</si>
  <si>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</si>
  <si>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</si>
  <si>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</si>
  <si>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</si>
  <si>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</si>
  <si>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</si>
  <si>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</si>
  <si>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</si>
  <si>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</si>
  <si>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</si>
  <si>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</si>
  <si>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</si>
  <si>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</si>
  <si>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</si>
  <si>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</si>
  <si>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</si>
  <si>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</si>
  <si>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</si>
  <si>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</si>
  <si>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</si>
  <si>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</si>
  <si>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</si>
  <si>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</si>
  <si>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</si>
  <si>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</si>
  <si>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</si>
  <si>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</si>
  <si>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</si>
  <si>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</si>
  <si>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</si>
  <si>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</si>
  <si>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</si>
  <si>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</si>
  <si>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</si>
  <si>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</si>
  <si>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</si>
  <si>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</si>
  <si>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</si>
  <si>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</si>
  <si>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FY24 Grades 1-12 FTE</t>
  </si>
  <si>
    <t>V1.1</t>
  </si>
  <si>
    <t>FY24 Kindergarten FTE</t>
  </si>
  <si>
    <t>V1.2</t>
  </si>
  <si>
    <t>FY24 Half-day Kindergarten FTE</t>
  </si>
  <si>
    <t>V3</t>
  </si>
  <si>
    <t>FY24 October FTE Count (sum of line V1, V1.1 and line V2)</t>
  </si>
  <si>
    <t>V4</t>
  </si>
  <si>
    <t xml:space="preserve">FY24 Multi District On-line Pupil Count </t>
  </si>
  <si>
    <t>V4.1</t>
  </si>
  <si>
    <t>FY24 ASCENT Pupil Count</t>
  </si>
  <si>
    <t>V4.2</t>
  </si>
  <si>
    <t>FY23 Additional TREP Allocated Slots (not included in V4.1)</t>
  </si>
  <si>
    <t>V5</t>
  </si>
  <si>
    <t>FY24 October FTE Count (minus on-line and ASCENT pupil count)</t>
  </si>
  <si>
    <t>V6</t>
  </si>
  <si>
    <t>FY24 Free and Reduced Lunch (grades 1 - 8) Count</t>
  </si>
  <si>
    <t>V7</t>
  </si>
  <si>
    <t>FY24 Free and Reduced Lunch (grades K - 12) Count</t>
  </si>
  <si>
    <t>V8</t>
  </si>
  <si>
    <t xml:space="preserve">FY24 Percent At-risk  - State Average </t>
  </si>
  <si>
    <t>V9</t>
  </si>
  <si>
    <t>FY24 October Membership (grades 1 - 8)</t>
  </si>
  <si>
    <t>V10</t>
  </si>
  <si>
    <t xml:space="preserve">FY24 October Membership (grades K-12) </t>
  </si>
  <si>
    <t>V11</t>
  </si>
  <si>
    <t xml:space="preserve">FY24 Charter School FTE Count </t>
  </si>
  <si>
    <t>V12</t>
  </si>
  <si>
    <t>FY23 Funded Pupil Count</t>
  </si>
  <si>
    <t>V13</t>
  </si>
  <si>
    <t>FY23 October FTE Count (minus OODS, Online)</t>
  </si>
  <si>
    <t>V14</t>
  </si>
  <si>
    <t>FY22 October FTE Count (minus OODS, Online)</t>
  </si>
  <si>
    <t>V15</t>
  </si>
  <si>
    <t>FY21 October FTE Count (minus OODS, Online)</t>
  </si>
  <si>
    <t>V15.1</t>
  </si>
  <si>
    <t>FY20 October FTE Count (minus OODS, Online)</t>
  </si>
  <si>
    <t>V16.1</t>
  </si>
  <si>
    <t xml:space="preserve">FY24 Single District On-line Pupil Count </t>
  </si>
  <si>
    <t>V18</t>
  </si>
  <si>
    <t>FY24 ELL Count per SB21-268</t>
  </si>
  <si>
    <t>V19</t>
  </si>
  <si>
    <t>FY24 Charter School Institute Grades K - 12 FTE with 5-Year Averaging</t>
  </si>
  <si>
    <t>V19.1</t>
  </si>
  <si>
    <t>FY24 Charter School Institute Kindergarten FTE</t>
  </si>
  <si>
    <t>V19.2</t>
  </si>
  <si>
    <t>FY24 Charter School Institute Half-day Kindergarten FTE</t>
  </si>
  <si>
    <t>V20</t>
  </si>
  <si>
    <t>FY24 Charter School Institute On-line Student FTE</t>
  </si>
  <si>
    <t>V20.6</t>
  </si>
  <si>
    <t>FY24 Charter School Institute ASCENT</t>
  </si>
  <si>
    <t>FUNDING ELEMENTS</t>
  </si>
  <si>
    <t>V21</t>
  </si>
  <si>
    <t xml:space="preserve">FY24 Base Funding </t>
  </si>
  <si>
    <t>V22</t>
  </si>
  <si>
    <t>FY24 Minimum Funding</t>
  </si>
  <si>
    <t>V22.5</t>
  </si>
  <si>
    <t>FY24 On-Line Funding</t>
  </si>
  <si>
    <t>V23</t>
  </si>
  <si>
    <t>FY24 Cost of Living Factor</t>
  </si>
  <si>
    <t>V24</t>
  </si>
  <si>
    <t>FY24 At-risk 'Base' Factor</t>
  </si>
  <si>
    <t>V26</t>
  </si>
  <si>
    <t>FY24 Minimum State Aid</t>
  </si>
  <si>
    <t>TAXES</t>
  </si>
  <si>
    <t>V30</t>
  </si>
  <si>
    <t xml:space="preserve">FY24 Specific Ownership Tax </t>
  </si>
  <si>
    <t>V31</t>
  </si>
  <si>
    <t xml:space="preserve">FY24 Assessed Valuation </t>
  </si>
  <si>
    <t>V32</t>
  </si>
  <si>
    <t>FY23 Mill Levy (FINAL)</t>
  </si>
  <si>
    <t>V33</t>
  </si>
  <si>
    <t>FY23 General Fund Property Tax (incl. Categorical Buyout)</t>
  </si>
  <si>
    <t>PRIOR YEAR FUNDING</t>
  </si>
  <si>
    <t>V40</t>
  </si>
  <si>
    <t>FY23 Total Program</t>
  </si>
  <si>
    <t>V41</t>
  </si>
  <si>
    <t>FY23 Total Program Per-Pupil Funding</t>
  </si>
  <si>
    <t>CATEGORICAL FUNDING</t>
  </si>
  <si>
    <t>V50</t>
  </si>
  <si>
    <t>Transportation payments paid in FY24</t>
  </si>
  <si>
    <t>V51</t>
  </si>
  <si>
    <t>Vocational Education payments paid in FY24</t>
  </si>
  <si>
    <t>V52</t>
  </si>
  <si>
    <t>English Language Proficiency Act payments paid in FY24</t>
  </si>
  <si>
    <t>V53</t>
  </si>
  <si>
    <t>Special Education - Children with Disabilities</t>
  </si>
  <si>
    <t>V54</t>
  </si>
  <si>
    <t>Special Education - Gifted/Talented payments paid in FY24</t>
  </si>
  <si>
    <t>V55</t>
  </si>
  <si>
    <t>Small Attendance Center payments paid in FY24</t>
  </si>
  <si>
    <t>V56</t>
  </si>
  <si>
    <t>Total Categorical Funding</t>
  </si>
  <si>
    <t>sum of lines V50, V51, V52, V53,  V54 and V55</t>
  </si>
  <si>
    <t>OTHER</t>
  </si>
  <si>
    <t>V60</t>
  </si>
  <si>
    <t>CY21 Inflation</t>
  </si>
  <si>
    <t>V62</t>
  </si>
  <si>
    <t xml:space="preserve">FY24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</si>
  <si>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</si>
  <si>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</si>
  <si>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</si>
  <si>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</si>
  <si>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</si>
  <si>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FY24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</si>
  <si>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</si>
  <si>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</si>
  <si>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</si>
  <si>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</si>
  <si>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</si>
  <si>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</si>
  <si>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</si>
  <si>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</si>
  <si>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</si>
  <si>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</si>
  <si>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</si>
  <si>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</si>
  <si>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</si>
  <si>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FY24 October FTE Count (minus on-line)- enter line V5</t>
  </si>
  <si>
    <t>FC2</t>
  </si>
  <si>
    <t>FY23 October FTE Count - enter line V13</t>
  </si>
  <si>
    <t>FC3</t>
  </si>
  <si>
    <t>FY22 October FTE Count - enter line V14</t>
  </si>
  <si>
    <t>FC4</t>
  </si>
  <si>
    <t>FY21 October FTE Count - enter line V15</t>
  </si>
  <si>
    <t>FC4.1</t>
  </si>
  <si>
    <t>FY20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</si>
  <si>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</si>
  <si>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</si>
  <si>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</si>
  <si>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</si>
  <si>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</si>
  <si>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FY24 Full Day Kindergarten Factor</t>
  </si>
  <si>
    <t>FC6.5</t>
  </si>
  <si>
    <t>FY24 CHARTER INSTITUTE PUPIL COUNT - enter line V19</t>
  </si>
  <si>
    <t>FY6.6</t>
  </si>
  <si>
    <t xml:space="preserve">FY24 Charter Institute Full Day Kindergarten Factor </t>
  </si>
  <si>
    <t>FC7</t>
  </si>
  <si>
    <t>FY24 FUNDED PUPIL COUNT - enter line FC5, plus FC5.1, plus line FC6, plus FC6.5, plus FC6.6</t>
  </si>
  <si>
    <t>FC7.5</t>
  </si>
  <si>
    <t>FY24 ASCENT Pupil Count - enter line FC4.1</t>
  </si>
  <si>
    <t>FC7.6</t>
  </si>
  <si>
    <t>FY24 CHARTER INSTITUTE ASCENT Pupil Count - enter line V20.6</t>
  </si>
  <si>
    <t>FC8</t>
  </si>
  <si>
    <t xml:space="preserve">FY24 On-line Multi-District Pupil Count - enter line V4 </t>
  </si>
  <si>
    <t>FC8.5</t>
  </si>
  <si>
    <t>FY24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</si>
  <si>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</si>
  <si>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</si>
  <si>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</si>
  <si>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</si>
  <si>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</si>
  <si>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</si>
  <si>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</si>
  <si>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</si>
  <si>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</si>
  <si>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</si>
  <si>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</si>
  <si>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</si>
  <si>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</si>
  <si>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</si>
  <si>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</si>
  <si>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</si>
  <si>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</si>
  <si>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</si>
  <si>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</si>
  <si>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</si>
  <si>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</si>
  <si>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</si>
  <si>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</si>
  <si>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</si>
  <si>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</si>
  <si>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</si>
  <si>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</si>
  <si>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</si>
  <si>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</si>
  <si>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</si>
  <si>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</si>
  <si>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</si>
  <si>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</si>
  <si>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</si>
  <si>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</si>
  <si>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</si>
  <si>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</si>
  <si>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</si>
  <si>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</si>
  <si>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</si>
  <si>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</si>
  <si>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</si>
  <si>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and Reduced Lunch (grades 1-8) Count  - enter line V6</t>
  </si>
  <si>
    <t>AR2</t>
  </si>
  <si>
    <t xml:space="preserve">October Membership (grades 1-8) - enter line V9 </t>
  </si>
  <si>
    <t>AR3</t>
  </si>
  <si>
    <t>Percent 1-8 free and reduced lunch count - line AR1 divided by line AR2</t>
  </si>
  <si>
    <t>AR4</t>
  </si>
  <si>
    <t>Projected K-12 free and reduced lunch count using 1-8 percent -</t>
  </si>
  <si>
    <t>AR5</t>
  </si>
  <si>
    <t>Free and Reduced Lunch (grades K-12) Count - enter line V7</t>
  </si>
  <si>
    <t>AR6</t>
  </si>
  <si>
    <t>FY24 At-Risk Pupil Count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</si>
  <si>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</si>
  <si>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</si>
  <si>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</si>
  <si>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</si>
  <si>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</si>
  <si>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</si>
  <si>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</si>
  <si>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</si>
  <si>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</si>
  <si>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</si>
  <si>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</si>
  <si>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</si>
  <si>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</si>
  <si>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</si>
  <si>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</si>
  <si>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</si>
  <si>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</si>
  <si>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</si>
  <si>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</si>
  <si>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</si>
  <si>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</si>
  <si>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</si>
  <si>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</si>
  <si>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</si>
  <si>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</si>
  <si>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</si>
  <si>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</si>
  <si>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</si>
  <si>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</si>
  <si>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</si>
  <si>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</si>
  <si>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</si>
  <si>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</si>
  <si>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</si>
  <si>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</si>
  <si>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</si>
  <si>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</si>
  <si>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 (greater of lines AR13, AR14 or AR18)</t>
  </si>
  <si>
    <t>AR20</t>
  </si>
  <si>
    <t>Prior Year Total Formula At-Risk Funding</t>
  </si>
  <si>
    <t>AR21</t>
  </si>
  <si>
    <t>Hold Harmless for FY2023-24</t>
  </si>
  <si>
    <t>ELL FACTOR</t>
  </si>
  <si>
    <t>EL1</t>
  </si>
  <si>
    <t>FY24 ELL Count - enter line V18</t>
  </si>
  <si>
    <t>EL2</t>
  </si>
  <si>
    <t>FY24 Base Minimum Funding - enter line V22</t>
  </si>
  <si>
    <t>EL3</t>
  </si>
  <si>
    <t>FY24 Per Pupil Funding without At-risk (line PP7) times 8%</t>
  </si>
  <si>
    <t>EL4</t>
  </si>
  <si>
    <t>TOTAL ELL FORMULA FUNDING (enter line OL2 times line OL3)</t>
  </si>
  <si>
    <t>ON-LINE &amp; ASCENT FORMULA FUNDING</t>
  </si>
  <si>
    <t>OL1</t>
  </si>
  <si>
    <t>FY24 On-Line Count - enter line V4 plus line V20</t>
  </si>
  <si>
    <t>OL2</t>
  </si>
  <si>
    <t>OL3</t>
  </si>
  <si>
    <t>TOTAL ON-LINE FORMULA FUNDING (enter line OL2 times line OL3)</t>
  </si>
  <si>
    <t>OL4</t>
  </si>
  <si>
    <t>FY24 ASCENT Count - enter line V4.1 plus V20.6</t>
  </si>
  <si>
    <t>OL5</t>
  </si>
  <si>
    <t>TOTAL ASCENT FORMULA FUNDING (enter line OL4 times line OL2)</t>
  </si>
  <si>
    <t>OL6</t>
  </si>
  <si>
    <t>TOTAL ON-LINE &amp; ASCENT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</si>
  <si>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</si>
  <si>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</si>
  <si>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</si>
  <si>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</si>
  <si>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</si>
  <si>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</si>
  <si>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</si>
  <si>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</si>
  <si>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</si>
  <si>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</si>
  <si>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</si>
  <si>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</si>
  <si>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</si>
  <si>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</si>
  <si>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</si>
  <si>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</si>
  <si>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</si>
  <si>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</si>
  <si>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</si>
  <si>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</si>
  <si>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</si>
  <si>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</si>
  <si>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</si>
  <si>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</si>
  <si>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FY23 Total Program  -   enter line V40</t>
  </si>
  <si>
    <t>TB2</t>
  </si>
  <si>
    <t>CY21 Inflation  -   enter line V60</t>
  </si>
  <si>
    <t>TB3</t>
  </si>
  <si>
    <t>FY24 Enrollment Growth - enter</t>
  </si>
  <si>
    <t>(line FC9 minus line V12) divided by line V12</t>
  </si>
  <si>
    <t>TB4</t>
  </si>
  <si>
    <t>FY24 TABOR FORMULA FUNDING</t>
  </si>
  <si>
    <t xml:space="preserve">enter line TB1 times (1 plus line TB2 plus line TB3) </t>
  </si>
  <si>
    <t>MINIMUM FORMULA FUNDING</t>
  </si>
  <si>
    <t>MF1</t>
  </si>
  <si>
    <t>FY24 'Base' Minimum Funding - enter line V22</t>
  </si>
  <si>
    <t>MF2</t>
  </si>
  <si>
    <t>Total Funded Pupil Count (minus on-line) - enter line FC7</t>
  </si>
  <si>
    <t>MF3</t>
  </si>
  <si>
    <t>FY24 On-line Funding - enter line V22.5</t>
  </si>
  <si>
    <t>MF4</t>
  </si>
  <si>
    <t>Total On-Line  and Ascent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</si>
  <si>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</si>
  <si>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</si>
  <si>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</si>
  <si>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</si>
  <si>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</si>
  <si>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</si>
  <si>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 + AR21 for FY2023-24</t>
  </si>
  <si>
    <t>TF3</t>
  </si>
  <si>
    <t>Formula Funding   - enter line TF1 plus line TF2</t>
  </si>
  <si>
    <t>TF4</t>
  </si>
  <si>
    <t>ELL Formula Funding - enter line EL4</t>
  </si>
  <si>
    <t>TF5</t>
  </si>
  <si>
    <t>On-Line Formula Funding - enter line OL3</t>
  </si>
  <si>
    <t>TF6</t>
  </si>
  <si>
    <t>Total Formula Funding (including on-line funding) - enter line TF3 plus line TF4</t>
  </si>
  <si>
    <t>TF7</t>
  </si>
  <si>
    <t>Minimum Formula Funding   -  enter line MF3</t>
  </si>
  <si>
    <t>TF8</t>
  </si>
  <si>
    <t>Formula Funding using 459 Size Factor</t>
  </si>
  <si>
    <t>If line SM8 greater than zero, enter line SM8</t>
  </si>
  <si>
    <t>else enter 999,999,999.00</t>
  </si>
  <si>
    <t>TF9</t>
  </si>
  <si>
    <t>Subtotal Formula Funding</t>
  </si>
  <si>
    <t>Enter the lesser of line TF7 or (greater of lines TF5 or TF6)</t>
  </si>
  <si>
    <t>TF10</t>
  </si>
  <si>
    <t>Maximum Total Formula Funding</t>
  </si>
  <si>
    <t>Enter 1.25 times line FC9 times line V41</t>
  </si>
  <si>
    <t>TF11</t>
  </si>
  <si>
    <t>TABOR Formula Funding        -  enter line TB4</t>
  </si>
  <si>
    <t>TF12</t>
  </si>
  <si>
    <t xml:space="preserve">enter the lesser of lines TF8, TF9 or TF10 </t>
  </si>
  <si>
    <t>TF13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</si>
  <si>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</si>
  <si>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</si>
  <si>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</si>
  <si>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</si>
  <si>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</si>
  <si>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</si>
  <si>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</si>
  <si>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</si>
  <si>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</si>
  <si>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</si>
  <si>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</si>
  <si>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</si>
  <si>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</si>
  <si>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</si>
  <si>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</si>
  <si>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</si>
  <si>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</si>
  <si>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</si>
  <si>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</si>
  <si>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</si>
  <si>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</si>
  <si>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</si>
  <si>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</si>
  <si>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</si>
  <si>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</si>
  <si>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</si>
  <si>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</si>
  <si>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</si>
  <si>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</si>
  <si>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</si>
  <si>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 plus tax credit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</si>
  <si>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</si>
  <si>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</si>
  <si>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</si>
  <si>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</si>
  <si>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</si>
  <si>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</si>
  <si>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</si>
  <si>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</si>
  <si>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</si>
  <si>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</si>
  <si>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</si>
  <si>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</si>
  <si>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</si>
  <si>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</si>
  <si>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</si>
  <si>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</si>
  <si>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</si>
  <si>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ML7</t>
  </si>
  <si>
    <t>Total Program Reserve Mills Calculated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</si>
  <si>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</si>
  <si>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</si>
  <si>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</si>
  <si>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</si>
  <si>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</si>
  <si>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</si>
  <si>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</si>
  <si>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</si>
  <si>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</si>
  <si>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</si>
  <si>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</si>
  <si>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</si>
  <si>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</si>
  <si>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</si>
  <si>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</si>
  <si>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</si>
  <si>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</si>
  <si>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</si>
  <si>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</si>
  <si>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</si>
  <si>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</si>
  <si>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</si>
  <si>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</si>
  <si>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</si>
  <si>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</si>
  <si>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</si>
  <si>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</si>
  <si>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</si>
  <si>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</si>
  <si>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</si>
  <si>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Property Tax Over Collection (copy paste values from next row)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</si>
  <si>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</si>
  <si>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</si>
  <si>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</si>
  <si>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</si>
  <si>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</si>
  <si>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</si>
  <si>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</si>
  <si>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</si>
  <si>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</si>
  <si>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</si>
  <si>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</si>
  <si>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</si>
  <si>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Tied Out 6/4/2024</t>
  </si>
  <si>
    <t>GT7.6</t>
  </si>
  <si>
    <t>PER PUPIL FUNDING AFTER BSF (BLENDED IN-SCHOOL and ONLINE)</t>
  </si>
  <si>
    <t>With Categorical Buyout</t>
  </si>
  <si>
    <t>Without Categorical Buyout</t>
  </si>
  <si>
    <t>TOTAL PROGRAM FUNDING PER PUPIL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</si>
  <si>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</si>
  <si>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</si>
  <si>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</si>
  <si>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</si>
  <si>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</si>
  <si>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</si>
  <si>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</si>
  <si>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</si>
  <si>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</si>
  <si>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</si>
  <si>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</si>
  <si>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</si>
  <si>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</si>
  <si>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</si>
  <si>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</si>
  <si>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RQUIRED CATEGORICAL BUYOUT FROM TOTAL PROGRAM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</si>
  <si>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</si>
  <si>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</si>
  <si>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</si>
  <si>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</si>
  <si>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</si>
  <si>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</si>
  <si>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</si>
  <si>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</si>
  <si>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</si>
  <si>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</si>
  <si>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</si>
  <si>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</si>
  <si>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</si>
  <si>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</si>
  <si>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</si>
  <si>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</si>
  <si>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</si>
  <si>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Floor District Per Pupil Calculation</t>
  </si>
  <si>
    <t>FD1</t>
  </si>
  <si>
    <t>Floor District Calculation</t>
  </si>
  <si>
    <t>Minimum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</si>
</sst>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3" formatCode="_(* #,##0.00_);_(* \(#,##0.00\);_(* &quot;-&quot;??_);_(@_)"/>
    <numFmt numFmtId="164" formatCode="0.000"/>
    <numFmt numFmtId="165" formatCode="#,##0.0000_);[Red]\(#,##0.0000\)"/>
    <numFmt numFmtId="166" formatCode="#,##0.0_);\(#,##0.0\)"/>
    <numFmt numFmtId="167" formatCode="#,##0.0_);[Red]\(#,##0.0\)"/>
    <numFmt numFmtId="168" formatCode="#,##0.0"/>
    <numFmt numFmtId="169" formatCode="0.0"/>
    <numFmt numFmtId="170" formatCode="#,##0.0000_);\(#,##0.0000\)"/>
    <numFmt numFmtId="171" formatCode="_(* #,##0.0_);_(* \(#,##0.0\);_(* &quot;-&quot;??_);_(@_)"/>
    <numFmt numFmtId="172" formatCode="#,##0.000000_);[Red]\(#,##0.000000\)"/>
    <numFmt numFmtId="173" formatCode="0.000_);[Red]\-0.000_)"/>
    <numFmt numFmtId="174" formatCode="#,##0.000_);\(#,##0.000\)"/>
    <numFmt numFmtId="175" formatCode="_(* #,##0_);_(* \(#,##0\);_(* &quot;-&quot;??_);_(@_)"/>
    <numFmt numFmtId="176" formatCode="#,##0.00000000"/>
    <numFmt numFmtId="177" formatCode="#,##0.0000000_);[Red]\(#,##0.0000000\)"/>
    <numFmt numFmtId="178" formatCode="#,##0.00000_);[Red]\(#,##0.00000\)"/>
    <numFmt numFmtId="179" formatCode="#,##0.0000"/>
    <numFmt numFmtId="180" formatCode="#,##0.000_);[Red]\(#,##0.000\)"/>
    <numFmt numFmtId="181" formatCode="0.0000_);[Red]\-0.0000_)"/>
    <numFmt numFmtId="182" formatCode="0.00_)"/>
    <numFmt numFmtId="183" formatCode="#,##0.00000_);\(#,##0.00000\)"/>
    <numFmt numFmtId="184" formatCode="0.0000_)"/>
    <numFmt numFmtId="185" formatCode="#,##0.00000000_);[Red]\(#,##0.00000000\)"/>
    <numFmt numFmtId="186" formatCode="#,##0.000000_);\(#,##0.000000\)"/>
    <numFmt numFmtId="187" formatCode="0.000000_)"/>
    <numFmt numFmtId="188" formatCode="0_)"/>
    <numFmt numFmtId="189" formatCode="#,##0.0000000000_);[Red]\(#,##0.0000000000\)"/>
    <numFmt numFmtId="190" formatCode="0.00000000%"/>
    <numFmt numFmtId="191" formatCode="0.000%"/>
    <numFmt numFmtId="192" formatCode="0.00_);[Red]\-0.00_)"/>
  </numFmts>
  <fonts count="9" x14ac:knownFonts="1">
    <font>
      <sz val="12"/>
      <name val="Arial"/>
    </font>
    <font>
      <sz val="12"/>
      <name val="Arial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</borders>
  <cellStyleXfs count="7">
    <xf numFmtId="40" fontId="0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0" fontId="3" fillId="0" borderId="0"/>
    <xf numFmtId="40" fontId="3" fillId="0" borderId="0"/>
    <xf numFmtId="3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8">
    <xf numFmtId="40" fontId="0" fillId="0" borderId="0" xfId="0"/>
    <xf numFmtId="40" fontId="2" fillId="0" borderId="0" xfId="0" applyFont="1"/>
    <xf numFmtId="164" fontId="3" fillId="2" borderId="0" xfId="3" applyNumberFormat="1" applyFill="1"/>
    <xf numFmtId="40" fontId="4" fillId="3" borderId="0" xfId="3" applyFont="1" applyFill="1" applyAlignment="1">
      <alignment horizontal="left"/>
    </xf>
    <xf numFmtId="40" fontId="4" fillId="3" borderId="0" xfId="3" applyFont="1" applyFill="1" applyAlignment="1">
      <alignment horizontal="center"/>
    </xf>
    <xf numFmtId="40" fontId="3" fillId="0" borderId="1" xfId="3" applyBorder="1" applyAlignment="1">
      <alignment horizontal="center"/>
    </xf>
    <xf numFmtId="40" fontId="3" fillId="0" borderId="0" xfId="3" applyAlignment="1">
      <alignment horizontal="center"/>
    </xf>
    <xf numFmtId="40" fontId="3" fillId="0" borderId="0" xfId="3"/>
    <xf numFmtId="40" fontId="3" fillId="0" borderId="0" xfId="0" applyFont="1"/>
    <xf numFmtId="40" fontId="3" fillId="2" borderId="0" xfId="3" applyFill="1"/>
    <xf numFmtId="40" fontId="3" fillId="0" borderId="2" xfId="3" applyBorder="1" applyAlignment="1">
      <alignment horizontal="center"/>
    </xf>
    <xf numFmtId="165" fontId="3" fillId="0" borderId="0" xfId="3" applyNumberFormat="1"/>
    <xf numFmtId="40" fontId="0" fillId="0" borderId="0" xfId="0" applyAlignment="1">
      <alignment wrapText="1"/>
    </xf>
    <xf numFmtId="40" fontId="3" fillId="0" borderId="0" xfId="3" applyAlignment="1">
      <alignment horizontal="center" wrapText="1"/>
    </xf>
    <xf numFmtId="40" fontId="3" fillId="0" borderId="0" xfId="3" quotePrefix="1" applyAlignment="1">
      <alignment horizontal="center" wrapText="1"/>
    </xf>
    <xf numFmtId="40" fontId="3" fillId="0" borderId="0" xfId="3" applyAlignment="1">
      <alignment wrapText="1"/>
    </xf>
    <xf numFmtId="166" fontId="3" fillId="0" borderId="0" xfId="0" applyNumberFormat="1" applyFont="1" applyAlignment="1">
      <alignment wrapText="1"/>
    </xf>
    <xf numFmtId="167" fontId="3" fillId="0" borderId="0" xfId="3" applyNumberFormat="1" applyAlignment="1">
      <alignment horizontal="right"/>
    </xf>
    <xf numFmtId="166" fontId="3" fillId="0" borderId="0" xfId="3" applyNumberFormat="1"/>
    <xf numFmtId="167" fontId="3" fillId="2" borderId="0" xfId="3" applyNumberFormat="1" applyFill="1"/>
    <xf numFmtId="167" fontId="3" fillId="0" borderId="0" xfId="3" applyNumberFormat="1"/>
    <xf numFmtId="168" fontId="3" fillId="0" borderId="0" xfId="3" applyNumberFormat="1"/>
    <xf numFmtId="168" fontId="3" fillId="2" borderId="0" xfId="3" applyNumberFormat="1" applyFill="1"/>
    <xf numFmtId="166" fontId="0" fillId="0" borderId="0" xfId="0" applyNumberFormat="1"/>
    <xf numFmtId="169" fontId="3" fillId="2" borderId="0" xfId="3" applyNumberFormat="1" applyFill="1"/>
    <xf numFmtId="169" fontId="3" fillId="0" borderId="0" xfId="3" applyNumberFormat="1"/>
    <xf numFmtId="166" fontId="3" fillId="4" borderId="0" xfId="3" applyNumberFormat="1" applyFill="1"/>
    <xf numFmtId="170" fontId="0" fillId="0" borderId="0" xfId="0" applyNumberFormat="1"/>
    <xf numFmtId="37" fontId="3" fillId="0" borderId="0" xfId="3" applyNumberFormat="1"/>
    <xf numFmtId="166" fontId="3" fillId="0" borderId="0" xfId="3" applyNumberFormat="1" applyAlignment="1">
      <alignment horizontal="center"/>
    </xf>
    <xf numFmtId="171" fontId="3" fillId="0" borderId="0" xfId="3" applyNumberFormat="1"/>
    <xf numFmtId="166" fontId="0" fillId="0" borderId="0" xfId="0" applyNumberFormat="1" applyAlignment="1">
      <alignment horizontal="right"/>
    </xf>
    <xf numFmtId="170" fontId="3" fillId="5" borderId="0" xfId="3" applyNumberFormat="1" applyFill="1"/>
    <xf numFmtId="170" fontId="3" fillId="0" borderId="0" xfId="3" applyNumberFormat="1"/>
    <xf numFmtId="171" fontId="3" fillId="2" borderId="0" xfId="3" applyNumberFormat="1" applyFill="1"/>
    <xf numFmtId="166" fontId="3" fillId="0" borderId="0" xfId="3" applyNumberFormat="1" applyAlignment="1">
      <alignment horizontal="right"/>
    </xf>
    <xf numFmtId="0" fontId="3" fillId="0" borderId="0" xfId="3" applyNumberFormat="1"/>
    <xf numFmtId="168" fontId="3" fillId="2" borderId="0" xfId="4" applyNumberFormat="1" applyFill="1"/>
    <xf numFmtId="168" fontId="3" fillId="0" borderId="0" xfId="4" applyNumberFormat="1"/>
    <xf numFmtId="166" fontId="3" fillId="2" borderId="0" xfId="4" applyNumberFormat="1" applyFill="1"/>
    <xf numFmtId="166" fontId="3" fillId="0" borderId="0" xfId="4" applyNumberFormat="1"/>
    <xf numFmtId="172" fontId="3" fillId="0" borderId="0" xfId="3" applyNumberFormat="1"/>
    <xf numFmtId="40" fontId="5" fillId="0" borderId="0" xfId="3" applyFont="1"/>
    <xf numFmtId="40" fontId="3" fillId="5" borderId="0" xfId="3" applyFill="1"/>
    <xf numFmtId="173" fontId="3" fillId="0" borderId="0" xfId="3" applyNumberFormat="1"/>
    <xf numFmtId="174" fontId="3" fillId="0" borderId="0" xfId="5" applyNumberFormat="1" applyFont="1" applyBorder="1"/>
    <xf numFmtId="174" fontId="3" fillId="0" borderId="0" xfId="3" applyNumberFormat="1"/>
    <xf numFmtId="3" fontId="3" fillId="0" borderId="0" xfId="0" applyNumberFormat="1" applyFont="1"/>
    <xf numFmtId="4" fontId="3" fillId="0" borderId="0" xfId="3" applyNumberFormat="1"/>
    <xf numFmtId="3" fontId="3" fillId="0" borderId="0" xfId="3" applyNumberFormat="1"/>
    <xf numFmtId="37" fontId="0" fillId="0" borderId="0" xfId="0" applyNumberFormat="1"/>
    <xf numFmtId="3" fontId="0" fillId="0" borderId="0" xfId="0" applyNumberFormat="1"/>
    <xf numFmtId="3" fontId="3" fillId="0" borderId="0" xfId="3" applyNumberFormat="1" applyAlignment="1">
      <alignment horizontal="center"/>
    </xf>
    <xf numFmtId="175" fontId="3" fillId="2" borderId="0" xfId="3" applyNumberFormat="1" applyFill="1"/>
    <xf numFmtId="175" fontId="3" fillId="0" borderId="0" xfId="3" applyNumberFormat="1"/>
    <xf numFmtId="175" fontId="3" fillId="0" borderId="0" xfId="4" applyNumberFormat="1"/>
    <xf numFmtId="175" fontId="3" fillId="2" borderId="0" xfId="4" applyNumberFormat="1" applyFill="1"/>
    <xf numFmtId="172" fontId="3" fillId="2" borderId="0" xfId="3" applyNumberFormat="1" applyFill="1"/>
    <xf numFmtId="176" fontId="3" fillId="0" borderId="0" xfId="3" applyNumberFormat="1"/>
    <xf numFmtId="40" fontId="3" fillId="6" borderId="0" xfId="3" applyFill="1" applyAlignment="1">
      <alignment horizontal="center"/>
    </xf>
    <xf numFmtId="177" fontId="3" fillId="0" borderId="0" xfId="3" applyNumberFormat="1"/>
    <xf numFmtId="39" fontId="3" fillId="0" borderId="0" xfId="0" applyNumberFormat="1" applyFont="1"/>
    <xf numFmtId="40" fontId="3" fillId="6" borderId="0" xfId="3" applyFill="1"/>
    <xf numFmtId="39" fontId="3" fillId="0" borderId="0" xfId="3" applyNumberFormat="1"/>
    <xf numFmtId="40" fontId="3" fillId="0" borderId="0" xfId="3" applyAlignment="1">
      <alignment horizontal="right"/>
    </xf>
    <xf numFmtId="165" fontId="3" fillId="0" borderId="0" xfId="3" applyNumberFormat="1" applyAlignment="1">
      <alignment horizontal="right"/>
    </xf>
    <xf numFmtId="40" fontId="6" fillId="0" borderId="0" xfId="0" applyFont="1"/>
    <xf numFmtId="40" fontId="6" fillId="0" borderId="0" xfId="3" applyFont="1"/>
    <xf numFmtId="4" fontId="0" fillId="0" borderId="0" xfId="0" applyNumberFormat="1"/>
    <xf numFmtId="43" fontId="0" fillId="0" borderId="0" xfId="6" applyFont="1"/>
    <xf numFmtId="40" fontId="3" fillId="7" borderId="0" xfId="3" applyFill="1" applyAlignment="1">
      <alignment horizontal="center"/>
    </xf>
    <xf numFmtId="40" fontId="3" fillId="7" borderId="0" xfId="3" applyFill="1"/>
    <xf numFmtId="40" fontId="0" fillId="7" borderId="0" xfId="0" applyFill="1"/>
    <xf numFmtId="4" fontId="0" fillId="7" borderId="0" xfId="0" applyNumberFormat="1" applyFill="1"/>
    <xf numFmtId="178" fontId="3" fillId="8" borderId="0" xfId="3" applyNumberFormat="1" applyFill="1"/>
    <xf numFmtId="168" fontId="3" fillId="4" borderId="0" xfId="3" applyNumberFormat="1" applyFill="1"/>
    <xf numFmtId="178" fontId="0" fillId="0" borderId="0" xfId="0" applyNumberFormat="1"/>
    <xf numFmtId="167" fontId="3" fillId="9" borderId="0" xfId="3" applyNumberFormat="1" applyFill="1"/>
    <xf numFmtId="167" fontId="3" fillId="4" borderId="0" xfId="3" applyNumberFormat="1" applyFill="1"/>
    <xf numFmtId="178" fontId="3" fillId="0" borderId="0" xfId="3" applyNumberFormat="1"/>
    <xf numFmtId="178" fontId="5" fillId="0" borderId="0" xfId="3" applyNumberFormat="1" applyFont="1"/>
    <xf numFmtId="170" fontId="3" fillId="0" borderId="0" xfId="3" applyNumberFormat="1" applyAlignment="1">
      <alignment horizontal="right"/>
    </xf>
    <xf numFmtId="179" fontId="3" fillId="0" borderId="0" xfId="3" applyNumberFormat="1"/>
    <xf numFmtId="180" fontId="3" fillId="0" borderId="0" xfId="3" applyNumberFormat="1"/>
    <xf numFmtId="181" fontId="3" fillId="0" borderId="0" xfId="3" applyNumberFormat="1"/>
    <xf numFmtId="40" fontId="3" fillId="4" borderId="0" xfId="3" applyFill="1"/>
    <xf numFmtId="182" fontId="3" fillId="0" borderId="0" xfId="3" applyNumberFormat="1"/>
    <xf numFmtId="183" fontId="3" fillId="0" borderId="0" xfId="3" applyNumberFormat="1"/>
    <xf numFmtId="174" fontId="0" fillId="0" borderId="0" xfId="0" applyNumberFormat="1"/>
    <xf numFmtId="10" fontId="3" fillId="0" borderId="0" xfId="2" applyNumberFormat="1"/>
    <xf numFmtId="174" fontId="3" fillId="0" borderId="0" xfId="3" applyNumberFormat="1" applyAlignment="1">
      <alignment horizontal="center"/>
    </xf>
    <xf numFmtId="184" fontId="3" fillId="0" borderId="0" xfId="3" applyNumberFormat="1"/>
    <xf numFmtId="172" fontId="0" fillId="0" borderId="0" xfId="0" applyNumberFormat="1"/>
    <xf numFmtId="185" fontId="3" fillId="0" borderId="0" xfId="3" applyNumberFormat="1"/>
    <xf numFmtId="186" fontId="3" fillId="0" borderId="0" xfId="3" applyNumberFormat="1"/>
    <xf numFmtId="40" fontId="3" fillId="10" borderId="0" xfId="3" applyFill="1" applyAlignment="1">
      <alignment horizontal="center"/>
    </xf>
    <xf numFmtId="40" fontId="3" fillId="10" borderId="0" xfId="3" applyFill="1"/>
    <xf numFmtId="40" fontId="5" fillId="0" borderId="0" xfId="3" applyFont="1" applyAlignment="1">
      <alignment wrapText="1"/>
    </xf>
    <xf numFmtId="37" fontId="4" fillId="0" borderId="0" xfId="3" applyNumberFormat="1" applyFont="1"/>
    <xf numFmtId="187" fontId="3" fillId="0" borderId="0" xfId="3" applyNumberFormat="1"/>
    <xf numFmtId="172" fontId="3" fillId="4" borderId="0" xfId="3" applyNumberFormat="1" applyFill="1"/>
    <xf numFmtId="188" fontId="3" fillId="0" borderId="0" xfId="3" applyNumberFormat="1"/>
    <xf numFmtId="40" fontId="3" fillId="0" borderId="0" xfId="4"/>
    <xf numFmtId="40" fontId="3" fillId="11" borderId="0" xfId="3" applyFill="1"/>
    <xf numFmtId="40" fontId="3" fillId="12" borderId="0" xfId="3" applyFill="1"/>
    <xf numFmtId="189" fontId="3" fillId="0" borderId="0" xfId="3" applyNumberFormat="1"/>
    <xf numFmtId="190" fontId="3" fillId="0" borderId="0" xfId="2" applyNumberFormat="1"/>
    <xf numFmtId="191" fontId="3" fillId="0" borderId="0" xfId="2" applyNumberFormat="1"/>
    <xf numFmtId="185" fontId="3" fillId="0" borderId="0" xfId="3" applyNumberFormat="1" applyAlignment="1">
      <alignment horizontal="right"/>
    </xf>
    <xf numFmtId="40" fontId="3" fillId="0" borderId="0" xfId="3" quotePrefix="1"/>
    <xf numFmtId="38" fontId="3" fillId="0" borderId="0" xfId="3" applyNumberFormat="1"/>
    <xf numFmtId="40" fontId="3" fillId="9" borderId="0" xfId="3" applyFill="1" applyAlignment="1">
      <alignment horizontal="center"/>
    </xf>
    <xf numFmtId="9" fontId="3" fillId="0" borderId="0" xfId="2" applyFont="1" applyProtection="1"/>
    <xf numFmtId="43" fontId="3" fillId="0" borderId="0" xfId="1" applyFont="1"/>
    <xf numFmtId="192" fontId="3" fillId="0" borderId="0" xfId="3" applyNumberFormat="1"/>
    <xf numFmtId="173" fontId="0" fillId="0" borderId="0" xfId="0" applyNumberFormat="1"/>
    <xf numFmtId="40" fontId="0" fillId="9" borderId="0" xfId="0" applyFill="1"/>
    <xf numFmtId="40" fontId="3" fillId="0" borderId="0" xfId="3" applyFill="1"/>
  </cellXfs>
  <cellStyles count="7">
    <cellStyle name="Comma" xfId="1" builtinId="3"/>
    <cellStyle name="Comma 2" xfId="6" xr:uid="{60A69426-9B86-438F-BD32-4D649E9DFF1A}"/>
    <cellStyle name="Comma0" xfId="5" xr:uid="{E8161A96-0713-4845-8015-B1B9B9459C8D}"/>
    <cellStyle name="Normal" xfId="0" builtinId="0"/>
    <cellStyle name="Normal 5" xfId="3" xr:uid="{2CB727DA-7DEC-4741-A5C7-A23307B4928F}"/>
    <cellStyle name="Normal 5 2" xfId="4" xr:uid="{CFA5686D-C039-4CC7-8933-1113C55A698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decolorado-my.sharepoint.com/personal/kahle_t_cde_state_co_us/Documents/Documents/B%20-%20Special%20Projects/CSI%20Averaging/CSI%20Averaging%20FTE%20Counts%20Updated%20with%20FY23-24.xlsx" TargetMode="External"/><Relationship Id="rId1" Type="http://schemas.openxmlformats.org/officeDocument/2006/relationships/externalLinkPath" Target="https://cdecolorado-my.sharepoint.com/personal/kahle_t_cde_state_co_us/Documents/Documents/B%20-%20Special%20Projects/CSI%20Averaging/CSI%20Averaging%20FTE%20Counts%20Updated%20with%20FY23-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PSFARUNS\FY24%20Projections\FY2023-24%20District%20Funding%20Calculation%20Worksheet%20-%20Projection%20Tracking.xlsx" TargetMode="External"/><Relationship Id="rId1" Type="http://schemas.openxmlformats.org/officeDocument/2006/relationships/externalLinkPath" Target="FY2023-24%20District%20Funding%20Calculation%20Worksheet%20-%20Projection%20Track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SI Averaging by School"/>
      <sheetName val="CSI Averaging by District"/>
      <sheetName val="FY23-24"/>
      <sheetName val="FY22-23"/>
      <sheetName val="FY21-22"/>
      <sheetName val="FY20-21"/>
      <sheetName val="FY19-20"/>
    </sheetNames>
    <sheetDataSet>
      <sheetData sheetId="0"/>
      <sheetData sheetId="1">
        <row r="2">
          <cell r="A2" t="str">
            <v>0020</v>
          </cell>
          <cell r="H2">
            <v>4703.8</v>
          </cell>
        </row>
        <row r="3">
          <cell r="A3" t="str">
            <v>0030</v>
          </cell>
          <cell r="H3">
            <v>640.79999999999995</v>
          </cell>
        </row>
        <row r="4">
          <cell r="A4" t="str">
            <v>0040</v>
          </cell>
          <cell r="H4">
            <v>875.8</v>
          </cell>
        </row>
        <row r="5">
          <cell r="A5" t="str">
            <v>0070</v>
          </cell>
          <cell r="H5">
            <v>969.1</v>
          </cell>
        </row>
        <row r="6">
          <cell r="A6" t="str">
            <v>0180</v>
          </cell>
          <cell r="H6">
            <v>1060.3</v>
          </cell>
        </row>
        <row r="7">
          <cell r="A7" t="str">
            <v>0500</v>
          </cell>
          <cell r="H7">
            <v>151</v>
          </cell>
        </row>
        <row r="8">
          <cell r="A8" t="str">
            <v>0900</v>
          </cell>
          <cell r="H8">
            <v>2205</v>
          </cell>
        </row>
        <row r="9">
          <cell r="A9" t="str">
            <v>0910</v>
          </cell>
          <cell r="H9">
            <v>307.60000000000002</v>
          </cell>
        </row>
        <row r="10">
          <cell r="A10" t="str">
            <v>1010</v>
          </cell>
          <cell r="H10">
            <v>3884.1</v>
          </cell>
        </row>
        <row r="11">
          <cell r="A11" t="str">
            <v>1180</v>
          </cell>
          <cell r="H11">
            <v>275.60000000000002</v>
          </cell>
        </row>
        <row r="12">
          <cell r="A12" t="str">
            <v>1420</v>
          </cell>
          <cell r="H12">
            <v>825.8</v>
          </cell>
        </row>
        <row r="13">
          <cell r="A13" t="str">
            <v>1520</v>
          </cell>
          <cell r="H13">
            <v>581</v>
          </cell>
        </row>
        <row r="14">
          <cell r="A14" t="str">
            <v>1550</v>
          </cell>
          <cell r="H14">
            <v>3313.3</v>
          </cell>
        </row>
        <row r="15">
          <cell r="A15" t="str">
            <v>2000</v>
          </cell>
          <cell r="H15">
            <v>1215.3</v>
          </cell>
        </row>
        <row r="16">
          <cell r="A16" t="str">
            <v>2035</v>
          </cell>
          <cell r="H16">
            <v>55</v>
          </cell>
        </row>
        <row r="17">
          <cell r="A17" t="str">
            <v>2770</v>
          </cell>
          <cell r="H17">
            <v>128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023-24 June Final"/>
      <sheetName val="district disk"/>
      <sheetName val="County AVs"/>
      <sheetName val="Updated Jan 2024"/>
      <sheetName val="New LCS AV Numbers"/>
      <sheetName val="CSI Averaging"/>
      <sheetName val="NewBSF"/>
      <sheetName val="New Inflation Rate"/>
      <sheetName val="Updates from FY22-23 Jan"/>
      <sheetName val="New AV and Inflation"/>
      <sheetName val="Less Pre-K"/>
      <sheetName val="Leg Council 20220902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B56E0-F39E-407D-915A-94D1730108D1}">
  <sheetPr transitionEntry="1">
    <tabColor theme="9" tint="0.59999389629810485"/>
    <pageSetUpPr fitToPage="1"/>
  </sheetPr>
  <dimension ref="A1:IV428"/>
  <sheetViews>
    <sheetView tabSelected="1" zoomScaleNormal="100" workbookViewId="0">
      <pane xSplit="2" ySplit="7" topLeftCell="C8" activePane="bottomRight" state="frozenSplit"/>
      <selection activeCell="C7" sqref="C7"/>
      <selection pane="topRight" activeCell="C7" sqref="C7"/>
      <selection pane="bottomLeft" activeCell="C7" sqref="C7"/>
      <selection pane="bottomRight" activeCell="C8" sqref="C8"/>
    </sheetView>
  </sheetViews>
  <sheetFormatPr defaultColWidth="19.765625" defaultRowHeight="15.5" x14ac:dyDescent="0.35"/>
  <cols>
    <col min="1" max="1" width="14.07421875" customWidth="1"/>
    <col min="2" max="2" width="68.07421875" customWidth="1"/>
    <col min="3" max="3" width="17" customWidth="1"/>
    <col min="182" max="186" width="21.765625" customWidth="1"/>
    <col min="187" max="188" width="22.07421875" customWidth="1"/>
    <col min="257" max="257" width="9.07421875" bestFit="1" customWidth="1"/>
    <col min="258" max="258" width="67" customWidth="1"/>
    <col min="259" max="259" width="17" customWidth="1"/>
    <col min="438" max="442" width="21.765625" customWidth="1"/>
    <col min="443" max="444" width="22.07421875" customWidth="1"/>
    <col min="513" max="513" width="9.07421875" bestFit="1" customWidth="1"/>
    <col min="514" max="514" width="67" customWidth="1"/>
    <col min="515" max="515" width="17" customWidth="1"/>
    <col min="694" max="698" width="21.765625" customWidth="1"/>
    <col min="699" max="700" width="22.07421875" customWidth="1"/>
    <col min="769" max="769" width="9.07421875" bestFit="1" customWidth="1"/>
    <col min="770" max="770" width="67" customWidth="1"/>
    <col min="771" max="771" width="17" customWidth="1"/>
    <col min="950" max="954" width="21.765625" customWidth="1"/>
    <col min="955" max="956" width="22.07421875" customWidth="1"/>
    <col min="1025" max="1025" width="9.07421875" bestFit="1" customWidth="1"/>
    <col min="1026" max="1026" width="67" customWidth="1"/>
    <col min="1027" max="1027" width="17" customWidth="1"/>
    <col min="1206" max="1210" width="21.765625" customWidth="1"/>
    <col min="1211" max="1212" width="22.07421875" customWidth="1"/>
    <col min="1281" max="1281" width="9.07421875" bestFit="1" customWidth="1"/>
    <col min="1282" max="1282" width="67" customWidth="1"/>
    <col min="1283" max="1283" width="17" customWidth="1"/>
    <col min="1462" max="1466" width="21.765625" customWidth="1"/>
    <col min="1467" max="1468" width="22.07421875" customWidth="1"/>
    <col min="1537" max="1537" width="9.07421875" bestFit="1" customWidth="1"/>
    <col min="1538" max="1538" width="67" customWidth="1"/>
    <col min="1539" max="1539" width="17" customWidth="1"/>
    <col min="1718" max="1722" width="21.765625" customWidth="1"/>
    <col min="1723" max="1724" width="22.07421875" customWidth="1"/>
    <col min="1793" max="1793" width="9.07421875" bestFit="1" customWidth="1"/>
    <col min="1794" max="1794" width="67" customWidth="1"/>
    <col min="1795" max="1795" width="17" customWidth="1"/>
    <col min="1974" max="1978" width="21.765625" customWidth="1"/>
    <col min="1979" max="1980" width="22.07421875" customWidth="1"/>
    <col min="2049" max="2049" width="9.07421875" bestFit="1" customWidth="1"/>
    <col min="2050" max="2050" width="67" customWidth="1"/>
    <col min="2051" max="2051" width="17" customWidth="1"/>
    <col min="2230" max="2234" width="21.765625" customWidth="1"/>
    <col min="2235" max="2236" width="22.07421875" customWidth="1"/>
    <col min="2305" max="2305" width="9.07421875" bestFit="1" customWidth="1"/>
    <col min="2306" max="2306" width="67" customWidth="1"/>
    <col min="2307" max="2307" width="17" customWidth="1"/>
    <col min="2486" max="2490" width="21.765625" customWidth="1"/>
    <col min="2491" max="2492" width="22.07421875" customWidth="1"/>
    <col min="2561" max="2561" width="9.07421875" bestFit="1" customWidth="1"/>
    <col min="2562" max="2562" width="67" customWidth="1"/>
    <col min="2563" max="2563" width="17" customWidth="1"/>
    <col min="2742" max="2746" width="21.765625" customWidth="1"/>
    <col min="2747" max="2748" width="22.07421875" customWidth="1"/>
    <col min="2817" max="2817" width="9.07421875" bestFit="1" customWidth="1"/>
    <col min="2818" max="2818" width="67" customWidth="1"/>
    <col min="2819" max="2819" width="17" customWidth="1"/>
    <col min="2998" max="3002" width="21.765625" customWidth="1"/>
    <col min="3003" max="3004" width="22.07421875" customWidth="1"/>
    <col min="3073" max="3073" width="9.07421875" bestFit="1" customWidth="1"/>
    <col min="3074" max="3074" width="67" customWidth="1"/>
    <col min="3075" max="3075" width="17" customWidth="1"/>
    <col min="3254" max="3258" width="21.765625" customWidth="1"/>
    <col min="3259" max="3260" width="22.07421875" customWidth="1"/>
    <col min="3329" max="3329" width="9.07421875" bestFit="1" customWidth="1"/>
    <col min="3330" max="3330" width="67" customWidth="1"/>
    <col min="3331" max="3331" width="17" customWidth="1"/>
    <col min="3510" max="3514" width="21.765625" customWidth="1"/>
    <col min="3515" max="3516" width="22.07421875" customWidth="1"/>
    <col min="3585" max="3585" width="9.07421875" bestFit="1" customWidth="1"/>
    <col min="3586" max="3586" width="67" customWidth="1"/>
    <col min="3587" max="3587" width="17" customWidth="1"/>
    <col min="3766" max="3770" width="21.765625" customWidth="1"/>
    <col min="3771" max="3772" width="22.07421875" customWidth="1"/>
    <col min="3841" max="3841" width="9.07421875" bestFit="1" customWidth="1"/>
    <col min="3842" max="3842" width="67" customWidth="1"/>
    <col min="3843" max="3843" width="17" customWidth="1"/>
    <col min="4022" max="4026" width="21.765625" customWidth="1"/>
    <col min="4027" max="4028" width="22.07421875" customWidth="1"/>
    <col min="4097" max="4097" width="9.07421875" bestFit="1" customWidth="1"/>
    <col min="4098" max="4098" width="67" customWidth="1"/>
    <col min="4099" max="4099" width="17" customWidth="1"/>
    <col min="4278" max="4282" width="21.765625" customWidth="1"/>
    <col min="4283" max="4284" width="22.07421875" customWidth="1"/>
    <col min="4353" max="4353" width="9.07421875" bestFit="1" customWidth="1"/>
    <col min="4354" max="4354" width="67" customWidth="1"/>
    <col min="4355" max="4355" width="17" customWidth="1"/>
    <col min="4534" max="4538" width="21.765625" customWidth="1"/>
    <col min="4539" max="4540" width="22.07421875" customWidth="1"/>
    <col min="4609" max="4609" width="9.07421875" bestFit="1" customWidth="1"/>
    <col min="4610" max="4610" width="67" customWidth="1"/>
    <col min="4611" max="4611" width="17" customWidth="1"/>
    <col min="4790" max="4794" width="21.765625" customWidth="1"/>
    <col min="4795" max="4796" width="22.07421875" customWidth="1"/>
    <col min="4865" max="4865" width="9.07421875" bestFit="1" customWidth="1"/>
    <col min="4866" max="4866" width="67" customWidth="1"/>
    <col min="4867" max="4867" width="17" customWidth="1"/>
    <col min="5046" max="5050" width="21.765625" customWidth="1"/>
    <col min="5051" max="5052" width="22.07421875" customWidth="1"/>
    <col min="5121" max="5121" width="9.07421875" bestFit="1" customWidth="1"/>
    <col min="5122" max="5122" width="67" customWidth="1"/>
    <col min="5123" max="5123" width="17" customWidth="1"/>
    <col min="5302" max="5306" width="21.765625" customWidth="1"/>
    <col min="5307" max="5308" width="22.07421875" customWidth="1"/>
    <col min="5377" max="5377" width="9.07421875" bestFit="1" customWidth="1"/>
    <col min="5378" max="5378" width="67" customWidth="1"/>
    <col min="5379" max="5379" width="17" customWidth="1"/>
    <col min="5558" max="5562" width="21.765625" customWidth="1"/>
    <col min="5563" max="5564" width="22.07421875" customWidth="1"/>
    <col min="5633" max="5633" width="9.07421875" bestFit="1" customWidth="1"/>
    <col min="5634" max="5634" width="67" customWidth="1"/>
    <col min="5635" max="5635" width="17" customWidth="1"/>
    <col min="5814" max="5818" width="21.765625" customWidth="1"/>
    <col min="5819" max="5820" width="22.07421875" customWidth="1"/>
    <col min="5889" max="5889" width="9.07421875" bestFit="1" customWidth="1"/>
    <col min="5890" max="5890" width="67" customWidth="1"/>
    <col min="5891" max="5891" width="17" customWidth="1"/>
    <col min="6070" max="6074" width="21.765625" customWidth="1"/>
    <col min="6075" max="6076" width="22.07421875" customWidth="1"/>
    <col min="6145" max="6145" width="9.07421875" bestFit="1" customWidth="1"/>
    <col min="6146" max="6146" width="67" customWidth="1"/>
    <col min="6147" max="6147" width="17" customWidth="1"/>
    <col min="6326" max="6330" width="21.765625" customWidth="1"/>
    <col min="6331" max="6332" width="22.07421875" customWidth="1"/>
    <col min="6401" max="6401" width="9.07421875" bestFit="1" customWidth="1"/>
    <col min="6402" max="6402" width="67" customWidth="1"/>
    <col min="6403" max="6403" width="17" customWidth="1"/>
    <col min="6582" max="6586" width="21.765625" customWidth="1"/>
    <col min="6587" max="6588" width="22.07421875" customWidth="1"/>
    <col min="6657" max="6657" width="9.07421875" bestFit="1" customWidth="1"/>
    <col min="6658" max="6658" width="67" customWidth="1"/>
    <col min="6659" max="6659" width="17" customWidth="1"/>
    <col min="6838" max="6842" width="21.765625" customWidth="1"/>
    <col min="6843" max="6844" width="22.07421875" customWidth="1"/>
    <col min="6913" max="6913" width="9.07421875" bestFit="1" customWidth="1"/>
    <col min="6914" max="6914" width="67" customWidth="1"/>
    <col min="6915" max="6915" width="17" customWidth="1"/>
    <col min="7094" max="7098" width="21.765625" customWidth="1"/>
    <col min="7099" max="7100" width="22.07421875" customWidth="1"/>
    <col min="7169" max="7169" width="9.07421875" bestFit="1" customWidth="1"/>
    <col min="7170" max="7170" width="67" customWidth="1"/>
    <col min="7171" max="7171" width="17" customWidth="1"/>
    <col min="7350" max="7354" width="21.765625" customWidth="1"/>
    <col min="7355" max="7356" width="22.07421875" customWidth="1"/>
    <col min="7425" max="7425" width="9.07421875" bestFit="1" customWidth="1"/>
    <col min="7426" max="7426" width="67" customWidth="1"/>
    <col min="7427" max="7427" width="17" customWidth="1"/>
    <col min="7606" max="7610" width="21.765625" customWidth="1"/>
    <col min="7611" max="7612" width="22.07421875" customWidth="1"/>
    <col min="7681" max="7681" width="9.07421875" bestFit="1" customWidth="1"/>
    <col min="7682" max="7682" width="67" customWidth="1"/>
    <col min="7683" max="7683" width="17" customWidth="1"/>
    <col min="7862" max="7866" width="21.765625" customWidth="1"/>
    <col min="7867" max="7868" width="22.07421875" customWidth="1"/>
    <col min="7937" max="7937" width="9.07421875" bestFit="1" customWidth="1"/>
    <col min="7938" max="7938" width="67" customWidth="1"/>
    <col min="7939" max="7939" width="17" customWidth="1"/>
    <col min="8118" max="8122" width="21.765625" customWidth="1"/>
    <col min="8123" max="8124" width="22.07421875" customWidth="1"/>
    <col min="8193" max="8193" width="9.07421875" bestFit="1" customWidth="1"/>
    <col min="8194" max="8194" width="67" customWidth="1"/>
    <col min="8195" max="8195" width="17" customWidth="1"/>
    <col min="8374" max="8378" width="21.765625" customWidth="1"/>
    <col min="8379" max="8380" width="22.07421875" customWidth="1"/>
    <col min="8449" max="8449" width="9.07421875" bestFit="1" customWidth="1"/>
    <col min="8450" max="8450" width="67" customWidth="1"/>
    <col min="8451" max="8451" width="17" customWidth="1"/>
    <col min="8630" max="8634" width="21.765625" customWidth="1"/>
    <col min="8635" max="8636" width="22.07421875" customWidth="1"/>
    <col min="8705" max="8705" width="9.07421875" bestFit="1" customWidth="1"/>
    <col min="8706" max="8706" width="67" customWidth="1"/>
    <col min="8707" max="8707" width="17" customWidth="1"/>
    <col min="8886" max="8890" width="21.765625" customWidth="1"/>
    <col min="8891" max="8892" width="22.07421875" customWidth="1"/>
    <col min="8961" max="8961" width="9.07421875" bestFit="1" customWidth="1"/>
    <col min="8962" max="8962" width="67" customWidth="1"/>
    <col min="8963" max="8963" width="17" customWidth="1"/>
    <col min="9142" max="9146" width="21.765625" customWidth="1"/>
    <col min="9147" max="9148" width="22.07421875" customWidth="1"/>
    <col min="9217" max="9217" width="9.07421875" bestFit="1" customWidth="1"/>
    <col min="9218" max="9218" width="67" customWidth="1"/>
    <col min="9219" max="9219" width="17" customWidth="1"/>
    <col min="9398" max="9402" width="21.765625" customWidth="1"/>
    <col min="9403" max="9404" width="22.07421875" customWidth="1"/>
    <col min="9473" max="9473" width="9.07421875" bestFit="1" customWidth="1"/>
    <col min="9474" max="9474" width="67" customWidth="1"/>
    <col min="9475" max="9475" width="17" customWidth="1"/>
    <col min="9654" max="9658" width="21.765625" customWidth="1"/>
    <col min="9659" max="9660" width="22.07421875" customWidth="1"/>
    <col min="9729" max="9729" width="9.07421875" bestFit="1" customWidth="1"/>
    <col min="9730" max="9730" width="67" customWidth="1"/>
    <col min="9731" max="9731" width="17" customWidth="1"/>
    <col min="9910" max="9914" width="21.765625" customWidth="1"/>
    <col min="9915" max="9916" width="22.07421875" customWidth="1"/>
    <col min="9985" max="9985" width="9.07421875" bestFit="1" customWidth="1"/>
    <col min="9986" max="9986" width="67" customWidth="1"/>
    <col min="9987" max="9987" width="17" customWidth="1"/>
    <col min="10166" max="10170" width="21.765625" customWidth="1"/>
    <col min="10171" max="10172" width="22.07421875" customWidth="1"/>
    <col min="10241" max="10241" width="9.07421875" bestFit="1" customWidth="1"/>
    <col min="10242" max="10242" width="67" customWidth="1"/>
    <col min="10243" max="10243" width="17" customWidth="1"/>
    <col min="10422" max="10426" width="21.765625" customWidth="1"/>
    <col min="10427" max="10428" width="22.07421875" customWidth="1"/>
    <col min="10497" max="10497" width="9.07421875" bestFit="1" customWidth="1"/>
    <col min="10498" max="10498" width="67" customWidth="1"/>
    <col min="10499" max="10499" width="17" customWidth="1"/>
    <col min="10678" max="10682" width="21.765625" customWidth="1"/>
    <col min="10683" max="10684" width="22.07421875" customWidth="1"/>
    <col min="10753" max="10753" width="9.07421875" bestFit="1" customWidth="1"/>
    <col min="10754" max="10754" width="67" customWidth="1"/>
    <col min="10755" max="10755" width="17" customWidth="1"/>
    <col min="10934" max="10938" width="21.765625" customWidth="1"/>
    <col min="10939" max="10940" width="22.07421875" customWidth="1"/>
    <col min="11009" max="11009" width="9.07421875" bestFit="1" customWidth="1"/>
    <col min="11010" max="11010" width="67" customWidth="1"/>
    <col min="11011" max="11011" width="17" customWidth="1"/>
    <col min="11190" max="11194" width="21.765625" customWidth="1"/>
    <col min="11195" max="11196" width="22.07421875" customWidth="1"/>
    <col min="11265" max="11265" width="9.07421875" bestFit="1" customWidth="1"/>
    <col min="11266" max="11266" width="67" customWidth="1"/>
    <col min="11267" max="11267" width="17" customWidth="1"/>
    <col min="11446" max="11450" width="21.765625" customWidth="1"/>
    <col min="11451" max="11452" width="22.07421875" customWidth="1"/>
    <col min="11521" max="11521" width="9.07421875" bestFit="1" customWidth="1"/>
    <col min="11522" max="11522" width="67" customWidth="1"/>
    <col min="11523" max="11523" width="17" customWidth="1"/>
    <col min="11702" max="11706" width="21.765625" customWidth="1"/>
    <col min="11707" max="11708" width="22.07421875" customWidth="1"/>
    <col min="11777" max="11777" width="9.07421875" bestFit="1" customWidth="1"/>
    <col min="11778" max="11778" width="67" customWidth="1"/>
    <col min="11779" max="11779" width="17" customWidth="1"/>
    <col min="11958" max="11962" width="21.765625" customWidth="1"/>
    <col min="11963" max="11964" width="22.07421875" customWidth="1"/>
    <col min="12033" max="12033" width="9.07421875" bestFit="1" customWidth="1"/>
    <col min="12034" max="12034" width="67" customWidth="1"/>
    <col min="12035" max="12035" width="17" customWidth="1"/>
    <col min="12214" max="12218" width="21.765625" customWidth="1"/>
    <col min="12219" max="12220" width="22.07421875" customWidth="1"/>
    <col min="12289" max="12289" width="9.07421875" bestFit="1" customWidth="1"/>
    <col min="12290" max="12290" width="67" customWidth="1"/>
    <col min="12291" max="12291" width="17" customWidth="1"/>
    <col min="12470" max="12474" width="21.765625" customWidth="1"/>
    <col min="12475" max="12476" width="22.07421875" customWidth="1"/>
    <col min="12545" max="12545" width="9.07421875" bestFit="1" customWidth="1"/>
    <col min="12546" max="12546" width="67" customWidth="1"/>
    <col min="12547" max="12547" width="17" customWidth="1"/>
    <col min="12726" max="12730" width="21.765625" customWidth="1"/>
    <col min="12731" max="12732" width="22.07421875" customWidth="1"/>
    <col min="12801" max="12801" width="9.07421875" bestFit="1" customWidth="1"/>
    <col min="12802" max="12802" width="67" customWidth="1"/>
    <col min="12803" max="12803" width="17" customWidth="1"/>
    <col min="12982" max="12986" width="21.765625" customWidth="1"/>
    <col min="12987" max="12988" width="22.07421875" customWidth="1"/>
    <col min="13057" max="13057" width="9.07421875" bestFit="1" customWidth="1"/>
    <col min="13058" max="13058" width="67" customWidth="1"/>
    <col min="13059" max="13059" width="17" customWidth="1"/>
    <col min="13238" max="13242" width="21.765625" customWidth="1"/>
    <col min="13243" max="13244" width="22.07421875" customWidth="1"/>
    <col min="13313" max="13313" width="9.07421875" bestFit="1" customWidth="1"/>
    <col min="13314" max="13314" width="67" customWidth="1"/>
    <col min="13315" max="13315" width="17" customWidth="1"/>
    <col min="13494" max="13498" width="21.765625" customWidth="1"/>
    <col min="13499" max="13500" width="22.07421875" customWidth="1"/>
    <col min="13569" max="13569" width="9.07421875" bestFit="1" customWidth="1"/>
    <col min="13570" max="13570" width="67" customWidth="1"/>
    <col min="13571" max="13571" width="17" customWidth="1"/>
    <col min="13750" max="13754" width="21.765625" customWidth="1"/>
    <col min="13755" max="13756" width="22.07421875" customWidth="1"/>
    <col min="13825" max="13825" width="9.07421875" bestFit="1" customWidth="1"/>
    <col min="13826" max="13826" width="67" customWidth="1"/>
    <col min="13827" max="13827" width="17" customWidth="1"/>
    <col min="14006" max="14010" width="21.765625" customWidth="1"/>
    <col min="14011" max="14012" width="22.07421875" customWidth="1"/>
    <col min="14081" max="14081" width="9.07421875" bestFit="1" customWidth="1"/>
    <col min="14082" max="14082" width="67" customWidth="1"/>
    <col min="14083" max="14083" width="17" customWidth="1"/>
    <col min="14262" max="14266" width="21.765625" customWidth="1"/>
    <col min="14267" max="14268" width="22.07421875" customWidth="1"/>
    <col min="14337" max="14337" width="9.07421875" bestFit="1" customWidth="1"/>
    <col min="14338" max="14338" width="67" customWidth="1"/>
    <col min="14339" max="14339" width="17" customWidth="1"/>
    <col min="14518" max="14522" width="21.765625" customWidth="1"/>
    <col min="14523" max="14524" width="22.07421875" customWidth="1"/>
    <col min="14593" max="14593" width="9.07421875" bestFit="1" customWidth="1"/>
    <col min="14594" max="14594" width="67" customWidth="1"/>
    <col min="14595" max="14595" width="17" customWidth="1"/>
    <col min="14774" max="14778" width="21.765625" customWidth="1"/>
    <col min="14779" max="14780" width="22.07421875" customWidth="1"/>
    <col min="14849" max="14849" width="9.07421875" bestFit="1" customWidth="1"/>
    <col min="14850" max="14850" width="67" customWidth="1"/>
    <col min="14851" max="14851" width="17" customWidth="1"/>
    <col min="15030" max="15034" width="21.765625" customWidth="1"/>
    <col min="15035" max="15036" width="22.07421875" customWidth="1"/>
    <col min="15105" max="15105" width="9.07421875" bestFit="1" customWidth="1"/>
    <col min="15106" max="15106" width="67" customWidth="1"/>
    <col min="15107" max="15107" width="17" customWidth="1"/>
    <col min="15286" max="15290" width="21.765625" customWidth="1"/>
    <col min="15291" max="15292" width="22.07421875" customWidth="1"/>
    <col min="15361" max="15361" width="9.07421875" bestFit="1" customWidth="1"/>
    <col min="15362" max="15362" width="67" customWidth="1"/>
    <col min="15363" max="15363" width="17" customWidth="1"/>
    <col min="15542" max="15546" width="21.765625" customWidth="1"/>
    <col min="15547" max="15548" width="22.07421875" customWidth="1"/>
    <col min="15617" max="15617" width="9.07421875" bestFit="1" customWidth="1"/>
    <col min="15618" max="15618" width="67" customWidth="1"/>
    <col min="15619" max="15619" width="17" customWidth="1"/>
    <col min="15798" max="15802" width="21.765625" customWidth="1"/>
    <col min="15803" max="15804" width="22.07421875" customWidth="1"/>
    <col min="15873" max="15873" width="9.07421875" bestFit="1" customWidth="1"/>
    <col min="15874" max="15874" width="67" customWidth="1"/>
    <col min="15875" max="15875" width="17" customWidth="1"/>
    <col min="16054" max="16058" width="21.765625" customWidth="1"/>
    <col min="16059" max="16060" width="22.07421875" customWidth="1"/>
    <col min="16129" max="16129" width="9.07421875" bestFit="1" customWidth="1"/>
    <col min="16130" max="16130" width="67" customWidth="1"/>
    <col min="16131" max="16131" width="17" customWidth="1"/>
    <col min="16310" max="16314" width="21.765625" customWidth="1"/>
    <col min="16315" max="16316" width="22.07421875" customWidth="1"/>
  </cols>
  <sheetData>
    <row r="1" spans="1:256" x14ac:dyDescent="0.35">
      <c r="A1" s="1" t="s">
        <v>0</v>
      </c>
      <c r="B1" s="2">
        <v>0.08</v>
      </c>
      <c r="C1" s="3"/>
      <c r="D1" s="4"/>
      <c r="E1" s="4"/>
      <c r="F1" s="4"/>
      <c r="G1" s="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 t="s">
        <v>1</v>
      </c>
      <c r="GA1" s="6"/>
      <c r="GB1" s="6"/>
      <c r="GC1" s="6"/>
      <c r="GD1" s="6"/>
      <c r="GE1" s="7"/>
      <c r="GF1" s="7"/>
      <c r="GG1" s="7" t="s">
        <v>2</v>
      </c>
      <c r="GH1" s="7"/>
      <c r="GI1" s="7"/>
      <c r="GJ1" s="7"/>
      <c r="GK1" s="7"/>
      <c r="GL1" s="7"/>
      <c r="GM1" s="7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x14ac:dyDescent="0.35">
      <c r="A2" s="1" t="s">
        <v>3</v>
      </c>
      <c r="B2" s="9">
        <v>7478.16</v>
      </c>
      <c r="C2" s="3"/>
      <c r="D2" s="4"/>
      <c r="E2" s="4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7"/>
      <c r="GF2" s="7"/>
      <c r="GG2" s="7"/>
      <c r="GH2" s="7"/>
      <c r="GI2" s="7"/>
      <c r="GJ2" s="7"/>
      <c r="GK2" s="7"/>
      <c r="GL2" s="7"/>
      <c r="GM2" s="7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x14ac:dyDescent="0.35">
      <c r="A3" s="1" t="s">
        <v>4</v>
      </c>
      <c r="B3" s="9">
        <v>9017</v>
      </c>
      <c r="C3" s="3"/>
      <c r="D3" s="4"/>
      <c r="E3" s="4"/>
      <c r="F3" s="4"/>
      <c r="G3" s="4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7"/>
      <c r="GF3" s="7"/>
      <c r="GG3" s="7"/>
      <c r="GH3" s="7"/>
      <c r="GI3" s="7"/>
      <c r="GJ3" s="7"/>
      <c r="GK3" s="7"/>
      <c r="GL3" s="7"/>
      <c r="GM3" s="7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x14ac:dyDescent="0.35">
      <c r="A4" s="1" t="s">
        <v>5</v>
      </c>
      <c r="B4" s="7">
        <f>ROUND(B2*(1+B1),2)</f>
        <v>8076.41</v>
      </c>
      <c r="C4" s="4"/>
      <c r="D4" s="4"/>
      <c r="E4" s="4"/>
      <c r="F4" s="4"/>
      <c r="G4" s="4"/>
      <c r="H4" s="4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7"/>
      <c r="GF4" s="7"/>
      <c r="GG4" s="7"/>
      <c r="GH4" s="7"/>
      <c r="GI4" s="7"/>
      <c r="GJ4" s="7"/>
      <c r="GK4" s="7"/>
      <c r="GL4" s="7"/>
      <c r="GM4" s="7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x14ac:dyDescent="0.35">
      <c r="A5" s="1" t="s">
        <v>6</v>
      </c>
      <c r="B5" s="7">
        <f>ROUND(B3*(1+B1),0)</f>
        <v>9738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6" t="s">
        <v>24</v>
      </c>
      <c r="U5" s="6" t="s">
        <v>25</v>
      </c>
      <c r="V5" s="6" t="s">
        <v>26</v>
      </c>
      <c r="W5" s="6" t="s">
        <v>27</v>
      </c>
      <c r="X5" s="6" t="s">
        <v>28</v>
      </c>
      <c r="Y5" s="6" t="s">
        <v>29</v>
      </c>
      <c r="Z5" s="6" t="s">
        <v>30</v>
      </c>
      <c r="AA5" s="6" t="s">
        <v>31</v>
      </c>
      <c r="AB5" s="6" t="s">
        <v>32</v>
      </c>
      <c r="AC5" s="6" t="s">
        <v>33</v>
      </c>
      <c r="AD5" s="6" t="s">
        <v>34</v>
      </c>
      <c r="AE5" s="6" t="s">
        <v>35</v>
      </c>
      <c r="AF5" s="6" t="s">
        <v>36</v>
      </c>
      <c r="AG5" s="6" t="s">
        <v>37</v>
      </c>
      <c r="AH5" s="6" t="s">
        <v>38</v>
      </c>
      <c r="AI5" s="6" t="s">
        <v>39</v>
      </c>
      <c r="AJ5" s="6" t="s">
        <v>40</v>
      </c>
      <c r="AK5" s="6" t="s">
        <v>41</v>
      </c>
      <c r="AL5" s="6" t="s">
        <v>42</v>
      </c>
      <c r="AM5" s="6" t="s">
        <v>43</v>
      </c>
      <c r="AN5" s="6" t="s">
        <v>44</v>
      </c>
      <c r="AO5" s="6" t="s">
        <v>45</v>
      </c>
      <c r="AP5" s="6" t="s">
        <v>46</v>
      </c>
      <c r="AQ5" s="6" t="s">
        <v>47</v>
      </c>
      <c r="AR5" s="6" t="s">
        <v>48</v>
      </c>
      <c r="AS5" s="6" t="s">
        <v>49</v>
      </c>
      <c r="AT5" s="6" t="s">
        <v>50</v>
      </c>
      <c r="AU5" s="6" t="s">
        <v>51</v>
      </c>
      <c r="AV5" s="6" t="s">
        <v>52</v>
      </c>
      <c r="AW5" s="6" t="s">
        <v>53</v>
      </c>
      <c r="AX5" s="6" t="s">
        <v>54</v>
      </c>
      <c r="AY5" s="6" t="s">
        <v>55</v>
      </c>
      <c r="AZ5" s="6" t="s">
        <v>56</v>
      </c>
      <c r="BA5" s="6" t="s">
        <v>57</v>
      </c>
      <c r="BB5" s="6" t="s">
        <v>58</v>
      </c>
      <c r="BC5" s="6" t="s">
        <v>59</v>
      </c>
      <c r="BD5" s="6" t="s">
        <v>60</v>
      </c>
      <c r="BE5" s="6" t="s">
        <v>61</v>
      </c>
      <c r="BF5" s="6" t="s">
        <v>62</v>
      </c>
      <c r="BG5" s="6" t="s">
        <v>63</v>
      </c>
      <c r="BH5" s="6" t="s">
        <v>64</v>
      </c>
      <c r="BI5" s="6" t="s">
        <v>65</v>
      </c>
      <c r="BJ5" s="6" t="s">
        <v>66</v>
      </c>
      <c r="BK5" s="6" t="s">
        <v>67</v>
      </c>
      <c r="BL5" s="6" t="s">
        <v>68</v>
      </c>
      <c r="BM5" s="6" t="s">
        <v>69</v>
      </c>
      <c r="BN5" s="6" t="s">
        <v>70</v>
      </c>
      <c r="BO5" s="6" t="s">
        <v>71</v>
      </c>
      <c r="BP5" s="6" t="s">
        <v>72</v>
      </c>
      <c r="BQ5" s="6" t="s">
        <v>73</v>
      </c>
      <c r="BR5" s="6" t="s">
        <v>74</v>
      </c>
      <c r="BS5" s="6" t="s">
        <v>75</v>
      </c>
      <c r="BT5" s="6" t="s">
        <v>76</v>
      </c>
      <c r="BU5" s="6" t="s">
        <v>77</v>
      </c>
      <c r="BV5" s="6" t="s">
        <v>78</v>
      </c>
      <c r="BW5" s="6" t="s">
        <v>79</v>
      </c>
      <c r="BX5" s="6" t="s">
        <v>80</v>
      </c>
      <c r="BY5" s="6" t="s">
        <v>81</v>
      </c>
      <c r="BZ5" s="6" t="s">
        <v>82</v>
      </c>
      <c r="CA5" s="6" t="s">
        <v>83</v>
      </c>
      <c r="CB5" s="6" t="s">
        <v>84</v>
      </c>
      <c r="CC5" s="6" t="s">
        <v>85</v>
      </c>
      <c r="CD5" s="6" t="s">
        <v>86</v>
      </c>
      <c r="CE5" s="6" t="s">
        <v>87</v>
      </c>
      <c r="CF5" s="6" t="s">
        <v>88</v>
      </c>
      <c r="CG5" s="6" t="s">
        <v>89</v>
      </c>
      <c r="CH5" s="6" t="s">
        <v>90</v>
      </c>
      <c r="CI5" s="6" t="s">
        <v>91</v>
      </c>
      <c r="CJ5" s="6" t="s">
        <v>92</v>
      </c>
      <c r="CK5" s="6" t="s">
        <v>93</v>
      </c>
      <c r="CL5" s="6" t="s">
        <v>94</v>
      </c>
      <c r="CM5" s="6" t="s">
        <v>95</v>
      </c>
      <c r="CN5" s="6" t="s">
        <v>96</v>
      </c>
      <c r="CO5" s="6" t="s">
        <v>97</v>
      </c>
      <c r="CP5" s="6" t="s">
        <v>98</v>
      </c>
      <c r="CQ5" s="6" t="s">
        <v>99</v>
      </c>
      <c r="CR5" s="6" t="s">
        <v>100</v>
      </c>
      <c r="CS5" s="6" t="s">
        <v>101</v>
      </c>
      <c r="CT5" s="6" t="s">
        <v>102</v>
      </c>
      <c r="CU5" s="6" t="s">
        <v>103</v>
      </c>
      <c r="CV5" s="6" t="s">
        <v>104</v>
      </c>
      <c r="CW5" s="6" t="s">
        <v>105</v>
      </c>
      <c r="CX5" s="6" t="s">
        <v>106</v>
      </c>
      <c r="CY5" s="6" t="s">
        <v>107</v>
      </c>
      <c r="CZ5" s="6" t="s">
        <v>108</v>
      </c>
      <c r="DA5" s="6" t="s">
        <v>109</v>
      </c>
      <c r="DB5" s="6" t="s">
        <v>110</v>
      </c>
      <c r="DC5" s="6" t="s">
        <v>111</v>
      </c>
      <c r="DD5" s="6" t="s">
        <v>112</v>
      </c>
      <c r="DE5" s="6" t="s">
        <v>113</v>
      </c>
      <c r="DF5" s="6" t="s">
        <v>114</v>
      </c>
      <c r="DG5" s="6" t="s">
        <v>115</v>
      </c>
      <c r="DH5" s="6" t="s">
        <v>116</v>
      </c>
      <c r="DI5" s="6" t="s">
        <v>117</v>
      </c>
      <c r="DJ5" s="6" t="s">
        <v>118</v>
      </c>
      <c r="DK5" s="6" t="s">
        <v>119</v>
      </c>
      <c r="DL5" s="6" t="s">
        <v>120</v>
      </c>
      <c r="DM5" s="6" t="s">
        <v>121</v>
      </c>
      <c r="DN5" s="6" t="s">
        <v>122</v>
      </c>
      <c r="DO5" s="6" t="s">
        <v>123</v>
      </c>
      <c r="DP5" s="6" t="s">
        <v>124</v>
      </c>
      <c r="DQ5" s="6" t="s">
        <v>125</v>
      </c>
      <c r="DR5" s="6" t="s">
        <v>126</v>
      </c>
      <c r="DS5" s="6" t="s">
        <v>127</v>
      </c>
      <c r="DT5" s="6" t="s">
        <v>128</v>
      </c>
      <c r="DU5" s="6" t="s">
        <v>129</v>
      </c>
      <c r="DV5" s="6" t="s">
        <v>130</v>
      </c>
      <c r="DW5" s="6" t="s">
        <v>131</v>
      </c>
      <c r="DX5" s="6" t="s">
        <v>132</v>
      </c>
      <c r="DY5" s="6" t="s">
        <v>133</v>
      </c>
      <c r="DZ5" s="6" t="s">
        <v>134</v>
      </c>
      <c r="EA5" s="6" t="s">
        <v>135</v>
      </c>
      <c r="EB5" s="6" t="s">
        <v>136</v>
      </c>
      <c r="EC5" s="6" t="s">
        <v>137</v>
      </c>
      <c r="ED5" s="6" t="s">
        <v>138</v>
      </c>
      <c r="EE5" s="6" t="s">
        <v>139</v>
      </c>
      <c r="EF5" s="6" t="s">
        <v>140</v>
      </c>
      <c r="EG5" s="6" t="s">
        <v>141</v>
      </c>
      <c r="EH5" s="6" t="s">
        <v>142</v>
      </c>
      <c r="EI5" s="6" t="s">
        <v>143</v>
      </c>
      <c r="EJ5" s="6" t="s">
        <v>144</v>
      </c>
      <c r="EK5" s="6" t="s">
        <v>145</v>
      </c>
      <c r="EL5" s="6" t="s">
        <v>146</v>
      </c>
      <c r="EM5" s="6" t="s">
        <v>147</v>
      </c>
      <c r="EN5" s="6" t="s">
        <v>148</v>
      </c>
      <c r="EO5" s="6" t="s">
        <v>149</v>
      </c>
      <c r="EP5" s="6" t="s">
        <v>150</v>
      </c>
      <c r="EQ5" s="6" t="s">
        <v>151</v>
      </c>
      <c r="ER5" s="6" t="s">
        <v>152</v>
      </c>
      <c r="ES5" s="6" t="s">
        <v>153</v>
      </c>
      <c r="ET5" s="6" t="s">
        <v>154</v>
      </c>
      <c r="EU5" s="6" t="s">
        <v>155</v>
      </c>
      <c r="EV5" s="6" t="s">
        <v>156</v>
      </c>
      <c r="EW5" s="6" t="s">
        <v>157</v>
      </c>
      <c r="EX5" s="6" t="s">
        <v>158</v>
      </c>
      <c r="EY5" s="6" t="s">
        <v>159</v>
      </c>
      <c r="EZ5" s="6" t="s">
        <v>160</v>
      </c>
      <c r="FA5" s="6" t="s">
        <v>161</v>
      </c>
      <c r="FB5" s="6" t="s">
        <v>162</v>
      </c>
      <c r="FC5" s="6" t="s">
        <v>163</v>
      </c>
      <c r="FD5" s="6" t="s">
        <v>164</v>
      </c>
      <c r="FE5" s="6" t="s">
        <v>165</v>
      </c>
      <c r="FF5" s="6" t="s">
        <v>166</v>
      </c>
      <c r="FG5" s="6" t="s">
        <v>167</v>
      </c>
      <c r="FH5" s="6" t="s">
        <v>168</v>
      </c>
      <c r="FI5" s="6" t="s">
        <v>169</v>
      </c>
      <c r="FJ5" s="6" t="s">
        <v>170</v>
      </c>
      <c r="FK5" s="6" t="s">
        <v>171</v>
      </c>
      <c r="FL5" s="6" t="s">
        <v>172</v>
      </c>
      <c r="FM5" s="6" t="s">
        <v>173</v>
      </c>
      <c r="FN5" s="6" t="s">
        <v>174</v>
      </c>
      <c r="FO5" s="6" t="s">
        <v>175</v>
      </c>
      <c r="FP5" s="6" t="s">
        <v>176</v>
      </c>
      <c r="FQ5" s="6" t="s">
        <v>177</v>
      </c>
      <c r="FR5" s="6" t="s">
        <v>178</v>
      </c>
      <c r="FS5" s="6" t="s">
        <v>179</v>
      </c>
      <c r="FT5" s="6" t="s">
        <v>180</v>
      </c>
      <c r="FU5" s="6" t="s">
        <v>181</v>
      </c>
      <c r="FV5" s="6" t="s">
        <v>182</v>
      </c>
      <c r="FW5" s="6" t="s">
        <v>183</v>
      </c>
      <c r="FX5" s="6" t="s">
        <v>184</v>
      </c>
      <c r="FY5" s="6" t="s">
        <v>185</v>
      </c>
      <c r="FZ5" s="6"/>
      <c r="GA5" s="6"/>
      <c r="GB5" s="6"/>
      <c r="GC5" s="6"/>
      <c r="GD5" s="6"/>
      <c r="GE5" s="7"/>
      <c r="GF5" s="7"/>
      <c r="GG5" s="7"/>
      <c r="GH5" s="7"/>
      <c r="GI5" s="7"/>
      <c r="GJ5" s="7"/>
      <c r="GK5" s="7"/>
      <c r="GL5" s="7"/>
      <c r="GM5" s="7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x14ac:dyDescent="0.35">
      <c r="A6" s="11"/>
      <c r="B6" s="7"/>
      <c r="C6" s="6" t="s">
        <v>186</v>
      </c>
      <c r="D6" s="6" t="s">
        <v>186</v>
      </c>
      <c r="E6" s="6" t="s">
        <v>186</v>
      </c>
      <c r="F6" s="6" t="s">
        <v>186</v>
      </c>
      <c r="G6" s="6" t="s">
        <v>186</v>
      </c>
      <c r="H6" s="6" t="s">
        <v>186</v>
      </c>
      <c r="I6" s="6" t="s">
        <v>186</v>
      </c>
      <c r="J6" s="6" t="s">
        <v>187</v>
      </c>
      <c r="K6" s="6" t="s">
        <v>187</v>
      </c>
      <c r="L6" s="6" t="s">
        <v>188</v>
      </c>
      <c r="M6" s="6" t="s">
        <v>188</v>
      </c>
      <c r="N6" s="6" t="s">
        <v>188</v>
      </c>
      <c r="O6" s="6" t="s">
        <v>188</v>
      </c>
      <c r="P6" s="6" t="s">
        <v>188</v>
      </c>
      <c r="Q6" s="6" t="s">
        <v>188</v>
      </c>
      <c r="R6" s="6" t="s">
        <v>188</v>
      </c>
      <c r="S6" s="6" t="s">
        <v>189</v>
      </c>
      <c r="T6" s="6" t="s">
        <v>190</v>
      </c>
      <c r="U6" s="6" t="s">
        <v>190</v>
      </c>
      <c r="V6" s="6" t="s">
        <v>190</v>
      </c>
      <c r="W6" s="6" t="s">
        <v>190</v>
      </c>
      <c r="X6" s="6" t="s">
        <v>190</v>
      </c>
      <c r="Y6" s="6" t="s">
        <v>191</v>
      </c>
      <c r="Z6" s="6" t="s">
        <v>191</v>
      </c>
      <c r="AA6" s="6" t="s">
        <v>192</v>
      </c>
      <c r="AB6" s="6" t="s">
        <v>192</v>
      </c>
      <c r="AC6" s="6" t="s">
        <v>193</v>
      </c>
      <c r="AD6" s="6" t="s">
        <v>193</v>
      </c>
      <c r="AE6" s="6" t="s">
        <v>194</v>
      </c>
      <c r="AF6" s="6" t="s">
        <v>194</v>
      </c>
      <c r="AG6" s="6" t="s">
        <v>195</v>
      </c>
      <c r="AH6" s="6" t="s">
        <v>196</v>
      </c>
      <c r="AI6" s="6" t="s">
        <v>196</v>
      </c>
      <c r="AJ6" s="6" t="s">
        <v>196</v>
      </c>
      <c r="AK6" s="6" t="s">
        <v>197</v>
      </c>
      <c r="AL6" s="6" t="s">
        <v>197</v>
      </c>
      <c r="AM6" s="6" t="s">
        <v>198</v>
      </c>
      <c r="AN6" s="6" t="s">
        <v>199</v>
      </c>
      <c r="AO6" s="6" t="s">
        <v>200</v>
      </c>
      <c r="AP6" s="6" t="s">
        <v>201</v>
      </c>
      <c r="AQ6" s="6" t="s">
        <v>202</v>
      </c>
      <c r="AR6" s="6" t="s">
        <v>203</v>
      </c>
      <c r="AS6" s="6" t="s">
        <v>204</v>
      </c>
      <c r="AT6" s="6" t="s">
        <v>205</v>
      </c>
      <c r="AU6" s="6" t="s">
        <v>205</v>
      </c>
      <c r="AV6" s="6" t="s">
        <v>205</v>
      </c>
      <c r="AW6" s="6" t="s">
        <v>205</v>
      </c>
      <c r="AX6" s="6" t="s">
        <v>205</v>
      </c>
      <c r="AY6" s="6" t="s">
        <v>206</v>
      </c>
      <c r="AZ6" s="6" t="s">
        <v>206</v>
      </c>
      <c r="BA6" s="6" t="s">
        <v>206</v>
      </c>
      <c r="BB6" s="6" t="s">
        <v>206</v>
      </c>
      <c r="BC6" s="6" t="s">
        <v>206</v>
      </c>
      <c r="BD6" s="6" t="s">
        <v>206</v>
      </c>
      <c r="BE6" s="6" t="s">
        <v>206</v>
      </c>
      <c r="BF6" s="6" t="s">
        <v>206</v>
      </c>
      <c r="BG6" s="6" t="s">
        <v>206</v>
      </c>
      <c r="BH6" s="6" t="s">
        <v>206</v>
      </c>
      <c r="BI6" s="6" t="s">
        <v>206</v>
      </c>
      <c r="BJ6" s="6" t="s">
        <v>206</v>
      </c>
      <c r="BK6" s="6" t="s">
        <v>206</v>
      </c>
      <c r="BL6" s="6" t="s">
        <v>206</v>
      </c>
      <c r="BM6" s="6" t="s">
        <v>206</v>
      </c>
      <c r="BN6" s="6" t="s">
        <v>207</v>
      </c>
      <c r="BO6" s="6" t="s">
        <v>207</v>
      </c>
      <c r="BP6" s="6" t="s">
        <v>207</v>
      </c>
      <c r="BQ6" s="6" t="s">
        <v>208</v>
      </c>
      <c r="BR6" s="6" t="s">
        <v>208</v>
      </c>
      <c r="BS6" s="6" t="s">
        <v>208</v>
      </c>
      <c r="BT6" s="6" t="s">
        <v>209</v>
      </c>
      <c r="BU6" s="6" t="s">
        <v>210</v>
      </c>
      <c r="BV6" s="6" t="s">
        <v>210</v>
      </c>
      <c r="BW6" s="6" t="s">
        <v>211</v>
      </c>
      <c r="BX6" s="6" t="s">
        <v>212</v>
      </c>
      <c r="BY6" s="6" t="s">
        <v>213</v>
      </c>
      <c r="BZ6" s="6" t="s">
        <v>213</v>
      </c>
      <c r="CA6" s="6" t="s">
        <v>214</v>
      </c>
      <c r="CB6" s="6" t="s">
        <v>215</v>
      </c>
      <c r="CC6" s="6" t="s">
        <v>216</v>
      </c>
      <c r="CD6" s="6" t="s">
        <v>216</v>
      </c>
      <c r="CE6" s="6" t="s">
        <v>217</v>
      </c>
      <c r="CF6" s="6" t="s">
        <v>217</v>
      </c>
      <c r="CG6" s="6" t="s">
        <v>217</v>
      </c>
      <c r="CH6" s="6" t="s">
        <v>217</v>
      </c>
      <c r="CI6" s="6" t="s">
        <v>217</v>
      </c>
      <c r="CJ6" s="6" t="s">
        <v>218</v>
      </c>
      <c r="CK6" s="6" t="s">
        <v>219</v>
      </c>
      <c r="CL6" s="6" t="s">
        <v>219</v>
      </c>
      <c r="CM6" s="6" t="s">
        <v>219</v>
      </c>
      <c r="CN6" s="6" t="s">
        <v>220</v>
      </c>
      <c r="CO6" s="6" t="s">
        <v>220</v>
      </c>
      <c r="CP6" s="6" t="s">
        <v>220</v>
      </c>
      <c r="CQ6" s="6" t="s">
        <v>221</v>
      </c>
      <c r="CR6" s="6" t="s">
        <v>221</v>
      </c>
      <c r="CS6" s="6" t="s">
        <v>221</v>
      </c>
      <c r="CT6" s="6" t="s">
        <v>221</v>
      </c>
      <c r="CU6" s="6" t="s">
        <v>221</v>
      </c>
      <c r="CV6" s="6" t="s">
        <v>221</v>
      </c>
      <c r="CW6" s="6" t="s">
        <v>222</v>
      </c>
      <c r="CX6" s="6" t="s">
        <v>222</v>
      </c>
      <c r="CY6" s="6" t="s">
        <v>222</v>
      </c>
      <c r="CZ6" s="6" t="s">
        <v>223</v>
      </c>
      <c r="DA6" s="6" t="s">
        <v>223</v>
      </c>
      <c r="DB6" s="6" t="s">
        <v>223</v>
      </c>
      <c r="DC6" s="6" t="s">
        <v>223</v>
      </c>
      <c r="DD6" s="6" t="s">
        <v>224</v>
      </c>
      <c r="DE6" s="6" t="s">
        <v>224</v>
      </c>
      <c r="DF6" s="6" t="s">
        <v>224</v>
      </c>
      <c r="DG6" s="6" t="s">
        <v>225</v>
      </c>
      <c r="DH6" s="6" t="s">
        <v>226</v>
      </c>
      <c r="DI6" s="6" t="s">
        <v>227</v>
      </c>
      <c r="DJ6" s="6" t="s">
        <v>227</v>
      </c>
      <c r="DK6" s="6" t="s">
        <v>227</v>
      </c>
      <c r="DL6" s="6" t="s">
        <v>228</v>
      </c>
      <c r="DM6" s="6" t="s">
        <v>228</v>
      </c>
      <c r="DN6" s="6" t="s">
        <v>229</v>
      </c>
      <c r="DO6" s="6" t="s">
        <v>229</v>
      </c>
      <c r="DP6" s="6" t="s">
        <v>229</v>
      </c>
      <c r="DQ6" s="6" t="s">
        <v>229</v>
      </c>
      <c r="DR6" s="6" t="s">
        <v>230</v>
      </c>
      <c r="DS6" s="6" t="s">
        <v>230</v>
      </c>
      <c r="DT6" s="6" t="s">
        <v>230</v>
      </c>
      <c r="DU6" s="6" t="s">
        <v>230</v>
      </c>
      <c r="DV6" s="6" t="s">
        <v>230</v>
      </c>
      <c r="DW6" s="6" t="s">
        <v>230</v>
      </c>
      <c r="DX6" s="6" t="s">
        <v>231</v>
      </c>
      <c r="DY6" s="6" t="s">
        <v>231</v>
      </c>
      <c r="DZ6" s="6" t="s">
        <v>232</v>
      </c>
      <c r="EA6" s="6" t="s">
        <v>232</v>
      </c>
      <c r="EB6" s="6" t="s">
        <v>233</v>
      </c>
      <c r="EC6" s="6" t="s">
        <v>233</v>
      </c>
      <c r="ED6" s="6" t="s">
        <v>234</v>
      </c>
      <c r="EE6" s="6" t="s">
        <v>235</v>
      </c>
      <c r="EF6" s="6" t="s">
        <v>235</v>
      </c>
      <c r="EG6" s="6" t="s">
        <v>235</v>
      </c>
      <c r="EH6" s="6" t="s">
        <v>235</v>
      </c>
      <c r="EI6" s="6" t="s">
        <v>236</v>
      </c>
      <c r="EJ6" s="6" t="s">
        <v>236</v>
      </c>
      <c r="EK6" s="6" t="s">
        <v>237</v>
      </c>
      <c r="EL6" s="6" t="s">
        <v>237</v>
      </c>
      <c r="EM6" s="6" t="s">
        <v>238</v>
      </c>
      <c r="EN6" s="6" t="s">
        <v>238</v>
      </c>
      <c r="EO6" s="6" t="s">
        <v>238</v>
      </c>
      <c r="EP6" s="6" t="s">
        <v>239</v>
      </c>
      <c r="EQ6" s="6" t="s">
        <v>239</v>
      </c>
      <c r="ER6" s="6" t="s">
        <v>239</v>
      </c>
      <c r="ES6" s="6" t="s">
        <v>240</v>
      </c>
      <c r="ET6" s="6" t="s">
        <v>240</v>
      </c>
      <c r="EU6" s="6" t="s">
        <v>240</v>
      </c>
      <c r="EV6" s="6" t="s">
        <v>241</v>
      </c>
      <c r="EW6" s="6" t="s">
        <v>242</v>
      </c>
      <c r="EX6" s="6" t="s">
        <v>242</v>
      </c>
      <c r="EY6" s="6" t="s">
        <v>243</v>
      </c>
      <c r="EZ6" s="6" t="s">
        <v>243</v>
      </c>
      <c r="FA6" s="6" t="s">
        <v>244</v>
      </c>
      <c r="FB6" s="6" t="s">
        <v>245</v>
      </c>
      <c r="FC6" s="6" t="s">
        <v>245</v>
      </c>
      <c r="FD6" s="6" t="s">
        <v>246</v>
      </c>
      <c r="FE6" s="6" t="s">
        <v>246</v>
      </c>
      <c r="FF6" s="6" t="s">
        <v>246</v>
      </c>
      <c r="FG6" s="6" t="s">
        <v>246</v>
      </c>
      <c r="FH6" s="6" t="s">
        <v>246</v>
      </c>
      <c r="FI6" s="6" t="s">
        <v>247</v>
      </c>
      <c r="FJ6" s="6" t="s">
        <v>247</v>
      </c>
      <c r="FK6" s="6" t="s">
        <v>247</v>
      </c>
      <c r="FL6" s="6" t="s">
        <v>247</v>
      </c>
      <c r="FM6" s="6" t="s">
        <v>247</v>
      </c>
      <c r="FN6" s="6" t="s">
        <v>247</v>
      </c>
      <c r="FO6" s="6" t="s">
        <v>247</v>
      </c>
      <c r="FP6" s="6" t="s">
        <v>247</v>
      </c>
      <c r="FQ6" s="6" t="s">
        <v>247</v>
      </c>
      <c r="FR6" s="6" t="s">
        <v>247</v>
      </c>
      <c r="FS6" s="6" t="s">
        <v>247</v>
      </c>
      <c r="FT6" s="6" t="s">
        <v>247</v>
      </c>
      <c r="FU6" s="6" t="s">
        <v>248</v>
      </c>
      <c r="FV6" s="6" t="s">
        <v>248</v>
      </c>
      <c r="FW6" s="6" t="s">
        <v>248</v>
      </c>
      <c r="FX6" s="6" t="s">
        <v>248</v>
      </c>
      <c r="FY6" s="6"/>
      <c r="FZ6" s="6"/>
      <c r="GA6" s="6"/>
      <c r="GB6" s="6"/>
      <c r="GC6" s="6"/>
      <c r="GD6" s="6"/>
      <c r="GE6" s="7"/>
      <c r="GF6" s="7"/>
      <c r="GG6" s="7"/>
      <c r="GH6" s="7"/>
      <c r="GI6" s="7"/>
      <c r="GJ6" s="7"/>
      <c r="GK6" s="7"/>
      <c r="GL6" s="7"/>
      <c r="GM6" s="7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s="12" customFormat="1" ht="46.5" x14ac:dyDescent="0.35">
      <c r="C7" s="13" t="s">
        <v>249</v>
      </c>
      <c r="D7" s="13" t="s">
        <v>250</v>
      </c>
      <c r="E7" s="13" t="s">
        <v>251</v>
      </c>
      <c r="F7" s="14" t="s">
        <v>252</v>
      </c>
      <c r="G7" s="13" t="s">
        <v>253</v>
      </c>
      <c r="H7" s="13" t="s">
        <v>254</v>
      </c>
      <c r="I7" s="13" t="s">
        <v>255</v>
      </c>
      <c r="J7" s="13" t="s">
        <v>256</v>
      </c>
      <c r="K7" s="13" t="s">
        <v>257</v>
      </c>
      <c r="L7" s="13" t="s">
        <v>258</v>
      </c>
      <c r="M7" s="13" t="s">
        <v>259</v>
      </c>
      <c r="N7" s="13" t="s">
        <v>260</v>
      </c>
      <c r="O7" s="13" t="s">
        <v>261</v>
      </c>
      <c r="P7" s="13" t="s">
        <v>262</v>
      </c>
      <c r="Q7" s="13" t="s">
        <v>263</v>
      </c>
      <c r="R7" s="13" t="s">
        <v>264</v>
      </c>
      <c r="S7" s="13" t="s">
        <v>265</v>
      </c>
      <c r="T7" s="13" t="s">
        <v>266</v>
      </c>
      <c r="U7" s="13" t="s">
        <v>267</v>
      </c>
      <c r="V7" s="13" t="s">
        <v>268</v>
      </c>
      <c r="W7" s="13" t="s">
        <v>269</v>
      </c>
      <c r="X7" s="13" t="s">
        <v>270</v>
      </c>
      <c r="Y7" s="13" t="s">
        <v>271</v>
      </c>
      <c r="Z7" s="13" t="s">
        <v>272</v>
      </c>
      <c r="AA7" s="13" t="s">
        <v>273</v>
      </c>
      <c r="AB7" s="13" t="s">
        <v>274</v>
      </c>
      <c r="AC7" s="13" t="s">
        <v>275</v>
      </c>
      <c r="AD7" s="13" t="s">
        <v>276</v>
      </c>
      <c r="AE7" s="13" t="s">
        <v>277</v>
      </c>
      <c r="AF7" s="13" t="s">
        <v>278</v>
      </c>
      <c r="AG7" s="13" t="s">
        <v>279</v>
      </c>
      <c r="AH7" s="13" t="s">
        <v>280</v>
      </c>
      <c r="AI7" s="13" t="s">
        <v>281</v>
      </c>
      <c r="AJ7" s="13" t="s">
        <v>282</v>
      </c>
      <c r="AK7" s="13" t="s">
        <v>283</v>
      </c>
      <c r="AL7" s="13" t="s">
        <v>284</v>
      </c>
      <c r="AM7" s="13" t="s">
        <v>285</v>
      </c>
      <c r="AN7" s="13" t="s">
        <v>286</v>
      </c>
      <c r="AO7" s="13" t="s">
        <v>287</v>
      </c>
      <c r="AP7" s="13" t="s">
        <v>288</v>
      </c>
      <c r="AQ7" s="13" t="s">
        <v>289</v>
      </c>
      <c r="AR7" s="13" t="s">
        <v>290</v>
      </c>
      <c r="AS7" s="13" t="s">
        <v>291</v>
      </c>
      <c r="AT7" s="13" t="s">
        <v>292</v>
      </c>
      <c r="AU7" s="13" t="s">
        <v>293</v>
      </c>
      <c r="AV7" s="13" t="s">
        <v>294</v>
      </c>
      <c r="AW7" s="13" t="s">
        <v>295</v>
      </c>
      <c r="AX7" s="13" t="s">
        <v>296</v>
      </c>
      <c r="AY7" s="13" t="s">
        <v>297</v>
      </c>
      <c r="AZ7" s="13" t="s">
        <v>298</v>
      </c>
      <c r="BA7" s="13" t="s">
        <v>299</v>
      </c>
      <c r="BB7" s="13" t="s">
        <v>300</v>
      </c>
      <c r="BC7" s="13" t="s">
        <v>301</v>
      </c>
      <c r="BD7" s="13" t="s">
        <v>302</v>
      </c>
      <c r="BE7" s="13" t="s">
        <v>303</v>
      </c>
      <c r="BF7" s="13" t="s">
        <v>304</v>
      </c>
      <c r="BG7" s="13" t="s">
        <v>305</v>
      </c>
      <c r="BH7" s="13" t="s">
        <v>306</v>
      </c>
      <c r="BI7" s="13" t="s">
        <v>307</v>
      </c>
      <c r="BJ7" s="13" t="s">
        <v>308</v>
      </c>
      <c r="BK7" s="13" t="s">
        <v>309</v>
      </c>
      <c r="BL7" s="13" t="s">
        <v>310</v>
      </c>
      <c r="BM7" s="13" t="s">
        <v>311</v>
      </c>
      <c r="BN7" s="13" t="s">
        <v>312</v>
      </c>
      <c r="BO7" s="13" t="s">
        <v>313</v>
      </c>
      <c r="BP7" s="13" t="s">
        <v>314</v>
      </c>
      <c r="BQ7" s="13" t="s">
        <v>315</v>
      </c>
      <c r="BR7" s="13" t="s">
        <v>316</v>
      </c>
      <c r="BS7" s="13" t="s">
        <v>317</v>
      </c>
      <c r="BT7" s="13" t="s">
        <v>318</v>
      </c>
      <c r="BU7" s="13" t="s">
        <v>319</v>
      </c>
      <c r="BV7" s="13" t="s">
        <v>320</v>
      </c>
      <c r="BW7" s="13" t="s">
        <v>321</v>
      </c>
      <c r="BX7" s="13" t="s">
        <v>322</v>
      </c>
      <c r="BY7" s="13" t="s">
        <v>323</v>
      </c>
      <c r="BZ7" s="13" t="s">
        <v>324</v>
      </c>
      <c r="CA7" s="13" t="s">
        <v>325</v>
      </c>
      <c r="CB7" s="13" t="s">
        <v>326</v>
      </c>
      <c r="CC7" s="13" t="s">
        <v>327</v>
      </c>
      <c r="CD7" s="13" t="s">
        <v>328</v>
      </c>
      <c r="CE7" s="13" t="s">
        <v>329</v>
      </c>
      <c r="CF7" s="13" t="s">
        <v>330</v>
      </c>
      <c r="CG7" s="13" t="s">
        <v>331</v>
      </c>
      <c r="CH7" s="13" t="s">
        <v>332</v>
      </c>
      <c r="CI7" s="13" t="s">
        <v>333</v>
      </c>
      <c r="CJ7" s="13" t="s">
        <v>334</v>
      </c>
      <c r="CK7" s="13" t="s">
        <v>335</v>
      </c>
      <c r="CL7" s="13" t="s">
        <v>336</v>
      </c>
      <c r="CM7" s="13" t="s">
        <v>337</v>
      </c>
      <c r="CN7" s="13" t="s">
        <v>338</v>
      </c>
      <c r="CO7" s="13" t="s">
        <v>339</v>
      </c>
      <c r="CP7" s="13" t="s">
        <v>340</v>
      </c>
      <c r="CQ7" s="13" t="s">
        <v>341</v>
      </c>
      <c r="CR7" s="13" t="s">
        <v>342</v>
      </c>
      <c r="CS7" s="13" t="s">
        <v>343</v>
      </c>
      <c r="CT7" s="13" t="s">
        <v>344</v>
      </c>
      <c r="CU7" s="13" t="s">
        <v>345</v>
      </c>
      <c r="CV7" s="13" t="s">
        <v>346</v>
      </c>
      <c r="CW7" s="13" t="s">
        <v>347</v>
      </c>
      <c r="CX7" s="13" t="s">
        <v>348</v>
      </c>
      <c r="CY7" s="13" t="s">
        <v>349</v>
      </c>
      <c r="CZ7" s="13" t="s">
        <v>350</v>
      </c>
      <c r="DA7" s="13" t="s">
        <v>351</v>
      </c>
      <c r="DB7" s="13" t="s">
        <v>352</v>
      </c>
      <c r="DC7" s="13" t="s">
        <v>353</v>
      </c>
      <c r="DD7" s="13" t="s">
        <v>354</v>
      </c>
      <c r="DE7" s="13" t="s">
        <v>355</v>
      </c>
      <c r="DF7" s="13" t="s">
        <v>356</v>
      </c>
      <c r="DG7" s="13" t="s">
        <v>357</v>
      </c>
      <c r="DH7" s="13" t="s">
        <v>358</v>
      </c>
      <c r="DI7" s="13" t="s">
        <v>359</v>
      </c>
      <c r="DJ7" s="13" t="s">
        <v>360</v>
      </c>
      <c r="DK7" s="13" t="s">
        <v>361</v>
      </c>
      <c r="DL7" s="13" t="s">
        <v>362</v>
      </c>
      <c r="DM7" s="13" t="s">
        <v>363</v>
      </c>
      <c r="DN7" s="13" t="s">
        <v>364</v>
      </c>
      <c r="DO7" s="13" t="s">
        <v>365</v>
      </c>
      <c r="DP7" s="13" t="s">
        <v>366</v>
      </c>
      <c r="DQ7" s="13" t="s">
        <v>367</v>
      </c>
      <c r="DR7" s="13" t="s">
        <v>368</v>
      </c>
      <c r="DS7" s="13" t="s">
        <v>369</v>
      </c>
      <c r="DT7" s="13" t="s">
        <v>370</v>
      </c>
      <c r="DU7" s="13" t="s">
        <v>371</v>
      </c>
      <c r="DV7" s="13" t="s">
        <v>372</v>
      </c>
      <c r="DW7" s="13" t="s">
        <v>373</v>
      </c>
      <c r="DX7" s="13" t="s">
        <v>374</v>
      </c>
      <c r="DY7" s="13" t="s">
        <v>375</v>
      </c>
      <c r="DZ7" s="13" t="s">
        <v>376</v>
      </c>
      <c r="EA7" s="13" t="s">
        <v>377</v>
      </c>
      <c r="EB7" s="13" t="s">
        <v>378</v>
      </c>
      <c r="EC7" s="13" t="s">
        <v>379</v>
      </c>
      <c r="ED7" s="13" t="s">
        <v>380</v>
      </c>
      <c r="EE7" s="13" t="s">
        <v>381</v>
      </c>
      <c r="EF7" s="13" t="s">
        <v>382</v>
      </c>
      <c r="EG7" s="13" t="s">
        <v>383</v>
      </c>
      <c r="EH7" s="13" t="s">
        <v>384</v>
      </c>
      <c r="EI7" s="13" t="s">
        <v>385</v>
      </c>
      <c r="EJ7" s="13" t="s">
        <v>386</v>
      </c>
      <c r="EK7" s="13" t="s">
        <v>387</v>
      </c>
      <c r="EL7" s="13" t="s">
        <v>388</v>
      </c>
      <c r="EM7" s="13" t="s">
        <v>389</v>
      </c>
      <c r="EN7" s="13" t="s">
        <v>390</v>
      </c>
      <c r="EO7" s="13" t="s">
        <v>391</v>
      </c>
      <c r="EP7" s="13" t="s">
        <v>392</v>
      </c>
      <c r="EQ7" s="13" t="s">
        <v>393</v>
      </c>
      <c r="ER7" s="13" t="s">
        <v>394</v>
      </c>
      <c r="ES7" s="13" t="s">
        <v>395</v>
      </c>
      <c r="ET7" s="13" t="s">
        <v>396</v>
      </c>
      <c r="EU7" s="13" t="s">
        <v>397</v>
      </c>
      <c r="EV7" s="13" t="s">
        <v>398</v>
      </c>
      <c r="EW7" s="13" t="s">
        <v>399</v>
      </c>
      <c r="EX7" s="13" t="s">
        <v>400</v>
      </c>
      <c r="EY7" s="13" t="s">
        <v>401</v>
      </c>
      <c r="EZ7" s="13" t="s">
        <v>402</v>
      </c>
      <c r="FA7" s="13" t="s">
        <v>403</v>
      </c>
      <c r="FB7" s="13" t="s">
        <v>404</v>
      </c>
      <c r="FC7" s="13" t="s">
        <v>405</v>
      </c>
      <c r="FD7" s="13" t="s">
        <v>406</v>
      </c>
      <c r="FE7" s="13" t="s">
        <v>407</v>
      </c>
      <c r="FF7" s="13" t="s">
        <v>408</v>
      </c>
      <c r="FG7" s="13" t="s">
        <v>409</v>
      </c>
      <c r="FH7" s="13" t="s">
        <v>410</v>
      </c>
      <c r="FI7" s="13" t="s">
        <v>411</v>
      </c>
      <c r="FJ7" s="13" t="s">
        <v>412</v>
      </c>
      <c r="FK7" s="13" t="s">
        <v>413</v>
      </c>
      <c r="FL7" s="13" t="s">
        <v>414</v>
      </c>
      <c r="FM7" s="13" t="s">
        <v>415</v>
      </c>
      <c r="FN7" s="13" t="s">
        <v>416</v>
      </c>
      <c r="FO7" s="13" t="s">
        <v>417</v>
      </c>
      <c r="FP7" s="13" t="s">
        <v>418</v>
      </c>
      <c r="FQ7" s="13" t="s">
        <v>419</v>
      </c>
      <c r="FR7" s="13" t="s">
        <v>420</v>
      </c>
      <c r="FS7" s="13" t="s">
        <v>421</v>
      </c>
      <c r="FT7" s="13" t="s">
        <v>422</v>
      </c>
      <c r="FU7" s="13" t="s">
        <v>423</v>
      </c>
      <c r="FV7" s="13" t="s">
        <v>424</v>
      </c>
      <c r="FW7" s="13" t="s">
        <v>425</v>
      </c>
      <c r="FX7" s="13" t="s">
        <v>426</v>
      </c>
      <c r="FY7" s="13" t="s">
        <v>427</v>
      </c>
      <c r="FZ7" s="13" t="s">
        <v>428</v>
      </c>
      <c r="GA7" s="13"/>
      <c r="GB7" s="13"/>
      <c r="GC7" s="13"/>
      <c r="GD7" s="13"/>
      <c r="GE7" s="15"/>
      <c r="GF7" s="15"/>
      <c r="GG7" s="15"/>
      <c r="GH7" s="15"/>
      <c r="GI7" s="15"/>
      <c r="GJ7" s="15"/>
      <c r="GK7" s="15"/>
      <c r="GL7" s="15"/>
      <c r="GM7" s="15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x14ac:dyDescent="0.35">
      <c r="A8" s="6" t="s">
        <v>429</v>
      </c>
      <c r="B8" s="7" t="s">
        <v>430</v>
      </c>
      <c r="C8" s="17">
        <v>6011.5</v>
      </c>
      <c r="D8" s="17">
        <v>31569.5</v>
      </c>
      <c r="E8" s="17">
        <v>4658.5</v>
      </c>
      <c r="F8" s="17">
        <v>20685.5</v>
      </c>
      <c r="G8" s="17">
        <v>1427</v>
      </c>
      <c r="H8" s="17">
        <v>1024</v>
      </c>
      <c r="I8" s="17">
        <v>6582</v>
      </c>
      <c r="J8" s="17">
        <v>1900</v>
      </c>
      <c r="K8" s="17">
        <v>251</v>
      </c>
      <c r="L8" s="17">
        <v>1949.5</v>
      </c>
      <c r="M8" s="17">
        <v>883</v>
      </c>
      <c r="N8" s="17">
        <v>46968</v>
      </c>
      <c r="O8" s="17">
        <v>12020.5</v>
      </c>
      <c r="P8" s="17">
        <v>297</v>
      </c>
      <c r="Q8" s="17">
        <v>33937</v>
      </c>
      <c r="R8" s="17">
        <v>5916.5</v>
      </c>
      <c r="S8" s="17">
        <v>1452.5</v>
      </c>
      <c r="T8" s="17">
        <v>151</v>
      </c>
      <c r="U8" s="17">
        <v>43</v>
      </c>
      <c r="V8" s="17">
        <v>241</v>
      </c>
      <c r="W8" s="17">
        <v>200</v>
      </c>
      <c r="X8" s="17">
        <v>27</v>
      </c>
      <c r="Y8" s="17">
        <v>911</v>
      </c>
      <c r="Z8" s="17">
        <v>203</v>
      </c>
      <c r="AA8" s="17">
        <v>28579</v>
      </c>
      <c r="AB8" s="17">
        <v>25646.5</v>
      </c>
      <c r="AC8" s="17">
        <v>850</v>
      </c>
      <c r="AD8" s="17">
        <v>1172.5</v>
      </c>
      <c r="AE8" s="17">
        <v>87</v>
      </c>
      <c r="AF8" s="17">
        <v>156.5</v>
      </c>
      <c r="AG8" s="17">
        <v>544</v>
      </c>
      <c r="AH8" s="17">
        <v>903</v>
      </c>
      <c r="AI8" s="17">
        <v>353.5</v>
      </c>
      <c r="AJ8" s="17">
        <v>147</v>
      </c>
      <c r="AK8" s="17">
        <v>147</v>
      </c>
      <c r="AL8" s="17">
        <v>249</v>
      </c>
      <c r="AM8" s="17">
        <v>320</v>
      </c>
      <c r="AN8" s="17">
        <v>291</v>
      </c>
      <c r="AO8" s="17">
        <v>3928.5</v>
      </c>
      <c r="AP8" s="17">
        <v>76806</v>
      </c>
      <c r="AQ8" s="17">
        <v>214</v>
      </c>
      <c r="AR8" s="17">
        <v>55824</v>
      </c>
      <c r="AS8" s="17">
        <v>5799</v>
      </c>
      <c r="AT8" s="17">
        <v>2149.5</v>
      </c>
      <c r="AU8" s="17">
        <v>264</v>
      </c>
      <c r="AV8" s="17">
        <v>280</v>
      </c>
      <c r="AW8" s="17">
        <v>234</v>
      </c>
      <c r="AX8" s="17">
        <v>59</v>
      </c>
      <c r="AY8" s="17">
        <v>387</v>
      </c>
      <c r="AZ8" s="17">
        <v>11210</v>
      </c>
      <c r="BA8" s="17">
        <v>8324</v>
      </c>
      <c r="BB8" s="17">
        <v>6698.5</v>
      </c>
      <c r="BC8" s="17">
        <v>19751.5</v>
      </c>
      <c r="BD8" s="17">
        <v>3395.5</v>
      </c>
      <c r="BE8" s="17">
        <v>1155</v>
      </c>
      <c r="BF8" s="17">
        <v>24030</v>
      </c>
      <c r="BG8" s="17">
        <v>820.5</v>
      </c>
      <c r="BH8" s="17">
        <v>550.5</v>
      </c>
      <c r="BI8" s="17">
        <v>234.5</v>
      </c>
      <c r="BJ8" s="17">
        <v>5929</v>
      </c>
      <c r="BK8" s="17">
        <v>28558.5</v>
      </c>
      <c r="BL8" s="17">
        <v>55.5</v>
      </c>
      <c r="BM8" s="17">
        <v>339.5</v>
      </c>
      <c r="BN8" s="17">
        <v>2825</v>
      </c>
      <c r="BO8" s="17">
        <v>1175</v>
      </c>
      <c r="BP8" s="17">
        <v>141</v>
      </c>
      <c r="BQ8" s="17">
        <v>5310.5</v>
      </c>
      <c r="BR8" s="17">
        <v>4177.5</v>
      </c>
      <c r="BS8" s="17">
        <v>1015</v>
      </c>
      <c r="BT8" s="17">
        <v>344</v>
      </c>
      <c r="BU8" s="17">
        <v>386</v>
      </c>
      <c r="BV8" s="17">
        <v>1161</v>
      </c>
      <c r="BW8" s="17">
        <v>1843.5</v>
      </c>
      <c r="BX8" s="17">
        <v>65</v>
      </c>
      <c r="BY8" s="17">
        <v>404.5</v>
      </c>
      <c r="BZ8" s="17">
        <v>184</v>
      </c>
      <c r="CA8" s="17">
        <v>130</v>
      </c>
      <c r="CB8" s="17">
        <v>67395</v>
      </c>
      <c r="CC8" s="17">
        <v>175</v>
      </c>
      <c r="CD8" s="17">
        <v>189.5</v>
      </c>
      <c r="CE8" s="17">
        <v>146</v>
      </c>
      <c r="CF8" s="17">
        <v>103</v>
      </c>
      <c r="CG8" s="17">
        <v>190.5</v>
      </c>
      <c r="CH8" s="17">
        <v>95</v>
      </c>
      <c r="CI8" s="17">
        <v>652</v>
      </c>
      <c r="CJ8" s="17">
        <v>807</v>
      </c>
      <c r="CK8" s="17">
        <v>4719</v>
      </c>
      <c r="CL8" s="17">
        <v>1180</v>
      </c>
      <c r="CM8" s="17">
        <v>681</v>
      </c>
      <c r="CN8" s="17">
        <v>26949</v>
      </c>
      <c r="CO8" s="17">
        <v>13382</v>
      </c>
      <c r="CP8" s="17">
        <v>871.5</v>
      </c>
      <c r="CQ8" s="17">
        <v>687</v>
      </c>
      <c r="CR8" s="17">
        <v>208.5</v>
      </c>
      <c r="CS8" s="17">
        <v>269</v>
      </c>
      <c r="CT8" s="17">
        <v>94</v>
      </c>
      <c r="CU8" s="17">
        <v>387</v>
      </c>
      <c r="CV8" s="17">
        <v>22.5</v>
      </c>
      <c r="CW8" s="17">
        <v>189</v>
      </c>
      <c r="CX8" s="17">
        <v>432.5</v>
      </c>
      <c r="CY8" s="17">
        <v>29.5</v>
      </c>
      <c r="CZ8" s="17">
        <v>1604</v>
      </c>
      <c r="DA8" s="17">
        <v>178</v>
      </c>
      <c r="DB8" s="17">
        <v>301.5</v>
      </c>
      <c r="DC8" s="17">
        <v>167</v>
      </c>
      <c r="DD8" s="17">
        <v>140</v>
      </c>
      <c r="DE8" s="17">
        <v>270.5</v>
      </c>
      <c r="DF8" s="17">
        <v>18049.5</v>
      </c>
      <c r="DG8" s="17">
        <v>90</v>
      </c>
      <c r="DH8" s="17">
        <v>1627</v>
      </c>
      <c r="DI8" s="17">
        <v>2220.5</v>
      </c>
      <c r="DJ8" s="17">
        <v>580</v>
      </c>
      <c r="DK8" s="17">
        <v>452.5</v>
      </c>
      <c r="DL8" s="17">
        <v>5328</v>
      </c>
      <c r="DM8" s="17">
        <v>210</v>
      </c>
      <c r="DN8" s="17">
        <v>1165.5</v>
      </c>
      <c r="DO8" s="17">
        <v>2978</v>
      </c>
      <c r="DP8" s="17">
        <v>172</v>
      </c>
      <c r="DQ8" s="17">
        <v>746</v>
      </c>
      <c r="DR8" s="17">
        <v>1218.5</v>
      </c>
      <c r="DS8" s="17">
        <v>540</v>
      </c>
      <c r="DT8" s="17">
        <v>167.5</v>
      </c>
      <c r="DU8" s="17">
        <v>326</v>
      </c>
      <c r="DV8" s="17">
        <v>200.5</v>
      </c>
      <c r="DW8" s="17">
        <v>280</v>
      </c>
      <c r="DX8" s="17">
        <v>149</v>
      </c>
      <c r="DY8" s="17">
        <v>283</v>
      </c>
      <c r="DZ8" s="17">
        <v>634</v>
      </c>
      <c r="EA8" s="17">
        <v>474.5</v>
      </c>
      <c r="EB8" s="17">
        <v>485</v>
      </c>
      <c r="EC8" s="17">
        <v>266.5</v>
      </c>
      <c r="ED8" s="17">
        <v>1442</v>
      </c>
      <c r="EE8" s="17">
        <v>175</v>
      </c>
      <c r="EF8" s="17">
        <v>1246</v>
      </c>
      <c r="EG8" s="17">
        <v>227</v>
      </c>
      <c r="EH8" s="17">
        <v>228</v>
      </c>
      <c r="EI8" s="17">
        <v>12845.5</v>
      </c>
      <c r="EJ8" s="17">
        <v>9575.5</v>
      </c>
      <c r="EK8" s="17">
        <v>640</v>
      </c>
      <c r="EL8" s="17">
        <v>432.5</v>
      </c>
      <c r="EM8" s="17">
        <v>352</v>
      </c>
      <c r="EN8" s="17">
        <v>884</v>
      </c>
      <c r="EO8" s="17">
        <v>276</v>
      </c>
      <c r="EP8" s="17">
        <v>381.5</v>
      </c>
      <c r="EQ8" s="17">
        <v>2381</v>
      </c>
      <c r="ER8" s="17">
        <v>287.5</v>
      </c>
      <c r="ES8" s="17">
        <v>160</v>
      </c>
      <c r="ET8" s="17">
        <v>173</v>
      </c>
      <c r="EU8" s="17">
        <v>513</v>
      </c>
      <c r="EV8" s="17">
        <v>66</v>
      </c>
      <c r="EW8" s="17">
        <v>756</v>
      </c>
      <c r="EX8" s="17">
        <v>156</v>
      </c>
      <c r="EY8" s="17">
        <v>763</v>
      </c>
      <c r="EZ8" s="17">
        <v>120</v>
      </c>
      <c r="FA8" s="17">
        <v>3185</v>
      </c>
      <c r="FB8" s="17">
        <v>251.5</v>
      </c>
      <c r="FC8" s="17">
        <v>1701.5</v>
      </c>
      <c r="FD8" s="17">
        <v>379</v>
      </c>
      <c r="FE8" s="17">
        <v>71</v>
      </c>
      <c r="FF8" s="17">
        <v>173</v>
      </c>
      <c r="FG8" s="17">
        <v>118</v>
      </c>
      <c r="FH8" s="17">
        <v>64</v>
      </c>
      <c r="FI8" s="17">
        <v>1560</v>
      </c>
      <c r="FJ8" s="17">
        <v>1864</v>
      </c>
      <c r="FK8" s="17">
        <v>2339</v>
      </c>
      <c r="FL8" s="17">
        <v>7537</v>
      </c>
      <c r="FM8" s="17">
        <v>3566.5</v>
      </c>
      <c r="FN8" s="17">
        <v>20288</v>
      </c>
      <c r="FO8" s="17">
        <v>1007</v>
      </c>
      <c r="FP8" s="17">
        <v>2070.5</v>
      </c>
      <c r="FQ8" s="17">
        <v>893.5</v>
      </c>
      <c r="FR8" s="17">
        <v>151</v>
      </c>
      <c r="FS8" s="17">
        <v>158</v>
      </c>
      <c r="FT8" s="17">
        <v>54</v>
      </c>
      <c r="FU8" s="17">
        <v>724</v>
      </c>
      <c r="FV8" s="17">
        <v>637.5</v>
      </c>
      <c r="FW8" s="17">
        <v>139</v>
      </c>
      <c r="FX8" s="17">
        <v>51.5</v>
      </c>
      <c r="FY8" s="18"/>
      <c r="FZ8" s="18">
        <f>SUM(C8:FY8)</f>
        <v>759137.5</v>
      </c>
      <c r="GA8" s="18"/>
      <c r="GB8" s="18"/>
      <c r="GC8" s="6"/>
      <c r="GD8" s="18"/>
      <c r="GE8" s="18"/>
      <c r="GF8" s="18"/>
      <c r="GG8" s="7"/>
      <c r="GH8" s="7"/>
      <c r="GI8" s="7"/>
      <c r="GJ8" s="7"/>
      <c r="GK8" s="7"/>
      <c r="GL8" s="7"/>
      <c r="GM8" s="7"/>
    </row>
    <row r="9" spans="1:256" x14ac:dyDescent="0.35">
      <c r="A9" s="6" t="s">
        <v>431</v>
      </c>
      <c r="B9" s="7" t="s">
        <v>432</v>
      </c>
      <c r="C9" s="19">
        <v>490</v>
      </c>
      <c r="D9" s="20">
        <v>2157</v>
      </c>
      <c r="E9" s="20">
        <v>341</v>
      </c>
      <c r="F9" s="20">
        <v>1564</v>
      </c>
      <c r="G9" s="20">
        <v>146</v>
      </c>
      <c r="H9" s="20">
        <v>72</v>
      </c>
      <c r="I9" s="20">
        <v>488.5</v>
      </c>
      <c r="J9" s="20">
        <v>139</v>
      </c>
      <c r="K9" s="20">
        <v>12</v>
      </c>
      <c r="L9" s="20">
        <v>164</v>
      </c>
      <c r="M9" s="20">
        <v>55</v>
      </c>
      <c r="N9" s="20">
        <v>3055.5</v>
      </c>
      <c r="O9" s="20">
        <v>813</v>
      </c>
      <c r="P9" s="20">
        <v>33</v>
      </c>
      <c r="Q9" s="20">
        <v>2750</v>
      </c>
      <c r="R9" s="20">
        <v>150</v>
      </c>
      <c r="S9" s="20">
        <v>121</v>
      </c>
      <c r="T9" s="20">
        <v>9</v>
      </c>
      <c r="U9" s="20">
        <v>7</v>
      </c>
      <c r="V9" s="20">
        <v>20.5</v>
      </c>
      <c r="W9" s="20">
        <v>9.5</v>
      </c>
      <c r="X9" s="20">
        <v>0</v>
      </c>
      <c r="Y9" s="20">
        <v>29</v>
      </c>
      <c r="Z9" s="20">
        <v>24</v>
      </c>
      <c r="AA9" s="20">
        <v>2177.5</v>
      </c>
      <c r="AB9" s="20">
        <v>1537</v>
      </c>
      <c r="AC9" s="20">
        <v>59</v>
      </c>
      <c r="AD9" s="20">
        <v>84.5</v>
      </c>
      <c r="AE9" s="20">
        <v>7</v>
      </c>
      <c r="AF9" s="20">
        <v>6</v>
      </c>
      <c r="AG9" s="20">
        <v>46</v>
      </c>
      <c r="AH9" s="20">
        <v>52</v>
      </c>
      <c r="AI9" s="20">
        <v>32</v>
      </c>
      <c r="AJ9" s="20">
        <v>17</v>
      </c>
      <c r="AK9" s="20">
        <v>12</v>
      </c>
      <c r="AL9" s="20">
        <v>27</v>
      </c>
      <c r="AM9" s="20">
        <v>23</v>
      </c>
      <c r="AN9" s="20">
        <v>18</v>
      </c>
      <c r="AO9" s="20">
        <v>303.5</v>
      </c>
      <c r="AP9" s="20">
        <v>6415.5</v>
      </c>
      <c r="AQ9" s="20">
        <v>19</v>
      </c>
      <c r="AR9" s="20">
        <v>4095</v>
      </c>
      <c r="AS9" s="20">
        <v>380</v>
      </c>
      <c r="AT9" s="20">
        <v>184</v>
      </c>
      <c r="AU9" s="20">
        <v>27</v>
      </c>
      <c r="AV9" s="20">
        <v>17</v>
      </c>
      <c r="AW9" s="20">
        <v>22</v>
      </c>
      <c r="AX9" s="20">
        <v>4</v>
      </c>
      <c r="AY9" s="20">
        <v>28</v>
      </c>
      <c r="AZ9" s="20">
        <v>960</v>
      </c>
      <c r="BA9" s="20">
        <v>670</v>
      </c>
      <c r="BB9" s="20">
        <v>652.5</v>
      </c>
      <c r="BC9" s="20">
        <v>1736.5</v>
      </c>
      <c r="BD9" s="20">
        <v>219</v>
      </c>
      <c r="BE9" s="20">
        <v>52</v>
      </c>
      <c r="BF9" s="20">
        <v>1473.5</v>
      </c>
      <c r="BG9" s="20">
        <v>64</v>
      </c>
      <c r="BH9" s="20">
        <v>28</v>
      </c>
      <c r="BI9" s="20">
        <v>19</v>
      </c>
      <c r="BJ9" s="20">
        <v>312.5</v>
      </c>
      <c r="BK9" s="20">
        <v>1793.5</v>
      </c>
      <c r="BL9" s="20">
        <v>4</v>
      </c>
      <c r="BM9" s="20">
        <v>25</v>
      </c>
      <c r="BN9" s="20">
        <v>239.5</v>
      </c>
      <c r="BO9" s="20">
        <v>76</v>
      </c>
      <c r="BP9" s="20">
        <v>11</v>
      </c>
      <c r="BQ9" s="20">
        <v>344</v>
      </c>
      <c r="BR9" s="20">
        <v>305.5</v>
      </c>
      <c r="BS9" s="20">
        <v>91</v>
      </c>
      <c r="BT9" s="20">
        <v>18</v>
      </c>
      <c r="BU9" s="20">
        <v>24</v>
      </c>
      <c r="BV9" s="20">
        <v>62</v>
      </c>
      <c r="BW9" s="20">
        <v>142</v>
      </c>
      <c r="BX9" s="20">
        <v>2</v>
      </c>
      <c r="BY9" s="20">
        <v>35</v>
      </c>
      <c r="BZ9" s="20">
        <v>11</v>
      </c>
      <c r="CA9" s="20">
        <v>9</v>
      </c>
      <c r="CB9" s="20">
        <v>4916.5</v>
      </c>
      <c r="CC9" s="20">
        <v>17</v>
      </c>
      <c r="CD9" s="20">
        <v>14.5</v>
      </c>
      <c r="CE9" s="20">
        <v>5</v>
      </c>
      <c r="CF9" s="20">
        <v>7</v>
      </c>
      <c r="CG9" s="20">
        <v>11</v>
      </c>
      <c r="CH9" s="20">
        <v>4</v>
      </c>
      <c r="CI9" s="20">
        <v>39</v>
      </c>
      <c r="CJ9" s="20">
        <v>67</v>
      </c>
      <c r="CK9" s="20">
        <v>300.5</v>
      </c>
      <c r="CL9" s="20">
        <v>75</v>
      </c>
      <c r="CM9" s="20">
        <v>46.5</v>
      </c>
      <c r="CN9" s="20">
        <v>1848.5</v>
      </c>
      <c r="CO9" s="20">
        <v>987</v>
      </c>
      <c r="CP9" s="20">
        <v>73.5</v>
      </c>
      <c r="CQ9" s="20">
        <v>53</v>
      </c>
      <c r="CR9" s="20">
        <v>22</v>
      </c>
      <c r="CS9" s="20">
        <v>21</v>
      </c>
      <c r="CT9" s="20">
        <v>7</v>
      </c>
      <c r="CU9" s="20">
        <v>17</v>
      </c>
      <c r="CV9" s="20">
        <v>1</v>
      </c>
      <c r="CW9" s="20">
        <v>16</v>
      </c>
      <c r="CX9" s="20">
        <v>38</v>
      </c>
      <c r="CY9" s="20">
        <v>0</v>
      </c>
      <c r="CZ9" s="20">
        <v>155</v>
      </c>
      <c r="DA9" s="20">
        <v>23</v>
      </c>
      <c r="DB9" s="20">
        <v>21</v>
      </c>
      <c r="DC9" s="20">
        <v>15</v>
      </c>
      <c r="DD9" s="20">
        <v>16</v>
      </c>
      <c r="DE9" s="20">
        <v>17</v>
      </c>
      <c r="DF9" s="20">
        <v>1260</v>
      </c>
      <c r="DG9" s="20">
        <v>5</v>
      </c>
      <c r="DH9" s="20">
        <v>137</v>
      </c>
      <c r="DI9" s="20">
        <v>180.5</v>
      </c>
      <c r="DJ9" s="20">
        <v>44</v>
      </c>
      <c r="DK9" s="20">
        <v>33</v>
      </c>
      <c r="DL9" s="20">
        <v>362.5</v>
      </c>
      <c r="DM9" s="20">
        <v>18.5</v>
      </c>
      <c r="DN9" s="20">
        <v>98</v>
      </c>
      <c r="DO9" s="20">
        <v>253</v>
      </c>
      <c r="DP9" s="20">
        <v>19</v>
      </c>
      <c r="DQ9" s="20">
        <v>71</v>
      </c>
      <c r="DR9" s="20">
        <v>100</v>
      </c>
      <c r="DS9" s="20">
        <v>49</v>
      </c>
      <c r="DT9" s="20">
        <v>13</v>
      </c>
      <c r="DU9" s="20">
        <v>29</v>
      </c>
      <c r="DV9" s="20">
        <v>6</v>
      </c>
      <c r="DW9" s="20">
        <v>21</v>
      </c>
      <c r="DX9" s="20">
        <v>10</v>
      </c>
      <c r="DY9" s="20">
        <v>13</v>
      </c>
      <c r="DZ9" s="20">
        <v>42</v>
      </c>
      <c r="EA9" s="20">
        <v>37</v>
      </c>
      <c r="EB9" s="20">
        <v>42</v>
      </c>
      <c r="EC9" s="20">
        <v>15</v>
      </c>
      <c r="ED9" s="20">
        <v>81</v>
      </c>
      <c r="EE9" s="20">
        <v>14</v>
      </c>
      <c r="EF9" s="20">
        <v>106</v>
      </c>
      <c r="EG9" s="20">
        <v>19</v>
      </c>
      <c r="EH9" s="20">
        <v>23</v>
      </c>
      <c r="EI9" s="20">
        <v>1026</v>
      </c>
      <c r="EJ9" s="20">
        <v>702.5</v>
      </c>
      <c r="EK9" s="20">
        <v>46</v>
      </c>
      <c r="EL9" s="20">
        <v>35</v>
      </c>
      <c r="EM9" s="20">
        <v>22</v>
      </c>
      <c r="EN9" s="20">
        <v>70</v>
      </c>
      <c r="EO9" s="20">
        <v>20</v>
      </c>
      <c r="EP9" s="20">
        <v>36</v>
      </c>
      <c r="EQ9" s="20">
        <v>128</v>
      </c>
      <c r="ER9" s="20">
        <v>23</v>
      </c>
      <c r="ES9" s="20">
        <v>14.5</v>
      </c>
      <c r="ET9" s="20">
        <v>9</v>
      </c>
      <c r="EU9" s="20">
        <v>56</v>
      </c>
      <c r="EV9" s="20">
        <v>6</v>
      </c>
      <c r="EW9" s="20">
        <v>45</v>
      </c>
      <c r="EX9" s="20">
        <v>14</v>
      </c>
      <c r="EY9" s="20">
        <v>18</v>
      </c>
      <c r="EZ9" s="20">
        <v>11</v>
      </c>
      <c r="FA9" s="20">
        <v>232</v>
      </c>
      <c r="FB9" s="20">
        <v>15</v>
      </c>
      <c r="FC9" s="20">
        <v>118.5</v>
      </c>
      <c r="FD9" s="20">
        <v>20</v>
      </c>
      <c r="FE9" s="20">
        <v>11</v>
      </c>
      <c r="FF9" s="20">
        <v>10</v>
      </c>
      <c r="FG9" s="20">
        <v>6</v>
      </c>
      <c r="FH9" s="20">
        <v>4</v>
      </c>
      <c r="FI9" s="20">
        <v>131</v>
      </c>
      <c r="FJ9" s="20">
        <v>153</v>
      </c>
      <c r="FK9" s="20">
        <v>197</v>
      </c>
      <c r="FL9" s="20">
        <v>638.5</v>
      </c>
      <c r="FM9" s="20">
        <v>258</v>
      </c>
      <c r="FN9" s="20">
        <v>1726.5</v>
      </c>
      <c r="FO9" s="20">
        <v>75</v>
      </c>
      <c r="FP9" s="20">
        <v>154</v>
      </c>
      <c r="FQ9" s="20">
        <v>63</v>
      </c>
      <c r="FR9" s="20">
        <v>13</v>
      </c>
      <c r="FS9" s="20">
        <v>10</v>
      </c>
      <c r="FT9" s="20">
        <v>4</v>
      </c>
      <c r="FU9" s="20">
        <v>61</v>
      </c>
      <c r="FV9" s="20">
        <v>54</v>
      </c>
      <c r="FW9" s="20">
        <v>8</v>
      </c>
      <c r="FX9" s="20">
        <v>6</v>
      </c>
      <c r="FY9" s="18"/>
      <c r="FZ9" s="18">
        <f t="shared" ref="FZ9:FZ17" si="0">SUM(C9:FX9)</f>
        <v>55808.5</v>
      </c>
      <c r="GA9" s="18"/>
      <c r="GB9" s="18"/>
      <c r="GC9" s="6"/>
      <c r="GD9" s="18"/>
      <c r="GE9" s="18"/>
      <c r="GF9" s="18"/>
      <c r="GG9" s="7"/>
      <c r="GH9" s="7"/>
      <c r="GI9" s="7"/>
      <c r="GJ9" s="7"/>
      <c r="GK9" s="7"/>
      <c r="GL9" s="7"/>
      <c r="GM9" s="7"/>
    </row>
    <row r="10" spans="1:256" x14ac:dyDescent="0.35">
      <c r="A10" s="6" t="s">
        <v>433</v>
      </c>
      <c r="B10" s="7" t="s">
        <v>434</v>
      </c>
      <c r="C10" s="19">
        <v>0</v>
      </c>
      <c r="D10" s="20">
        <v>0</v>
      </c>
      <c r="E10" s="20">
        <v>1</v>
      </c>
      <c r="F10" s="20">
        <v>0</v>
      </c>
      <c r="G10" s="20">
        <v>0</v>
      </c>
      <c r="H10" s="20">
        <v>0</v>
      </c>
      <c r="I10" s="20">
        <v>0.5</v>
      </c>
      <c r="J10" s="20">
        <v>0</v>
      </c>
      <c r="K10" s="20">
        <v>0</v>
      </c>
      <c r="L10" s="20">
        <v>0</v>
      </c>
      <c r="M10" s="20">
        <v>0</v>
      </c>
      <c r="N10" s="20">
        <v>21.5</v>
      </c>
      <c r="O10" s="20">
        <v>0</v>
      </c>
      <c r="P10" s="20">
        <v>0</v>
      </c>
      <c r="Q10" s="20">
        <v>31</v>
      </c>
      <c r="R10" s="20">
        <v>0</v>
      </c>
      <c r="S10" s="20">
        <v>5</v>
      </c>
      <c r="T10" s="20">
        <v>0</v>
      </c>
      <c r="U10" s="20">
        <v>0</v>
      </c>
      <c r="V10" s="20">
        <v>0.5</v>
      </c>
      <c r="W10" s="20">
        <v>5.5</v>
      </c>
      <c r="X10" s="20">
        <v>0</v>
      </c>
      <c r="Y10" s="20">
        <v>0</v>
      </c>
      <c r="Z10" s="20">
        <v>0</v>
      </c>
      <c r="AA10" s="20">
        <v>27.5</v>
      </c>
      <c r="AB10" s="20">
        <v>1</v>
      </c>
      <c r="AC10" s="20">
        <v>0</v>
      </c>
      <c r="AD10" s="20">
        <v>0.5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3.5</v>
      </c>
      <c r="AP10" s="20">
        <v>0.5</v>
      </c>
      <c r="AQ10" s="20">
        <v>0</v>
      </c>
      <c r="AR10" s="20">
        <v>59</v>
      </c>
      <c r="AS10" s="20">
        <v>0</v>
      </c>
      <c r="AT10" s="20">
        <v>15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14</v>
      </c>
      <c r="BA10" s="20">
        <v>0</v>
      </c>
      <c r="BB10" s="20">
        <v>0.5</v>
      </c>
      <c r="BC10" s="20">
        <v>7</v>
      </c>
      <c r="BD10" s="20">
        <v>0</v>
      </c>
      <c r="BE10" s="20">
        <v>0</v>
      </c>
      <c r="BF10" s="20">
        <v>185.5</v>
      </c>
      <c r="BG10" s="20">
        <v>0</v>
      </c>
      <c r="BH10" s="20">
        <v>0</v>
      </c>
      <c r="BI10" s="20">
        <v>0</v>
      </c>
      <c r="BJ10" s="20">
        <v>13.5</v>
      </c>
      <c r="BK10" s="20">
        <v>227.5</v>
      </c>
      <c r="BL10" s="20">
        <v>0</v>
      </c>
      <c r="BM10" s="20">
        <v>0</v>
      </c>
      <c r="BN10" s="20">
        <v>0.5</v>
      </c>
      <c r="BO10" s="20">
        <v>0</v>
      </c>
      <c r="BP10" s="20">
        <v>0</v>
      </c>
      <c r="BQ10" s="20">
        <v>0</v>
      </c>
      <c r="BR10" s="20">
        <v>0.5</v>
      </c>
      <c r="BS10" s="20">
        <v>0</v>
      </c>
      <c r="BT10" s="20">
        <v>0</v>
      </c>
      <c r="BU10" s="20">
        <v>0</v>
      </c>
      <c r="BV10" s="20">
        <v>0</v>
      </c>
      <c r="BW10" s="20">
        <v>1</v>
      </c>
      <c r="BX10" s="20">
        <v>0</v>
      </c>
      <c r="BY10" s="20">
        <v>0</v>
      </c>
      <c r="BZ10" s="20">
        <v>0</v>
      </c>
      <c r="CA10" s="20">
        <v>0</v>
      </c>
      <c r="CB10" s="20">
        <v>69.5</v>
      </c>
      <c r="CC10" s="20">
        <v>0</v>
      </c>
      <c r="CD10" s="20">
        <v>11.5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3.5</v>
      </c>
      <c r="CL10" s="20">
        <v>1</v>
      </c>
      <c r="CM10" s="20">
        <v>7.5</v>
      </c>
      <c r="CN10" s="20">
        <v>78.5</v>
      </c>
      <c r="CO10" s="20">
        <v>25</v>
      </c>
      <c r="CP10" s="20">
        <v>2.5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0</v>
      </c>
      <c r="CZ10" s="20">
        <v>0</v>
      </c>
      <c r="DA10" s="20">
        <v>0</v>
      </c>
      <c r="DB10" s="20">
        <v>0</v>
      </c>
      <c r="DC10" s="20">
        <v>0</v>
      </c>
      <c r="DD10" s="20">
        <v>0</v>
      </c>
      <c r="DE10" s="20">
        <v>0</v>
      </c>
      <c r="DF10" s="20">
        <v>8</v>
      </c>
      <c r="DG10" s="20">
        <v>0</v>
      </c>
      <c r="DH10" s="20">
        <v>0</v>
      </c>
      <c r="DI10" s="20">
        <v>1.5</v>
      </c>
      <c r="DJ10" s="20">
        <v>0</v>
      </c>
      <c r="DK10" s="20">
        <v>0</v>
      </c>
      <c r="DL10" s="20">
        <v>0.5</v>
      </c>
      <c r="DM10" s="20">
        <v>0.5</v>
      </c>
      <c r="DN10" s="20">
        <v>0</v>
      </c>
      <c r="DO10" s="20">
        <v>0</v>
      </c>
      <c r="DP10" s="20">
        <v>0</v>
      </c>
      <c r="DQ10" s="20">
        <v>0</v>
      </c>
      <c r="DR10" s="20">
        <v>0</v>
      </c>
      <c r="DS10" s="20">
        <v>0</v>
      </c>
      <c r="DT10" s="20">
        <v>0</v>
      </c>
      <c r="DU10" s="20">
        <v>0</v>
      </c>
      <c r="DV10" s="20">
        <v>0</v>
      </c>
      <c r="DW10" s="20">
        <v>0</v>
      </c>
      <c r="DX10" s="20">
        <v>0</v>
      </c>
      <c r="DY10" s="20">
        <v>0</v>
      </c>
      <c r="DZ10" s="20">
        <v>0</v>
      </c>
      <c r="EA10" s="20">
        <v>0</v>
      </c>
      <c r="EB10" s="20">
        <v>0</v>
      </c>
      <c r="EC10" s="20">
        <v>0</v>
      </c>
      <c r="ED10" s="20">
        <v>0</v>
      </c>
      <c r="EE10" s="20">
        <v>0</v>
      </c>
      <c r="EF10" s="20">
        <v>0</v>
      </c>
      <c r="EG10" s="20">
        <v>0</v>
      </c>
      <c r="EH10" s="20">
        <v>0</v>
      </c>
      <c r="EI10" s="20">
        <v>0</v>
      </c>
      <c r="EJ10" s="20">
        <v>0.5</v>
      </c>
      <c r="EK10" s="20">
        <v>0</v>
      </c>
      <c r="EL10" s="20">
        <v>0</v>
      </c>
      <c r="EM10" s="20">
        <v>0</v>
      </c>
      <c r="EN10" s="20">
        <v>0</v>
      </c>
      <c r="EO10" s="20">
        <v>0</v>
      </c>
      <c r="EP10" s="20">
        <v>0</v>
      </c>
      <c r="EQ10" s="20">
        <v>0</v>
      </c>
      <c r="ER10" s="20">
        <v>0</v>
      </c>
      <c r="ES10" s="20">
        <v>5.5</v>
      </c>
      <c r="ET10" s="20">
        <v>0</v>
      </c>
      <c r="EU10" s="20">
        <v>0</v>
      </c>
      <c r="EV10" s="20">
        <v>0</v>
      </c>
      <c r="EW10" s="20">
        <v>0</v>
      </c>
      <c r="EX10" s="20">
        <v>0</v>
      </c>
      <c r="EY10" s="20">
        <v>0</v>
      </c>
      <c r="EZ10" s="20">
        <v>0</v>
      </c>
      <c r="FA10" s="20">
        <v>0</v>
      </c>
      <c r="FB10" s="20">
        <v>0</v>
      </c>
      <c r="FC10" s="20">
        <v>4.5</v>
      </c>
      <c r="FD10" s="20">
        <v>0</v>
      </c>
      <c r="FE10" s="20">
        <v>0</v>
      </c>
      <c r="FF10" s="20">
        <v>0</v>
      </c>
      <c r="FG10" s="20">
        <v>0</v>
      </c>
      <c r="FH10" s="20">
        <v>0</v>
      </c>
      <c r="FI10" s="20">
        <v>0</v>
      </c>
      <c r="FJ10" s="20">
        <v>0</v>
      </c>
      <c r="FK10" s="20">
        <v>0</v>
      </c>
      <c r="FL10" s="20">
        <v>41.5</v>
      </c>
      <c r="FM10" s="20">
        <v>0</v>
      </c>
      <c r="FN10" s="20">
        <v>8.5</v>
      </c>
      <c r="FO10" s="20">
        <v>0</v>
      </c>
      <c r="FP10" s="20">
        <v>0</v>
      </c>
      <c r="FQ10" s="20">
        <v>0</v>
      </c>
      <c r="FR10" s="20">
        <v>0</v>
      </c>
      <c r="FS10" s="20">
        <v>0</v>
      </c>
      <c r="FT10" s="20">
        <v>0</v>
      </c>
      <c r="FU10" s="20">
        <v>0</v>
      </c>
      <c r="FV10" s="20">
        <v>0</v>
      </c>
      <c r="FW10" s="20">
        <v>0</v>
      </c>
      <c r="FX10" s="20">
        <v>0</v>
      </c>
      <c r="FY10" s="18"/>
      <c r="FZ10" s="18">
        <f t="shared" si="0"/>
        <v>892</v>
      </c>
      <c r="GA10" s="18"/>
      <c r="GB10" s="18"/>
      <c r="GC10" s="6"/>
      <c r="GD10" s="18"/>
      <c r="GE10" s="18"/>
      <c r="GF10" s="18"/>
      <c r="GG10" s="7"/>
      <c r="GH10" s="7"/>
      <c r="GI10" s="7"/>
      <c r="GJ10" s="7"/>
      <c r="GK10" s="7"/>
      <c r="GL10" s="7"/>
      <c r="GM10" s="7"/>
    </row>
    <row r="11" spans="1:256" x14ac:dyDescent="0.35">
      <c r="A11" s="6" t="s">
        <v>435</v>
      </c>
      <c r="B11" s="7" t="s">
        <v>436</v>
      </c>
      <c r="C11" s="21">
        <f>C8+C9</f>
        <v>6501.5</v>
      </c>
      <c r="D11" s="21">
        <f t="shared" ref="D11:BO11" si="1">D8+D9</f>
        <v>33726.5</v>
      </c>
      <c r="E11" s="21">
        <f t="shared" si="1"/>
        <v>4999.5</v>
      </c>
      <c r="F11" s="21">
        <f t="shared" si="1"/>
        <v>22249.5</v>
      </c>
      <c r="G11" s="21">
        <f t="shared" si="1"/>
        <v>1573</v>
      </c>
      <c r="H11" s="21">
        <f t="shared" si="1"/>
        <v>1096</v>
      </c>
      <c r="I11" s="21">
        <f t="shared" si="1"/>
        <v>7070.5</v>
      </c>
      <c r="J11" s="21">
        <f t="shared" si="1"/>
        <v>2039</v>
      </c>
      <c r="K11" s="21">
        <f t="shared" si="1"/>
        <v>263</v>
      </c>
      <c r="L11" s="21">
        <f t="shared" si="1"/>
        <v>2113.5</v>
      </c>
      <c r="M11" s="21">
        <f t="shared" si="1"/>
        <v>938</v>
      </c>
      <c r="N11" s="21">
        <f t="shared" si="1"/>
        <v>50023.5</v>
      </c>
      <c r="O11" s="21">
        <f t="shared" si="1"/>
        <v>12833.5</v>
      </c>
      <c r="P11" s="21">
        <f t="shared" si="1"/>
        <v>330</v>
      </c>
      <c r="Q11" s="21">
        <f t="shared" si="1"/>
        <v>36687</v>
      </c>
      <c r="R11" s="21">
        <f t="shared" si="1"/>
        <v>6066.5</v>
      </c>
      <c r="S11" s="21">
        <f t="shared" si="1"/>
        <v>1573.5</v>
      </c>
      <c r="T11" s="21">
        <f t="shared" si="1"/>
        <v>160</v>
      </c>
      <c r="U11" s="21">
        <f t="shared" si="1"/>
        <v>50</v>
      </c>
      <c r="V11" s="21">
        <f t="shared" si="1"/>
        <v>261.5</v>
      </c>
      <c r="W11" s="21">
        <f t="shared" si="1"/>
        <v>209.5</v>
      </c>
      <c r="X11" s="21">
        <f t="shared" si="1"/>
        <v>27</v>
      </c>
      <c r="Y11" s="21">
        <f t="shared" si="1"/>
        <v>940</v>
      </c>
      <c r="Z11" s="21">
        <f t="shared" si="1"/>
        <v>227</v>
      </c>
      <c r="AA11" s="21">
        <f t="shared" si="1"/>
        <v>30756.5</v>
      </c>
      <c r="AB11" s="21">
        <f t="shared" si="1"/>
        <v>27183.5</v>
      </c>
      <c r="AC11" s="21">
        <f t="shared" si="1"/>
        <v>909</v>
      </c>
      <c r="AD11" s="21">
        <f t="shared" si="1"/>
        <v>1257</v>
      </c>
      <c r="AE11" s="21">
        <f t="shared" si="1"/>
        <v>94</v>
      </c>
      <c r="AF11" s="21">
        <f t="shared" si="1"/>
        <v>162.5</v>
      </c>
      <c r="AG11" s="21">
        <f t="shared" si="1"/>
        <v>590</v>
      </c>
      <c r="AH11" s="21">
        <f t="shared" si="1"/>
        <v>955</v>
      </c>
      <c r="AI11" s="21">
        <f t="shared" si="1"/>
        <v>385.5</v>
      </c>
      <c r="AJ11" s="21">
        <f t="shared" si="1"/>
        <v>164</v>
      </c>
      <c r="AK11" s="21">
        <f t="shared" si="1"/>
        <v>159</v>
      </c>
      <c r="AL11" s="21">
        <f t="shared" si="1"/>
        <v>276</v>
      </c>
      <c r="AM11" s="21">
        <f t="shared" si="1"/>
        <v>343</v>
      </c>
      <c r="AN11" s="21">
        <f t="shared" si="1"/>
        <v>309</v>
      </c>
      <c r="AO11" s="21">
        <f t="shared" si="1"/>
        <v>4232</v>
      </c>
      <c r="AP11" s="21">
        <f t="shared" si="1"/>
        <v>83221.5</v>
      </c>
      <c r="AQ11" s="21">
        <f t="shared" si="1"/>
        <v>233</v>
      </c>
      <c r="AR11" s="21">
        <f t="shared" si="1"/>
        <v>59919</v>
      </c>
      <c r="AS11" s="21">
        <f t="shared" si="1"/>
        <v>6179</v>
      </c>
      <c r="AT11" s="21">
        <f t="shared" si="1"/>
        <v>2333.5</v>
      </c>
      <c r="AU11" s="21">
        <f t="shared" si="1"/>
        <v>291</v>
      </c>
      <c r="AV11" s="21">
        <f t="shared" si="1"/>
        <v>297</v>
      </c>
      <c r="AW11" s="21">
        <f t="shared" si="1"/>
        <v>256</v>
      </c>
      <c r="AX11" s="21">
        <f t="shared" si="1"/>
        <v>63</v>
      </c>
      <c r="AY11" s="21">
        <f t="shared" si="1"/>
        <v>415</v>
      </c>
      <c r="AZ11" s="21">
        <f t="shared" si="1"/>
        <v>12170</v>
      </c>
      <c r="BA11" s="21">
        <f t="shared" si="1"/>
        <v>8994</v>
      </c>
      <c r="BB11" s="21">
        <f t="shared" si="1"/>
        <v>7351</v>
      </c>
      <c r="BC11" s="21">
        <f t="shared" si="1"/>
        <v>21488</v>
      </c>
      <c r="BD11" s="21">
        <f t="shared" si="1"/>
        <v>3614.5</v>
      </c>
      <c r="BE11" s="21">
        <f t="shared" si="1"/>
        <v>1207</v>
      </c>
      <c r="BF11" s="21">
        <f t="shared" si="1"/>
        <v>25503.5</v>
      </c>
      <c r="BG11" s="21">
        <f t="shared" si="1"/>
        <v>884.5</v>
      </c>
      <c r="BH11" s="21">
        <f t="shared" si="1"/>
        <v>578.5</v>
      </c>
      <c r="BI11" s="21">
        <f t="shared" si="1"/>
        <v>253.5</v>
      </c>
      <c r="BJ11" s="21">
        <f t="shared" si="1"/>
        <v>6241.5</v>
      </c>
      <c r="BK11" s="21">
        <f t="shared" si="1"/>
        <v>30352</v>
      </c>
      <c r="BL11" s="21">
        <f t="shared" si="1"/>
        <v>59.5</v>
      </c>
      <c r="BM11" s="21">
        <f t="shared" si="1"/>
        <v>364.5</v>
      </c>
      <c r="BN11" s="21">
        <f t="shared" si="1"/>
        <v>3064.5</v>
      </c>
      <c r="BO11" s="21">
        <f t="shared" si="1"/>
        <v>1251</v>
      </c>
      <c r="BP11" s="21">
        <f t="shared" ref="BP11:EA11" si="2">BP8+BP9</f>
        <v>152</v>
      </c>
      <c r="BQ11" s="21">
        <f t="shared" si="2"/>
        <v>5654.5</v>
      </c>
      <c r="BR11" s="21">
        <f t="shared" si="2"/>
        <v>4483</v>
      </c>
      <c r="BS11" s="21">
        <f t="shared" si="2"/>
        <v>1106</v>
      </c>
      <c r="BT11" s="21">
        <f t="shared" si="2"/>
        <v>362</v>
      </c>
      <c r="BU11" s="21">
        <f t="shared" si="2"/>
        <v>410</v>
      </c>
      <c r="BV11" s="21">
        <f t="shared" si="2"/>
        <v>1223</v>
      </c>
      <c r="BW11" s="21">
        <f t="shared" si="2"/>
        <v>1985.5</v>
      </c>
      <c r="BX11" s="21">
        <f t="shared" si="2"/>
        <v>67</v>
      </c>
      <c r="BY11" s="21">
        <f t="shared" si="2"/>
        <v>439.5</v>
      </c>
      <c r="BZ11" s="21">
        <f t="shared" si="2"/>
        <v>195</v>
      </c>
      <c r="CA11" s="21">
        <f t="shared" si="2"/>
        <v>139</v>
      </c>
      <c r="CB11" s="21">
        <f t="shared" si="2"/>
        <v>72311.5</v>
      </c>
      <c r="CC11" s="21">
        <f t="shared" si="2"/>
        <v>192</v>
      </c>
      <c r="CD11" s="21">
        <f t="shared" si="2"/>
        <v>204</v>
      </c>
      <c r="CE11" s="21">
        <f t="shared" si="2"/>
        <v>151</v>
      </c>
      <c r="CF11" s="21">
        <f t="shared" si="2"/>
        <v>110</v>
      </c>
      <c r="CG11" s="21">
        <f t="shared" si="2"/>
        <v>201.5</v>
      </c>
      <c r="CH11" s="21">
        <f t="shared" si="2"/>
        <v>99</v>
      </c>
      <c r="CI11" s="21">
        <f t="shared" si="2"/>
        <v>691</v>
      </c>
      <c r="CJ11" s="21">
        <f t="shared" si="2"/>
        <v>874</v>
      </c>
      <c r="CK11" s="21">
        <f t="shared" si="2"/>
        <v>5019.5</v>
      </c>
      <c r="CL11" s="21">
        <f t="shared" si="2"/>
        <v>1255</v>
      </c>
      <c r="CM11" s="21">
        <f t="shared" si="2"/>
        <v>727.5</v>
      </c>
      <c r="CN11" s="21">
        <f t="shared" si="2"/>
        <v>28797.5</v>
      </c>
      <c r="CO11" s="21">
        <f t="shared" si="2"/>
        <v>14369</v>
      </c>
      <c r="CP11" s="21">
        <f t="shared" si="2"/>
        <v>945</v>
      </c>
      <c r="CQ11" s="21">
        <f t="shared" si="2"/>
        <v>740</v>
      </c>
      <c r="CR11" s="21">
        <f t="shared" si="2"/>
        <v>230.5</v>
      </c>
      <c r="CS11" s="21">
        <f t="shared" si="2"/>
        <v>290</v>
      </c>
      <c r="CT11" s="21">
        <f t="shared" si="2"/>
        <v>101</v>
      </c>
      <c r="CU11" s="21">
        <f t="shared" si="2"/>
        <v>404</v>
      </c>
      <c r="CV11" s="21">
        <f t="shared" si="2"/>
        <v>23.5</v>
      </c>
      <c r="CW11" s="21">
        <f t="shared" si="2"/>
        <v>205</v>
      </c>
      <c r="CX11" s="21">
        <f t="shared" si="2"/>
        <v>470.5</v>
      </c>
      <c r="CY11" s="21">
        <f t="shared" si="2"/>
        <v>29.5</v>
      </c>
      <c r="CZ11" s="21">
        <f t="shared" si="2"/>
        <v>1759</v>
      </c>
      <c r="DA11" s="21">
        <f t="shared" si="2"/>
        <v>201</v>
      </c>
      <c r="DB11" s="21">
        <f t="shared" si="2"/>
        <v>322.5</v>
      </c>
      <c r="DC11" s="21">
        <f t="shared" si="2"/>
        <v>182</v>
      </c>
      <c r="DD11" s="21">
        <f t="shared" si="2"/>
        <v>156</v>
      </c>
      <c r="DE11" s="21">
        <f t="shared" si="2"/>
        <v>287.5</v>
      </c>
      <c r="DF11" s="21">
        <f t="shared" si="2"/>
        <v>19309.5</v>
      </c>
      <c r="DG11" s="21">
        <f t="shared" si="2"/>
        <v>95</v>
      </c>
      <c r="DH11" s="21">
        <f t="shared" si="2"/>
        <v>1764</v>
      </c>
      <c r="DI11" s="21">
        <f t="shared" si="2"/>
        <v>2401</v>
      </c>
      <c r="DJ11" s="21">
        <f t="shared" si="2"/>
        <v>624</v>
      </c>
      <c r="DK11" s="21">
        <f t="shared" si="2"/>
        <v>485.5</v>
      </c>
      <c r="DL11" s="21">
        <f t="shared" si="2"/>
        <v>5690.5</v>
      </c>
      <c r="DM11" s="21">
        <f t="shared" si="2"/>
        <v>228.5</v>
      </c>
      <c r="DN11" s="21">
        <f t="shared" si="2"/>
        <v>1263.5</v>
      </c>
      <c r="DO11" s="21">
        <f t="shared" si="2"/>
        <v>3231</v>
      </c>
      <c r="DP11" s="21">
        <f t="shared" si="2"/>
        <v>191</v>
      </c>
      <c r="DQ11" s="21">
        <f t="shared" si="2"/>
        <v>817</v>
      </c>
      <c r="DR11" s="21">
        <f t="shared" si="2"/>
        <v>1318.5</v>
      </c>
      <c r="DS11" s="21">
        <f t="shared" si="2"/>
        <v>589</v>
      </c>
      <c r="DT11" s="21">
        <f t="shared" si="2"/>
        <v>180.5</v>
      </c>
      <c r="DU11" s="21">
        <f t="shared" si="2"/>
        <v>355</v>
      </c>
      <c r="DV11" s="21">
        <f t="shared" si="2"/>
        <v>206.5</v>
      </c>
      <c r="DW11" s="21">
        <f t="shared" si="2"/>
        <v>301</v>
      </c>
      <c r="DX11" s="21">
        <f t="shared" si="2"/>
        <v>159</v>
      </c>
      <c r="DY11" s="21">
        <f t="shared" si="2"/>
        <v>296</v>
      </c>
      <c r="DZ11" s="21">
        <f t="shared" si="2"/>
        <v>676</v>
      </c>
      <c r="EA11" s="21">
        <f t="shared" si="2"/>
        <v>511.5</v>
      </c>
      <c r="EB11" s="21">
        <f t="shared" ref="EB11:FX11" si="3">EB8+EB9</f>
        <v>527</v>
      </c>
      <c r="EC11" s="21">
        <f t="shared" si="3"/>
        <v>281.5</v>
      </c>
      <c r="ED11" s="21">
        <f t="shared" si="3"/>
        <v>1523</v>
      </c>
      <c r="EE11" s="21">
        <f t="shared" si="3"/>
        <v>189</v>
      </c>
      <c r="EF11" s="21">
        <f t="shared" si="3"/>
        <v>1352</v>
      </c>
      <c r="EG11" s="21">
        <f t="shared" si="3"/>
        <v>246</v>
      </c>
      <c r="EH11" s="21">
        <f t="shared" si="3"/>
        <v>251</v>
      </c>
      <c r="EI11" s="21">
        <f t="shared" si="3"/>
        <v>13871.5</v>
      </c>
      <c r="EJ11" s="21">
        <f t="shared" si="3"/>
        <v>10278</v>
      </c>
      <c r="EK11" s="21">
        <f t="shared" si="3"/>
        <v>686</v>
      </c>
      <c r="EL11" s="21">
        <f t="shared" si="3"/>
        <v>467.5</v>
      </c>
      <c r="EM11" s="21">
        <f t="shared" si="3"/>
        <v>374</v>
      </c>
      <c r="EN11" s="21">
        <f t="shared" si="3"/>
        <v>954</v>
      </c>
      <c r="EO11" s="21">
        <f t="shared" si="3"/>
        <v>296</v>
      </c>
      <c r="EP11" s="21">
        <f t="shared" si="3"/>
        <v>417.5</v>
      </c>
      <c r="EQ11" s="21">
        <f t="shared" si="3"/>
        <v>2509</v>
      </c>
      <c r="ER11" s="21">
        <f t="shared" si="3"/>
        <v>310.5</v>
      </c>
      <c r="ES11" s="21">
        <f t="shared" si="3"/>
        <v>174.5</v>
      </c>
      <c r="ET11" s="21">
        <f t="shared" si="3"/>
        <v>182</v>
      </c>
      <c r="EU11" s="21">
        <f t="shared" si="3"/>
        <v>569</v>
      </c>
      <c r="EV11" s="21">
        <f t="shared" si="3"/>
        <v>72</v>
      </c>
      <c r="EW11" s="21">
        <f t="shared" si="3"/>
        <v>801</v>
      </c>
      <c r="EX11" s="21">
        <f t="shared" si="3"/>
        <v>170</v>
      </c>
      <c r="EY11" s="21">
        <f t="shared" si="3"/>
        <v>781</v>
      </c>
      <c r="EZ11" s="21">
        <f t="shared" si="3"/>
        <v>131</v>
      </c>
      <c r="FA11" s="21">
        <f t="shared" si="3"/>
        <v>3417</v>
      </c>
      <c r="FB11" s="21">
        <f t="shared" si="3"/>
        <v>266.5</v>
      </c>
      <c r="FC11" s="21">
        <f t="shared" si="3"/>
        <v>1820</v>
      </c>
      <c r="FD11" s="21">
        <f t="shared" si="3"/>
        <v>399</v>
      </c>
      <c r="FE11" s="21">
        <f t="shared" si="3"/>
        <v>82</v>
      </c>
      <c r="FF11" s="21">
        <f t="shared" si="3"/>
        <v>183</v>
      </c>
      <c r="FG11" s="21">
        <f t="shared" si="3"/>
        <v>124</v>
      </c>
      <c r="FH11" s="21">
        <f t="shared" si="3"/>
        <v>68</v>
      </c>
      <c r="FI11" s="21">
        <f t="shared" si="3"/>
        <v>1691</v>
      </c>
      <c r="FJ11" s="21">
        <f t="shared" si="3"/>
        <v>2017</v>
      </c>
      <c r="FK11" s="21">
        <f t="shared" si="3"/>
        <v>2536</v>
      </c>
      <c r="FL11" s="21">
        <f t="shared" si="3"/>
        <v>8175.5</v>
      </c>
      <c r="FM11" s="21">
        <f t="shared" si="3"/>
        <v>3824.5</v>
      </c>
      <c r="FN11" s="21">
        <f t="shared" si="3"/>
        <v>22014.5</v>
      </c>
      <c r="FO11" s="21">
        <f t="shared" si="3"/>
        <v>1082</v>
      </c>
      <c r="FP11" s="21">
        <f t="shared" si="3"/>
        <v>2224.5</v>
      </c>
      <c r="FQ11" s="21">
        <f t="shared" si="3"/>
        <v>956.5</v>
      </c>
      <c r="FR11" s="21">
        <f t="shared" si="3"/>
        <v>164</v>
      </c>
      <c r="FS11" s="21">
        <f t="shared" si="3"/>
        <v>168</v>
      </c>
      <c r="FT11" s="21">
        <f t="shared" si="3"/>
        <v>58</v>
      </c>
      <c r="FU11" s="21">
        <f t="shared" si="3"/>
        <v>785</v>
      </c>
      <c r="FV11" s="21">
        <f t="shared" si="3"/>
        <v>691.5</v>
      </c>
      <c r="FW11" s="21">
        <f t="shared" si="3"/>
        <v>147</v>
      </c>
      <c r="FX11" s="21">
        <f t="shared" si="3"/>
        <v>57.5</v>
      </c>
      <c r="FY11" s="18"/>
      <c r="FZ11" s="18">
        <f t="shared" si="0"/>
        <v>814946</v>
      </c>
      <c r="GA11" s="18"/>
      <c r="GB11" s="18"/>
      <c r="GC11" s="18"/>
      <c r="GD11" s="18"/>
      <c r="GE11" s="18"/>
      <c r="GF11" s="18"/>
      <c r="GG11" s="7"/>
      <c r="GH11" s="7"/>
      <c r="GI11" s="7"/>
      <c r="GJ11" s="7"/>
      <c r="GK11" s="7"/>
      <c r="GL11" s="7"/>
      <c r="GM11" s="7"/>
    </row>
    <row r="12" spans="1:256" x14ac:dyDescent="0.35">
      <c r="A12" s="6" t="s">
        <v>437</v>
      </c>
      <c r="B12" s="7" t="s">
        <v>438</v>
      </c>
      <c r="C12" s="22">
        <v>167</v>
      </c>
      <c r="D12" s="21">
        <v>468</v>
      </c>
      <c r="E12" s="21">
        <v>0</v>
      </c>
      <c r="F12" s="21">
        <v>1648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5567.5</v>
      </c>
      <c r="S12" s="21">
        <v>6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512</v>
      </c>
      <c r="Z12" s="21">
        <v>0</v>
      </c>
      <c r="AA12" s="21">
        <v>325.5</v>
      </c>
      <c r="AB12" s="21">
        <v>215.5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104.5</v>
      </c>
      <c r="AP12" s="21">
        <v>579</v>
      </c>
      <c r="AQ12" s="21">
        <v>0</v>
      </c>
      <c r="AR12" s="21">
        <v>1356.5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120</v>
      </c>
      <c r="BA12" s="21">
        <v>238</v>
      </c>
      <c r="BB12" s="21">
        <v>0</v>
      </c>
      <c r="BC12" s="21">
        <v>522</v>
      </c>
      <c r="BD12" s="21">
        <v>0</v>
      </c>
      <c r="BE12" s="21">
        <v>0</v>
      </c>
      <c r="BF12" s="21">
        <v>1127.5</v>
      </c>
      <c r="BG12" s="21">
        <v>0</v>
      </c>
      <c r="BH12" s="21">
        <v>27</v>
      </c>
      <c r="BI12" s="21">
        <v>0</v>
      </c>
      <c r="BJ12" s="21">
        <v>0</v>
      </c>
      <c r="BK12" s="21">
        <v>10518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0</v>
      </c>
      <c r="BY12" s="21">
        <v>0</v>
      </c>
      <c r="BZ12" s="21">
        <v>0</v>
      </c>
      <c r="CA12" s="21">
        <v>0</v>
      </c>
      <c r="CB12" s="21">
        <v>898</v>
      </c>
      <c r="CC12" s="21">
        <v>0</v>
      </c>
      <c r="CD12" s="21">
        <v>0</v>
      </c>
      <c r="CE12" s="21">
        <v>0</v>
      </c>
      <c r="CF12" s="21">
        <v>0</v>
      </c>
      <c r="CG12" s="21">
        <v>0</v>
      </c>
      <c r="CH12" s="21">
        <v>0</v>
      </c>
      <c r="CI12" s="21">
        <v>0</v>
      </c>
      <c r="CJ12" s="21">
        <v>0</v>
      </c>
      <c r="CK12" s="21">
        <v>747</v>
      </c>
      <c r="CL12" s="21">
        <v>7.5</v>
      </c>
      <c r="CM12" s="21">
        <v>25.5</v>
      </c>
      <c r="CN12" s="21">
        <v>293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1">
        <v>0</v>
      </c>
      <c r="CU12" s="21">
        <v>331</v>
      </c>
      <c r="CV12" s="21">
        <v>0</v>
      </c>
      <c r="CW12" s="21">
        <v>0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0</v>
      </c>
      <c r="DG12" s="21">
        <v>0</v>
      </c>
      <c r="DH12" s="21">
        <v>0</v>
      </c>
      <c r="DI12" s="21">
        <v>4</v>
      </c>
      <c r="DJ12" s="21">
        <v>1</v>
      </c>
      <c r="DK12" s="21">
        <v>0</v>
      </c>
      <c r="DL12" s="21">
        <v>0</v>
      </c>
      <c r="DM12" s="21">
        <v>0</v>
      </c>
      <c r="DN12" s="21">
        <v>0</v>
      </c>
      <c r="DO12" s="21">
        <v>0</v>
      </c>
      <c r="DP12" s="21">
        <v>0</v>
      </c>
      <c r="DQ12" s="21">
        <v>0</v>
      </c>
      <c r="DR12" s="21">
        <v>0</v>
      </c>
      <c r="DS12" s="21">
        <v>0</v>
      </c>
      <c r="DT12" s="21">
        <v>0</v>
      </c>
      <c r="DU12" s="21">
        <v>0</v>
      </c>
      <c r="DV12" s="21">
        <v>0</v>
      </c>
      <c r="DW12" s="21">
        <v>0</v>
      </c>
      <c r="DX12" s="21">
        <v>0</v>
      </c>
      <c r="DY12" s="21">
        <v>0</v>
      </c>
      <c r="DZ12" s="21">
        <v>0</v>
      </c>
      <c r="EA12" s="21">
        <v>0</v>
      </c>
      <c r="EB12" s="21">
        <v>0</v>
      </c>
      <c r="EC12" s="21">
        <v>0</v>
      </c>
      <c r="ED12" s="21">
        <v>0</v>
      </c>
      <c r="EE12" s="21">
        <v>0</v>
      </c>
      <c r="EF12" s="21">
        <v>0</v>
      </c>
      <c r="EG12" s="21">
        <v>0</v>
      </c>
      <c r="EH12" s="21">
        <v>0</v>
      </c>
      <c r="EI12" s="21">
        <v>0</v>
      </c>
      <c r="EJ12" s="21">
        <v>196</v>
      </c>
      <c r="EK12" s="21">
        <v>0</v>
      </c>
      <c r="EL12" s="21">
        <v>0</v>
      </c>
      <c r="EM12" s="21">
        <v>0</v>
      </c>
      <c r="EN12" s="21">
        <v>55</v>
      </c>
      <c r="EO12" s="21">
        <v>0</v>
      </c>
      <c r="EP12" s="21">
        <v>0</v>
      </c>
      <c r="EQ12" s="21">
        <v>0</v>
      </c>
      <c r="ER12" s="21">
        <v>0</v>
      </c>
      <c r="ES12" s="21">
        <v>0</v>
      </c>
      <c r="ET12" s="21">
        <v>0</v>
      </c>
      <c r="EU12" s="21">
        <v>0</v>
      </c>
      <c r="EV12" s="21">
        <v>0</v>
      </c>
      <c r="EW12" s="21">
        <v>0</v>
      </c>
      <c r="EX12" s="21">
        <v>0</v>
      </c>
      <c r="EY12" s="21">
        <v>565</v>
      </c>
      <c r="EZ12" s="21">
        <v>0</v>
      </c>
      <c r="FA12" s="21">
        <v>0</v>
      </c>
      <c r="FB12" s="21">
        <v>0</v>
      </c>
      <c r="FC12" s="21">
        <v>0</v>
      </c>
      <c r="FD12" s="21">
        <v>0</v>
      </c>
      <c r="FE12" s="21">
        <v>0</v>
      </c>
      <c r="FF12" s="21">
        <v>0</v>
      </c>
      <c r="FG12" s="21">
        <v>0</v>
      </c>
      <c r="FH12" s="21">
        <v>0</v>
      </c>
      <c r="FI12" s="21">
        <v>0</v>
      </c>
      <c r="FJ12" s="21">
        <v>0</v>
      </c>
      <c r="FK12" s="21">
        <v>0</v>
      </c>
      <c r="FL12" s="21">
        <v>0</v>
      </c>
      <c r="FM12" s="21">
        <v>0</v>
      </c>
      <c r="FN12" s="21">
        <v>281</v>
      </c>
      <c r="FO12" s="21">
        <v>0</v>
      </c>
      <c r="FP12" s="21">
        <v>0</v>
      </c>
      <c r="FQ12" s="21">
        <v>0</v>
      </c>
      <c r="FR12" s="21">
        <v>0</v>
      </c>
      <c r="FS12" s="21">
        <v>0</v>
      </c>
      <c r="FT12" s="21">
        <v>0</v>
      </c>
      <c r="FU12" s="21">
        <v>0</v>
      </c>
      <c r="FV12" s="21">
        <v>0</v>
      </c>
      <c r="FW12" s="21">
        <v>0</v>
      </c>
      <c r="FX12" s="21">
        <v>0</v>
      </c>
      <c r="FY12" s="20"/>
      <c r="FZ12" s="18">
        <f t="shared" si="0"/>
        <v>26906</v>
      </c>
      <c r="GA12" s="18"/>
      <c r="GB12" s="18"/>
      <c r="GC12" s="18"/>
      <c r="GD12" s="18"/>
      <c r="GE12" s="18"/>
      <c r="GF12" s="18"/>
      <c r="GG12" s="7"/>
      <c r="GH12" s="7"/>
      <c r="GI12" s="7"/>
      <c r="GJ12" s="7"/>
      <c r="GK12" s="7"/>
      <c r="GL12" s="7"/>
      <c r="GM12" s="7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x14ac:dyDescent="0.35">
      <c r="A13" s="6" t="s">
        <v>439</v>
      </c>
      <c r="B13" s="7" t="s">
        <v>440</v>
      </c>
      <c r="C13" s="24">
        <v>2</v>
      </c>
      <c r="D13" s="25">
        <v>38.5</v>
      </c>
      <c r="E13" s="25">
        <v>0</v>
      </c>
      <c r="F13" s="25">
        <v>4</v>
      </c>
      <c r="G13" s="25">
        <v>0</v>
      </c>
      <c r="H13" s="25">
        <v>2</v>
      </c>
      <c r="I13" s="25">
        <v>13</v>
      </c>
      <c r="J13" s="25">
        <v>0</v>
      </c>
      <c r="K13" s="25">
        <v>0</v>
      </c>
      <c r="L13" s="25">
        <v>11.5</v>
      </c>
      <c r="M13" s="25">
        <v>5</v>
      </c>
      <c r="N13" s="25">
        <v>74.5</v>
      </c>
      <c r="O13" s="25">
        <v>50</v>
      </c>
      <c r="P13" s="25">
        <v>0</v>
      </c>
      <c r="Q13" s="25">
        <v>141</v>
      </c>
      <c r="R13" s="25">
        <v>2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36.5</v>
      </c>
      <c r="AB13" s="25">
        <v>36</v>
      </c>
      <c r="AC13" s="25">
        <v>0</v>
      </c>
      <c r="AD13" s="25">
        <v>2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166</v>
      </c>
      <c r="AQ13" s="25">
        <v>1</v>
      </c>
      <c r="AR13" s="25">
        <v>73</v>
      </c>
      <c r="AS13" s="25">
        <v>14</v>
      </c>
      <c r="AT13" s="25">
        <v>1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10</v>
      </c>
      <c r="BC13" s="25">
        <v>22.5</v>
      </c>
      <c r="BD13" s="25">
        <v>5</v>
      </c>
      <c r="BE13" s="25">
        <v>0</v>
      </c>
      <c r="BF13" s="25">
        <v>30</v>
      </c>
      <c r="BG13" s="25">
        <v>0</v>
      </c>
      <c r="BH13" s="25">
        <v>9.5</v>
      </c>
      <c r="BI13" s="25">
        <v>0</v>
      </c>
      <c r="BJ13" s="25">
        <v>17</v>
      </c>
      <c r="BK13" s="25">
        <v>99</v>
      </c>
      <c r="BL13" s="25">
        <v>1.5</v>
      </c>
      <c r="BM13" s="25">
        <v>4</v>
      </c>
      <c r="BN13" s="25">
        <v>45</v>
      </c>
      <c r="BO13" s="25">
        <v>0</v>
      </c>
      <c r="BP13" s="25">
        <v>0</v>
      </c>
      <c r="BQ13" s="25">
        <v>1.5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153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1</v>
      </c>
      <c r="CK13" s="25">
        <v>0</v>
      </c>
      <c r="CL13" s="25">
        <v>3</v>
      </c>
      <c r="CM13" s="25">
        <v>1</v>
      </c>
      <c r="CN13" s="25">
        <v>167</v>
      </c>
      <c r="CO13" s="25">
        <v>60.5</v>
      </c>
      <c r="CP13" s="25">
        <v>8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36.5</v>
      </c>
      <c r="DG13" s="25">
        <v>0</v>
      </c>
      <c r="DH13" s="25">
        <v>0</v>
      </c>
      <c r="DI13" s="25">
        <v>2.5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25">
        <v>1</v>
      </c>
      <c r="DP13" s="25">
        <v>0</v>
      </c>
      <c r="DQ13" s="25">
        <v>0</v>
      </c>
      <c r="DR13" s="25">
        <v>0</v>
      </c>
      <c r="DS13" s="25">
        <v>0</v>
      </c>
      <c r="DT13" s="25">
        <v>0</v>
      </c>
      <c r="DU13" s="25">
        <v>0</v>
      </c>
      <c r="DV13" s="25">
        <v>0</v>
      </c>
      <c r="DW13" s="25">
        <v>0</v>
      </c>
      <c r="DX13" s="25">
        <v>0</v>
      </c>
      <c r="DY13" s="25">
        <v>0</v>
      </c>
      <c r="DZ13" s="25">
        <v>1</v>
      </c>
      <c r="EA13" s="25">
        <v>1</v>
      </c>
      <c r="EB13" s="25">
        <v>0</v>
      </c>
      <c r="EC13" s="25">
        <v>0</v>
      </c>
      <c r="ED13" s="25">
        <v>0</v>
      </c>
      <c r="EE13" s="25">
        <v>0</v>
      </c>
      <c r="EF13" s="25">
        <v>2</v>
      </c>
      <c r="EG13" s="25">
        <v>0</v>
      </c>
      <c r="EH13" s="25">
        <v>1</v>
      </c>
      <c r="EI13" s="25">
        <v>9</v>
      </c>
      <c r="EJ13" s="25">
        <v>23</v>
      </c>
      <c r="EK13" s="25">
        <v>0</v>
      </c>
      <c r="EL13" s="25">
        <v>0</v>
      </c>
      <c r="EM13" s="25">
        <v>1</v>
      </c>
      <c r="EN13" s="25">
        <v>0</v>
      </c>
      <c r="EO13" s="25">
        <v>0</v>
      </c>
      <c r="EP13" s="25">
        <v>0</v>
      </c>
      <c r="EQ13" s="25">
        <v>0</v>
      </c>
      <c r="ER13" s="25">
        <v>0</v>
      </c>
      <c r="ES13" s="25">
        <v>0</v>
      </c>
      <c r="ET13" s="25">
        <v>0</v>
      </c>
      <c r="EU13" s="25">
        <v>0</v>
      </c>
      <c r="EV13" s="25">
        <v>1</v>
      </c>
      <c r="EW13" s="25">
        <v>0</v>
      </c>
      <c r="EX13" s="25">
        <v>0</v>
      </c>
      <c r="EY13" s="25">
        <v>0</v>
      </c>
      <c r="EZ13" s="25">
        <v>0</v>
      </c>
      <c r="FA13" s="25">
        <v>8</v>
      </c>
      <c r="FB13" s="25">
        <v>0</v>
      </c>
      <c r="FC13" s="25">
        <v>5</v>
      </c>
      <c r="FD13" s="25">
        <v>0</v>
      </c>
      <c r="FE13" s="25">
        <v>0</v>
      </c>
      <c r="FF13" s="25">
        <v>0</v>
      </c>
      <c r="FG13" s="25">
        <v>0</v>
      </c>
      <c r="FH13" s="25">
        <v>0</v>
      </c>
      <c r="FI13" s="25">
        <v>0</v>
      </c>
      <c r="FJ13" s="25">
        <v>0</v>
      </c>
      <c r="FK13" s="25">
        <v>0</v>
      </c>
      <c r="FL13" s="25">
        <v>0</v>
      </c>
      <c r="FM13" s="25">
        <v>0</v>
      </c>
      <c r="FN13" s="25">
        <v>6.5</v>
      </c>
      <c r="FO13" s="25">
        <v>0</v>
      </c>
      <c r="FP13" s="25">
        <v>0</v>
      </c>
      <c r="FQ13" s="25">
        <v>0</v>
      </c>
      <c r="FR13" s="25">
        <v>0</v>
      </c>
      <c r="FS13" s="25">
        <v>0</v>
      </c>
      <c r="FT13" s="25">
        <v>0</v>
      </c>
      <c r="FU13" s="25">
        <v>0</v>
      </c>
      <c r="FV13" s="25">
        <v>0</v>
      </c>
      <c r="FW13" s="25">
        <v>0</v>
      </c>
      <c r="FX13" s="25">
        <v>0</v>
      </c>
      <c r="FY13" s="25"/>
      <c r="FZ13" s="18">
        <f t="shared" si="0"/>
        <v>1410</v>
      </c>
      <c r="GA13" s="18"/>
      <c r="GB13" s="18"/>
      <c r="GC13" s="18"/>
      <c r="GD13" s="18"/>
      <c r="GE13" s="18"/>
      <c r="GF13" s="18"/>
      <c r="GG13" s="7"/>
      <c r="GH13" s="7"/>
      <c r="GI13" s="7"/>
      <c r="GJ13" s="7"/>
      <c r="GK13" s="7"/>
      <c r="GL13" s="7"/>
      <c r="GM13" s="7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x14ac:dyDescent="0.35">
      <c r="A14" s="6" t="s">
        <v>441</v>
      </c>
      <c r="B14" s="7" t="s">
        <v>442</v>
      </c>
      <c r="C14" s="24">
        <v>0</v>
      </c>
      <c r="D14" s="25">
        <v>0</v>
      </c>
      <c r="E14" s="25">
        <v>0</v>
      </c>
      <c r="F14" s="25">
        <v>4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0.5</v>
      </c>
      <c r="O14" s="25">
        <v>0</v>
      </c>
      <c r="P14" s="25">
        <v>0</v>
      </c>
      <c r="Q14" s="25">
        <v>1.5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1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0.5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5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0.5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  <c r="DR14" s="25">
        <v>0</v>
      </c>
      <c r="DS14" s="25">
        <v>0</v>
      </c>
      <c r="DT14" s="25">
        <v>0</v>
      </c>
      <c r="DU14" s="25">
        <v>0</v>
      </c>
      <c r="DV14" s="25">
        <v>0</v>
      </c>
      <c r="DW14" s="25">
        <v>0</v>
      </c>
      <c r="DX14" s="25">
        <v>0</v>
      </c>
      <c r="DY14" s="25">
        <v>0</v>
      </c>
      <c r="DZ14" s="25">
        <v>0</v>
      </c>
      <c r="EA14" s="25">
        <v>0</v>
      </c>
      <c r="EB14" s="25">
        <v>0</v>
      </c>
      <c r="EC14" s="25">
        <v>0</v>
      </c>
      <c r="ED14" s="25">
        <v>0</v>
      </c>
      <c r="EE14" s="25">
        <v>0</v>
      </c>
      <c r="EF14" s="25">
        <v>0</v>
      </c>
      <c r="EG14" s="25">
        <v>0</v>
      </c>
      <c r="EH14" s="25">
        <v>0</v>
      </c>
      <c r="EI14" s="25">
        <v>0</v>
      </c>
      <c r="EJ14" s="25">
        <v>0</v>
      </c>
      <c r="EK14" s="25">
        <v>0</v>
      </c>
      <c r="EL14" s="25">
        <v>0</v>
      </c>
      <c r="EM14" s="25">
        <v>0</v>
      </c>
      <c r="EN14" s="25">
        <v>0</v>
      </c>
      <c r="EO14" s="25">
        <v>0</v>
      </c>
      <c r="EP14" s="25">
        <v>0</v>
      </c>
      <c r="EQ14" s="25">
        <v>0</v>
      </c>
      <c r="ER14" s="25">
        <v>0</v>
      </c>
      <c r="ES14" s="25">
        <v>0</v>
      </c>
      <c r="ET14" s="25">
        <v>0</v>
      </c>
      <c r="EU14" s="25">
        <v>0</v>
      </c>
      <c r="EV14" s="25">
        <v>0</v>
      </c>
      <c r="EW14" s="25">
        <v>0</v>
      </c>
      <c r="EX14" s="25">
        <v>0</v>
      </c>
      <c r="EY14" s="25">
        <v>0</v>
      </c>
      <c r="EZ14" s="25">
        <v>0</v>
      </c>
      <c r="FA14" s="25">
        <v>0</v>
      </c>
      <c r="FB14" s="25">
        <v>0</v>
      </c>
      <c r="FC14" s="25">
        <v>0</v>
      </c>
      <c r="FD14" s="25">
        <v>0</v>
      </c>
      <c r="FE14" s="25">
        <v>0</v>
      </c>
      <c r="FF14" s="25">
        <v>0</v>
      </c>
      <c r="FG14" s="25">
        <v>0</v>
      </c>
      <c r="FH14" s="25">
        <v>0</v>
      </c>
      <c r="FI14" s="25">
        <v>0</v>
      </c>
      <c r="FJ14" s="25">
        <v>0</v>
      </c>
      <c r="FK14" s="25">
        <v>0</v>
      </c>
      <c r="FL14" s="25">
        <v>0</v>
      </c>
      <c r="FM14" s="25">
        <v>0</v>
      </c>
      <c r="FN14" s="25">
        <v>0</v>
      </c>
      <c r="FO14" s="25">
        <v>0</v>
      </c>
      <c r="FP14" s="25">
        <v>0</v>
      </c>
      <c r="FQ14" s="25">
        <v>0</v>
      </c>
      <c r="FR14" s="25">
        <v>0</v>
      </c>
      <c r="FS14" s="25">
        <v>0</v>
      </c>
      <c r="FT14" s="25">
        <v>0</v>
      </c>
      <c r="FU14" s="25">
        <v>0</v>
      </c>
      <c r="FV14" s="25">
        <v>0</v>
      </c>
      <c r="FW14" s="25">
        <v>0</v>
      </c>
      <c r="FX14" s="25">
        <v>0</v>
      </c>
      <c r="FY14" s="25">
        <v>0</v>
      </c>
      <c r="FZ14" s="18">
        <f>SUM(C14:FY14)</f>
        <v>8</v>
      </c>
      <c r="GA14" s="18"/>
      <c r="GB14" s="18"/>
      <c r="GC14" s="18"/>
      <c r="GD14" s="18"/>
      <c r="GE14" s="18"/>
      <c r="GF14" s="18"/>
      <c r="GG14" s="7"/>
      <c r="GH14" s="7"/>
      <c r="GI14" s="7"/>
      <c r="GJ14" s="7"/>
      <c r="GK14" s="7"/>
      <c r="GL14" s="7"/>
      <c r="GM14" s="7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 x14ac:dyDescent="0.35">
      <c r="A15" s="6" t="s">
        <v>443</v>
      </c>
      <c r="B15" s="7" t="s">
        <v>444</v>
      </c>
      <c r="C15" s="18">
        <f>ROUND(C11-C12-C13,1)</f>
        <v>6332.5</v>
      </c>
      <c r="D15" s="18">
        <f t="shared" ref="D15:BO15" si="4">D11-D12-D13</f>
        <v>33220</v>
      </c>
      <c r="E15" s="18">
        <f t="shared" si="4"/>
        <v>4999.5</v>
      </c>
      <c r="F15" s="18">
        <f t="shared" si="4"/>
        <v>20597.5</v>
      </c>
      <c r="G15" s="18">
        <f t="shared" si="4"/>
        <v>1573</v>
      </c>
      <c r="H15" s="18">
        <f t="shared" si="4"/>
        <v>1094</v>
      </c>
      <c r="I15" s="18">
        <f t="shared" si="4"/>
        <v>7057.5</v>
      </c>
      <c r="J15" s="18">
        <f t="shared" si="4"/>
        <v>2039</v>
      </c>
      <c r="K15" s="18">
        <f t="shared" si="4"/>
        <v>263</v>
      </c>
      <c r="L15" s="18">
        <f t="shared" si="4"/>
        <v>2102</v>
      </c>
      <c r="M15" s="18">
        <f t="shared" si="4"/>
        <v>933</v>
      </c>
      <c r="N15" s="18">
        <f t="shared" si="4"/>
        <v>49949</v>
      </c>
      <c r="O15" s="18">
        <f t="shared" si="4"/>
        <v>12783.5</v>
      </c>
      <c r="P15" s="18">
        <f t="shared" si="4"/>
        <v>330</v>
      </c>
      <c r="Q15" s="18">
        <f t="shared" si="4"/>
        <v>36546</v>
      </c>
      <c r="R15" s="18">
        <f t="shared" si="4"/>
        <v>497</v>
      </c>
      <c r="S15" s="18">
        <f t="shared" si="4"/>
        <v>1567.5</v>
      </c>
      <c r="T15" s="18">
        <f t="shared" si="4"/>
        <v>160</v>
      </c>
      <c r="U15" s="18">
        <f t="shared" si="4"/>
        <v>50</v>
      </c>
      <c r="V15" s="18">
        <f t="shared" si="4"/>
        <v>261.5</v>
      </c>
      <c r="W15" s="18">
        <f t="shared" si="4"/>
        <v>209.5</v>
      </c>
      <c r="X15" s="18">
        <f t="shared" si="4"/>
        <v>27</v>
      </c>
      <c r="Y15" s="18">
        <f t="shared" si="4"/>
        <v>428</v>
      </c>
      <c r="Z15" s="18">
        <f t="shared" si="4"/>
        <v>227</v>
      </c>
      <c r="AA15" s="18">
        <f t="shared" si="4"/>
        <v>30394.5</v>
      </c>
      <c r="AB15" s="18">
        <f t="shared" si="4"/>
        <v>26932</v>
      </c>
      <c r="AC15" s="18">
        <f t="shared" si="4"/>
        <v>909</v>
      </c>
      <c r="AD15" s="18">
        <f t="shared" si="4"/>
        <v>1255</v>
      </c>
      <c r="AE15" s="18">
        <f t="shared" si="4"/>
        <v>94</v>
      </c>
      <c r="AF15" s="18">
        <f t="shared" si="4"/>
        <v>162.5</v>
      </c>
      <c r="AG15" s="18">
        <f t="shared" si="4"/>
        <v>590</v>
      </c>
      <c r="AH15" s="18">
        <f t="shared" si="4"/>
        <v>955</v>
      </c>
      <c r="AI15" s="18">
        <f t="shared" si="4"/>
        <v>385.5</v>
      </c>
      <c r="AJ15" s="18">
        <f t="shared" si="4"/>
        <v>164</v>
      </c>
      <c r="AK15" s="18">
        <f t="shared" si="4"/>
        <v>159</v>
      </c>
      <c r="AL15" s="18">
        <f t="shared" si="4"/>
        <v>276</v>
      </c>
      <c r="AM15" s="18">
        <f t="shared" si="4"/>
        <v>343</v>
      </c>
      <c r="AN15" s="18">
        <f t="shared" si="4"/>
        <v>309</v>
      </c>
      <c r="AO15" s="18">
        <f t="shared" si="4"/>
        <v>4127.5</v>
      </c>
      <c r="AP15" s="18">
        <f t="shared" si="4"/>
        <v>82476.5</v>
      </c>
      <c r="AQ15" s="18">
        <f t="shared" si="4"/>
        <v>232</v>
      </c>
      <c r="AR15" s="18">
        <f t="shared" si="4"/>
        <v>58489.5</v>
      </c>
      <c r="AS15" s="18">
        <f t="shared" si="4"/>
        <v>6165</v>
      </c>
      <c r="AT15" s="18">
        <f t="shared" si="4"/>
        <v>2332.5</v>
      </c>
      <c r="AU15" s="18">
        <f t="shared" si="4"/>
        <v>291</v>
      </c>
      <c r="AV15" s="18">
        <f t="shared" si="4"/>
        <v>297</v>
      </c>
      <c r="AW15" s="18">
        <f t="shared" si="4"/>
        <v>256</v>
      </c>
      <c r="AX15" s="18">
        <f t="shared" si="4"/>
        <v>63</v>
      </c>
      <c r="AY15" s="18">
        <f t="shared" si="4"/>
        <v>415</v>
      </c>
      <c r="AZ15" s="18">
        <f t="shared" si="4"/>
        <v>12050</v>
      </c>
      <c r="BA15" s="18">
        <f t="shared" si="4"/>
        <v>8756</v>
      </c>
      <c r="BB15" s="18">
        <f t="shared" si="4"/>
        <v>7341</v>
      </c>
      <c r="BC15" s="18">
        <f t="shared" si="4"/>
        <v>20943.5</v>
      </c>
      <c r="BD15" s="18">
        <f t="shared" si="4"/>
        <v>3609.5</v>
      </c>
      <c r="BE15" s="18">
        <f t="shared" si="4"/>
        <v>1207</v>
      </c>
      <c r="BF15" s="18">
        <f t="shared" si="4"/>
        <v>24346</v>
      </c>
      <c r="BG15" s="18">
        <f t="shared" si="4"/>
        <v>884.5</v>
      </c>
      <c r="BH15" s="18">
        <f t="shared" si="4"/>
        <v>542</v>
      </c>
      <c r="BI15" s="18">
        <f t="shared" si="4"/>
        <v>253.5</v>
      </c>
      <c r="BJ15" s="18">
        <f t="shared" si="4"/>
        <v>6224.5</v>
      </c>
      <c r="BK15" s="18">
        <f t="shared" si="4"/>
        <v>19735</v>
      </c>
      <c r="BL15" s="18">
        <f t="shared" si="4"/>
        <v>58</v>
      </c>
      <c r="BM15" s="18">
        <f t="shared" si="4"/>
        <v>360.5</v>
      </c>
      <c r="BN15" s="18">
        <f t="shared" si="4"/>
        <v>3019.5</v>
      </c>
      <c r="BO15" s="18">
        <f t="shared" si="4"/>
        <v>1251</v>
      </c>
      <c r="BP15" s="18">
        <f t="shared" ref="BP15:EA15" si="5">BP11-BP12-BP13</f>
        <v>152</v>
      </c>
      <c r="BQ15" s="18">
        <f t="shared" si="5"/>
        <v>5653</v>
      </c>
      <c r="BR15" s="18">
        <f t="shared" si="5"/>
        <v>4483</v>
      </c>
      <c r="BS15" s="18">
        <f t="shared" si="5"/>
        <v>1106</v>
      </c>
      <c r="BT15" s="18">
        <f t="shared" si="5"/>
        <v>362</v>
      </c>
      <c r="BU15" s="18">
        <f t="shared" si="5"/>
        <v>410</v>
      </c>
      <c r="BV15" s="18">
        <f t="shared" si="5"/>
        <v>1223</v>
      </c>
      <c r="BW15" s="18">
        <f t="shared" si="5"/>
        <v>1985.5</v>
      </c>
      <c r="BX15" s="18">
        <f t="shared" si="5"/>
        <v>67</v>
      </c>
      <c r="BY15" s="18">
        <f t="shared" si="5"/>
        <v>439.5</v>
      </c>
      <c r="BZ15" s="18">
        <f t="shared" si="5"/>
        <v>195</v>
      </c>
      <c r="CA15" s="18">
        <f t="shared" si="5"/>
        <v>139</v>
      </c>
      <c r="CB15" s="18">
        <f t="shared" si="5"/>
        <v>71260.5</v>
      </c>
      <c r="CC15" s="18">
        <f t="shared" si="5"/>
        <v>192</v>
      </c>
      <c r="CD15" s="18">
        <f t="shared" si="5"/>
        <v>204</v>
      </c>
      <c r="CE15" s="18">
        <f t="shared" si="5"/>
        <v>151</v>
      </c>
      <c r="CF15" s="18">
        <f t="shared" si="5"/>
        <v>110</v>
      </c>
      <c r="CG15" s="18">
        <f t="shared" si="5"/>
        <v>201.5</v>
      </c>
      <c r="CH15" s="18">
        <f t="shared" si="5"/>
        <v>99</v>
      </c>
      <c r="CI15" s="18">
        <f t="shared" si="5"/>
        <v>691</v>
      </c>
      <c r="CJ15" s="18">
        <f t="shared" si="5"/>
        <v>873</v>
      </c>
      <c r="CK15" s="18">
        <f t="shared" si="5"/>
        <v>4272.5</v>
      </c>
      <c r="CL15" s="18">
        <f t="shared" si="5"/>
        <v>1244.5</v>
      </c>
      <c r="CM15" s="18">
        <f t="shared" si="5"/>
        <v>701</v>
      </c>
      <c r="CN15" s="18">
        <f t="shared" si="5"/>
        <v>28337.5</v>
      </c>
      <c r="CO15" s="18">
        <f t="shared" si="5"/>
        <v>14308.5</v>
      </c>
      <c r="CP15" s="18">
        <f t="shared" si="5"/>
        <v>937</v>
      </c>
      <c r="CQ15" s="18">
        <f t="shared" si="5"/>
        <v>740</v>
      </c>
      <c r="CR15" s="18">
        <f t="shared" si="5"/>
        <v>230.5</v>
      </c>
      <c r="CS15" s="18">
        <f t="shared" si="5"/>
        <v>290</v>
      </c>
      <c r="CT15" s="18">
        <f t="shared" si="5"/>
        <v>101</v>
      </c>
      <c r="CU15" s="18">
        <f t="shared" si="5"/>
        <v>73</v>
      </c>
      <c r="CV15" s="18">
        <f t="shared" si="5"/>
        <v>23.5</v>
      </c>
      <c r="CW15" s="18">
        <f t="shared" si="5"/>
        <v>205</v>
      </c>
      <c r="CX15" s="18">
        <f t="shared" si="5"/>
        <v>470.5</v>
      </c>
      <c r="CY15" s="18">
        <f t="shared" si="5"/>
        <v>29.5</v>
      </c>
      <c r="CZ15" s="18">
        <f t="shared" si="5"/>
        <v>1759</v>
      </c>
      <c r="DA15" s="18">
        <f t="shared" si="5"/>
        <v>201</v>
      </c>
      <c r="DB15" s="18">
        <f t="shared" si="5"/>
        <v>322.5</v>
      </c>
      <c r="DC15" s="18">
        <f t="shared" si="5"/>
        <v>182</v>
      </c>
      <c r="DD15" s="18">
        <f t="shared" si="5"/>
        <v>156</v>
      </c>
      <c r="DE15" s="18">
        <f t="shared" si="5"/>
        <v>287.5</v>
      </c>
      <c r="DF15" s="18">
        <f t="shared" si="5"/>
        <v>19273</v>
      </c>
      <c r="DG15" s="18">
        <f t="shared" si="5"/>
        <v>95</v>
      </c>
      <c r="DH15" s="18">
        <f t="shared" si="5"/>
        <v>1764</v>
      </c>
      <c r="DI15" s="18">
        <f t="shared" si="5"/>
        <v>2394.5</v>
      </c>
      <c r="DJ15" s="18">
        <f t="shared" si="5"/>
        <v>623</v>
      </c>
      <c r="DK15" s="18">
        <f t="shared" si="5"/>
        <v>485.5</v>
      </c>
      <c r="DL15" s="18">
        <f t="shared" si="5"/>
        <v>5690.5</v>
      </c>
      <c r="DM15" s="18">
        <f t="shared" si="5"/>
        <v>228.5</v>
      </c>
      <c r="DN15" s="18">
        <f t="shared" si="5"/>
        <v>1263.5</v>
      </c>
      <c r="DO15" s="18">
        <f t="shared" si="5"/>
        <v>3230</v>
      </c>
      <c r="DP15" s="18">
        <f t="shared" si="5"/>
        <v>191</v>
      </c>
      <c r="DQ15" s="18">
        <f t="shared" si="5"/>
        <v>817</v>
      </c>
      <c r="DR15" s="18">
        <f t="shared" si="5"/>
        <v>1318.5</v>
      </c>
      <c r="DS15" s="18">
        <f t="shared" si="5"/>
        <v>589</v>
      </c>
      <c r="DT15" s="18">
        <f t="shared" si="5"/>
        <v>180.5</v>
      </c>
      <c r="DU15" s="18">
        <f t="shared" si="5"/>
        <v>355</v>
      </c>
      <c r="DV15" s="18">
        <f t="shared" si="5"/>
        <v>206.5</v>
      </c>
      <c r="DW15" s="18">
        <f t="shared" si="5"/>
        <v>301</v>
      </c>
      <c r="DX15" s="18">
        <f t="shared" si="5"/>
        <v>159</v>
      </c>
      <c r="DY15" s="18">
        <f t="shared" si="5"/>
        <v>296</v>
      </c>
      <c r="DZ15" s="18">
        <f t="shared" si="5"/>
        <v>675</v>
      </c>
      <c r="EA15" s="18">
        <f t="shared" si="5"/>
        <v>510.5</v>
      </c>
      <c r="EB15" s="18">
        <f t="shared" ref="EB15:FX15" si="6">EB11-EB12-EB13</f>
        <v>527</v>
      </c>
      <c r="EC15" s="18">
        <f t="shared" si="6"/>
        <v>281.5</v>
      </c>
      <c r="ED15" s="18">
        <f t="shared" si="6"/>
        <v>1523</v>
      </c>
      <c r="EE15" s="18">
        <f t="shared" si="6"/>
        <v>189</v>
      </c>
      <c r="EF15" s="18">
        <f t="shared" si="6"/>
        <v>1350</v>
      </c>
      <c r="EG15" s="18">
        <f t="shared" si="6"/>
        <v>246</v>
      </c>
      <c r="EH15" s="18">
        <f t="shared" si="6"/>
        <v>250</v>
      </c>
      <c r="EI15" s="18">
        <f t="shared" si="6"/>
        <v>13862.5</v>
      </c>
      <c r="EJ15" s="18">
        <f t="shared" si="6"/>
        <v>10059</v>
      </c>
      <c r="EK15" s="18">
        <f t="shared" si="6"/>
        <v>686</v>
      </c>
      <c r="EL15" s="18">
        <f t="shared" si="6"/>
        <v>467.5</v>
      </c>
      <c r="EM15" s="18">
        <f t="shared" si="6"/>
        <v>373</v>
      </c>
      <c r="EN15" s="18">
        <f t="shared" si="6"/>
        <v>899</v>
      </c>
      <c r="EO15" s="18">
        <f t="shared" si="6"/>
        <v>296</v>
      </c>
      <c r="EP15" s="18">
        <f t="shared" si="6"/>
        <v>417.5</v>
      </c>
      <c r="EQ15" s="18">
        <f t="shared" si="6"/>
        <v>2509</v>
      </c>
      <c r="ER15" s="18">
        <f t="shared" si="6"/>
        <v>310.5</v>
      </c>
      <c r="ES15" s="18">
        <f t="shared" si="6"/>
        <v>174.5</v>
      </c>
      <c r="ET15" s="18">
        <f t="shared" si="6"/>
        <v>182</v>
      </c>
      <c r="EU15" s="18">
        <f t="shared" si="6"/>
        <v>569</v>
      </c>
      <c r="EV15" s="18">
        <f t="shared" si="6"/>
        <v>71</v>
      </c>
      <c r="EW15" s="18">
        <f t="shared" si="6"/>
        <v>801</v>
      </c>
      <c r="EX15" s="18">
        <f t="shared" si="6"/>
        <v>170</v>
      </c>
      <c r="EY15" s="18">
        <f t="shared" si="6"/>
        <v>216</v>
      </c>
      <c r="EZ15" s="18">
        <f t="shared" si="6"/>
        <v>131</v>
      </c>
      <c r="FA15" s="18">
        <f t="shared" si="6"/>
        <v>3409</v>
      </c>
      <c r="FB15" s="18">
        <f t="shared" si="6"/>
        <v>266.5</v>
      </c>
      <c r="FC15" s="18">
        <f t="shared" si="6"/>
        <v>1815</v>
      </c>
      <c r="FD15" s="18">
        <f t="shared" si="6"/>
        <v>399</v>
      </c>
      <c r="FE15" s="18">
        <f t="shared" si="6"/>
        <v>82</v>
      </c>
      <c r="FF15" s="18">
        <f t="shared" si="6"/>
        <v>183</v>
      </c>
      <c r="FG15" s="18">
        <f t="shared" si="6"/>
        <v>124</v>
      </c>
      <c r="FH15" s="18">
        <f t="shared" si="6"/>
        <v>68</v>
      </c>
      <c r="FI15" s="18">
        <f t="shared" si="6"/>
        <v>1691</v>
      </c>
      <c r="FJ15" s="18">
        <f t="shared" si="6"/>
        <v>2017</v>
      </c>
      <c r="FK15" s="18">
        <f t="shared" si="6"/>
        <v>2536</v>
      </c>
      <c r="FL15" s="18">
        <f t="shared" si="6"/>
        <v>8175.5</v>
      </c>
      <c r="FM15" s="18">
        <f t="shared" si="6"/>
        <v>3824.5</v>
      </c>
      <c r="FN15" s="18">
        <f t="shared" si="6"/>
        <v>21727</v>
      </c>
      <c r="FO15" s="18">
        <f t="shared" si="6"/>
        <v>1082</v>
      </c>
      <c r="FP15" s="18">
        <f t="shared" si="6"/>
        <v>2224.5</v>
      </c>
      <c r="FQ15" s="18">
        <f t="shared" si="6"/>
        <v>956.5</v>
      </c>
      <c r="FR15" s="18">
        <f t="shared" si="6"/>
        <v>164</v>
      </c>
      <c r="FS15" s="18">
        <f t="shared" si="6"/>
        <v>168</v>
      </c>
      <c r="FT15" s="18">
        <f t="shared" si="6"/>
        <v>58</v>
      </c>
      <c r="FU15" s="18">
        <f t="shared" si="6"/>
        <v>785</v>
      </c>
      <c r="FV15" s="18">
        <f t="shared" si="6"/>
        <v>691.5</v>
      </c>
      <c r="FW15" s="18">
        <f t="shared" si="6"/>
        <v>147</v>
      </c>
      <c r="FX15" s="18">
        <f t="shared" si="6"/>
        <v>57.5</v>
      </c>
      <c r="FY15" s="18"/>
      <c r="FZ15" s="18">
        <f t="shared" si="0"/>
        <v>786630</v>
      </c>
      <c r="GA15" s="26">
        <v>786630</v>
      </c>
      <c r="GB15" s="18">
        <f>FZ15-GA15</f>
        <v>0</v>
      </c>
      <c r="GC15" s="18"/>
      <c r="GD15" s="18"/>
      <c r="GE15" s="18"/>
      <c r="GF15" s="18"/>
      <c r="GG15" s="7"/>
      <c r="GH15" s="7"/>
      <c r="GI15" s="7"/>
      <c r="GJ15" s="7"/>
      <c r="GK15" s="7"/>
      <c r="GL15" s="7"/>
      <c r="GM15" s="7"/>
      <c r="GN15" s="27"/>
      <c r="GO15" s="27"/>
    </row>
    <row r="16" spans="1:256" x14ac:dyDescent="0.35">
      <c r="A16" s="6" t="s">
        <v>445</v>
      </c>
      <c r="B16" s="18" t="s">
        <v>446</v>
      </c>
      <c r="C16" s="28">
        <v>3137</v>
      </c>
      <c r="D16" s="28">
        <v>12202</v>
      </c>
      <c r="E16" s="28">
        <v>2961</v>
      </c>
      <c r="F16" s="28">
        <v>7199</v>
      </c>
      <c r="G16" s="28">
        <v>398</v>
      </c>
      <c r="H16" s="28">
        <v>270</v>
      </c>
      <c r="I16" s="28">
        <v>4134</v>
      </c>
      <c r="J16" s="28">
        <v>977</v>
      </c>
      <c r="K16" s="28">
        <v>120</v>
      </c>
      <c r="L16" s="28">
        <v>830</v>
      </c>
      <c r="M16" s="28">
        <v>456</v>
      </c>
      <c r="N16" s="28">
        <v>11482</v>
      </c>
      <c r="O16" s="28">
        <v>1658</v>
      </c>
      <c r="P16" s="28">
        <v>138</v>
      </c>
      <c r="Q16" s="28">
        <v>19456</v>
      </c>
      <c r="R16" s="28">
        <v>1380</v>
      </c>
      <c r="S16" s="28">
        <v>611</v>
      </c>
      <c r="T16" s="28">
        <v>80</v>
      </c>
      <c r="U16" s="28">
        <v>22</v>
      </c>
      <c r="V16" s="28">
        <v>122</v>
      </c>
      <c r="W16" s="28">
        <v>78</v>
      </c>
      <c r="X16" s="28">
        <v>9</v>
      </c>
      <c r="Y16" s="28">
        <v>305</v>
      </c>
      <c r="Z16" s="28">
        <v>62</v>
      </c>
      <c r="AA16" s="28">
        <v>6209</v>
      </c>
      <c r="AB16" s="28">
        <v>4055</v>
      </c>
      <c r="AC16" s="20">
        <v>207</v>
      </c>
      <c r="AD16" s="20">
        <v>320</v>
      </c>
      <c r="AE16" s="20">
        <v>30</v>
      </c>
      <c r="AF16" s="20">
        <v>62</v>
      </c>
      <c r="AG16" s="20">
        <v>113</v>
      </c>
      <c r="AH16" s="28">
        <v>388</v>
      </c>
      <c r="AI16" s="28">
        <v>157</v>
      </c>
      <c r="AJ16" s="28">
        <v>79</v>
      </c>
      <c r="AK16" s="28">
        <v>81</v>
      </c>
      <c r="AL16" s="28">
        <v>144</v>
      </c>
      <c r="AM16" s="28">
        <v>158</v>
      </c>
      <c r="AN16" s="28">
        <v>99</v>
      </c>
      <c r="AO16" s="28">
        <v>1669</v>
      </c>
      <c r="AP16" s="28">
        <v>31853</v>
      </c>
      <c r="AQ16" s="28">
        <v>80</v>
      </c>
      <c r="AR16" s="28">
        <v>6180</v>
      </c>
      <c r="AS16" s="28">
        <v>1547</v>
      </c>
      <c r="AT16" s="28">
        <v>377</v>
      </c>
      <c r="AU16" s="28">
        <v>73</v>
      </c>
      <c r="AV16" s="28">
        <v>106</v>
      </c>
      <c r="AW16" s="28">
        <v>59</v>
      </c>
      <c r="AX16" s="28">
        <v>20</v>
      </c>
      <c r="AY16" s="28">
        <v>157</v>
      </c>
      <c r="AZ16" s="28">
        <v>5668</v>
      </c>
      <c r="BA16" s="28">
        <v>3011</v>
      </c>
      <c r="BB16" s="28">
        <v>2572</v>
      </c>
      <c r="BC16" s="28">
        <v>9649</v>
      </c>
      <c r="BD16" s="28">
        <v>388</v>
      </c>
      <c r="BE16" s="28">
        <v>321</v>
      </c>
      <c r="BF16" s="28">
        <v>3265</v>
      </c>
      <c r="BG16" s="28">
        <v>369</v>
      </c>
      <c r="BH16" s="28">
        <v>127</v>
      </c>
      <c r="BI16" s="28">
        <v>112</v>
      </c>
      <c r="BJ16" s="28">
        <v>558</v>
      </c>
      <c r="BK16" s="28">
        <v>5460</v>
      </c>
      <c r="BL16" s="28">
        <v>22</v>
      </c>
      <c r="BM16" s="28">
        <v>136</v>
      </c>
      <c r="BN16" s="28">
        <v>1213</v>
      </c>
      <c r="BO16" s="28">
        <v>459</v>
      </c>
      <c r="BP16" s="28">
        <v>62</v>
      </c>
      <c r="BQ16" s="28">
        <v>1811</v>
      </c>
      <c r="BR16" s="28">
        <v>959</v>
      </c>
      <c r="BS16" s="28">
        <v>502</v>
      </c>
      <c r="BT16" s="28">
        <v>94</v>
      </c>
      <c r="BU16" s="28">
        <v>99</v>
      </c>
      <c r="BV16" s="28">
        <v>262</v>
      </c>
      <c r="BW16" s="28">
        <v>412</v>
      </c>
      <c r="BX16" s="28">
        <v>16</v>
      </c>
      <c r="BY16" s="28">
        <v>247</v>
      </c>
      <c r="BZ16" s="28">
        <v>79</v>
      </c>
      <c r="CA16" s="28">
        <v>33</v>
      </c>
      <c r="CB16" s="28">
        <v>14401</v>
      </c>
      <c r="CC16" s="28">
        <v>85</v>
      </c>
      <c r="CD16" s="28">
        <v>13</v>
      </c>
      <c r="CE16" s="28">
        <v>51</v>
      </c>
      <c r="CF16" s="28">
        <v>29</v>
      </c>
      <c r="CG16" s="28">
        <v>74</v>
      </c>
      <c r="CH16" s="28">
        <v>51</v>
      </c>
      <c r="CI16" s="28">
        <v>293</v>
      </c>
      <c r="CJ16" s="28">
        <v>283</v>
      </c>
      <c r="CK16" s="28">
        <v>1302</v>
      </c>
      <c r="CL16" s="28">
        <v>327</v>
      </c>
      <c r="CM16" s="28">
        <v>260</v>
      </c>
      <c r="CN16" s="28">
        <v>6431</v>
      </c>
      <c r="CO16" s="28">
        <v>3717</v>
      </c>
      <c r="CP16" s="20">
        <v>288</v>
      </c>
      <c r="CQ16" s="20">
        <v>406</v>
      </c>
      <c r="CR16" s="20">
        <v>86</v>
      </c>
      <c r="CS16" s="20">
        <v>84</v>
      </c>
      <c r="CT16" s="28">
        <v>56</v>
      </c>
      <c r="CU16" s="28">
        <v>102</v>
      </c>
      <c r="CV16" s="28">
        <v>3</v>
      </c>
      <c r="CW16" s="28">
        <v>76</v>
      </c>
      <c r="CX16" s="28">
        <v>149</v>
      </c>
      <c r="CY16" s="28">
        <v>6</v>
      </c>
      <c r="CZ16" s="28">
        <v>707</v>
      </c>
      <c r="DA16" s="28">
        <v>34</v>
      </c>
      <c r="DB16" s="28">
        <v>66</v>
      </c>
      <c r="DC16" s="28">
        <v>27</v>
      </c>
      <c r="DD16" s="28">
        <v>78</v>
      </c>
      <c r="DE16" s="28">
        <v>57</v>
      </c>
      <c r="DF16" s="28">
        <v>6867</v>
      </c>
      <c r="DG16" s="28">
        <v>38</v>
      </c>
      <c r="DH16" s="28">
        <v>705</v>
      </c>
      <c r="DI16" s="28">
        <v>1005</v>
      </c>
      <c r="DJ16" s="28">
        <v>196</v>
      </c>
      <c r="DK16" s="28">
        <v>169</v>
      </c>
      <c r="DL16" s="28">
        <v>2072</v>
      </c>
      <c r="DM16" s="20">
        <v>90</v>
      </c>
      <c r="DN16" s="20">
        <v>554</v>
      </c>
      <c r="DO16" s="28">
        <v>1391</v>
      </c>
      <c r="DP16" s="28">
        <v>54</v>
      </c>
      <c r="DQ16" s="28">
        <v>200</v>
      </c>
      <c r="DR16" s="28">
        <v>665</v>
      </c>
      <c r="DS16" s="28">
        <v>304</v>
      </c>
      <c r="DT16" s="28">
        <v>89</v>
      </c>
      <c r="DU16" s="28">
        <v>135</v>
      </c>
      <c r="DV16" s="28">
        <v>73</v>
      </c>
      <c r="DW16" s="28">
        <v>107</v>
      </c>
      <c r="DX16" s="28">
        <v>36</v>
      </c>
      <c r="DY16" s="28">
        <v>49</v>
      </c>
      <c r="DZ16" s="28">
        <v>150</v>
      </c>
      <c r="EA16" s="28">
        <v>141</v>
      </c>
      <c r="EB16" s="20">
        <v>222</v>
      </c>
      <c r="EC16" s="20">
        <v>56</v>
      </c>
      <c r="ED16" s="20">
        <v>60</v>
      </c>
      <c r="EE16" s="28">
        <v>88</v>
      </c>
      <c r="EF16" s="28">
        <v>630</v>
      </c>
      <c r="EG16" s="28">
        <v>94</v>
      </c>
      <c r="EH16" s="28">
        <v>98</v>
      </c>
      <c r="EI16" s="28">
        <v>7225</v>
      </c>
      <c r="EJ16" s="28">
        <v>3437</v>
      </c>
      <c r="EK16" s="28">
        <v>167</v>
      </c>
      <c r="EL16" s="28">
        <v>147</v>
      </c>
      <c r="EM16" s="28">
        <v>141</v>
      </c>
      <c r="EN16" s="28">
        <v>400</v>
      </c>
      <c r="EO16" s="28">
        <v>100</v>
      </c>
      <c r="EP16" s="28">
        <v>68</v>
      </c>
      <c r="EQ16" s="28">
        <v>334</v>
      </c>
      <c r="ER16" s="28">
        <v>43</v>
      </c>
      <c r="ES16" s="28">
        <v>85</v>
      </c>
      <c r="ET16" s="28">
        <v>81</v>
      </c>
      <c r="EU16" s="28">
        <v>315</v>
      </c>
      <c r="EV16" s="28">
        <v>27</v>
      </c>
      <c r="EW16" s="28">
        <v>123</v>
      </c>
      <c r="EX16" s="28">
        <v>54</v>
      </c>
      <c r="EY16" s="28">
        <v>278</v>
      </c>
      <c r="EZ16" s="28">
        <v>49</v>
      </c>
      <c r="FA16" s="28">
        <v>872</v>
      </c>
      <c r="FB16" s="28">
        <v>107</v>
      </c>
      <c r="FC16" s="28">
        <v>433</v>
      </c>
      <c r="FD16" s="28">
        <v>153</v>
      </c>
      <c r="FE16" s="28">
        <v>24</v>
      </c>
      <c r="FF16" s="28">
        <v>63</v>
      </c>
      <c r="FG16" s="28">
        <v>35</v>
      </c>
      <c r="FH16" s="28">
        <v>21</v>
      </c>
      <c r="FI16" s="28">
        <v>585</v>
      </c>
      <c r="FJ16" s="28">
        <v>482</v>
      </c>
      <c r="FK16" s="28">
        <v>884</v>
      </c>
      <c r="FL16" s="28">
        <v>1187</v>
      </c>
      <c r="FM16" s="28">
        <v>836</v>
      </c>
      <c r="FN16" s="28">
        <v>10051</v>
      </c>
      <c r="FO16" s="28">
        <v>385</v>
      </c>
      <c r="FP16" s="28">
        <v>788</v>
      </c>
      <c r="FQ16" s="28">
        <v>288</v>
      </c>
      <c r="FR16" s="28">
        <v>38</v>
      </c>
      <c r="FS16" s="28">
        <v>29</v>
      </c>
      <c r="FT16" s="28">
        <v>26</v>
      </c>
      <c r="FU16" s="28">
        <v>340</v>
      </c>
      <c r="FV16" s="28">
        <v>255</v>
      </c>
      <c r="FW16" s="28">
        <v>49</v>
      </c>
      <c r="FX16" s="28">
        <v>18</v>
      </c>
      <c r="FY16" s="28"/>
      <c r="FZ16" s="18">
        <f t="shared" si="0"/>
        <v>237119</v>
      </c>
      <c r="GA16" s="18"/>
      <c r="GB16" s="18"/>
      <c r="GC16" s="18"/>
      <c r="GD16" s="18"/>
      <c r="GE16" s="18"/>
      <c r="GF16" s="18"/>
      <c r="GG16" s="7"/>
      <c r="GH16" s="18"/>
      <c r="GI16" s="18"/>
      <c r="GJ16" s="18"/>
      <c r="GK16" s="18"/>
      <c r="GL16" s="18"/>
      <c r="GM16" s="18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</row>
    <row r="17" spans="1:256" x14ac:dyDescent="0.35">
      <c r="A17" s="29" t="s">
        <v>447</v>
      </c>
      <c r="B17" s="18" t="s">
        <v>448</v>
      </c>
      <c r="C17" s="30">
        <v>4998</v>
      </c>
      <c r="D17" s="30">
        <v>19760</v>
      </c>
      <c r="E17" s="30">
        <v>4912</v>
      </c>
      <c r="F17" s="30">
        <v>11369</v>
      </c>
      <c r="G17" s="30">
        <v>566</v>
      </c>
      <c r="H17" s="30">
        <v>438</v>
      </c>
      <c r="I17" s="30">
        <v>6686</v>
      </c>
      <c r="J17" s="30">
        <v>1500</v>
      </c>
      <c r="K17" s="30">
        <v>175</v>
      </c>
      <c r="L17" s="30">
        <v>1440</v>
      </c>
      <c r="M17" s="30">
        <v>813</v>
      </c>
      <c r="N17" s="30">
        <v>18932</v>
      </c>
      <c r="O17" s="30">
        <v>2829</v>
      </c>
      <c r="P17" s="30">
        <v>194</v>
      </c>
      <c r="Q17" s="30">
        <v>30560</v>
      </c>
      <c r="R17" s="30">
        <v>3430</v>
      </c>
      <c r="S17" s="30">
        <v>959</v>
      </c>
      <c r="T17" s="30">
        <v>111</v>
      </c>
      <c r="U17" s="30">
        <v>37</v>
      </c>
      <c r="V17" s="30">
        <v>183</v>
      </c>
      <c r="W17" s="30">
        <v>110</v>
      </c>
      <c r="X17" s="30">
        <v>13</v>
      </c>
      <c r="Y17" s="30">
        <v>780</v>
      </c>
      <c r="Z17" s="30">
        <v>103</v>
      </c>
      <c r="AA17" s="30">
        <v>9890</v>
      </c>
      <c r="AB17" s="30">
        <v>6811</v>
      </c>
      <c r="AC17" s="30">
        <v>333</v>
      </c>
      <c r="AD17" s="30">
        <v>473</v>
      </c>
      <c r="AE17" s="30">
        <v>46</v>
      </c>
      <c r="AF17" s="30">
        <v>87</v>
      </c>
      <c r="AG17" s="30">
        <v>173</v>
      </c>
      <c r="AH17" s="30">
        <v>626</v>
      </c>
      <c r="AI17" s="30">
        <v>242</v>
      </c>
      <c r="AJ17" s="30">
        <v>134</v>
      </c>
      <c r="AK17" s="30">
        <v>149</v>
      </c>
      <c r="AL17" s="30">
        <v>227</v>
      </c>
      <c r="AM17" s="30">
        <v>231</v>
      </c>
      <c r="AN17" s="30">
        <v>163</v>
      </c>
      <c r="AO17" s="30">
        <v>2614</v>
      </c>
      <c r="AP17" s="30">
        <v>52702</v>
      </c>
      <c r="AQ17" s="30">
        <v>135</v>
      </c>
      <c r="AR17" s="30">
        <v>10664</v>
      </c>
      <c r="AS17" s="30">
        <v>2493</v>
      </c>
      <c r="AT17" s="30">
        <v>568</v>
      </c>
      <c r="AU17" s="30">
        <v>119</v>
      </c>
      <c r="AV17" s="30">
        <v>161</v>
      </c>
      <c r="AW17" s="30">
        <v>89</v>
      </c>
      <c r="AX17" s="30">
        <v>33</v>
      </c>
      <c r="AY17" s="30">
        <v>232</v>
      </c>
      <c r="AZ17" s="30">
        <v>8776</v>
      </c>
      <c r="BA17" s="30">
        <v>4652</v>
      </c>
      <c r="BB17" s="30">
        <v>3920</v>
      </c>
      <c r="BC17" s="30">
        <v>15032</v>
      </c>
      <c r="BD17" s="30">
        <v>631</v>
      </c>
      <c r="BE17" s="30">
        <v>483</v>
      </c>
      <c r="BF17" s="30">
        <v>5252</v>
      </c>
      <c r="BG17" s="30">
        <v>567</v>
      </c>
      <c r="BH17" s="30">
        <v>203</v>
      </c>
      <c r="BI17" s="30">
        <v>177</v>
      </c>
      <c r="BJ17" s="30">
        <v>907</v>
      </c>
      <c r="BK17" s="30">
        <v>12652</v>
      </c>
      <c r="BL17" s="30">
        <v>28</v>
      </c>
      <c r="BM17" s="30">
        <v>214</v>
      </c>
      <c r="BN17" s="30">
        <v>1843</v>
      </c>
      <c r="BO17" s="30">
        <v>695</v>
      </c>
      <c r="BP17" s="30">
        <v>102</v>
      </c>
      <c r="BQ17" s="30">
        <v>2944</v>
      </c>
      <c r="BR17" s="30">
        <v>1534</v>
      </c>
      <c r="BS17" s="30">
        <v>749</v>
      </c>
      <c r="BT17" s="30">
        <v>135</v>
      </c>
      <c r="BU17" s="30">
        <v>166</v>
      </c>
      <c r="BV17" s="30">
        <v>423</v>
      </c>
      <c r="BW17" s="30">
        <v>670</v>
      </c>
      <c r="BX17" s="30">
        <v>32</v>
      </c>
      <c r="BY17" s="30">
        <v>376</v>
      </c>
      <c r="BZ17" s="30">
        <v>124</v>
      </c>
      <c r="CA17" s="30">
        <v>45</v>
      </c>
      <c r="CB17" s="30">
        <v>23858</v>
      </c>
      <c r="CC17" s="30">
        <v>119</v>
      </c>
      <c r="CD17" s="30">
        <v>24</v>
      </c>
      <c r="CE17" s="30">
        <v>82</v>
      </c>
      <c r="CF17" s="30">
        <v>53</v>
      </c>
      <c r="CG17" s="30">
        <v>110</v>
      </c>
      <c r="CH17" s="30">
        <v>84</v>
      </c>
      <c r="CI17" s="30">
        <v>468</v>
      </c>
      <c r="CJ17" s="30">
        <v>480</v>
      </c>
      <c r="CK17" s="30">
        <v>2132</v>
      </c>
      <c r="CL17" s="30">
        <v>499</v>
      </c>
      <c r="CM17" s="30">
        <v>388</v>
      </c>
      <c r="CN17" s="30">
        <v>10562</v>
      </c>
      <c r="CO17" s="30">
        <v>5888</v>
      </c>
      <c r="CP17" s="30">
        <v>465</v>
      </c>
      <c r="CQ17" s="30">
        <v>610</v>
      </c>
      <c r="CR17" s="30">
        <v>132</v>
      </c>
      <c r="CS17" s="30">
        <v>129</v>
      </c>
      <c r="CT17" s="30">
        <v>79</v>
      </c>
      <c r="CU17" s="30">
        <v>175</v>
      </c>
      <c r="CV17" s="30">
        <v>3</v>
      </c>
      <c r="CW17" s="30">
        <v>107</v>
      </c>
      <c r="CX17" s="30">
        <v>227</v>
      </c>
      <c r="CY17" s="30">
        <v>18</v>
      </c>
      <c r="CZ17" s="30">
        <v>1014</v>
      </c>
      <c r="DA17" s="30">
        <v>49</v>
      </c>
      <c r="DB17" s="30">
        <v>107</v>
      </c>
      <c r="DC17" s="30">
        <v>46</v>
      </c>
      <c r="DD17" s="30">
        <v>107</v>
      </c>
      <c r="DE17" s="30">
        <v>118</v>
      </c>
      <c r="DF17" s="30">
        <v>10743</v>
      </c>
      <c r="DG17" s="30">
        <v>47</v>
      </c>
      <c r="DH17" s="30">
        <v>1037</v>
      </c>
      <c r="DI17" s="30">
        <v>1583</v>
      </c>
      <c r="DJ17" s="30">
        <v>307</v>
      </c>
      <c r="DK17" s="30">
        <v>260</v>
      </c>
      <c r="DL17" s="30">
        <v>3380</v>
      </c>
      <c r="DM17" s="30">
        <v>139</v>
      </c>
      <c r="DN17" s="30">
        <v>827</v>
      </c>
      <c r="DO17" s="30">
        <v>2098</v>
      </c>
      <c r="DP17" s="30">
        <v>87</v>
      </c>
      <c r="DQ17" s="30">
        <v>322</v>
      </c>
      <c r="DR17" s="30">
        <v>1050</v>
      </c>
      <c r="DS17" s="30">
        <v>486</v>
      </c>
      <c r="DT17" s="30">
        <v>153</v>
      </c>
      <c r="DU17" s="30">
        <v>206</v>
      </c>
      <c r="DV17" s="30">
        <v>104</v>
      </c>
      <c r="DW17" s="30">
        <v>152</v>
      </c>
      <c r="DX17" s="30">
        <v>55</v>
      </c>
      <c r="DY17" s="30">
        <v>73</v>
      </c>
      <c r="DZ17" s="30">
        <v>210</v>
      </c>
      <c r="EA17" s="30">
        <v>214</v>
      </c>
      <c r="EB17" s="30">
        <v>350</v>
      </c>
      <c r="EC17" s="30">
        <v>88</v>
      </c>
      <c r="ED17" s="30">
        <v>94</v>
      </c>
      <c r="EE17" s="30">
        <v>133</v>
      </c>
      <c r="EF17" s="30">
        <v>1030</v>
      </c>
      <c r="EG17" s="30">
        <v>160</v>
      </c>
      <c r="EH17" s="30">
        <v>134</v>
      </c>
      <c r="EI17" s="30">
        <v>11601</v>
      </c>
      <c r="EJ17" s="30">
        <v>5459</v>
      </c>
      <c r="EK17" s="30">
        <v>272</v>
      </c>
      <c r="EL17" s="30">
        <v>229</v>
      </c>
      <c r="EM17" s="30">
        <v>210</v>
      </c>
      <c r="EN17" s="30">
        <v>690</v>
      </c>
      <c r="EO17" s="30">
        <v>152</v>
      </c>
      <c r="EP17" s="30">
        <v>115</v>
      </c>
      <c r="EQ17" s="30">
        <v>528</v>
      </c>
      <c r="ER17" s="30">
        <v>77</v>
      </c>
      <c r="ES17" s="30">
        <v>131</v>
      </c>
      <c r="ET17" s="30">
        <v>134</v>
      </c>
      <c r="EU17" s="30">
        <v>534</v>
      </c>
      <c r="EV17" s="30">
        <v>43</v>
      </c>
      <c r="EW17" s="30">
        <v>212</v>
      </c>
      <c r="EX17" s="30">
        <v>75</v>
      </c>
      <c r="EY17" s="30">
        <v>490</v>
      </c>
      <c r="EZ17" s="30">
        <v>64</v>
      </c>
      <c r="FA17" s="30">
        <v>1419</v>
      </c>
      <c r="FB17" s="30">
        <v>185</v>
      </c>
      <c r="FC17" s="30">
        <v>666</v>
      </c>
      <c r="FD17" s="30">
        <v>228</v>
      </c>
      <c r="FE17" s="30">
        <v>48</v>
      </c>
      <c r="FF17" s="30">
        <v>100</v>
      </c>
      <c r="FG17" s="30">
        <v>64</v>
      </c>
      <c r="FH17" s="30">
        <v>36</v>
      </c>
      <c r="FI17" s="30">
        <v>926</v>
      </c>
      <c r="FJ17" s="30">
        <v>749</v>
      </c>
      <c r="FK17" s="30">
        <v>1384</v>
      </c>
      <c r="FL17" s="30">
        <v>1821</v>
      </c>
      <c r="FM17" s="30">
        <v>1335</v>
      </c>
      <c r="FN17" s="30">
        <v>15752</v>
      </c>
      <c r="FO17" s="30">
        <v>565</v>
      </c>
      <c r="FP17" s="30">
        <v>1266</v>
      </c>
      <c r="FQ17" s="30">
        <v>446</v>
      </c>
      <c r="FR17" s="30">
        <v>65</v>
      </c>
      <c r="FS17" s="30">
        <v>48</v>
      </c>
      <c r="FT17" s="30">
        <v>36</v>
      </c>
      <c r="FU17" s="30">
        <v>540</v>
      </c>
      <c r="FV17" s="30">
        <v>421</v>
      </c>
      <c r="FW17" s="30">
        <v>85</v>
      </c>
      <c r="FX17" s="30">
        <v>26</v>
      </c>
      <c r="FY17" s="18"/>
      <c r="FZ17" s="18">
        <f t="shared" si="0"/>
        <v>386507</v>
      </c>
      <c r="GA17" s="18"/>
      <c r="GB17" s="18"/>
      <c r="GC17" s="18"/>
      <c r="GD17" s="18"/>
      <c r="GE17" s="18"/>
      <c r="GF17" s="18"/>
      <c r="GG17" s="7"/>
      <c r="GH17" s="18"/>
      <c r="GI17" s="18"/>
      <c r="GJ17" s="18"/>
      <c r="GK17" s="18"/>
      <c r="GL17" s="18"/>
      <c r="GM17" s="18"/>
      <c r="GN17" s="31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</row>
    <row r="18" spans="1:256" x14ac:dyDescent="0.35">
      <c r="A18" s="29" t="s">
        <v>449</v>
      </c>
      <c r="B18" s="7" t="s">
        <v>450</v>
      </c>
      <c r="C18" s="32">
        <f>ROUND(FZ133/FZ20,4)</f>
        <v>0.47210000000000002</v>
      </c>
      <c r="D18" s="33">
        <v>0.47210000000000002</v>
      </c>
      <c r="E18" s="33">
        <v>0.47210000000000002</v>
      </c>
      <c r="F18" s="33">
        <v>0.47210000000000002</v>
      </c>
      <c r="G18" s="33">
        <v>0.47210000000000002</v>
      </c>
      <c r="H18" s="33">
        <v>0.47210000000000002</v>
      </c>
      <c r="I18" s="33">
        <v>0.47210000000000002</v>
      </c>
      <c r="J18" s="33">
        <v>0.47210000000000002</v>
      </c>
      <c r="K18" s="33">
        <v>0.47210000000000002</v>
      </c>
      <c r="L18" s="33">
        <v>0.47210000000000002</v>
      </c>
      <c r="M18" s="33">
        <v>0.47210000000000002</v>
      </c>
      <c r="N18" s="33">
        <v>0.47210000000000002</v>
      </c>
      <c r="O18" s="33">
        <v>0.47210000000000002</v>
      </c>
      <c r="P18" s="33">
        <v>0.47210000000000002</v>
      </c>
      <c r="Q18" s="33">
        <v>0.47210000000000002</v>
      </c>
      <c r="R18" s="33">
        <v>0.47210000000000002</v>
      </c>
      <c r="S18" s="33">
        <v>0.47210000000000002</v>
      </c>
      <c r="T18" s="33">
        <v>0.47210000000000002</v>
      </c>
      <c r="U18" s="33">
        <v>0.47210000000000002</v>
      </c>
      <c r="V18" s="33">
        <v>0.47210000000000002</v>
      </c>
      <c r="W18" s="33">
        <v>0.47210000000000002</v>
      </c>
      <c r="X18" s="33">
        <v>0.47210000000000002</v>
      </c>
      <c r="Y18" s="33">
        <v>0.47210000000000002</v>
      </c>
      <c r="Z18" s="33">
        <v>0.47210000000000002</v>
      </c>
      <c r="AA18" s="33">
        <v>0.47210000000000002</v>
      </c>
      <c r="AB18" s="33">
        <v>0.47210000000000002</v>
      </c>
      <c r="AC18" s="33">
        <v>0.47210000000000002</v>
      </c>
      <c r="AD18" s="33">
        <v>0.47210000000000002</v>
      </c>
      <c r="AE18" s="33">
        <v>0.47210000000000002</v>
      </c>
      <c r="AF18" s="33">
        <v>0.47210000000000002</v>
      </c>
      <c r="AG18" s="33">
        <v>0.47210000000000002</v>
      </c>
      <c r="AH18" s="33">
        <v>0.47210000000000002</v>
      </c>
      <c r="AI18" s="33">
        <v>0.47210000000000002</v>
      </c>
      <c r="AJ18" s="33">
        <v>0.47210000000000002</v>
      </c>
      <c r="AK18" s="33">
        <v>0.47210000000000002</v>
      </c>
      <c r="AL18" s="33">
        <v>0.47210000000000002</v>
      </c>
      <c r="AM18" s="33">
        <v>0.47210000000000002</v>
      </c>
      <c r="AN18" s="33">
        <v>0.47210000000000002</v>
      </c>
      <c r="AO18" s="33">
        <v>0.47210000000000002</v>
      </c>
      <c r="AP18" s="33">
        <v>0.47210000000000002</v>
      </c>
      <c r="AQ18" s="33">
        <v>0.47210000000000002</v>
      </c>
      <c r="AR18" s="33">
        <v>0.47210000000000002</v>
      </c>
      <c r="AS18" s="33">
        <v>0.47210000000000002</v>
      </c>
      <c r="AT18" s="33">
        <v>0.47210000000000002</v>
      </c>
      <c r="AU18" s="33">
        <v>0.47210000000000002</v>
      </c>
      <c r="AV18" s="33">
        <v>0.47210000000000002</v>
      </c>
      <c r="AW18" s="33">
        <v>0.47210000000000002</v>
      </c>
      <c r="AX18" s="33">
        <v>0.47210000000000002</v>
      </c>
      <c r="AY18" s="33">
        <v>0.47210000000000002</v>
      </c>
      <c r="AZ18" s="33">
        <v>0.47210000000000002</v>
      </c>
      <c r="BA18" s="33">
        <v>0.47210000000000002</v>
      </c>
      <c r="BB18" s="33">
        <v>0.47210000000000002</v>
      </c>
      <c r="BC18" s="33">
        <v>0.47210000000000002</v>
      </c>
      <c r="BD18" s="33">
        <v>0.47210000000000002</v>
      </c>
      <c r="BE18" s="33">
        <v>0.47210000000000002</v>
      </c>
      <c r="BF18" s="33">
        <v>0.47210000000000002</v>
      </c>
      <c r="BG18" s="33">
        <v>0.47210000000000002</v>
      </c>
      <c r="BH18" s="33">
        <v>0.47210000000000002</v>
      </c>
      <c r="BI18" s="33">
        <v>0.47210000000000002</v>
      </c>
      <c r="BJ18" s="33">
        <v>0.47210000000000002</v>
      </c>
      <c r="BK18" s="33">
        <v>0.47210000000000002</v>
      </c>
      <c r="BL18" s="33">
        <v>0.47210000000000002</v>
      </c>
      <c r="BM18" s="33">
        <v>0.47210000000000002</v>
      </c>
      <c r="BN18" s="33">
        <v>0.47210000000000002</v>
      </c>
      <c r="BO18" s="33">
        <v>0.47210000000000002</v>
      </c>
      <c r="BP18" s="33">
        <v>0.47210000000000002</v>
      </c>
      <c r="BQ18" s="33">
        <v>0.47210000000000002</v>
      </c>
      <c r="BR18" s="33">
        <v>0.47210000000000002</v>
      </c>
      <c r="BS18" s="33">
        <v>0.47210000000000002</v>
      </c>
      <c r="BT18" s="33">
        <v>0.47210000000000002</v>
      </c>
      <c r="BU18" s="33">
        <v>0.47210000000000002</v>
      </c>
      <c r="BV18" s="33">
        <v>0.47210000000000002</v>
      </c>
      <c r="BW18" s="33">
        <v>0.47210000000000002</v>
      </c>
      <c r="BX18" s="33">
        <v>0.47210000000000002</v>
      </c>
      <c r="BY18" s="33">
        <v>0.47210000000000002</v>
      </c>
      <c r="BZ18" s="33">
        <v>0.47210000000000002</v>
      </c>
      <c r="CA18" s="33">
        <v>0.47210000000000002</v>
      </c>
      <c r="CB18" s="33">
        <v>0.47210000000000002</v>
      </c>
      <c r="CC18" s="33">
        <v>0.47210000000000002</v>
      </c>
      <c r="CD18" s="33">
        <v>0.47210000000000002</v>
      </c>
      <c r="CE18" s="33">
        <v>0.47210000000000002</v>
      </c>
      <c r="CF18" s="33">
        <v>0.47210000000000002</v>
      </c>
      <c r="CG18" s="33">
        <v>0.47210000000000002</v>
      </c>
      <c r="CH18" s="33">
        <v>0.47210000000000002</v>
      </c>
      <c r="CI18" s="33">
        <v>0.47210000000000002</v>
      </c>
      <c r="CJ18" s="33">
        <v>0.47210000000000002</v>
      </c>
      <c r="CK18" s="33">
        <v>0.47210000000000002</v>
      </c>
      <c r="CL18" s="33">
        <v>0.47210000000000002</v>
      </c>
      <c r="CM18" s="33">
        <v>0.47210000000000002</v>
      </c>
      <c r="CN18" s="33">
        <v>0.47210000000000002</v>
      </c>
      <c r="CO18" s="33">
        <v>0.47210000000000002</v>
      </c>
      <c r="CP18" s="33">
        <v>0.47210000000000002</v>
      </c>
      <c r="CQ18" s="33">
        <v>0.47210000000000002</v>
      </c>
      <c r="CR18" s="33">
        <v>0.47210000000000002</v>
      </c>
      <c r="CS18" s="33">
        <v>0.47210000000000002</v>
      </c>
      <c r="CT18" s="33">
        <v>0.47210000000000002</v>
      </c>
      <c r="CU18" s="33">
        <v>0.47210000000000002</v>
      </c>
      <c r="CV18" s="33">
        <v>0.47210000000000002</v>
      </c>
      <c r="CW18" s="33">
        <v>0.47210000000000002</v>
      </c>
      <c r="CX18" s="33">
        <v>0.47210000000000002</v>
      </c>
      <c r="CY18" s="33">
        <v>0.47210000000000002</v>
      </c>
      <c r="CZ18" s="33">
        <v>0.47210000000000002</v>
      </c>
      <c r="DA18" s="33">
        <v>0.47210000000000002</v>
      </c>
      <c r="DB18" s="33">
        <v>0.47210000000000002</v>
      </c>
      <c r="DC18" s="33">
        <v>0.47210000000000002</v>
      </c>
      <c r="DD18" s="33">
        <v>0.47210000000000002</v>
      </c>
      <c r="DE18" s="33">
        <v>0.47210000000000002</v>
      </c>
      <c r="DF18" s="33">
        <v>0.47210000000000002</v>
      </c>
      <c r="DG18" s="33">
        <v>0.47210000000000002</v>
      </c>
      <c r="DH18" s="33">
        <v>0.47210000000000002</v>
      </c>
      <c r="DI18" s="33">
        <v>0.47210000000000002</v>
      </c>
      <c r="DJ18" s="33">
        <v>0.47210000000000002</v>
      </c>
      <c r="DK18" s="33">
        <v>0.47210000000000002</v>
      </c>
      <c r="DL18" s="33">
        <v>0.47210000000000002</v>
      </c>
      <c r="DM18" s="33">
        <v>0.47210000000000002</v>
      </c>
      <c r="DN18" s="33">
        <v>0.47210000000000002</v>
      </c>
      <c r="DO18" s="33">
        <v>0.47210000000000002</v>
      </c>
      <c r="DP18" s="33">
        <v>0.47210000000000002</v>
      </c>
      <c r="DQ18" s="33">
        <v>0.47210000000000002</v>
      </c>
      <c r="DR18" s="33">
        <v>0.47210000000000002</v>
      </c>
      <c r="DS18" s="33">
        <v>0.47210000000000002</v>
      </c>
      <c r="DT18" s="33">
        <v>0.47210000000000002</v>
      </c>
      <c r="DU18" s="33">
        <v>0.47210000000000002</v>
      </c>
      <c r="DV18" s="33">
        <v>0.47210000000000002</v>
      </c>
      <c r="DW18" s="33">
        <v>0.47210000000000002</v>
      </c>
      <c r="DX18" s="33">
        <v>0.47210000000000002</v>
      </c>
      <c r="DY18" s="33">
        <v>0.47210000000000002</v>
      </c>
      <c r="DZ18" s="33">
        <v>0.47210000000000002</v>
      </c>
      <c r="EA18" s="33">
        <v>0.47210000000000002</v>
      </c>
      <c r="EB18" s="33">
        <v>0.47210000000000002</v>
      </c>
      <c r="EC18" s="33">
        <v>0.47210000000000002</v>
      </c>
      <c r="ED18" s="33">
        <v>0.47210000000000002</v>
      </c>
      <c r="EE18" s="33">
        <v>0.47210000000000002</v>
      </c>
      <c r="EF18" s="33">
        <v>0.47210000000000002</v>
      </c>
      <c r="EG18" s="33">
        <v>0.47210000000000002</v>
      </c>
      <c r="EH18" s="33">
        <v>0.47210000000000002</v>
      </c>
      <c r="EI18" s="33">
        <v>0.47210000000000002</v>
      </c>
      <c r="EJ18" s="33">
        <v>0.47210000000000002</v>
      </c>
      <c r="EK18" s="33">
        <v>0.47210000000000002</v>
      </c>
      <c r="EL18" s="33">
        <v>0.47210000000000002</v>
      </c>
      <c r="EM18" s="33">
        <v>0.47210000000000002</v>
      </c>
      <c r="EN18" s="33">
        <v>0.47210000000000002</v>
      </c>
      <c r="EO18" s="33">
        <v>0.47210000000000002</v>
      </c>
      <c r="EP18" s="33">
        <v>0.47210000000000002</v>
      </c>
      <c r="EQ18" s="33">
        <v>0.47210000000000002</v>
      </c>
      <c r="ER18" s="33">
        <v>0.47210000000000002</v>
      </c>
      <c r="ES18" s="33">
        <v>0.47210000000000002</v>
      </c>
      <c r="ET18" s="33">
        <v>0.47210000000000002</v>
      </c>
      <c r="EU18" s="33">
        <v>0.47210000000000002</v>
      </c>
      <c r="EV18" s="33">
        <v>0.47210000000000002</v>
      </c>
      <c r="EW18" s="33">
        <v>0.47210000000000002</v>
      </c>
      <c r="EX18" s="33">
        <v>0.47210000000000002</v>
      </c>
      <c r="EY18" s="33">
        <v>0.47210000000000002</v>
      </c>
      <c r="EZ18" s="33">
        <v>0.47210000000000002</v>
      </c>
      <c r="FA18" s="33">
        <v>0.47210000000000002</v>
      </c>
      <c r="FB18" s="33">
        <v>0.47210000000000002</v>
      </c>
      <c r="FC18" s="33">
        <v>0.47210000000000002</v>
      </c>
      <c r="FD18" s="33">
        <v>0.47210000000000002</v>
      </c>
      <c r="FE18" s="33">
        <v>0.47210000000000002</v>
      </c>
      <c r="FF18" s="33">
        <v>0.47210000000000002</v>
      </c>
      <c r="FG18" s="33">
        <v>0.47210000000000002</v>
      </c>
      <c r="FH18" s="33">
        <v>0.47210000000000002</v>
      </c>
      <c r="FI18" s="33">
        <v>0.47210000000000002</v>
      </c>
      <c r="FJ18" s="33">
        <v>0.47210000000000002</v>
      </c>
      <c r="FK18" s="33">
        <v>0.47210000000000002</v>
      </c>
      <c r="FL18" s="33">
        <v>0.47210000000000002</v>
      </c>
      <c r="FM18" s="33">
        <v>0.47210000000000002</v>
      </c>
      <c r="FN18" s="33">
        <v>0.47210000000000002</v>
      </c>
      <c r="FO18" s="33">
        <v>0.47210000000000002</v>
      </c>
      <c r="FP18" s="33">
        <v>0.47210000000000002</v>
      </c>
      <c r="FQ18" s="33">
        <v>0.47210000000000002</v>
      </c>
      <c r="FR18" s="33">
        <v>0.47210000000000002</v>
      </c>
      <c r="FS18" s="33">
        <v>0.47210000000000002</v>
      </c>
      <c r="FT18" s="33">
        <v>0.47210000000000002</v>
      </c>
      <c r="FU18" s="33">
        <v>0.47210000000000002</v>
      </c>
      <c r="FV18" s="33">
        <v>0.47210000000000002</v>
      </c>
      <c r="FW18" s="33">
        <v>0.47210000000000002</v>
      </c>
      <c r="FX18" s="33">
        <v>0.47210000000000002</v>
      </c>
      <c r="FY18" s="33"/>
      <c r="FZ18" s="33">
        <f>FX18</f>
        <v>0.47210000000000002</v>
      </c>
      <c r="GA18" s="33"/>
      <c r="GB18" s="33"/>
      <c r="GC18" s="33"/>
      <c r="GD18" s="33"/>
      <c r="GE18" s="33"/>
      <c r="GF18" s="33"/>
      <c r="GG18" s="7"/>
      <c r="GH18" s="33"/>
      <c r="GI18" s="33"/>
      <c r="GJ18" s="33"/>
      <c r="GK18" s="33"/>
      <c r="GL18" s="33"/>
      <c r="GM18" s="33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pans="1:256" x14ac:dyDescent="0.35">
      <c r="A19" s="6" t="s">
        <v>451</v>
      </c>
      <c r="B19" s="18" t="s">
        <v>452</v>
      </c>
      <c r="C19" s="28">
        <v>4006</v>
      </c>
      <c r="D19" s="28">
        <v>23361</v>
      </c>
      <c r="E19" s="28">
        <v>3368</v>
      </c>
      <c r="F19" s="28">
        <v>14151</v>
      </c>
      <c r="G19" s="28">
        <v>975</v>
      </c>
      <c r="H19" s="28">
        <v>645</v>
      </c>
      <c r="I19" s="28">
        <v>4941</v>
      </c>
      <c r="J19" s="28">
        <v>1289</v>
      </c>
      <c r="K19" s="28">
        <v>173</v>
      </c>
      <c r="L19" s="28">
        <v>1201</v>
      </c>
      <c r="M19" s="28">
        <v>503</v>
      </c>
      <c r="N19" s="28">
        <v>29804</v>
      </c>
      <c r="O19" s="28">
        <v>7325</v>
      </c>
      <c r="P19" s="28">
        <v>230</v>
      </c>
      <c r="Q19" s="28">
        <v>23970</v>
      </c>
      <c r="R19" s="28">
        <v>2500</v>
      </c>
      <c r="S19" s="28">
        <v>978</v>
      </c>
      <c r="T19" s="28">
        <v>104</v>
      </c>
      <c r="U19" s="28">
        <v>29</v>
      </c>
      <c r="V19" s="28">
        <v>169</v>
      </c>
      <c r="W19" s="28">
        <v>276</v>
      </c>
      <c r="X19" s="28">
        <v>17</v>
      </c>
      <c r="Y19" s="28">
        <v>379</v>
      </c>
      <c r="Z19" s="28">
        <v>133</v>
      </c>
      <c r="AA19" s="28">
        <v>18698</v>
      </c>
      <c r="AB19" s="28">
        <v>15668</v>
      </c>
      <c r="AC19" s="28">
        <v>568</v>
      </c>
      <c r="AD19" s="28">
        <v>864</v>
      </c>
      <c r="AE19" s="28">
        <v>56</v>
      </c>
      <c r="AF19" s="28">
        <v>114</v>
      </c>
      <c r="AG19" s="28">
        <v>357</v>
      </c>
      <c r="AH19" s="28">
        <v>569</v>
      </c>
      <c r="AI19" s="28">
        <v>238</v>
      </c>
      <c r="AJ19" s="28">
        <v>96</v>
      </c>
      <c r="AK19" s="28">
        <v>86</v>
      </c>
      <c r="AL19" s="28">
        <v>171</v>
      </c>
      <c r="AM19" s="28">
        <v>225</v>
      </c>
      <c r="AN19" s="28">
        <v>179</v>
      </c>
      <c r="AO19" s="28">
        <v>2625</v>
      </c>
      <c r="AP19" s="28">
        <v>49842</v>
      </c>
      <c r="AQ19" s="28">
        <v>137</v>
      </c>
      <c r="AR19" s="28">
        <v>37515</v>
      </c>
      <c r="AS19" s="28">
        <v>3780</v>
      </c>
      <c r="AT19" s="28">
        <v>1553</v>
      </c>
      <c r="AU19" s="28">
        <v>183</v>
      </c>
      <c r="AV19" s="28">
        <v>181</v>
      </c>
      <c r="AW19" s="28">
        <v>153</v>
      </c>
      <c r="AX19" s="28">
        <v>43</v>
      </c>
      <c r="AY19" s="28">
        <v>254</v>
      </c>
      <c r="AZ19" s="28">
        <v>8038</v>
      </c>
      <c r="BA19" s="28">
        <v>5642</v>
      </c>
      <c r="BB19" s="28">
        <v>4658</v>
      </c>
      <c r="BC19" s="28">
        <v>15931</v>
      </c>
      <c r="BD19" s="28">
        <v>2119</v>
      </c>
      <c r="BE19" s="28">
        <v>752</v>
      </c>
      <c r="BF19" s="28">
        <v>15725</v>
      </c>
      <c r="BG19" s="28">
        <v>570</v>
      </c>
      <c r="BH19" s="28">
        <v>318</v>
      </c>
      <c r="BI19" s="28">
        <v>153</v>
      </c>
      <c r="BJ19" s="28">
        <v>3611</v>
      </c>
      <c r="BK19" s="28">
        <v>12047</v>
      </c>
      <c r="BL19" s="28">
        <v>31</v>
      </c>
      <c r="BM19" s="28">
        <v>202</v>
      </c>
      <c r="BN19" s="28">
        <v>1884</v>
      </c>
      <c r="BO19" s="28">
        <v>789</v>
      </c>
      <c r="BP19" s="28">
        <v>86</v>
      </c>
      <c r="BQ19" s="28">
        <v>3471</v>
      </c>
      <c r="BR19" s="28">
        <v>2728</v>
      </c>
      <c r="BS19" s="28">
        <v>703</v>
      </c>
      <c r="BT19" s="28">
        <v>222</v>
      </c>
      <c r="BU19" s="28">
        <v>247</v>
      </c>
      <c r="BV19" s="28">
        <v>753</v>
      </c>
      <c r="BW19" s="28">
        <v>1229</v>
      </c>
      <c r="BX19" s="28">
        <v>39</v>
      </c>
      <c r="BY19" s="28">
        <v>292</v>
      </c>
      <c r="BZ19" s="28">
        <v>121</v>
      </c>
      <c r="CA19" s="28">
        <v>87</v>
      </c>
      <c r="CB19" s="28">
        <v>44226</v>
      </c>
      <c r="CC19" s="28">
        <v>127</v>
      </c>
      <c r="CD19" s="28">
        <v>319</v>
      </c>
      <c r="CE19" s="28">
        <v>98</v>
      </c>
      <c r="CF19" s="28">
        <v>59</v>
      </c>
      <c r="CG19" s="28">
        <v>128</v>
      </c>
      <c r="CH19" s="28">
        <v>59</v>
      </c>
      <c r="CI19" s="28">
        <v>434</v>
      </c>
      <c r="CJ19" s="28">
        <v>513</v>
      </c>
      <c r="CK19" s="28">
        <v>3338</v>
      </c>
      <c r="CL19" s="28">
        <v>755</v>
      </c>
      <c r="CM19" s="28">
        <v>403</v>
      </c>
      <c r="CN19" s="28">
        <v>20355</v>
      </c>
      <c r="CO19" s="28">
        <v>8842</v>
      </c>
      <c r="CP19" s="28">
        <v>570</v>
      </c>
      <c r="CQ19" s="28">
        <v>477</v>
      </c>
      <c r="CR19" s="28">
        <v>148</v>
      </c>
      <c r="CS19" s="28">
        <v>182</v>
      </c>
      <c r="CT19" s="28">
        <v>71</v>
      </c>
      <c r="CU19" s="28">
        <v>232</v>
      </c>
      <c r="CV19" s="28">
        <v>10</v>
      </c>
      <c r="CW19" s="28">
        <v>141</v>
      </c>
      <c r="CX19" s="28">
        <v>274</v>
      </c>
      <c r="CY19" s="28">
        <v>15</v>
      </c>
      <c r="CZ19" s="28">
        <v>1135</v>
      </c>
      <c r="DA19" s="28">
        <v>128</v>
      </c>
      <c r="DB19" s="28">
        <v>198</v>
      </c>
      <c r="DC19" s="28">
        <v>119</v>
      </c>
      <c r="DD19" s="28">
        <v>109</v>
      </c>
      <c r="DE19" s="28">
        <v>151</v>
      </c>
      <c r="DF19" s="28">
        <v>12627</v>
      </c>
      <c r="DG19" s="28">
        <v>67</v>
      </c>
      <c r="DH19" s="28">
        <v>1139</v>
      </c>
      <c r="DI19" s="28">
        <v>1549</v>
      </c>
      <c r="DJ19" s="28">
        <v>389</v>
      </c>
      <c r="DK19" s="28">
        <v>299</v>
      </c>
      <c r="DL19" s="28">
        <v>3388</v>
      </c>
      <c r="DM19" s="28">
        <v>147</v>
      </c>
      <c r="DN19" s="28">
        <v>809</v>
      </c>
      <c r="DO19" s="28">
        <v>2029</v>
      </c>
      <c r="DP19" s="28">
        <v>118</v>
      </c>
      <c r="DQ19" s="28">
        <v>502</v>
      </c>
      <c r="DR19" s="28">
        <v>814</v>
      </c>
      <c r="DS19" s="28">
        <v>364</v>
      </c>
      <c r="DT19" s="28">
        <v>100</v>
      </c>
      <c r="DU19" s="28">
        <v>228</v>
      </c>
      <c r="DV19" s="28">
        <v>142</v>
      </c>
      <c r="DW19" s="28">
        <v>193</v>
      </c>
      <c r="DX19" s="28">
        <v>109</v>
      </c>
      <c r="DY19" s="28">
        <v>185</v>
      </c>
      <c r="DZ19" s="28">
        <v>412</v>
      </c>
      <c r="EA19" s="28">
        <v>335</v>
      </c>
      <c r="EB19" s="28">
        <v>327</v>
      </c>
      <c r="EC19" s="28">
        <v>162</v>
      </c>
      <c r="ED19" s="28">
        <v>884</v>
      </c>
      <c r="EE19" s="28">
        <v>119</v>
      </c>
      <c r="EF19" s="28">
        <v>807</v>
      </c>
      <c r="EG19" s="28">
        <v>148</v>
      </c>
      <c r="EH19" s="28">
        <v>171</v>
      </c>
      <c r="EI19" s="28">
        <v>8388</v>
      </c>
      <c r="EJ19" s="28">
        <v>6260</v>
      </c>
      <c r="EK19" s="28">
        <v>416</v>
      </c>
      <c r="EL19" s="28">
        <v>286</v>
      </c>
      <c r="EM19" s="28">
        <v>240</v>
      </c>
      <c r="EN19" s="28">
        <v>540</v>
      </c>
      <c r="EO19" s="28">
        <v>193</v>
      </c>
      <c r="EP19" s="28">
        <v>260</v>
      </c>
      <c r="EQ19" s="28">
        <v>1608</v>
      </c>
      <c r="ER19" s="28">
        <v>180</v>
      </c>
      <c r="ES19" s="28">
        <v>147</v>
      </c>
      <c r="ET19" s="28">
        <v>112</v>
      </c>
      <c r="EU19" s="28">
        <v>334</v>
      </c>
      <c r="EV19" s="28">
        <v>48</v>
      </c>
      <c r="EW19" s="28">
        <v>453</v>
      </c>
      <c r="EX19" s="28">
        <v>109</v>
      </c>
      <c r="EY19" s="28">
        <v>387</v>
      </c>
      <c r="EZ19" s="28">
        <v>86</v>
      </c>
      <c r="FA19" s="28">
        <v>2010</v>
      </c>
      <c r="FB19" s="28">
        <v>144</v>
      </c>
      <c r="FC19" s="28">
        <v>1166</v>
      </c>
      <c r="FD19" s="28">
        <v>258</v>
      </c>
      <c r="FE19" s="28">
        <v>40</v>
      </c>
      <c r="FF19" s="28">
        <v>108</v>
      </c>
      <c r="FG19" s="28">
        <v>68</v>
      </c>
      <c r="FH19" s="28">
        <v>42</v>
      </c>
      <c r="FI19" s="28">
        <v>1048</v>
      </c>
      <c r="FJ19" s="28">
        <v>1280</v>
      </c>
      <c r="FK19" s="28">
        <v>1552</v>
      </c>
      <c r="FL19" s="28">
        <v>5135</v>
      </c>
      <c r="FM19" s="28">
        <v>2338</v>
      </c>
      <c r="FN19" s="28">
        <v>13533</v>
      </c>
      <c r="FO19" s="28">
        <v>700</v>
      </c>
      <c r="FP19" s="28">
        <v>1374</v>
      </c>
      <c r="FQ19" s="28">
        <v>606</v>
      </c>
      <c r="FR19" s="28">
        <v>95</v>
      </c>
      <c r="FS19" s="28">
        <v>103</v>
      </c>
      <c r="FT19" s="28">
        <v>38</v>
      </c>
      <c r="FU19" s="28">
        <v>479</v>
      </c>
      <c r="FV19" s="28">
        <v>420</v>
      </c>
      <c r="FW19" s="28">
        <v>82</v>
      </c>
      <c r="FX19" s="28">
        <v>39</v>
      </c>
      <c r="FY19" s="28"/>
      <c r="FZ19" s="18">
        <f>SUM(C19:FX19)</f>
        <v>502014</v>
      </c>
      <c r="GA19" s="18"/>
      <c r="GB19" s="18"/>
      <c r="GC19" s="18"/>
      <c r="GD19" s="18"/>
      <c r="GE19" s="18"/>
      <c r="GF19" s="18"/>
      <c r="GG19" s="7"/>
      <c r="GH19" s="18"/>
      <c r="GI19" s="18"/>
      <c r="GJ19" s="18"/>
      <c r="GK19" s="18"/>
      <c r="GL19" s="18"/>
      <c r="GM19" s="18"/>
    </row>
    <row r="20" spans="1:256" s="8" customFormat="1" x14ac:dyDescent="0.35">
      <c r="A20" s="6" t="s">
        <v>453</v>
      </c>
      <c r="B20" s="18" t="s">
        <v>454</v>
      </c>
      <c r="C20" s="34">
        <v>6497</v>
      </c>
      <c r="D20" s="30">
        <v>38333</v>
      </c>
      <c r="E20" s="30">
        <v>5646</v>
      </c>
      <c r="F20" s="30">
        <v>23095</v>
      </c>
      <c r="G20" s="30">
        <v>1570</v>
      </c>
      <c r="H20" s="30">
        <v>1097</v>
      </c>
      <c r="I20" s="30">
        <v>7977</v>
      </c>
      <c r="J20" s="30">
        <v>2045</v>
      </c>
      <c r="K20" s="30">
        <v>263</v>
      </c>
      <c r="L20" s="30">
        <v>2115</v>
      </c>
      <c r="M20" s="30">
        <v>935</v>
      </c>
      <c r="N20" s="30">
        <v>50426</v>
      </c>
      <c r="O20" s="30">
        <v>12838</v>
      </c>
      <c r="P20" s="30">
        <v>329</v>
      </c>
      <c r="Q20" s="30">
        <v>38246</v>
      </c>
      <c r="R20" s="30">
        <v>6362</v>
      </c>
      <c r="S20" s="30">
        <v>1593</v>
      </c>
      <c r="T20" s="30">
        <v>160</v>
      </c>
      <c r="U20" s="30">
        <v>50</v>
      </c>
      <c r="V20" s="30">
        <v>262</v>
      </c>
      <c r="W20" s="30">
        <v>361</v>
      </c>
      <c r="X20" s="30">
        <v>27</v>
      </c>
      <c r="Y20" s="30">
        <v>940</v>
      </c>
      <c r="Z20" s="30">
        <v>227</v>
      </c>
      <c r="AA20" s="30">
        <v>31126</v>
      </c>
      <c r="AB20" s="30">
        <v>27287</v>
      </c>
      <c r="AC20" s="30">
        <v>909</v>
      </c>
      <c r="AD20" s="30">
        <v>1411</v>
      </c>
      <c r="AE20" s="30">
        <v>94</v>
      </c>
      <c r="AF20" s="30">
        <v>163</v>
      </c>
      <c r="AG20" s="30">
        <v>590</v>
      </c>
      <c r="AH20" s="30">
        <v>955</v>
      </c>
      <c r="AI20" s="30">
        <v>383</v>
      </c>
      <c r="AJ20" s="30">
        <v>164</v>
      </c>
      <c r="AK20" s="30">
        <v>161</v>
      </c>
      <c r="AL20" s="30">
        <v>273</v>
      </c>
      <c r="AM20" s="30">
        <v>346</v>
      </c>
      <c r="AN20" s="30">
        <v>311</v>
      </c>
      <c r="AO20" s="30">
        <v>4296</v>
      </c>
      <c r="AP20" s="30">
        <v>83013</v>
      </c>
      <c r="AQ20" s="30">
        <v>234</v>
      </c>
      <c r="AR20" s="30">
        <v>62804</v>
      </c>
      <c r="AS20" s="30">
        <v>6493</v>
      </c>
      <c r="AT20" s="30">
        <v>2466</v>
      </c>
      <c r="AU20" s="30">
        <v>288</v>
      </c>
      <c r="AV20" s="30">
        <v>297</v>
      </c>
      <c r="AW20" s="30">
        <v>256</v>
      </c>
      <c r="AX20" s="30">
        <v>63</v>
      </c>
      <c r="AY20" s="30">
        <v>415</v>
      </c>
      <c r="AZ20" s="30">
        <v>12352</v>
      </c>
      <c r="BA20" s="30">
        <v>8993</v>
      </c>
      <c r="BB20" s="30">
        <v>7369</v>
      </c>
      <c r="BC20" s="30">
        <v>25674</v>
      </c>
      <c r="BD20" s="30">
        <v>3615</v>
      </c>
      <c r="BE20" s="30">
        <v>1204</v>
      </c>
      <c r="BF20" s="30">
        <v>26173</v>
      </c>
      <c r="BG20" s="30">
        <v>886</v>
      </c>
      <c r="BH20" s="30">
        <v>582</v>
      </c>
      <c r="BI20" s="30">
        <v>254</v>
      </c>
      <c r="BJ20" s="30">
        <v>6322</v>
      </c>
      <c r="BK20" s="30">
        <v>25267</v>
      </c>
      <c r="BL20" s="30">
        <v>74</v>
      </c>
      <c r="BM20" s="30">
        <v>373</v>
      </c>
      <c r="BN20" s="30">
        <v>3073</v>
      </c>
      <c r="BO20" s="30">
        <v>1254</v>
      </c>
      <c r="BP20" s="30">
        <v>152</v>
      </c>
      <c r="BQ20" s="30">
        <v>5811</v>
      </c>
      <c r="BR20" s="30">
        <v>4487</v>
      </c>
      <c r="BS20" s="30">
        <v>1094</v>
      </c>
      <c r="BT20" s="30">
        <v>362</v>
      </c>
      <c r="BU20" s="30">
        <v>411</v>
      </c>
      <c r="BV20" s="30">
        <v>1223</v>
      </c>
      <c r="BW20" s="30">
        <v>1990</v>
      </c>
      <c r="BX20" s="30">
        <v>67</v>
      </c>
      <c r="BY20" s="30">
        <v>440</v>
      </c>
      <c r="BZ20" s="30">
        <v>195</v>
      </c>
      <c r="CA20" s="30">
        <v>139</v>
      </c>
      <c r="CB20" s="30">
        <v>74139</v>
      </c>
      <c r="CC20" s="30">
        <v>192</v>
      </c>
      <c r="CD20" s="30">
        <v>385</v>
      </c>
      <c r="CE20" s="30">
        <v>153</v>
      </c>
      <c r="CF20" s="30">
        <v>110</v>
      </c>
      <c r="CG20" s="30">
        <v>202</v>
      </c>
      <c r="CH20" s="30">
        <v>100</v>
      </c>
      <c r="CI20" s="30">
        <v>691</v>
      </c>
      <c r="CJ20" s="30">
        <v>874</v>
      </c>
      <c r="CK20" s="30">
        <v>5714</v>
      </c>
      <c r="CL20" s="30">
        <v>1251</v>
      </c>
      <c r="CM20" s="30">
        <v>646</v>
      </c>
      <c r="CN20" s="30">
        <v>33604</v>
      </c>
      <c r="CO20" s="30">
        <v>14494</v>
      </c>
      <c r="CP20" s="30">
        <v>971</v>
      </c>
      <c r="CQ20" s="30">
        <v>740</v>
      </c>
      <c r="CR20" s="30">
        <v>231</v>
      </c>
      <c r="CS20" s="30">
        <v>290</v>
      </c>
      <c r="CT20" s="30">
        <v>101</v>
      </c>
      <c r="CU20" s="30">
        <v>404</v>
      </c>
      <c r="CV20" s="30">
        <v>24</v>
      </c>
      <c r="CW20" s="30">
        <v>205</v>
      </c>
      <c r="CX20" s="30">
        <v>469</v>
      </c>
      <c r="CY20" s="30">
        <v>30</v>
      </c>
      <c r="CZ20" s="30">
        <v>1760</v>
      </c>
      <c r="DA20" s="30">
        <v>201</v>
      </c>
      <c r="DB20" s="30">
        <v>323</v>
      </c>
      <c r="DC20" s="30">
        <v>182</v>
      </c>
      <c r="DD20" s="30">
        <v>157</v>
      </c>
      <c r="DE20" s="30">
        <v>288</v>
      </c>
      <c r="DF20" s="30">
        <v>20609</v>
      </c>
      <c r="DG20" s="30">
        <v>95</v>
      </c>
      <c r="DH20" s="30">
        <v>1768</v>
      </c>
      <c r="DI20" s="30">
        <v>2464</v>
      </c>
      <c r="DJ20" s="30">
        <v>622</v>
      </c>
      <c r="DK20" s="30">
        <v>486</v>
      </c>
      <c r="DL20" s="30">
        <v>5706</v>
      </c>
      <c r="DM20" s="30">
        <v>229</v>
      </c>
      <c r="DN20" s="30">
        <v>1252</v>
      </c>
      <c r="DO20" s="30">
        <v>3225</v>
      </c>
      <c r="DP20" s="30">
        <v>191</v>
      </c>
      <c r="DQ20" s="30">
        <v>808</v>
      </c>
      <c r="DR20" s="30">
        <v>1320</v>
      </c>
      <c r="DS20" s="30">
        <v>589</v>
      </c>
      <c r="DT20" s="30">
        <v>181</v>
      </c>
      <c r="DU20" s="30">
        <v>355</v>
      </c>
      <c r="DV20" s="30">
        <v>207</v>
      </c>
      <c r="DW20" s="30">
        <v>302</v>
      </c>
      <c r="DX20" s="30">
        <v>159</v>
      </c>
      <c r="DY20" s="30">
        <v>298</v>
      </c>
      <c r="DZ20" s="30">
        <v>675</v>
      </c>
      <c r="EA20" s="30">
        <v>513</v>
      </c>
      <c r="EB20" s="30">
        <v>528</v>
      </c>
      <c r="EC20" s="30">
        <v>283</v>
      </c>
      <c r="ED20" s="30">
        <v>1525</v>
      </c>
      <c r="EE20" s="30">
        <v>189</v>
      </c>
      <c r="EF20" s="30">
        <v>1352</v>
      </c>
      <c r="EG20" s="30">
        <v>246</v>
      </c>
      <c r="EH20" s="30">
        <v>251</v>
      </c>
      <c r="EI20" s="30">
        <v>13878</v>
      </c>
      <c r="EJ20" s="30">
        <v>10286</v>
      </c>
      <c r="EK20" s="30">
        <v>690</v>
      </c>
      <c r="EL20" s="30">
        <v>468</v>
      </c>
      <c r="EM20" s="30">
        <v>371</v>
      </c>
      <c r="EN20" s="30">
        <v>955</v>
      </c>
      <c r="EO20" s="30">
        <v>296</v>
      </c>
      <c r="EP20" s="30">
        <v>418</v>
      </c>
      <c r="EQ20" s="30">
        <v>2636</v>
      </c>
      <c r="ER20" s="30">
        <v>312</v>
      </c>
      <c r="ES20" s="30">
        <v>216</v>
      </c>
      <c r="ET20" s="30">
        <v>182</v>
      </c>
      <c r="EU20" s="30">
        <v>568</v>
      </c>
      <c r="EV20" s="30">
        <v>72</v>
      </c>
      <c r="EW20" s="30">
        <v>801</v>
      </c>
      <c r="EX20" s="30">
        <v>170</v>
      </c>
      <c r="EY20" s="30">
        <v>781</v>
      </c>
      <c r="EZ20" s="30">
        <v>131</v>
      </c>
      <c r="FA20" s="30">
        <v>3421</v>
      </c>
      <c r="FB20" s="30">
        <v>261</v>
      </c>
      <c r="FC20" s="30">
        <v>1875</v>
      </c>
      <c r="FD20" s="30">
        <v>399</v>
      </c>
      <c r="FE20" s="30">
        <v>82</v>
      </c>
      <c r="FF20" s="30">
        <v>183</v>
      </c>
      <c r="FG20" s="30">
        <v>124</v>
      </c>
      <c r="FH20" s="30">
        <v>68</v>
      </c>
      <c r="FI20" s="30">
        <v>1675</v>
      </c>
      <c r="FJ20" s="30">
        <v>2007</v>
      </c>
      <c r="FK20" s="30">
        <v>2530</v>
      </c>
      <c r="FL20" s="30">
        <v>8214</v>
      </c>
      <c r="FM20" s="30">
        <v>3805</v>
      </c>
      <c r="FN20" s="30">
        <v>22114</v>
      </c>
      <c r="FO20" s="30">
        <v>1083</v>
      </c>
      <c r="FP20" s="30">
        <v>2262</v>
      </c>
      <c r="FQ20" s="30">
        <v>959</v>
      </c>
      <c r="FR20" s="30">
        <v>158</v>
      </c>
      <c r="FS20" s="30">
        <v>168</v>
      </c>
      <c r="FT20" s="30">
        <v>58</v>
      </c>
      <c r="FU20" s="30">
        <v>786</v>
      </c>
      <c r="FV20" s="30">
        <v>696</v>
      </c>
      <c r="FW20" s="30">
        <v>147</v>
      </c>
      <c r="FX20" s="30">
        <v>58</v>
      </c>
      <c r="FY20" s="18"/>
      <c r="FZ20" s="18">
        <f>SUM(C20:FX20)</f>
        <v>837751</v>
      </c>
      <c r="GA20" s="18"/>
      <c r="GB20" s="18"/>
      <c r="GC20" s="18"/>
      <c r="GD20" s="18"/>
      <c r="GE20" s="35"/>
      <c r="GF20" s="35"/>
      <c r="GG20" s="7"/>
      <c r="GH20" s="35"/>
      <c r="GI20" s="35"/>
      <c r="GJ20" s="35"/>
      <c r="GK20" s="35"/>
      <c r="GL20" s="35"/>
      <c r="GM20" s="35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x14ac:dyDescent="0.35">
      <c r="A21" s="29" t="s">
        <v>455</v>
      </c>
      <c r="B21" s="7" t="s">
        <v>456</v>
      </c>
      <c r="C21" s="18">
        <v>0</v>
      </c>
      <c r="D21" s="18">
        <v>3803</v>
      </c>
      <c r="E21" s="18">
        <v>0</v>
      </c>
      <c r="F21" s="18">
        <v>4274</v>
      </c>
      <c r="G21" s="18">
        <v>365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1192</v>
      </c>
      <c r="O21" s="18">
        <v>942</v>
      </c>
      <c r="P21" s="18">
        <v>0</v>
      </c>
      <c r="Q21" s="18">
        <v>6439</v>
      </c>
      <c r="R21" s="18">
        <v>0</v>
      </c>
      <c r="S21" s="18">
        <v>106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3221.5</v>
      </c>
      <c r="AB21" s="18">
        <v>2373</v>
      </c>
      <c r="AC21" s="18">
        <v>0</v>
      </c>
      <c r="AD21" s="18">
        <v>0</v>
      </c>
      <c r="AE21" s="18">
        <v>0</v>
      </c>
      <c r="AF21" s="18">
        <v>0</v>
      </c>
      <c r="AG21" s="18">
        <v>75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352</v>
      </c>
      <c r="AP21" s="18">
        <v>19675</v>
      </c>
      <c r="AQ21" s="18">
        <v>0</v>
      </c>
      <c r="AR21" s="18">
        <v>15311.5</v>
      </c>
      <c r="AS21" s="18">
        <v>360</v>
      </c>
      <c r="AT21" s="18">
        <v>463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4132.5</v>
      </c>
      <c r="BA21" s="18">
        <v>104</v>
      </c>
      <c r="BB21" s="18">
        <v>0</v>
      </c>
      <c r="BC21" s="18">
        <v>1547.5</v>
      </c>
      <c r="BD21" s="18">
        <v>0</v>
      </c>
      <c r="BE21" s="18">
        <v>0</v>
      </c>
      <c r="BF21" s="18">
        <v>4018</v>
      </c>
      <c r="BG21" s="18">
        <v>0</v>
      </c>
      <c r="BH21" s="18">
        <v>0</v>
      </c>
      <c r="BI21" s="18">
        <v>0</v>
      </c>
      <c r="BJ21" s="18">
        <v>1101</v>
      </c>
      <c r="BK21" s="18">
        <v>11716.5</v>
      </c>
      <c r="BL21" s="18">
        <v>0</v>
      </c>
      <c r="BM21" s="18">
        <v>0</v>
      </c>
      <c r="BN21" s="18">
        <v>245</v>
      </c>
      <c r="BO21" s="18">
        <v>0</v>
      </c>
      <c r="BP21" s="18">
        <v>0</v>
      </c>
      <c r="BQ21" s="18">
        <v>524.5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44</v>
      </c>
      <c r="BX21" s="18">
        <v>0</v>
      </c>
      <c r="BY21" s="18">
        <v>77</v>
      </c>
      <c r="BZ21" s="18">
        <v>0</v>
      </c>
      <c r="CA21" s="18">
        <v>0</v>
      </c>
      <c r="CB21" s="18">
        <v>7808.5</v>
      </c>
      <c r="CC21" s="18">
        <v>0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169</v>
      </c>
      <c r="CL21" s="18">
        <v>0</v>
      </c>
      <c r="CM21" s="18">
        <v>0</v>
      </c>
      <c r="CN21" s="18">
        <v>2795.5</v>
      </c>
      <c r="CO21" s="18">
        <v>1989.5</v>
      </c>
      <c r="CP21" s="18">
        <v>0</v>
      </c>
      <c r="CQ21" s="18">
        <v>0</v>
      </c>
      <c r="CR21" s="18">
        <v>0</v>
      </c>
      <c r="CS21" s="18">
        <v>0</v>
      </c>
      <c r="CT21" s="18">
        <v>0</v>
      </c>
      <c r="CU21" s="18">
        <v>0</v>
      </c>
      <c r="CV21" s="18">
        <v>0</v>
      </c>
      <c r="CW21" s="18">
        <v>0</v>
      </c>
      <c r="CX21" s="18">
        <v>0</v>
      </c>
      <c r="CY21" s="18">
        <v>0</v>
      </c>
      <c r="CZ21" s="18">
        <v>0</v>
      </c>
      <c r="DA21" s="18">
        <v>0</v>
      </c>
      <c r="DB21" s="18">
        <v>0</v>
      </c>
      <c r="DC21" s="18">
        <v>0</v>
      </c>
      <c r="DD21" s="18">
        <v>0</v>
      </c>
      <c r="DE21" s="18">
        <v>0</v>
      </c>
      <c r="DF21" s="18">
        <v>1075.5</v>
      </c>
      <c r="DG21" s="18">
        <v>0</v>
      </c>
      <c r="DH21" s="18">
        <v>0</v>
      </c>
      <c r="DI21" s="18">
        <v>403</v>
      </c>
      <c r="DJ21" s="18">
        <v>0</v>
      </c>
      <c r="DK21" s="18">
        <v>0</v>
      </c>
      <c r="DL21" s="18">
        <v>173</v>
      </c>
      <c r="DM21" s="18">
        <v>0</v>
      </c>
      <c r="DN21" s="18">
        <v>0</v>
      </c>
      <c r="DO21" s="18">
        <v>0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0</v>
      </c>
      <c r="DW21" s="18">
        <v>0</v>
      </c>
      <c r="DX21" s="18">
        <v>0</v>
      </c>
      <c r="DY21" s="18">
        <v>0</v>
      </c>
      <c r="DZ21" s="18">
        <v>0</v>
      </c>
      <c r="EA21" s="18">
        <v>145</v>
      </c>
      <c r="EB21" s="18">
        <v>0</v>
      </c>
      <c r="EC21" s="18">
        <v>0</v>
      </c>
      <c r="ED21" s="18">
        <v>137</v>
      </c>
      <c r="EE21" s="18">
        <v>0</v>
      </c>
      <c r="EF21" s="18">
        <v>135</v>
      </c>
      <c r="EG21" s="18">
        <v>0</v>
      </c>
      <c r="EH21" s="18">
        <v>0</v>
      </c>
      <c r="EI21" s="18">
        <v>1635</v>
      </c>
      <c r="EJ21" s="18">
        <v>1670</v>
      </c>
      <c r="EK21" s="18">
        <v>0</v>
      </c>
      <c r="EL21" s="18">
        <v>0</v>
      </c>
      <c r="EM21" s="18">
        <v>0</v>
      </c>
      <c r="EN21" s="18">
        <v>0</v>
      </c>
      <c r="EO21" s="18">
        <v>0</v>
      </c>
      <c r="EP21" s="18">
        <v>0</v>
      </c>
      <c r="EQ21" s="18">
        <v>83</v>
      </c>
      <c r="ER21" s="18">
        <v>0</v>
      </c>
      <c r="ES21" s="18">
        <v>0</v>
      </c>
      <c r="ET21" s="18">
        <v>87</v>
      </c>
      <c r="EU21" s="18">
        <v>0</v>
      </c>
      <c r="EV21" s="18">
        <v>0</v>
      </c>
      <c r="EW21" s="18">
        <v>0</v>
      </c>
      <c r="EX21" s="18">
        <v>0</v>
      </c>
      <c r="EY21" s="18">
        <v>0</v>
      </c>
      <c r="EZ21" s="18">
        <v>0</v>
      </c>
      <c r="FA21" s="18">
        <v>0</v>
      </c>
      <c r="FB21" s="18">
        <v>0</v>
      </c>
      <c r="FC21" s="18">
        <v>398.5</v>
      </c>
      <c r="FD21" s="18">
        <v>0</v>
      </c>
      <c r="FE21" s="18">
        <v>0</v>
      </c>
      <c r="FF21" s="18">
        <v>0</v>
      </c>
      <c r="FG21" s="18">
        <v>0</v>
      </c>
      <c r="FH21" s="18">
        <v>0</v>
      </c>
      <c r="FI21" s="18">
        <v>0</v>
      </c>
      <c r="FJ21" s="18">
        <v>0</v>
      </c>
      <c r="FK21" s="18">
        <v>180</v>
      </c>
      <c r="FL21" s="18">
        <v>1941</v>
      </c>
      <c r="FM21" s="18">
        <v>561</v>
      </c>
      <c r="FN21" s="18">
        <v>4904</v>
      </c>
      <c r="FO21" s="18">
        <v>0</v>
      </c>
      <c r="FP21" s="18">
        <v>0</v>
      </c>
      <c r="FQ21" s="18">
        <v>0</v>
      </c>
      <c r="FR21" s="18">
        <v>0</v>
      </c>
      <c r="FS21" s="18">
        <v>0</v>
      </c>
      <c r="FT21" s="18">
        <v>0</v>
      </c>
      <c r="FU21" s="18">
        <v>0</v>
      </c>
      <c r="FV21" s="18">
        <v>0</v>
      </c>
      <c r="FW21" s="18">
        <v>0</v>
      </c>
      <c r="FX21" s="18">
        <v>0</v>
      </c>
      <c r="FY21" s="18"/>
      <c r="FZ21" s="18">
        <f>SUM(C21:FY21)</f>
        <v>108752.5</v>
      </c>
      <c r="GA21" s="18"/>
      <c r="GB21" s="18"/>
      <c r="GC21" s="18"/>
      <c r="GD21" s="18"/>
      <c r="GE21" s="18"/>
      <c r="GF21" s="18"/>
      <c r="GG21" s="7"/>
      <c r="GH21" s="7"/>
      <c r="GI21" s="7"/>
      <c r="GJ21" s="7"/>
      <c r="GK21" s="7"/>
      <c r="GL21" s="7"/>
      <c r="GM21" s="7"/>
    </row>
    <row r="22" spans="1:256" x14ac:dyDescent="0.35">
      <c r="A22" s="29" t="s">
        <v>457</v>
      </c>
      <c r="B22" s="7" t="s">
        <v>458</v>
      </c>
      <c r="C22" s="30">
        <v>6796</v>
      </c>
      <c r="D22" s="30">
        <v>40896.800000000003</v>
      </c>
      <c r="E22" s="30">
        <v>6654.8</v>
      </c>
      <c r="F22" s="30">
        <v>22911.5</v>
      </c>
      <c r="G22" s="30">
        <v>1246.5</v>
      </c>
      <c r="H22" s="30">
        <v>1144.5</v>
      </c>
      <c r="I22" s="30">
        <v>9338.2999999999993</v>
      </c>
      <c r="J22" s="30">
        <v>2311.1999999999998</v>
      </c>
      <c r="K22" s="30">
        <v>257.7</v>
      </c>
      <c r="L22" s="30">
        <v>2388.4</v>
      </c>
      <c r="M22" s="30">
        <v>1182.2</v>
      </c>
      <c r="N22" s="30">
        <v>53042</v>
      </c>
      <c r="O22" s="30">
        <v>13947.5</v>
      </c>
      <c r="P22" s="30">
        <v>306.5</v>
      </c>
      <c r="Q22" s="30">
        <v>38687.599999999999</v>
      </c>
      <c r="R22" s="30">
        <v>5356.3</v>
      </c>
      <c r="S22" s="30">
        <v>1693.5</v>
      </c>
      <c r="T22" s="30">
        <v>170</v>
      </c>
      <c r="U22" s="30">
        <v>56.4</v>
      </c>
      <c r="V22" s="30">
        <v>276.39999999999998</v>
      </c>
      <c r="W22" s="30">
        <v>139.19999999999999</v>
      </c>
      <c r="X22" s="30">
        <v>50</v>
      </c>
      <c r="Y22" s="30">
        <v>811.5</v>
      </c>
      <c r="Z22" s="30">
        <v>241</v>
      </c>
      <c r="AA22" s="30">
        <v>31269.200000000001</v>
      </c>
      <c r="AB22" s="30">
        <v>28763.200000000001</v>
      </c>
      <c r="AC22" s="30">
        <v>1004</v>
      </c>
      <c r="AD22" s="30">
        <v>1430</v>
      </c>
      <c r="AE22" s="30">
        <v>100.4</v>
      </c>
      <c r="AF22" s="30">
        <v>174.8</v>
      </c>
      <c r="AG22" s="30">
        <v>660.1</v>
      </c>
      <c r="AH22" s="30">
        <v>1052.0999999999999</v>
      </c>
      <c r="AI22" s="30">
        <v>372.5</v>
      </c>
      <c r="AJ22" s="30">
        <v>157</v>
      </c>
      <c r="AK22" s="30">
        <v>208.5</v>
      </c>
      <c r="AL22" s="30">
        <v>287.5</v>
      </c>
      <c r="AM22" s="30">
        <v>425.5</v>
      </c>
      <c r="AN22" s="30">
        <v>348.1</v>
      </c>
      <c r="AO22" s="30">
        <v>4715.5</v>
      </c>
      <c r="AP22" s="30">
        <v>89180.4</v>
      </c>
      <c r="AQ22" s="30">
        <v>252</v>
      </c>
      <c r="AR22" s="30">
        <v>65235.8</v>
      </c>
      <c r="AS22" s="30">
        <v>6869.8</v>
      </c>
      <c r="AT22" s="30">
        <v>2310.6999999999998</v>
      </c>
      <c r="AU22" s="30">
        <v>284.5</v>
      </c>
      <c r="AV22" s="30">
        <v>337.5</v>
      </c>
      <c r="AW22" s="30">
        <v>256.3</v>
      </c>
      <c r="AX22" s="30">
        <v>72.5</v>
      </c>
      <c r="AY22" s="30">
        <v>437.5</v>
      </c>
      <c r="AZ22" s="30">
        <v>12991.6</v>
      </c>
      <c r="BA22" s="30">
        <v>9305.5</v>
      </c>
      <c r="BB22" s="30">
        <v>8139</v>
      </c>
      <c r="BC22" s="30">
        <v>27992.400000000001</v>
      </c>
      <c r="BD22" s="30">
        <v>3649.9</v>
      </c>
      <c r="BE22" s="30">
        <v>1357.2</v>
      </c>
      <c r="BF22" s="30">
        <v>25644.400000000001</v>
      </c>
      <c r="BG22" s="30">
        <v>994.8</v>
      </c>
      <c r="BH22" s="30">
        <v>590.5</v>
      </c>
      <c r="BI22" s="30">
        <v>279.5</v>
      </c>
      <c r="BJ22" s="30">
        <v>6393.5</v>
      </c>
      <c r="BK22" s="30">
        <v>28970.6</v>
      </c>
      <c r="BL22" s="30">
        <v>149</v>
      </c>
      <c r="BM22" s="30">
        <v>318</v>
      </c>
      <c r="BN22" s="30">
        <v>3522.6</v>
      </c>
      <c r="BO22" s="30">
        <v>1363</v>
      </c>
      <c r="BP22" s="30">
        <v>199.4</v>
      </c>
      <c r="BQ22" s="30">
        <v>6095.6</v>
      </c>
      <c r="BR22" s="30">
        <v>4664.3999999999996</v>
      </c>
      <c r="BS22" s="30">
        <v>1196.3</v>
      </c>
      <c r="BT22" s="30">
        <v>422.1</v>
      </c>
      <c r="BU22" s="30">
        <v>418</v>
      </c>
      <c r="BV22" s="30">
        <v>1288.5</v>
      </c>
      <c r="BW22" s="30">
        <v>2041.5</v>
      </c>
      <c r="BX22" s="30">
        <v>76.5</v>
      </c>
      <c r="BY22" s="30">
        <v>508.6</v>
      </c>
      <c r="BZ22" s="30">
        <v>231.5</v>
      </c>
      <c r="CA22" s="30">
        <v>172.5</v>
      </c>
      <c r="CB22" s="30">
        <v>79230.7</v>
      </c>
      <c r="CC22" s="30">
        <v>193.5</v>
      </c>
      <c r="CD22" s="30">
        <v>234.6</v>
      </c>
      <c r="CE22" s="30">
        <v>164</v>
      </c>
      <c r="CF22" s="30">
        <v>136.5</v>
      </c>
      <c r="CG22" s="30">
        <v>211.4</v>
      </c>
      <c r="CH22" s="30">
        <v>108.3</v>
      </c>
      <c r="CI22" s="30">
        <v>725</v>
      </c>
      <c r="CJ22" s="30">
        <v>978.9</v>
      </c>
      <c r="CK22" s="30">
        <v>6042.1</v>
      </c>
      <c r="CL22" s="30">
        <v>1364.3</v>
      </c>
      <c r="CM22" s="30">
        <v>784.7</v>
      </c>
      <c r="CN22" s="30">
        <v>32905.199999999997</v>
      </c>
      <c r="CO22" s="30">
        <v>14990.5</v>
      </c>
      <c r="CP22" s="30">
        <v>1049.0999999999999</v>
      </c>
      <c r="CQ22" s="30">
        <v>898.5</v>
      </c>
      <c r="CR22" s="30">
        <v>244</v>
      </c>
      <c r="CS22" s="30">
        <v>340.8</v>
      </c>
      <c r="CT22" s="30">
        <v>112</v>
      </c>
      <c r="CU22" s="30">
        <v>449</v>
      </c>
      <c r="CV22" s="30">
        <v>50</v>
      </c>
      <c r="CW22" s="30">
        <v>200.5</v>
      </c>
      <c r="CX22" s="30">
        <v>483.5</v>
      </c>
      <c r="CY22" s="30">
        <v>50</v>
      </c>
      <c r="CZ22" s="30">
        <v>2047.5</v>
      </c>
      <c r="DA22" s="30">
        <v>211</v>
      </c>
      <c r="DB22" s="30">
        <v>319.5</v>
      </c>
      <c r="DC22" s="30">
        <v>165</v>
      </c>
      <c r="DD22" s="30">
        <v>163.30000000000001</v>
      </c>
      <c r="DE22" s="30">
        <v>355</v>
      </c>
      <c r="DF22" s="30">
        <v>21782.5</v>
      </c>
      <c r="DG22" s="30">
        <v>89.5</v>
      </c>
      <c r="DH22" s="30">
        <v>2057</v>
      </c>
      <c r="DI22" s="30">
        <v>2668</v>
      </c>
      <c r="DJ22" s="30">
        <v>660</v>
      </c>
      <c r="DK22" s="30">
        <v>480.5</v>
      </c>
      <c r="DL22" s="30">
        <v>5832.4</v>
      </c>
      <c r="DM22" s="30">
        <v>249.1</v>
      </c>
      <c r="DN22" s="30">
        <v>1377.7</v>
      </c>
      <c r="DO22" s="30">
        <v>3302.3</v>
      </c>
      <c r="DP22" s="30">
        <v>215.5</v>
      </c>
      <c r="DQ22" s="30">
        <v>839.5</v>
      </c>
      <c r="DR22" s="30">
        <v>1435.1</v>
      </c>
      <c r="DS22" s="30">
        <v>738.8</v>
      </c>
      <c r="DT22" s="30">
        <v>163</v>
      </c>
      <c r="DU22" s="30">
        <v>375</v>
      </c>
      <c r="DV22" s="30">
        <v>227.5</v>
      </c>
      <c r="DW22" s="30">
        <v>320.3</v>
      </c>
      <c r="DX22" s="30">
        <v>171.8</v>
      </c>
      <c r="DY22" s="30">
        <v>323.10000000000002</v>
      </c>
      <c r="DZ22" s="30">
        <v>789.1</v>
      </c>
      <c r="EA22" s="30">
        <v>591.79999999999995</v>
      </c>
      <c r="EB22" s="30">
        <v>594.79999999999995</v>
      </c>
      <c r="EC22" s="30">
        <v>318</v>
      </c>
      <c r="ED22" s="30">
        <v>1634.7</v>
      </c>
      <c r="EE22" s="30">
        <v>202</v>
      </c>
      <c r="EF22" s="30">
        <v>1512.1</v>
      </c>
      <c r="EG22" s="30">
        <v>273.5</v>
      </c>
      <c r="EH22" s="30">
        <v>256.5</v>
      </c>
      <c r="EI22" s="30">
        <v>15424.5</v>
      </c>
      <c r="EJ22" s="30">
        <v>10424.700000000001</v>
      </c>
      <c r="EK22" s="30">
        <v>694.4</v>
      </c>
      <c r="EL22" s="30">
        <v>472.2</v>
      </c>
      <c r="EM22" s="30">
        <v>419</v>
      </c>
      <c r="EN22" s="30">
        <v>1074.7</v>
      </c>
      <c r="EO22" s="30">
        <v>350.7</v>
      </c>
      <c r="EP22" s="30">
        <v>431.5</v>
      </c>
      <c r="EQ22" s="30">
        <v>2754</v>
      </c>
      <c r="ER22" s="30">
        <v>326.5</v>
      </c>
      <c r="ES22" s="30">
        <v>184</v>
      </c>
      <c r="ET22" s="30">
        <v>214.7</v>
      </c>
      <c r="EU22" s="30">
        <v>610.9</v>
      </c>
      <c r="EV22" s="30">
        <v>87</v>
      </c>
      <c r="EW22" s="30">
        <v>899.2</v>
      </c>
      <c r="EX22" s="30">
        <v>180.9</v>
      </c>
      <c r="EY22" s="30">
        <v>606.6</v>
      </c>
      <c r="EZ22" s="30">
        <v>137.4</v>
      </c>
      <c r="FA22" s="30">
        <v>3549.5</v>
      </c>
      <c r="FB22" s="30">
        <v>334.9</v>
      </c>
      <c r="FC22" s="30">
        <v>2278</v>
      </c>
      <c r="FD22" s="30">
        <v>434</v>
      </c>
      <c r="FE22" s="30">
        <v>94.6</v>
      </c>
      <c r="FF22" s="30">
        <v>210.7</v>
      </c>
      <c r="FG22" s="30">
        <v>129.30000000000001</v>
      </c>
      <c r="FH22" s="30">
        <v>81.2</v>
      </c>
      <c r="FI22" s="30">
        <v>1849.3</v>
      </c>
      <c r="FJ22" s="30">
        <v>2049</v>
      </c>
      <c r="FK22" s="30">
        <v>2657.5</v>
      </c>
      <c r="FL22" s="30">
        <v>8025.4</v>
      </c>
      <c r="FM22" s="30">
        <v>3790.5</v>
      </c>
      <c r="FN22" s="30">
        <v>22333.9</v>
      </c>
      <c r="FO22" s="30">
        <v>1135.5</v>
      </c>
      <c r="FP22" s="30">
        <v>2397.5</v>
      </c>
      <c r="FQ22" s="30">
        <v>1031</v>
      </c>
      <c r="FR22" s="30">
        <v>177.8</v>
      </c>
      <c r="FS22" s="30">
        <v>199.3</v>
      </c>
      <c r="FT22" s="30">
        <v>64.3</v>
      </c>
      <c r="FU22" s="30">
        <v>853.3</v>
      </c>
      <c r="FV22" s="30">
        <v>715.9</v>
      </c>
      <c r="FW22" s="30">
        <v>181.3</v>
      </c>
      <c r="FX22" s="30">
        <v>59.5</v>
      </c>
      <c r="FY22" s="21"/>
      <c r="FZ22" s="18">
        <f t="shared" ref="FZ22:FZ33" si="7">SUM(C22:FX22)</f>
        <v>879703.20000000019</v>
      </c>
      <c r="GA22" s="18"/>
      <c r="GB22" s="18"/>
      <c r="GC22" s="18"/>
      <c r="GD22" s="18"/>
      <c r="GE22" s="18"/>
      <c r="GF22" s="18"/>
      <c r="GG22" s="7"/>
      <c r="GH22" s="7"/>
      <c r="GI22" s="7"/>
      <c r="GJ22" s="7"/>
      <c r="GK22" s="7"/>
      <c r="GL22" s="7"/>
      <c r="GM22" s="7"/>
    </row>
    <row r="23" spans="1:256" x14ac:dyDescent="0.35">
      <c r="A23" s="6" t="s">
        <v>459</v>
      </c>
      <c r="B23" s="7" t="s">
        <v>460</v>
      </c>
      <c r="C23" s="18">
        <v>6372</v>
      </c>
      <c r="D23" s="18">
        <v>34363.5</v>
      </c>
      <c r="E23" s="18">
        <v>5274</v>
      </c>
      <c r="F23" s="18">
        <v>20215.5</v>
      </c>
      <c r="G23" s="18">
        <v>1234</v>
      </c>
      <c r="H23" s="18">
        <v>1129</v>
      </c>
      <c r="I23" s="18">
        <v>7427.5</v>
      </c>
      <c r="J23" s="18">
        <v>2111.5</v>
      </c>
      <c r="K23" s="18">
        <v>249</v>
      </c>
      <c r="L23" s="18">
        <v>2195</v>
      </c>
      <c r="M23" s="18">
        <v>998.5</v>
      </c>
      <c r="N23" s="18">
        <v>50787.5</v>
      </c>
      <c r="O23" s="18">
        <v>13067.5</v>
      </c>
      <c r="P23" s="18">
        <v>303.5</v>
      </c>
      <c r="Q23" s="18">
        <v>36575</v>
      </c>
      <c r="R23" s="18">
        <v>477.5</v>
      </c>
      <c r="S23" s="18">
        <v>1644</v>
      </c>
      <c r="T23" s="18">
        <v>166.5</v>
      </c>
      <c r="U23" s="18">
        <v>48.5</v>
      </c>
      <c r="V23" s="18">
        <v>265.5</v>
      </c>
      <c r="W23" s="18">
        <v>130.5</v>
      </c>
      <c r="X23" s="18">
        <v>30</v>
      </c>
      <c r="Y23" s="18">
        <v>456</v>
      </c>
      <c r="Z23" s="18">
        <v>235.5</v>
      </c>
      <c r="AA23" s="18">
        <v>30979.5</v>
      </c>
      <c r="AB23" s="18">
        <v>27171.5</v>
      </c>
      <c r="AC23" s="18">
        <v>951</v>
      </c>
      <c r="AD23" s="18">
        <v>1259.5</v>
      </c>
      <c r="AE23" s="18">
        <v>92</v>
      </c>
      <c r="AF23" s="18">
        <v>172</v>
      </c>
      <c r="AG23" s="18">
        <v>609</v>
      </c>
      <c r="AH23" s="18">
        <v>991.5</v>
      </c>
      <c r="AI23" s="18">
        <v>365.5</v>
      </c>
      <c r="AJ23" s="18">
        <v>153</v>
      </c>
      <c r="AK23" s="18">
        <v>166.5</v>
      </c>
      <c r="AL23" s="18">
        <v>259.5</v>
      </c>
      <c r="AM23" s="18">
        <v>380</v>
      </c>
      <c r="AN23" s="18">
        <v>318.5</v>
      </c>
      <c r="AO23" s="18">
        <v>4241</v>
      </c>
      <c r="AP23" s="18">
        <v>82330</v>
      </c>
      <c r="AQ23" s="18">
        <v>244.5</v>
      </c>
      <c r="AR23" s="18">
        <v>59455.5</v>
      </c>
      <c r="AS23" s="18">
        <v>6343.5</v>
      </c>
      <c r="AT23" s="18">
        <v>2293.5</v>
      </c>
      <c r="AU23" s="18">
        <v>275</v>
      </c>
      <c r="AV23" s="18">
        <v>329.5</v>
      </c>
      <c r="AW23" s="18">
        <v>248.5</v>
      </c>
      <c r="AX23" s="18">
        <v>69.5</v>
      </c>
      <c r="AY23" s="18">
        <v>409.5</v>
      </c>
      <c r="AZ23" s="18">
        <v>12298.5</v>
      </c>
      <c r="BA23" s="18">
        <v>9225.5</v>
      </c>
      <c r="BB23" s="18">
        <v>7727</v>
      </c>
      <c r="BC23" s="18">
        <v>21009</v>
      </c>
      <c r="BD23" s="18">
        <v>3622.5</v>
      </c>
      <c r="BE23" s="18">
        <v>1286</v>
      </c>
      <c r="BF23" s="18">
        <v>24490.5</v>
      </c>
      <c r="BG23" s="18">
        <v>894</v>
      </c>
      <c r="BH23" s="18">
        <v>566</v>
      </c>
      <c r="BI23" s="18">
        <v>270</v>
      </c>
      <c r="BJ23" s="18">
        <v>6299.5</v>
      </c>
      <c r="BK23" s="18">
        <v>18861.5</v>
      </c>
      <c r="BL23" s="18">
        <v>75.5</v>
      </c>
      <c r="BM23" s="18">
        <v>303</v>
      </c>
      <c r="BN23" s="18">
        <v>3219</v>
      </c>
      <c r="BO23" s="18">
        <v>1303.5</v>
      </c>
      <c r="BP23" s="18">
        <v>175</v>
      </c>
      <c r="BQ23" s="18">
        <v>5661.5</v>
      </c>
      <c r="BR23" s="18">
        <v>4525</v>
      </c>
      <c r="BS23" s="18">
        <v>1123.5</v>
      </c>
      <c r="BT23" s="18">
        <v>379.5</v>
      </c>
      <c r="BU23" s="18">
        <v>395.5</v>
      </c>
      <c r="BV23" s="18">
        <v>1232</v>
      </c>
      <c r="BW23" s="18">
        <v>1990</v>
      </c>
      <c r="BX23" s="18">
        <v>72.5</v>
      </c>
      <c r="BY23" s="18">
        <v>451</v>
      </c>
      <c r="BZ23" s="18">
        <v>217</v>
      </c>
      <c r="CA23" s="18">
        <v>167.5</v>
      </c>
      <c r="CB23" s="18">
        <v>72924.5</v>
      </c>
      <c r="CC23" s="18">
        <v>186</v>
      </c>
      <c r="CD23" s="18">
        <v>223</v>
      </c>
      <c r="CE23" s="18">
        <v>156.5</v>
      </c>
      <c r="CF23" s="18">
        <v>119</v>
      </c>
      <c r="CG23" s="18">
        <v>202.5</v>
      </c>
      <c r="CH23" s="18">
        <v>101.5</v>
      </c>
      <c r="CI23" s="18">
        <v>715.5</v>
      </c>
      <c r="CJ23" s="18">
        <v>900</v>
      </c>
      <c r="CK23" s="18">
        <v>4395</v>
      </c>
      <c r="CL23" s="18">
        <v>1269</v>
      </c>
      <c r="CM23" s="18">
        <v>698</v>
      </c>
      <c r="CN23" s="18">
        <v>28615</v>
      </c>
      <c r="CO23" s="18">
        <v>14617</v>
      </c>
      <c r="CP23" s="18">
        <v>983</v>
      </c>
      <c r="CQ23" s="18">
        <v>805</v>
      </c>
      <c r="CR23" s="18">
        <v>238</v>
      </c>
      <c r="CS23" s="18">
        <v>308</v>
      </c>
      <c r="CT23" s="18">
        <v>107.5</v>
      </c>
      <c r="CU23" s="18">
        <v>69</v>
      </c>
      <c r="CV23" s="18">
        <v>29.5</v>
      </c>
      <c r="CW23" s="18">
        <v>195.5</v>
      </c>
      <c r="CX23" s="18">
        <v>467.5</v>
      </c>
      <c r="CY23" s="18">
        <v>37</v>
      </c>
      <c r="CZ23" s="18">
        <v>1845</v>
      </c>
      <c r="DA23" s="18">
        <v>203.5</v>
      </c>
      <c r="DB23" s="18">
        <v>316</v>
      </c>
      <c r="DC23" s="18">
        <v>162</v>
      </c>
      <c r="DD23" s="18">
        <v>157</v>
      </c>
      <c r="DE23" s="18">
        <v>291.5</v>
      </c>
      <c r="DF23" s="18">
        <v>19957.5</v>
      </c>
      <c r="DG23" s="18">
        <v>85</v>
      </c>
      <c r="DH23" s="18">
        <v>1945</v>
      </c>
      <c r="DI23" s="18">
        <v>2362.5</v>
      </c>
      <c r="DJ23" s="18">
        <v>631.5</v>
      </c>
      <c r="DK23" s="18">
        <v>468</v>
      </c>
      <c r="DL23" s="18">
        <v>5726</v>
      </c>
      <c r="DM23" s="18">
        <v>236</v>
      </c>
      <c r="DN23" s="18">
        <v>1296.5</v>
      </c>
      <c r="DO23" s="18">
        <v>3203</v>
      </c>
      <c r="DP23" s="18">
        <v>208.5</v>
      </c>
      <c r="DQ23" s="18">
        <v>798</v>
      </c>
      <c r="DR23" s="18">
        <v>1356.5</v>
      </c>
      <c r="DS23" s="18">
        <v>632</v>
      </c>
      <c r="DT23" s="18">
        <v>163</v>
      </c>
      <c r="DU23" s="18">
        <v>346.5</v>
      </c>
      <c r="DV23" s="18">
        <v>218</v>
      </c>
      <c r="DW23" s="18">
        <v>314</v>
      </c>
      <c r="DX23" s="18">
        <v>160.5</v>
      </c>
      <c r="DY23" s="18">
        <v>309.5</v>
      </c>
      <c r="DZ23" s="18">
        <v>729.5</v>
      </c>
      <c r="EA23" s="18">
        <v>533.5</v>
      </c>
      <c r="EB23" s="18">
        <v>556.5</v>
      </c>
      <c r="EC23" s="18">
        <v>306.5</v>
      </c>
      <c r="ED23" s="18">
        <v>1552.5</v>
      </c>
      <c r="EE23" s="18">
        <v>198</v>
      </c>
      <c r="EF23" s="18">
        <v>1414</v>
      </c>
      <c r="EG23" s="18">
        <v>252.5</v>
      </c>
      <c r="EH23" s="18">
        <v>248.5</v>
      </c>
      <c r="EI23" s="18">
        <v>14340.5</v>
      </c>
      <c r="EJ23" s="18">
        <v>10073.5</v>
      </c>
      <c r="EK23" s="18">
        <v>673.5</v>
      </c>
      <c r="EL23" s="18">
        <v>457.5</v>
      </c>
      <c r="EM23" s="18">
        <v>391.5</v>
      </c>
      <c r="EN23" s="18">
        <v>896.5</v>
      </c>
      <c r="EO23" s="18">
        <v>322</v>
      </c>
      <c r="EP23" s="18">
        <v>424.5</v>
      </c>
      <c r="EQ23" s="18">
        <v>2592.5</v>
      </c>
      <c r="ER23" s="18">
        <v>316.5</v>
      </c>
      <c r="ES23" s="18">
        <v>168.5</v>
      </c>
      <c r="ET23" s="18">
        <v>166</v>
      </c>
      <c r="EU23" s="18">
        <v>581</v>
      </c>
      <c r="EV23" s="18">
        <v>80</v>
      </c>
      <c r="EW23" s="18">
        <v>871</v>
      </c>
      <c r="EX23" s="18">
        <v>165.5</v>
      </c>
      <c r="EY23" s="18">
        <v>208.5</v>
      </c>
      <c r="EZ23" s="18">
        <v>114</v>
      </c>
      <c r="FA23" s="18">
        <v>3486</v>
      </c>
      <c r="FB23" s="18">
        <v>286.5</v>
      </c>
      <c r="FC23" s="18">
        <v>1944</v>
      </c>
      <c r="FD23" s="18">
        <v>415</v>
      </c>
      <c r="FE23" s="18">
        <v>82</v>
      </c>
      <c r="FF23" s="18">
        <v>188</v>
      </c>
      <c r="FG23" s="18">
        <v>124</v>
      </c>
      <c r="FH23" s="18">
        <v>72</v>
      </c>
      <c r="FI23" s="18">
        <v>1752</v>
      </c>
      <c r="FJ23" s="18">
        <v>1998.5</v>
      </c>
      <c r="FK23" s="18">
        <v>2612.5</v>
      </c>
      <c r="FL23" s="18">
        <v>7995.5</v>
      </c>
      <c r="FM23" s="18">
        <v>3731.5</v>
      </c>
      <c r="FN23" s="18">
        <v>21573.5</v>
      </c>
      <c r="FO23" s="18">
        <v>1104</v>
      </c>
      <c r="FP23" s="18">
        <v>2342</v>
      </c>
      <c r="FQ23" s="18">
        <v>994.5</v>
      </c>
      <c r="FR23" s="18">
        <v>169.5</v>
      </c>
      <c r="FS23" s="18">
        <v>179</v>
      </c>
      <c r="FT23" s="18">
        <v>58</v>
      </c>
      <c r="FU23" s="18">
        <v>832.5</v>
      </c>
      <c r="FV23" s="18">
        <v>689</v>
      </c>
      <c r="FW23" s="18">
        <v>156</v>
      </c>
      <c r="FX23" s="18">
        <v>57.5</v>
      </c>
      <c r="FY23" s="18"/>
      <c r="FZ23" s="18">
        <f t="shared" si="7"/>
        <v>796939.5</v>
      </c>
      <c r="GA23" s="18"/>
      <c r="GB23" s="18"/>
      <c r="GC23" s="18"/>
      <c r="GD23" s="18"/>
      <c r="GE23" s="18"/>
      <c r="GF23" s="18"/>
      <c r="GG23" s="7"/>
      <c r="GH23" s="7"/>
      <c r="GI23" s="7"/>
      <c r="GJ23" s="7"/>
      <c r="GK23" s="7"/>
      <c r="GL23" s="7"/>
      <c r="GM23" s="7"/>
    </row>
    <row r="24" spans="1:256" x14ac:dyDescent="0.35">
      <c r="A24" s="6" t="s">
        <v>461</v>
      </c>
      <c r="B24" s="7" t="s">
        <v>462</v>
      </c>
      <c r="C24" s="18">
        <v>6356.5</v>
      </c>
      <c r="D24" s="18">
        <v>34775</v>
      </c>
      <c r="E24" s="18">
        <v>5544</v>
      </c>
      <c r="F24" s="18">
        <v>19613</v>
      </c>
      <c r="G24" s="18">
        <v>1207.5</v>
      </c>
      <c r="H24" s="18">
        <v>1096.5</v>
      </c>
      <c r="I24" s="18">
        <v>7781</v>
      </c>
      <c r="J24" s="18">
        <v>2171.5</v>
      </c>
      <c r="K24" s="18">
        <v>233.5</v>
      </c>
      <c r="L24" s="18">
        <v>2219.5</v>
      </c>
      <c r="M24" s="18">
        <v>1047</v>
      </c>
      <c r="N24" s="18">
        <v>51486.5</v>
      </c>
      <c r="O24" s="18">
        <v>13342.5</v>
      </c>
      <c r="P24" s="18">
        <v>270.5</v>
      </c>
      <c r="Q24" s="18">
        <v>36070.5</v>
      </c>
      <c r="R24" s="18">
        <v>474.5</v>
      </c>
      <c r="S24" s="18">
        <v>1662.5</v>
      </c>
      <c r="T24" s="18">
        <v>144.5</v>
      </c>
      <c r="U24" s="18">
        <v>54.5</v>
      </c>
      <c r="V24" s="18">
        <v>250</v>
      </c>
      <c r="W24" s="18">
        <v>141.5</v>
      </c>
      <c r="X24" s="18">
        <v>44</v>
      </c>
      <c r="Y24" s="18">
        <v>434</v>
      </c>
      <c r="Z24" s="18">
        <v>219</v>
      </c>
      <c r="AA24" s="18">
        <v>30848.5</v>
      </c>
      <c r="AB24" s="18">
        <v>27335.5</v>
      </c>
      <c r="AC24" s="18">
        <v>960</v>
      </c>
      <c r="AD24" s="18">
        <v>1252.5</v>
      </c>
      <c r="AE24" s="18">
        <v>92.5</v>
      </c>
      <c r="AF24" s="18">
        <v>174.5</v>
      </c>
      <c r="AG24" s="18">
        <v>632</v>
      </c>
      <c r="AH24" s="18">
        <v>1007</v>
      </c>
      <c r="AI24" s="18">
        <v>331.5</v>
      </c>
      <c r="AJ24" s="18">
        <v>140.5</v>
      </c>
      <c r="AK24" s="18">
        <v>177.5</v>
      </c>
      <c r="AL24" s="18">
        <v>237.5</v>
      </c>
      <c r="AM24" s="18">
        <v>403</v>
      </c>
      <c r="AN24" s="18">
        <v>331.5</v>
      </c>
      <c r="AO24" s="18">
        <v>4360.5</v>
      </c>
      <c r="AP24" s="18">
        <v>83793</v>
      </c>
      <c r="AQ24" s="18">
        <v>241</v>
      </c>
      <c r="AR24" s="18">
        <v>60239.5</v>
      </c>
      <c r="AS24" s="18">
        <v>6425.5</v>
      </c>
      <c r="AT24" s="18">
        <v>2232</v>
      </c>
      <c r="AU24" s="18">
        <v>255</v>
      </c>
      <c r="AV24" s="18">
        <v>304</v>
      </c>
      <c r="AW24" s="18">
        <v>254</v>
      </c>
      <c r="AX24" s="18">
        <v>71.5</v>
      </c>
      <c r="AY24" s="18">
        <v>426</v>
      </c>
      <c r="AZ24" s="18">
        <v>12587</v>
      </c>
      <c r="BA24" s="18">
        <v>8981</v>
      </c>
      <c r="BB24" s="18">
        <v>7862.5</v>
      </c>
      <c r="BC24" s="18">
        <v>21479.5</v>
      </c>
      <c r="BD24" s="18">
        <v>3545</v>
      </c>
      <c r="BE24" s="18">
        <v>1295.5</v>
      </c>
      <c r="BF24" s="18">
        <v>24154.5</v>
      </c>
      <c r="BG24" s="18">
        <v>891.5</v>
      </c>
      <c r="BH24" s="18">
        <v>546.5</v>
      </c>
      <c r="BI24" s="18">
        <v>258</v>
      </c>
      <c r="BJ24" s="18">
        <v>6328.5</v>
      </c>
      <c r="BK24" s="18">
        <v>18568.5</v>
      </c>
      <c r="BL24" s="18">
        <v>104</v>
      </c>
      <c r="BM24" s="18">
        <v>288</v>
      </c>
      <c r="BN24" s="18">
        <v>3250</v>
      </c>
      <c r="BO24" s="18">
        <v>1341</v>
      </c>
      <c r="BP24" s="18">
        <v>194</v>
      </c>
      <c r="BQ24" s="18">
        <v>5572.5</v>
      </c>
      <c r="BR24" s="18">
        <v>4487</v>
      </c>
      <c r="BS24" s="18">
        <v>1138.5</v>
      </c>
      <c r="BT24" s="18">
        <v>412.5</v>
      </c>
      <c r="BU24" s="18">
        <v>398</v>
      </c>
      <c r="BV24" s="18">
        <v>1248.5</v>
      </c>
      <c r="BW24" s="18">
        <v>2006.5</v>
      </c>
      <c r="BX24" s="18">
        <v>69</v>
      </c>
      <c r="BY24" s="18">
        <v>466</v>
      </c>
      <c r="BZ24" s="18">
        <v>199</v>
      </c>
      <c r="CA24" s="18">
        <v>153</v>
      </c>
      <c r="CB24" s="18">
        <v>73784</v>
      </c>
      <c r="CC24" s="18">
        <v>187</v>
      </c>
      <c r="CD24" s="18">
        <v>82</v>
      </c>
      <c r="CE24" s="18">
        <v>125.5</v>
      </c>
      <c r="CF24" s="18">
        <v>141.5</v>
      </c>
      <c r="CG24" s="18">
        <v>209</v>
      </c>
      <c r="CH24" s="18">
        <v>102</v>
      </c>
      <c r="CI24" s="18">
        <v>687.5</v>
      </c>
      <c r="CJ24" s="18">
        <v>910.5</v>
      </c>
      <c r="CK24" s="18">
        <v>4431.5</v>
      </c>
      <c r="CL24" s="18">
        <v>1311.5</v>
      </c>
      <c r="CM24" s="18">
        <v>688</v>
      </c>
      <c r="CN24" s="18">
        <v>28349</v>
      </c>
      <c r="CO24" s="18">
        <v>14746.5</v>
      </c>
      <c r="CP24" s="18">
        <v>997</v>
      </c>
      <c r="CQ24" s="18">
        <v>783.5</v>
      </c>
      <c r="CR24" s="18">
        <v>214.5</v>
      </c>
      <c r="CS24" s="18">
        <v>314</v>
      </c>
      <c r="CT24" s="18">
        <v>101.5</v>
      </c>
      <c r="CU24" s="18">
        <v>83</v>
      </c>
      <c r="CV24" s="18">
        <v>28</v>
      </c>
      <c r="CW24" s="18">
        <v>188.5</v>
      </c>
      <c r="CX24" s="18">
        <v>454</v>
      </c>
      <c r="CY24" s="18">
        <v>36.5</v>
      </c>
      <c r="CZ24" s="18">
        <v>1888</v>
      </c>
      <c r="DA24" s="18">
        <v>197</v>
      </c>
      <c r="DB24" s="18">
        <v>308.5</v>
      </c>
      <c r="DC24" s="18">
        <v>142</v>
      </c>
      <c r="DD24" s="18">
        <v>156</v>
      </c>
      <c r="DE24" s="18">
        <v>287.5</v>
      </c>
      <c r="DF24" s="18">
        <v>20440</v>
      </c>
      <c r="DG24" s="18">
        <v>79</v>
      </c>
      <c r="DH24" s="18">
        <v>1945</v>
      </c>
      <c r="DI24" s="18">
        <v>2491</v>
      </c>
      <c r="DJ24" s="18">
        <v>662.5</v>
      </c>
      <c r="DK24" s="18">
        <v>454</v>
      </c>
      <c r="DL24" s="18">
        <v>5766</v>
      </c>
      <c r="DM24" s="18">
        <v>237</v>
      </c>
      <c r="DN24" s="18">
        <v>1321</v>
      </c>
      <c r="DO24" s="18">
        <v>3212.5</v>
      </c>
      <c r="DP24" s="18">
        <v>203.5</v>
      </c>
      <c r="DQ24" s="18">
        <v>764</v>
      </c>
      <c r="DR24" s="18">
        <v>1354</v>
      </c>
      <c r="DS24" s="18">
        <v>679.5</v>
      </c>
      <c r="DT24" s="18">
        <v>150</v>
      </c>
      <c r="DU24" s="18">
        <v>367.5</v>
      </c>
      <c r="DV24" s="18">
        <v>217</v>
      </c>
      <c r="DW24" s="18">
        <v>311.5</v>
      </c>
      <c r="DX24" s="18">
        <v>174</v>
      </c>
      <c r="DY24" s="18">
        <v>310.5</v>
      </c>
      <c r="DZ24" s="18">
        <v>759</v>
      </c>
      <c r="EA24" s="18">
        <v>525.5</v>
      </c>
      <c r="EB24" s="18">
        <v>582</v>
      </c>
      <c r="EC24" s="18">
        <v>311</v>
      </c>
      <c r="ED24" s="18">
        <v>1635.5</v>
      </c>
      <c r="EE24" s="18">
        <v>181</v>
      </c>
      <c r="EF24" s="18">
        <v>1471</v>
      </c>
      <c r="EG24" s="18">
        <v>247</v>
      </c>
      <c r="EH24" s="18">
        <v>242.5</v>
      </c>
      <c r="EI24" s="18">
        <v>14421.5</v>
      </c>
      <c r="EJ24" s="18">
        <v>10062.5</v>
      </c>
      <c r="EK24" s="18">
        <v>681</v>
      </c>
      <c r="EL24" s="18">
        <v>468</v>
      </c>
      <c r="EM24" s="18">
        <v>406</v>
      </c>
      <c r="EN24" s="18">
        <v>930</v>
      </c>
      <c r="EO24" s="18">
        <v>329</v>
      </c>
      <c r="EP24" s="18">
        <v>398.5</v>
      </c>
      <c r="EQ24" s="18">
        <v>2589.5</v>
      </c>
      <c r="ER24" s="18">
        <v>302</v>
      </c>
      <c r="ES24" s="18">
        <v>145.5</v>
      </c>
      <c r="ET24" s="18">
        <v>202</v>
      </c>
      <c r="EU24" s="18">
        <v>582.5</v>
      </c>
      <c r="EV24" s="18">
        <v>74</v>
      </c>
      <c r="EW24" s="18">
        <v>879.5</v>
      </c>
      <c r="EX24" s="18">
        <v>174.5</v>
      </c>
      <c r="EY24" s="18">
        <v>210.5</v>
      </c>
      <c r="EZ24" s="18">
        <v>134.5</v>
      </c>
      <c r="FA24" s="18">
        <v>3492</v>
      </c>
      <c r="FB24" s="18">
        <v>336</v>
      </c>
      <c r="FC24" s="18">
        <v>2023.5</v>
      </c>
      <c r="FD24" s="18">
        <v>399.5</v>
      </c>
      <c r="FE24" s="18">
        <v>86</v>
      </c>
      <c r="FF24" s="18">
        <v>201</v>
      </c>
      <c r="FG24" s="18">
        <v>125</v>
      </c>
      <c r="FH24" s="18">
        <v>65</v>
      </c>
      <c r="FI24" s="18">
        <v>1785</v>
      </c>
      <c r="FJ24" s="18">
        <v>1999.5</v>
      </c>
      <c r="FK24" s="18">
        <v>2534</v>
      </c>
      <c r="FL24" s="18">
        <v>7895.5</v>
      </c>
      <c r="FM24" s="18">
        <v>3662</v>
      </c>
      <c r="FN24" s="18">
        <v>21110.5</v>
      </c>
      <c r="FO24" s="18">
        <v>1090.5</v>
      </c>
      <c r="FP24" s="18">
        <v>2312.5</v>
      </c>
      <c r="FQ24" s="18">
        <v>1016.5</v>
      </c>
      <c r="FR24" s="18">
        <v>179</v>
      </c>
      <c r="FS24" s="18">
        <v>183</v>
      </c>
      <c r="FT24" s="18">
        <v>59.5</v>
      </c>
      <c r="FU24" s="18">
        <v>818.5</v>
      </c>
      <c r="FV24" s="18">
        <v>700.5</v>
      </c>
      <c r="FW24" s="18">
        <v>172.5</v>
      </c>
      <c r="FX24" s="18">
        <v>53.5</v>
      </c>
      <c r="FY24" s="18"/>
      <c r="FZ24" s="18">
        <f t="shared" si="7"/>
        <v>801311.5</v>
      </c>
      <c r="GA24" s="18"/>
      <c r="GB24" s="18"/>
      <c r="GC24" s="18"/>
      <c r="GD24" s="18"/>
      <c r="GE24" s="18"/>
      <c r="GF24" s="18"/>
      <c r="GG24" s="7"/>
      <c r="GH24" s="7"/>
      <c r="GI24" s="7"/>
      <c r="GJ24" s="7"/>
      <c r="GK24" s="7"/>
      <c r="GL24" s="7"/>
      <c r="GM24" s="7"/>
    </row>
    <row r="25" spans="1:256" x14ac:dyDescent="0.35">
      <c r="A25" s="6" t="s">
        <v>463</v>
      </c>
      <c r="B25" s="7" t="s">
        <v>464</v>
      </c>
      <c r="C25" s="18">
        <v>6206.5</v>
      </c>
      <c r="D25" s="18">
        <v>35353</v>
      </c>
      <c r="E25" s="18">
        <v>5620</v>
      </c>
      <c r="F25" s="18">
        <v>18697</v>
      </c>
      <c r="G25" s="18">
        <v>1129</v>
      </c>
      <c r="H25" s="18">
        <v>1008.5</v>
      </c>
      <c r="I25" s="18">
        <v>7839.5</v>
      </c>
      <c r="J25" s="18">
        <v>2173</v>
      </c>
      <c r="K25" s="18">
        <v>227.5</v>
      </c>
      <c r="L25" s="18">
        <v>2253</v>
      </c>
      <c r="M25" s="18">
        <v>1130.5</v>
      </c>
      <c r="N25" s="18">
        <v>52424.5</v>
      </c>
      <c r="O25" s="18">
        <v>13743.5</v>
      </c>
      <c r="P25" s="18">
        <v>225.5</v>
      </c>
      <c r="Q25" s="18">
        <v>35788.5</v>
      </c>
      <c r="R25" s="18">
        <v>461</v>
      </c>
      <c r="S25" s="18">
        <v>1567</v>
      </c>
      <c r="T25" s="18">
        <v>134.5</v>
      </c>
      <c r="U25" s="18">
        <v>55.5</v>
      </c>
      <c r="V25" s="18">
        <v>265.5</v>
      </c>
      <c r="W25" s="18">
        <v>131.5</v>
      </c>
      <c r="X25" s="18">
        <v>46</v>
      </c>
      <c r="Y25" s="18">
        <v>410</v>
      </c>
      <c r="Z25" s="18">
        <v>202.5</v>
      </c>
      <c r="AA25" s="18">
        <v>30000.5</v>
      </c>
      <c r="AB25" s="18">
        <v>27543.5</v>
      </c>
      <c r="AC25" s="18">
        <v>891.5</v>
      </c>
      <c r="AD25" s="18">
        <v>1188.5</v>
      </c>
      <c r="AE25" s="18">
        <v>92</v>
      </c>
      <c r="AF25" s="18">
        <v>164.5</v>
      </c>
      <c r="AG25" s="18">
        <v>635.5</v>
      </c>
      <c r="AH25" s="18">
        <v>994</v>
      </c>
      <c r="AI25" s="18">
        <v>335.5</v>
      </c>
      <c r="AJ25" s="18">
        <v>145</v>
      </c>
      <c r="AK25" s="18">
        <v>193</v>
      </c>
      <c r="AL25" s="18">
        <v>242</v>
      </c>
      <c r="AM25" s="18">
        <v>393</v>
      </c>
      <c r="AN25" s="18">
        <v>316.5</v>
      </c>
      <c r="AO25" s="18">
        <v>4455</v>
      </c>
      <c r="AP25" s="18">
        <v>85068.5</v>
      </c>
      <c r="AQ25" s="18">
        <v>212.5</v>
      </c>
      <c r="AR25" s="18">
        <v>60561</v>
      </c>
      <c r="AS25" s="18">
        <v>6434</v>
      </c>
      <c r="AT25" s="18">
        <v>2065.5</v>
      </c>
      <c r="AU25" s="18">
        <v>229.5</v>
      </c>
      <c r="AV25" s="18">
        <v>281.5</v>
      </c>
      <c r="AW25" s="18">
        <v>250.5</v>
      </c>
      <c r="AX25" s="18">
        <v>64</v>
      </c>
      <c r="AY25" s="18">
        <v>433</v>
      </c>
      <c r="AZ25" s="18">
        <v>12480.5</v>
      </c>
      <c r="BA25" s="18">
        <v>8836.5</v>
      </c>
      <c r="BB25" s="18">
        <v>7811.5</v>
      </c>
      <c r="BC25" s="18">
        <v>22495.5</v>
      </c>
      <c r="BD25" s="18">
        <v>3592.5</v>
      </c>
      <c r="BE25" s="18">
        <v>1312.5</v>
      </c>
      <c r="BF25" s="18">
        <v>23847</v>
      </c>
      <c r="BG25" s="18">
        <v>941.5</v>
      </c>
      <c r="BH25" s="18">
        <v>554</v>
      </c>
      <c r="BI25" s="18">
        <v>236</v>
      </c>
      <c r="BJ25" s="18">
        <v>6205.5</v>
      </c>
      <c r="BK25" s="18">
        <v>17370</v>
      </c>
      <c r="BL25" s="18">
        <v>148.5</v>
      </c>
      <c r="BM25" s="18">
        <v>229</v>
      </c>
      <c r="BN25" s="18">
        <v>3248.5</v>
      </c>
      <c r="BO25" s="18">
        <v>1291.5</v>
      </c>
      <c r="BP25" s="18">
        <v>177</v>
      </c>
      <c r="BQ25" s="18">
        <v>5543.1</v>
      </c>
      <c r="BR25" s="18">
        <v>4380.5</v>
      </c>
      <c r="BS25" s="18">
        <v>1082</v>
      </c>
      <c r="BT25" s="18">
        <v>409</v>
      </c>
      <c r="BU25" s="18">
        <v>400.5</v>
      </c>
      <c r="BV25" s="18">
        <v>1232</v>
      </c>
      <c r="BW25" s="18">
        <v>2002.5</v>
      </c>
      <c r="BX25" s="18">
        <v>55.5</v>
      </c>
      <c r="BY25" s="18">
        <v>500</v>
      </c>
      <c r="BZ25" s="18">
        <v>196</v>
      </c>
      <c r="CA25" s="18">
        <v>135.5</v>
      </c>
      <c r="CB25" s="18">
        <v>76761</v>
      </c>
      <c r="CC25" s="18">
        <v>188</v>
      </c>
      <c r="CD25" s="18">
        <v>37.5</v>
      </c>
      <c r="CE25" s="18">
        <v>140.5</v>
      </c>
      <c r="CF25" s="18">
        <v>137</v>
      </c>
      <c r="CG25" s="18">
        <v>192</v>
      </c>
      <c r="CH25" s="18">
        <v>101</v>
      </c>
      <c r="CI25" s="18">
        <v>681</v>
      </c>
      <c r="CJ25" s="18">
        <v>924</v>
      </c>
      <c r="CK25" s="18">
        <v>4386</v>
      </c>
      <c r="CL25" s="18">
        <v>1306</v>
      </c>
      <c r="CM25" s="18">
        <v>712.5</v>
      </c>
      <c r="CN25" s="18">
        <v>28365.5</v>
      </c>
      <c r="CO25" s="18">
        <v>14463</v>
      </c>
      <c r="CP25" s="18">
        <v>992</v>
      </c>
      <c r="CQ25" s="18">
        <v>783.5</v>
      </c>
      <c r="CR25" s="18">
        <v>204</v>
      </c>
      <c r="CS25" s="18">
        <v>319</v>
      </c>
      <c r="CT25" s="18">
        <v>90</v>
      </c>
      <c r="CU25" s="18">
        <v>71</v>
      </c>
      <c r="CV25" s="18">
        <v>37</v>
      </c>
      <c r="CW25" s="18">
        <v>195.5</v>
      </c>
      <c r="CX25" s="18">
        <v>437</v>
      </c>
      <c r="CY25" s="18">
        <v>39</v>
      </c>
      <c r="CZ25" s="18">
        <v>1973.5</v>
      </c>
      <c r="DA25" s="18">
        <v>173.5</v>
      </c>
      <c r="DB25" s="18">
        <v>308.5</v>
      </c>
      <c r="DC25" s="18">
        <v>140.5</v>
      </c>
      <c r="DD25" s="18">
        <v>159</v>
      </c>
      <c r="DE25" s="18">
        <v>335.5</v>
      </c>
      <c r="DF25" s="18">
        <v>20321.5</v>
      </c>
      <c r="DG25" s="18">
        <v>81</v>
      </c>
      <c r="DH25" s="18">
        <v>1890</v>
      </c>
      <c r="DI25" s="18">
        <v>2497.5</v>
      </c>
      <c r="DJ25" s="18">
        <v>613</v>
      </c>
      <c r="DK25" s="18">
        <v>437.5</v>
      </c>
      <c r="DL25" s="18">
        <v>5575.5</v>
      </c>
      <c r="DM25" s="18">
        <v>234.5</v>
      </c>
      <c r="DN25" s="18">
        <v>1260.5</v>
      </c>
      <c r="DO25" s="18">
        <v>3148.5</v>
      </c>
      <c r="DP25" s="18">
        <v>198</v>
      </c>
      <c r="DQ25" s="18">
        <v>701.5</v>
      </c>
      <c r="DR25" s="18">
        <v>1384.5</v>
      </c>
      <c r="DS25" s="18">
        <v>715.5</v>
      </c>
      <c r="DT25" s="18">
        <v>165</v>
      </c>
      <c r="DU25" s="18">
        <v>369.5</v>
      </c>
      <c r="DV25" s="18">
        <v>205</v>
      </c>
      <c r="DW25" s="18">
        <v>312</v>
      </c>
      <c r="DX25" s="18">
        <v>173.5</v>
      </c>
      <c r="DY25" s="18">
        <v>317</v>
      </c>
      <c r="DZ25" s="18">
        <v>724.5</v>
      </c>
      <c r="EA25" s="18">
        <v>560</v>
      </c>
      <c r="EB25" s="18">
        <v>593</v>
      </c>
      <c r="EC25" s="18">
        <v>301</v>
      </c>
      <c r="ED25" s="18">
        <v>1584</v>
      </c>
      <c r="EE25" s="18">
        <v>171.5</v>
      </c>
      <c r="EF25" s="18">
        <v>1443.5</v>
      </c>
      <c r="EG25" s="18">
        <v>257</v>
      </c>
      <c r="EH25" s="18">
        <v>247.5</v>
      </c>
      <c r="EI25" s="18">
        <v>14573.5</v>
      </c>
      <c r="EJ25" s="18">
        <v>10050.5</v>
      </c>
      <c r="EK25" s="18">
        <v>643</v>
      </c>
      <c r="EL25" s="18">
        <v>458</v>
      </c>
      <c r="EM25" s="18">
        <v>382</v>
      </c>
      <c r="EN25" s="18">
        <v>1009.5</v>
      </c>
      <c r="EO25" s="18">
        <v>332</v>
      </c>
      <c r="EP25" s="18">
        <v>354</v>
      </c>
      <c r="EQ25" s="18">
        <v>2533</v>
      </c>
      <c r="ER25" s="18">
        <v>277</v>
      </c>
      <c r="ES25" s="18">
        <v>132.5</v>
      </c>
      <c r="ET25" s="18">
        <v>217</v>
      </c>
      <c r="EU25" s="18">
        <v>565</v>
      </c>
      <c r="EV25" s="18">
        <v>74</v>
      </c>
      <c r="EW25" s="18">
        <v>872.5</v>
      </c>
      <c r="EX25" s="18">
        <v>162</v>
      </c>
      <c r="EY25" s="18">
        <v>225</v>
      </c>
      <c r="EZ25" s="18">
        <v>126</v>
      </c>
      <c r="FA25" s="18">
        <v>3331</v>
      </c>
      <c r="FB25" s="18">
        <v>313.5</v>
      </c>
      <c r="FC25" s="18">
        <v>2271.5</v>
      </c>
      <c r="FD25" s="18">
        <v>381</v>
      </c>
      <c r="FE25" s="18">
        <v>87</v>
      </c>
      <c r="FF25" s="18">
        <v>210.5</v>
      </c>
      <c r="FG25" s="18">
        <v>139</v>
      </c>
      <c r="FH25" s="18">
        <v>70</v>
      </c>
      <c r="FI25" s="18">
        <v>1796.5</v>
      </c>
      <c r="FJ25" s="18">
        <v>1954.5</v>
      </c>
      <c r="FK25" s="18">
        <v>2442.5</v>
      </c>
      <c r="FL25" s="18">
        <v>7316</v>
      </c>
      <c r="FM25" s="18">
        <v>3616.5</v>
      </c>
      <c r="FN25" s="18">
        <v>21483</v>
      </c>
      <c r="FO25" s="18">
        <v>1044.5</v>
      </c>
      <c r="FP25" s="18">
        <v>2128.5</v>
      </c>
      <c r="FQ25" s="18">
        <v>898.5</v>
      </c>
      <c r="FR25" s="18">
        <v>165</v>
      </c>
      <c r="FS25" s="18">
        <v>206.5</v>
      </c>
      <c r="FT25" s="18">
        <v>54</v>
      </c>
      <c r="FU25" s="18">
        <v>849</v>
      </c>
      <c r="FV25" s="18">
        <v>698.5</v>
      </c>
      <c r="FW25" s="18">
        <v>178.5</v>
      </c>
      <c r="FX25" s="18">
        <v>56</v>
      </c>
      <c r="FY25" s="18"/>
      <c r="FZ25" s="18">
        <f t="shared" si="7"/>
        <v>802811.6</v>
      </c>
      <c r="GA25" s="18"/>
      <c r="GB25" s="18"/>
      <c r="GC25" s="18"/>
      <c r="GD25" s="18"/>
      <c r="GE25" s="18"/>
      <c r="GF25" s="18"/>
      <c r="GG25" s="7"/>
      <c r="GH25" s="7"/>
      <c r="GI25" s="7"/>
      <c r="GJ25" s="7"/>
      <c r="GK25" s="7"/>
      <c r="GL25" s="7"/>
      <c r="GM25" s="7"/>
    </row>
    <row r="26" spans="1:256" x14ac:dyDescent="0.35">
      <c r="A26" s="6" t="s">
        <v>465</v>
      </c>
      <c r="B26" s="7" t="s">
        <v>466</v>
      </c>
      <c r="C26" s="18">
        <v>6370</v>
      </c>
      <c r="D26" s="18">
        <v>37392</v>
      </c>
      <c r="E26" s="18">
        <v>6075.5</v>
      </c>
      <c r="F26" s="18">
        <v>18594</v>
      </c>
      <c r="G26" s="18">
        <v>1069</v>
      </c>
      <c r="H26" s="18">
        <v>1016</v>
      </c>
      <c r="I26" s="18">
        <v>8482.5</v>
      </c>
      <c r="J26" s="18">
        <v>2302</v>
      </c>
      <c r="K26" s="18">
        <v>271</v>
      </c>
      <c r="L26" s="18">
        <v>2402.5</v>
      </c>
      <c r="M26" s="18">
        <v>1209.5</v>
      </c>
      <c r="N26" s="18">
        <v>54233</v>
      </c>
      <c r="O26" s="18">
        <v>14424.5</v>
      </c>
      <c r="P26" s="18">
        <v>220.5</v>
      </c>
      <c r="Q26" s="18">
        <v>37464.5</v>
      </c>
      <c r="R26" s="18">
        <v>508</v>
      </c>
      <c r="S26" s="18">
        <v>1680.5</v>
      </c>
      <c r="T26" s="18">
        <v>139</v>
      </c>
      <c r="U26" s="18">
        <v>53</v>
      </c>
      <c r="V26" s="18">
        <v>277</v>
      </c>
      <c r="W26" s="18">
        <v>80</v>
      </c>
      <c r="X26" s="18">
        <v>39</v>
      </c>
      <c r="Y26" s="18">
        <v>454.5</v>
      </c>
      <c r="Z26" s="18">
        <v>213.5</v>
      </c>
      <c r="AA26" s="18">
        <v>31033.5</v>
      </c>
      <c r="AB26" s="18">
        <v>29992.5</v>
      </c>
      <c r="AC26" s="18">
        <v>984</v>
      </c>
      <c r="AD26" s="18">
        <v>1250.5</v>
      </c>
      <c r="AE26" s="18">
        <v>102.5</v>
      </c>
      <c r="AF26" s="18">
        <v>181.5</v>
      </c>
      <c r="AG26" s="18">
        <v>657.5</v>
      </c>
      <c r="AH26" s="18">
        <v>1071</v>
      </c>
      <c r="AI26" s="18">
        <v>326</v>
      </c>
      <c r="AJ26" s="18">
        <v>146</v>
      </c>
      <c r="AK26" s="18">
        <v>191</v>
      </c>
      <c r="AL26" s="18">
        <v>247.5</v>
      </c>
      <c r="AM26" s="18">
        <v>421.5</v>
      </c>
      <c r="AN26" s="18">
        <v>366</v>
      </c>
      <c r="AO26" s="18">
        <v>4676.5</v>
      </c>
      <c r="AP26" s="18">
        <v>86844</v>
      </c>
      <c r="AQ26" s="18">
        <v>218.5</v>
      </c>
      <c r="AR26" s="18">
        <v>63331</v>
      </c>
      <c r="AS26" s="18">
        <v>6556.5</v>
      </c>
      <c r="AT26" s="18">
        <v>2196</v>
      </c>
      <c r="AU26" s="18">
        <v>223</v>
      </c>
      <c r="AV26" s="18">
        <v>309.5</v>
      </c>
      <c r="AW26" s="18">
        <v>227.5</v>
      </c>
      <c r="AX26" s="18">
        <v>37.5</v>
      </c>
      <c r="AY26" s="18">
        <v>444.5</v>
      </c>
      <c r="AZ26" s="18">
        <v>12842.5</v>
      </c>
      <c r="BA26" s="18">
        <v>9292.5</v>
      </c>
      <c r="BB26" s="18">
        <v>8083.5</v>
      </c>
      <c r="BC26" s="18">
        <v>24645.5</v>
      </c>
      <c r="BD26" s="18">
        <v>3672</v>
      </c>
      <c r="BE26" s="18">
        <v>1393</v>
      </c>
      <c r="BF26" s="18">
        <v>24709</v>
      </c>
      <c r="BG26" s="18">
        <v>1038.5</v>
      </c>
      <c r="BH26" s="18">
        <v>575.5</v>
      </c>
      <c r="BI26" s="18">
        <v>226.5</v>
      </c>
      <c r="BJ26" s="18">
        <v>6433</v>
      </c>
      <c r="BK26" s="18">
        <v>17504</v>
      </c>
      <c r="BL26" s="18">
        <v>187</v>
      </c>
      <c r="BM26" s="18">
        <v>264.5</v>
      </c>
      <c r="BN26" s="18">
        <v>3494.5</v>
      </c>
      <c r="BO26" s="18">
        <v>1308.5</v>
      </c>
      <c r="BP26" s="18">
        <v>211</v>
      </c>
      <c r="BQ26" s="18">
        <v>5866</v>
      </c>
      <c r="BR26" s="18">
        <v>4650</v>
      </c>
      <c r="BS26" s="18">
        <v>1234</v>
      </c>
      <c r="BT26" s="18">
        <v>457.5</v>
      </c>
      <c r="BU26" s="18">
        <v>435.5</v>
      </c>
      <c r="BV26" s="18">
        <v>1305.5</v>
      </c>
      <c r="BW26" s="18">
        <v>2018</v>
      </c>
      <c r="BX26" s="18">
        <v>78.5</v>
      </c>
      <c r="BY26" s="18">
        <v>495</v>
      </c>
      <c r="BZ26" s="18">
        <v>200</v>
      </c>
      <c r="CA26" s="18">
        <v>158.5</v>
      </c>
      <c r="CB26" s="18">
        <v>79941</v>
      </c>
      <c r="CC26" s="18">
        <v>173</v>
      </c>
      <c r="CD26" s="18">
        <v>47.5</v>
      </c>
      <c r="CE26" s="18">
        <v>141</v>
      </c>
      <c r="CF26" s="18">
        <v>112.5</v>
      </c>
      <c r="CG26" s="18">
        <v>209.5</v>
      </c>
      <c r="CH26" s="18">
        <v>112.5</v>
      </c>
      <c r="CI26" s="18">
        <v>703</v>
      </c>
      <c r="CJ26" s="18">
        <v>1004</v>
      </c>
      <c r="CK26" s="18">
        <v>4473</v>
      </c>
      <c r="CL26" s="18">
        <v>1366</v>
      </c>
      <c r="CM26" s="18">
        <v>784.5</v>
      </c>
      <c r="CN26" s="18">
        <v>29377</v>
      </c>
      <c r="CO26" s="18">
        <v>15434</v>
      </c>
      <c r="CP26" s="18">
        <v>1075</v>
      </c>
      <c r="CQ26" s="18">
        <v>887.5</v>
      </c>
      <c r="CR26" s="18">
        <v>187</v>
      </c>
      <c r="CS26" s="18">
        <v>366</v>
      </c>
      <c r="CT26" s="18">
        <v>108.5</v>
      </c>
      <c r="CU26" s="18">
        <v>65</v>
      </c>
      <c r="CV26" s="18">
        <v>42</v>
      </c>
      <c r="CW26" s="18">
        <v>195.5</v>
      </c>
      <c r="CX26" s="18">
        <v>456</v>
      </c>
      <c r="CY26" s="18">
        <v>43</v>
      </c>
      <c r="CZ26" s="18">
        <v>2080</v>
      </c>
      <c r="DA26" s="18">
        <v>190.5</v>
      </c>
      <c r="DB26" s="18">
        <v>303.5</v>
      </c>
      <c r="DC26" s="18">
        <v>150.5</v>
      </c>
      <c r="DD26" s="18">
        <v>149.5</v>
      </c>
      <c r="DE26" s="18">
        <v>382</v>
      </c>
      <c r="DF26" s="18">
        <v>21119</v>
      </c>
      <c r="DG26" s="18">
        <v>80.5</v>
      </c>
      <c r="DH26" s="18">
        <v>1989</v>
      </c>
      <c r="DI26" s="18">
        <v>2641.5</v>
      </c>
      <c r="DJ26" s="18">
        <v>633.5</v>
      </c>
      <c r="DK26" s="18">
        <v>465.5</v>
      </c>
      <c r="DL26" s="18">
        <v>5885</v>
      </c>
      <c r="DM26" s="18">
        <v>236.5</v>
      </c>
      <c r="DN26" s="18">
        <v>1369.5</v>
      </c>
      <c r="DO26" s="18">
        <v>3256</v>
      </c>
      <c r="DP26" s="18">
        <v>196.5</v>
      </c>
      <c r="DQ26" s="18">
        <v>655.5</v>
      </c>
      <c r="DR26" s="18">
        <v>1425.5</v>
      </c>
      <c r="DS26" s="18">
        <v>740</v>
      </c>
      <c r="DT26" s="18">
        <v>167</v>
      </c>
      <c r="DU26" s="18">
        <v>360</v>
      </c>
      <c r="DV26" s="18">
        <v>209</v>
      </c>
      <c r="DW26" s="18">
        <v>321</v>
      </c>
      <c r="DX26" s="18">
        <v>157.5</v>
      </c>
      <c r="DY26" s="18">
        <v>330.5</v>
      </c>
      <c r="DZ26" s="18">
        <v>802</v>
      </c>
      <c r="EA26" s="18">
        <v>624.5</v>
      </c>
      <c r="EB26" s="18">
        <v>596</v>
      </c>
      <c r="EC26" s="18">
        <v>311</v>
      </c>
      <c r="ED26" s="18">
        <v>1638</v>
      </c>
      <c r="EE26" s="18">
        <v>177.5</v>
      </c>
      <c r="EF26" s="18">
        <v>1483.5</v>
      </c>
      <c r="EG26" s="18">
        <v>280.5</v>
      </c>
      <c r="EH26" s="18">
        <v>214</v>
      </c>
      <c r="EI26" s="18">
        <v>15221.5</v>
      </c>
      <c r="EJ26" s="18">
        <v>10295</v>
      </c>
      <c r="EK26" s="18">
        <v>707</v>
      </c>
      <c r="EL26" s="18">
        <v>475</v>
      </c>
      <c r="EM26" s="18">
        <v>422</v>
      </c>
      <c r="EN26" s="18">
        <v>998</v>
      </c>
      <c r="EO26" s="18">
        <v>358.5</v>
      </c>
      <c r="EP26" s="18">
        <v>385.5</v>
      </c>
      <c r="EQ26" s="18">
        <v>2613.5</v>
      </c>
      <c r="ER26" s="18">
        <v>290</v>
      </c>
      <c r="ES26" s="18">
        <v>141</v>
      </c>
      <c r="ET26" s="18">
        <v>215</v>
      </c>
      <c r="EU26" s="18">
        <v>570.5</v>
      </c>
      <c r="EV26" s="18">
        <v>72</v>
      </c>
      <c r="EW26" s="18">
        <v>894</v>
      </c>
      <c r="EX26" s="18">
        <v>171.5</v>
      </c>
      <c r="EY26" s="18">
        <v>260</v>
      </c>
      <c r="EZ26" s="18">
        <v>142</v>
      </c>
      <c r="FA26" s="18">
        <v>3452</v>
      </c>
      <c r="FB26" s="18">
        <v>340.5</v>
      </c>
      <c r="FC26" s="18">
        <v>2447.5</v>
      </c>
      <c r="FD26" s="18">
        <v>361.5</v>
      </c>
      <c r="FE26" s="18">
        <v>94</v>
      </c>
      <c r="FF26" s="18">
        <v>202.5</v>
      </c>
      <c r="FG26" s="18">
        <v>128</v>
      </c>
      <c r="FH26" s="18">
        <v>80</v>
      </c>
      <c r="FI26" s="18">
        <v>1840</v>
      </c>
      <c r="FJ26" s="18">
        <v>1983</v>
      </c>
      <c r="FK26" s="18">
        <v>2526.5</v>
      </c>
      <c r="FL26" s="18">
        <v>7095</v>
      </c>
      <c r="FM26" s="18">
        <v>3847</v>
      </c>
      <c r="FN26" s="18">
        <v>22102</v>
      </c>
      <c r="FO26" s="18">
        <v>1109.5</v>
      </c>
      <c r="FP26" s="18">
        <v>2254.5</v>
      </c>
      <c r="FQ26" s="18">
        <v>940.5</v>
      </c>
      <c r="FR26" s="18">
        <v>175.5</v>
      </c>
      <c r="FS26" s="18">
        <v>210.5</v>
      </c>
      <c r="FT26" s="18">
        <v>73</v>
      </c>
      <c r="FU26" s="18">
        <v>849</v>
      </c>
      <c r="FV26" s="18">
        <v>713.5</v>
      </c>
      <c r="FW26" s="18">
        <v>184</v>
      </c>
      <c r="FX26" s="18">
        <v>59</v>
      </c>
      <c r="FY26" s="18"/>
      <c r="FZ26" s="18">
        <f t="shared" si="7"/>
        <v>836012</v>
      </c>
      <c r="GA26" s="18"/>
      <c r="GB26" s="18"/>
      <c r="GC26" s="18"/>
      <c r="GD26" s="18"/>
      <c r="GE26" s="18"/>
      <c r="GF26" s="18"/>
      <c r="GG26" s="7"/>
      <c r="GH26" s="7"/>
      <c r="GI26" s="7"/>
      <c r="GJ26" s="7"/>
      <c r="GK26" s="7"/>
      <c r="GL26" s="7"/>
      <c r="GM26" s="7"/>
    </row>
    <row r="27" spans="1:256" x14ac:dyDescent="0.35">
      <c r="A27" s="29" t="s">
        <v>467</v>
      </c>
      <c r="B27" s="7" t="s">
        <v>468</v>
      </c>
      <c r="C27" s="18">
        <v>0</v>
      </c>
      <c r="D27" s="18">
        <v>332</v>
      </c>
      <c r="E27" s="18">
        <v>14.5</v>
      </c>
      <c r="F27" s="18">
        <v>260.5</v>
      </c>
      <c r="G27" s="18">
        <v>0</v>
      </c>
      <c r="H27" s="18">
        <v>0</v>
      </c>
      <c r="I27" s="18">
        <v>44</v>
      </c>
      <c r="J27" s="18">
        <v>18</v>
      </c>
      <c r="K27" s="18">
        <v>0</v>
      </c>
      <c r="L27" s="18">
        <v>2</v>
      </c>
      <c r="M27" s="18">
        <v>22</v>
      </c>
      <c r="N27" s="18">
        <v>277</v>
      </c>
      <c r="O27" s="18">
        <v>41</v>
      </c>
      <c r="P27" s="18">
        <v>0</v>
      </c>
      <c r="Q27" s="18">
        <v>165.5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79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15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71</v>
      </c>
      <c r="AQ27" s="18">
        <v>0</v>
      </c>
      <c r="AR27" s="18">
        <v>230.5</v>
      </c>
      <c r="AS27" s="18">
        <v>72.5</v>
      </c>
      <c r="AT27" s="18">
        <v>0</v>
      </c>
      <c r="AU27" s="18">
        <v>0</v>
      </c>
      <c r="AV27" s="18">
        <v>0</v>
      </c>
      <c r="AW27" s="18">
        <v>0</v>
      </c>
      <c r="AX27" s="18">
        <v>0</v>
      </c>
      <c r="AY27" s="18">
        <v>0</v>
      </c>
      <c r="AZ27" s="18">
        <v>0</v>
      </c>
      <c r="BA27" s="18">
        <v>0</v>
      </c>
      <c r="BB27" s="18">
        <v>45</v>
      </c>
      <c r="BC27" s="18">
        <v>13.5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5.5</v>
      </c>
      <c r="BJ27" s="18">
        <v>33</v>
      </c>
      <c r="BK27" s="18">
        <v>41</v>
      </c>
      <c r="BL27" s="18">
        <v>0</v>
      </c>
      <c r="BM27" s="18">
        <v>0</v>
      </c>
      <c r="BN27" s="18">
        <v>8</v>
      </c>
      <c r="BO27" s="18">
        <v>0</v>
      </c>
      <c r="BP27" s="18">
        <v>0</v>
      </c>
      <c r="BQ27" s="18">
        <v>0</v>
      </c>
      <c r="BR27" s="18">
        <v>0</v>
      </c>
      <c r="BS27" s="18">
        <v>0</v>
      </c>
      <c r="BT27" s="18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10</v>
      </c>
      <c r="CC27" s="18">
        <v>0</v>
      </c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0</v>
      </c>
      <c r="CK27" s="18">
        <v>0</v>
      </c>
      <c r="CL27" s="18">
        <v>0</v>
      </c>
      <c r="CM27" s="18">
        <v>1</v>
      </c>
      <c r="CN27" s="18">
        <v>0</v>
      </c>
      <c r="CO27" s="18">
        <v>168</v>
      </c>
      <c r="CP27" s="18">
        <v>0</v>
      </c>
      <c r="CQ27" s="18">
        <v>0</v>
      </c>
      <c r="CR27" s="18">
        <v>0</v>
      </c>
      <c r="CS27" s="18">
        <v>0</v>
      </c>
      <c r="CT27" s="18">
        <v>0</v>
      </c>
      <c r="CU27" s="18">
        <v>0</v>
      </c>
      <c r="CV27" s="18">
        <v>0</v>
      </c>
      <c r="CW27" s="18">
        <v>0</v>
      </c>
      <c r="CX27" s="18">
        <v>0</v>
      </c>
      <c r="CY27" s="18">
        <v>0</v>
      </c>
      <c r="CZ27" s="18">
        <v>56</v>
      </c>
      <c r="DA27" s="18">
        <v>0</v>
      </c>
      <c r="DB27" s="18">
        <v>0</v>
      </c>
      <c r="DC27" s="18">
        <v>0</v>
      </c>
      <c r="DD27" s="18">
        <v>0</v>
      </c>
      <c r="DE27" s="18">
        <v>0</v>
      </c>
      <c r="DF27" s="18">
        <v>669.5</v>
      </c>
      <c r="DG27" s="18">
        <v>0</v>
      </c>
      <c r="DH27" s="18">
        <v>0</v>
      </c>
      <c r="DI27" s="18">
        <v>0</v>
      </c>
      <c r="DJ27" s="18">
        <v>0</v>
      </c>
      <c r="DK27" s="18">
        <v>0</v>
      </c>
      <c r="DL27" s="18">
        <v>219</v>
      </c>
      <c r="DM27" s="18">
        <v>0</v>
      </c>
      <c r="DN27" s="18">
        <v>0</v>
      </c>
      <c r="DO27" s="18">
        <v>0</v>
      </c>
      <c r="DP27" s="18">
        <v>0</v>
      </c>
      <c r="DQ27" s="18">
        <v>0</v>
      </c>
      <c r="DR27" s="18">
        <v>5</v>
      </c>
      <c r="DS27" s="18">
        <v>0</v>
      </c>
      <c r="DT27" s="18">
        <v>0</v>
      </c>
      <c r="DU27" s="18">
        <v>0</v>
      </c>
      <c r="DV27" s="18">
        <v>0</v>
      </c>
      <c r="DW27" s="18">
        <v>0</v>
      </c>
      <c r="DX27" s="18">
        <v>0</v>
      </c>
      <c r="DY27" s="18">
        <v>0</v>
      </c>
      <c r="DZ27" s="18">
        <v>8</v>
      </c>
      <c r="EA27" s="18">
        <v>7</v>
      </c>
      <c r="EB27" s="18">
        <v>23</v>
      </c>
      <c r="EC27" s="18">
        <v>0</v>
      </c>
      <c r="ED27" s="18">
        <v>0</v>
      </c>
      <c r="EE27" s="18">
        <v>0</v>
      </c>
      <c r="EF27" s="18">
        <v>0</v>
      </c>
      <c r="EG27" s="18">
        <v>0</v>
      </c>
      <c r="EH27" s="18">
        <v>0</v>
      </c>
      <c r="EI27" s="18">
        <v>556</v>
      </c>
      <c r="EJ27" s="18">
        <v>0</v>
      </c>
      <c r="EK27" s="18">
        <v>0</v>
      </c>
      <c r="EL27" s="18">
        <v>0</v>
      </c>
      <c r="EM27" s="18">
        <v>0</v>
      </c>
      <c r="EN27" s="18">
        <v>0</v>
      </c>
      <c r="EO27" s="18">
        <v>0</v>
      </c>
      <c r="EP27" s="18">
        <v>0</v>
      </c>
      <c r="EQ27" s="18">
        <v>0</v>
      </c>
      <c r="ER27" s="18">
        <v>0</v>
      </c>
      <c r="ES27" s="18">
        <v>0</v>
      </c>
      <c r="ET27" s="18">
        <v>0</v>
      </c>
      <c r="EU27" s="18">
        <v>21</v>
      </c>
      <c r="EV27" s="18">
        <v>0</v>
      </c>
      <c r="EW27" s="18">
        <v>0</v>
      </c>
      <c r="EX27" s="18">
        <v>0</v>
      </c>
      <c r="EY27" s="18">
        <v>0</v>
      </c>
      <c r="EZ27" s="18">
        <v>0</v>
      </c>
      <c r="FA27" s="18">
        <v>0</v>
      </c>
      <c r="FB27" s="18">
        <v>0</v>
      </c>
      <c r="FC27" s="18">
        <v>32</v>
      </c>
      <c r="FD27" s="18">
        <v>0</v>
      </c>
      <c r="FE27" s="18">
        <v>0</v>
      </c>
      <c r="FF27" s="18">
        <v>0</v>
      </c>
      <c r="FG27" s="18">
        <v>0</v>
      </c>
      <c r="FH27" s="18">
        <v>0</v>
      </c>
      <c r="FI27" s="18">
        <v>26</v>
      </c>
      <c r="FJ27" s="18">
        <v>0</v>
      </c>
      <c r="FK27" s="18">
        <v>106</v>
      </c>
      <c r="FL27" s="18">
        <v>0</v>
      </c>
      <c r="FM27" s="18">
        <v>54.5</v>
      </c>
      <c r="FN27" s="18">
        <v>0</v>
      </c>
      <c r="FO27" s="18">
        <v>0</v>
      </c>
      <c r="FP27" s="18">
        <v>54</v>
      </c>
      <c r="FQ27" s="18">
        <v>0</v>
      </c>
      <c r="FR27" s="18">
        <v>0</v>
      </c>
      <c r="FS27" s="18">
        <v>0</v>
      </c>
      <c r="FT27" s="18">
        <v>0</v>
      </c>
      <c r="FU27" s="18">
        <v>0</v>
      </c>
      <c r="FV27" s="18">
        <v>0</v>
      </c>
      <c r="FW27" s="18">
        <v>0</v>
      </c>
      <c r="FX27" s="18">
        <v>0</v>
      </c>
      <c r="FY27" s="18"/>
      <c r="FZ27" s="18">
        <f t="shared" si="7"/>
        <v>3806.5</v>
      </c>
      <c r="GA27" s="18"/>
      <c r="GB27" s="18"/>
      <c r="GC27" s="18"/>
      <c r="GD27" s="18"/>
      <c r="GE27" s="18"/>
      <c r="GF27" s="18"/>
      <c r="GG27" s="7"/>
      <c r="GH27" s="7"/>
      <c r="GI27" s="7"/>
      <c r="GJ27" s="7"/>
      <c r="GK27" s="7"/>
      <c r="GL27" s="7"/>
      <c r="GM27" s="7"/>
    </row>
    <row r="28" spans="1:256" x14ac:dyDescent="0.35">
      <c r="A28" s="6" t="s">
        <v>469</v>
      </c>
      <c r="B28" s="7" t="s">
        <v>470</v>
      </c>
      <c r="C28" s="36">
        <v>1242</v>
      </c>
      <c r="D28" s="36">
        <v>3941</v>
      </c>
      <c r="E28" s="36">
        <v>1460</v>
      </c>
      <c r="F28" s="36">
        <v>2255</v>
      </c>
      <c r="G28" s="36">
        <v>98</v>
      </c>
      <c r="H28" s="36">
        <v>62</v>
      </c>
      <c r="I28" s="36">
        <v>1471</v>
      </c>
      <c r="J28" s="36">
        <v>186</v>
      </c>
      <c r="K28" s="36">
        <v>0</v>
      </c>
      <c r="L28" s="36">
        <v>126</v>
      </c>
      <c r="M28" s="36">
        <v>159</v>
      </c>
      <c r="N28" s="36">
        <v>4459</v>
      </c>
      <c r="O28" s="36">
        <v>366</v>
      </c>
      <c r="P28" s="36">
        <v>17</v>
      </c>
      <c r="Q28" s="36">
        <v>10422</v>
      </c>
      <c r="R28" s="36">
        <v>64</v>
      </c>
      <c r="S28" s="36">
        <v>54</v>
      </c>
      <c r="T28" s="36">
        <v>1</v>
      </c>
      <c r="U28" s="36">
        <v>0</v>
      </c>
      <c r="V28" s="36">
        <v>0</v>
      </c>
      <c r="W28" s="36">
        <v>0</v>
      </c>
      <c r="X28" s="36">
        <v>0</v>
      </c>
      <c r="Y28" s="36">
        <v>3</v>
      </c>
      <c r="Z28" s="36">
        <v>5</v>
      </c>
      <c r="AA28" s="36">
        <v>1993</v>
      </c>
      <c r="AB28" s="36">
        <v>1343</v>
      </c>
      <c r="AC28" s="36">
        <v>22</v>
      </c>
      <c r="AD28" s="36">
        <v>27</v>
      </c>
      <c r="AE28" s="36">
        <v>3</v>
      </c>
      <c r="AF28" s="36">
        <v>5</v>
      </c>
      <c r="AG28" s="36">
        <v>13</v>
      </c>
      <c r="AH28" s="36">
        <v>0</v>
      </c>
      <c r="AI28" s="36">
        <v>2</v>
      </c>
      <c r="AJ28" s="36">
        <v>2</v>
      </c>
      <c r="AK28" s="36">
        <v>1</v>
      </c>
      <c r="AL28" s="36">
        <v>11</v>
      </c>
      <c r="AM28" s="36">
        <v>0</v>
      </c>
      <c r="AN28" s="36">
        <v>0</v>
      </c>
      <c r="AO28" s="36">
        <v>113</v>
      </c>
      <c r="AP28" s="36">
        <v>13775</v>
      </c>
      <c r="AQ28" s="36">
        <v>0</v>
      </c>
      <c r="AR28" s="36">
        <v>1709</v>
      </c>
      <c r="AS28" s="36">
        <v>1120</v>
      </c>
      <c r="AT28" s="36">
        <v>30</v>
      </c>
      <c r="AU28" s="36">
        <v>4</v>
      </c>
      <c r="AV28" s="36">
        <v>2</v>
      </c>
      <c r="AW28" s="36">
        <v>1</v>
      </c>
      <c r="AX28" s="36">
        <v>7</v>
      </c>
      <c r="AY28" s="36">
        <v>5</v>
      </c>
      <c r="AZ28" s="36">
        <v>939</v>
      </c>
      <c r="BA28" s="36">
        <v>175</v>
      </c>
      <c r="BB28" s="36">
        <v>196</v>
      </c>
      <c r="BC28" s="36">
        <v>1366</v>
      </c>
      <c r="BD28" s="36">
        <v>59</v>
      </c>
      <c r="BE28" s="36">
        <v>4</v>
      </c>
      <c r="BF28" s="36">
        <v>410</v>
      </c>
      <c r="BG28" s="36">
        <v>61</v>
      </c>
      <c r="BH28" s="36">
        <v>9</v>
      </c>
      <c r="BI28" s="36">
        <v>18</v>
      </c>
      <c r="BJ28" s="36">
        <v>63</v>
      </c>
      <c r="BK28" s="36">
        <v>555</v>
      </c>
      <c r="BL28" s="36">
        <v>2</v>
      </c>
      <c r="BM28" s="36">
        <v>13</v>
      </c>
      <c r="BN28" s="36">
        <v>13</v>
      </c>
      <c r="BO28" s="36">
        <v>9</v>
      </c>
      <c r="BP28" s="36">
        <v>1</v>
      </c>
      <c r="BQ28" s="36">
        <v>1170</v>
      </c>
      <c r="BR28" s="36">
        <v>698</v>
      </c>
      <c r="BS28" s="36">
        <v>178</v>
      </c>
      <c r="BT28" s="36">
        <v>2</v>
      </c>
      <c r="BU28" s="36">
        <v>42</v>
      </c>
      <c r="BV28" s="36">
        <v>76</v>
      </c>
      <c r="BW28" s="36">
        <v>146</v>
      </c>
      <c r="BX28" s="36">
        <v>0</v>
      </c>
      <c r="BY28" s="36">
        <v>0</v>
      </c>
      <c r="BZ28" s="36">
        <v>0</v>
      </c>
      <c r="CA28" s="36">
        <v>3</v>
      </c>
      <c r="CB28" s="36">
        <v>2562</v>
      </c>
      <c r="CC28" s="36">
        <v>0</v>
      </c>
      <c r="CD28" s="36">
        <v>1</v>
      </c>
      <c r="CE28" s="36">
        <v>1</v>
      </c>
      <c r="CF28" s="36">
        <v>0</v>
      </c>
      <c r="CG28" s="36">
        <v>16</v>
      </c>
      <c r="CH28" s="36">
        <v>9</v>
      </c>
      <c r="CI28" s="36">
        <v>77</v>
      </c>
      <c r="CJ28" s="36">
        <v>162</v>
      </c>
      <c r="CK28" s="36">
        <v>147</v>
      </c>
      <c r="CL28" s="36">
        <v>25</v>
      </c>
      <c r="CM28" s="36">
        <v>8</v>
      </c>
      <c r="CN28" s="36">
        <v>1172</v>
      </c>
      <c r="CO28" s="36">
        <v>377</v>
      </c>
      <c r="CP28" s="36">
        <v>142</v>
      </c>
      <c r="CQ28" s="36">
        <v>2</v>
      </c>
      <c r="CR28" s="36">
        <v>0</v>
      </c>
      <c r="CS28" s="36">
        <v>3</v>
      </c>
      <c r="CT28" s="36">
        <v>1</v>
      </c>
      <c r="CU28" s="36">
        <v>3</v>
      </c>
      <c r="CV28" s="36">
        <v>0</v>
      </c>
      <c r="CW28" s="36">
        <v>0</v>
      </c>
      <c r="CX28" s="36">
        <v>19</v>
      </c>
      <c r="CY28" s="36">
        <v>0</v>
      </c>
      <c r="CZ28" s="36">
        <v>31</v>
      </c>
      <c r="DA28" s="36">
        <v>0</v>
      </c>
      <c r="DB28" s="36">
        <v>6</v>
      </c>
      <c r="DC28" s="36">
        <v>0</v>
      </c>
      <c r="DD28" s="36">
        <v>4</v>
      </c>
      <c r="DE28" s="36">
        <v>1</v>
      </c>
      <c r="DF28" s="36">
        <v>558</v>
      </c>
      <c r="DG28" s="36">
        <v>0</v>
      </c>
      <c r="DH28" s="36">
        <v>109</v>
      </c>
      <c r="DI28" s="36">
        <v>55</v>
      </c>
      <c r="DJ28" s="36">
        <v>9</v>
      </c>
      <c r="DK28" s="36">
        <v>20</v>
      </c>
      <c r="DL28" s="36">
        <v>298</v>
      </c>
      <c r="DM28" s="36">
        <v>0</v>
      </c>
      <c r="DN28" s="36">
        <v>66</v>
      </c>
      <c r="DO28" s="36">
        <v>494</v>
      </c>
      <c r="DP28" s="36">
        <v>0</v>
      </c>
      <c r="DQ28" s="36">
        <v>57</v>
      </c>
      <c r="DR28" s="36">
        <v>25</v>
      </c>
      <c r="DS28" s="36">
        <v>28</v>
      </c>
      <c r="DT28" s="36">
        <v>4</v>
      </c>
      <c r="DU28" s="36">
        <v>0</v>
      </c>
      <c r="DV28" s="36">
        <v>3</v>
      </c>
      <c r="DW28" s="36">
        <v>0</v>
      </c>
      <c r="DX28" s="36">
        <v>4</v>
      </c>
      <c r="DY28" s="36">
        <v>3</v>
      </c>
      <c r="DZ28" s="36">
        <v>1</v>
      </c>
      <c r="EA28" s="36">
        <v>28</v>
      </c>
      <c r="EB28" s="36">
        <v>66</v>
      </c>
      <c r="EC28" s="36">
        <v>2</v>
      </c>
      <c r="ED28" s="36">
        <v>50</v>
      </c>
      <c r="EE28" s="36">
        <v>11</v>
      </c>
      <c r="EF28" s="36">
        <v>63</v>
      </c>
      <c r="EG28" s="36">
        <v>44</v>
      </c>
      <c r="EH28" s="36">
        <v>9</v>
      </c>
      <c r="EI28" s="36">
        <v>372</v>
      </c>
      <c r="EJ28" s="36">
        <v>211</v>
      </c>
      <c r="EK28" s="36">
        <v>15</v>
      </c>
      <c r="EL28" s="36">
        <v>1</v>
      </c>
      <c r="EM28" s="36">
        <v>2</v>
      </c>
      <c r="EN28" s="36">
        <v>11</v>
      </c>
      <c r="EO28" s="36">
        <v>3</v>
      </c>
      <c r="EP28" s="36">
        <v>15</v>
      </c>
      <c r="EQ28" s="36">
        <v>157</v>
      </c>
      <c r="ER28" s="36">
        <v>17</v>
      </c>
      <c r="ES28" s="36">
        <v>3</v>
      </c>
      <c r="ET28" s="36">
        <v>7</v>
      </c>
      <c r="EU28" s="36">
        <v>92</v>
      </c>
      <c r="EV28" s="36">
        <v>11</v>
      </c>
      <c r="EW28" s="36">
        <v>48</v>
      </c>
      <c r="EX28" s="36">
        <v>2</v>
      </c>
      <c r="EY28" s="36">
        <v>12</v>
      </c>
      <c r="EZ28" s="36">
        <v>0</v>
      </c>
      <c r="FA28" s="36">
        <v>624</v>
      </c>
      <c r="FB28" s="36">
        <v>0</v>
      </c>
      <c r="FC28" s="36">
        <v>24</v>
      </c>
      <c r="FD28" s="36">
        <v>4</v>
      </c>
      <c r="FE28" s="36">
        <v>14</v>
      </c>
      <c r="FF28" s="36">
        <v>0</v>
      </c>
      <c r="FG28" s="36">
        <v>5</v>
      </c>
      <c r="FH28" s="36">
        <v>0</v>
      </c>
      <c r="FI28" s="36">
        <v>145</v>
      </c>
      <c r="FJ28" s="36">
        <v>67</v>
      </c>
      <c r="FK28" s="36">
        <v>229</v>
      </c>
      <c r="FL28" s="36">
        <v>152</v>
      </c>
      <c r="FM28" s="36">
        <v>83</v>
      </c>
      <c r="FN28" s="36">
        <v>2952</v>
      </c>
      <c r="FO28" s="36">
        <v>43</v>
      </c>
      <c r="FP28" s="36">
        <v>287</v>
      </c>
      <c r="FQ28" s="36">
        <v>56</v>
      </c>
      <c r="FR28" s="36">
        <v>0</v>
      </c>
      <c r="FS28" s="36">
        <v>0</v>
      </c>
      <c r="FT28" s="36">
        <v>0</v>
      </c>
      <c r="FU28" s="36">
        <v>130</v>
      </c>
      <c r="FV28" s="36">
        <v>92</v>
      </c>
      <c r="FW28" s="36">
        <v>8</v>
      </c>
      <c r="FX28" s="36">
        <v>1</v>
      </c>
      <c r="FY28" s="18"/>
      <c r="FZ28" s="18">
        <f t="shared" si="7"/>
        <v>65458</v>
      </c>
      <c r="GA28" s="18"/>
      <c r="GB28" s="18"/>
      <c r="GC28" s="18"/>
      <c r="GD28" s="18"/>
      <c r="GE28" s="18"/>
      <c r="GF28" s="18"/>
      <c r="GG28" s="7"/>
      <c r="GH28" s="7"/>
      <c r="GI28" s="7"/>
      <c r="GJ28" s="7"/>
      <c r="GK28" s="7"/>
      <c r="GL28" s="7"/>
      <c r="GM28" s="7"/>
    </row>
    <row r="29" spans="1:256" x14ac:dyDescent="0.35">
      <c r="A29" s="6" t="s">
        <v>471</v>
      </c>
      <c r="B29" s="7" t="s">
        <v>472</v>
      </c>
      <c r="C29" s="37">
        <f>_xlfn.XLOOKUP(C5,'[1]CSI Averaging by District'!$A$2:$A$17,'[1]CSI Averaging by District'!$H$2:$H$17,0)</f>
        <v>0</v>
      </c>
      <c r="D29" s="38">
        <f>_xlfn.XLOOKUP(D5,'[1]CSI Averaging by District'!$A$2:$A$17,'[1]CSI Averaging by District'!$H$2:$H$17,0)</f>
        <v>4703.8</v>
      </c>
      <c r="E29" s="38">
        <f>_xlfn.XLOOKUP(E5,'[1]CSI Averaging by District'!$A$2:$A$17,'[1]CSI Averaging by District'!$H$2:$H$17,0)</f>
        <v>640.79999999999995</v>
      </c>
      <c r="F29" s="38">
        <f>_xlfn.XLOOKUP(F5,'[1]CSI Averaging by District'!$A$2:$A$17,'[1]CSI Averaging by District'!$H$2:$H$17,0)</f>
        <v>875.8</v>
      </c>
      <c r="G29" s="38">
        <f>_xlfn.XLOOKUP(G5,'[1]CSI Averaging by District'!$A$2:$A$17,'[1]CSI Averaging by District'!$H$2:$H$17,0)</f>
        <v>0</v>
      </c>
      <c r="H29" s="38">
        <f>_xlfn.XLOOKUP(H5,'[1]CSI Averaging by District'!$A$2:$A$17,'[1]CSI Averaging by District'!$H$2:$H$17,0)</f>
        <v>0</v>
      </c>
      <c r="I29" s="38">
        <f>_xlfn.XLOOKUP(I5,'[1]CSI Averaging by District'!$A$2:$A$17,'[1]CSI Averaging by District'!$H$2:$H$17,0)</f>
        <v>969.1</v>
      </c>
      <c r="J29" s="38">
        <f>_xlfn.XLOOKUP(J5,'[1]CSI Averaging by District'!$A$2:$A$17,'[1]CSI Averaging by District'!$H$2:$H$17,0)</f>
        <v>0</v>
      </c>
      <c r="K29" s="38">
        <f>_xlfn.XLOOKUP(K5,'[1]CSI Averaging by District'!$A$2:$A$17,'[1]CSI Averaging by District'!$H$2:$H$17,0)</f>
        <v>0</v>
      </c>
      <c r="L29" s="38">
        <f>_xlfn.XLOOKUP(L5,'[1]CSI Averaging by District'!$A$2:$A$17,'[1]CSI Averaging by District'!$H$2:$H$17,0)</f>
        <v>0</v>
      </c>
      <c r="M29" s="38">
        <f>_xlfn.XLOOKUP(M5,'[1]CSI Averaging by District'!$A$2:$A$17,'[1]CSI Averaging by District'!$H$2:$H$17,0)</f>
        <v>0</v>
      </c>
      <c r="N29" s="38">
        <f>_xlfn.XLOOKUP(N5,'[1]CSI Averaging by District'!$A$2:$A$17,'[1]CSI Averaging by District'!$H$2:$H$17,0)</f>
        <v>0</v>
      </c>
      <c r="O29" s="38">
        <f>_xlfn.XLOOKUP(O5,'[1]CSI Averaging by District'!$A$2:$A$17,'[1]CSI Averaging by District'!$H$2:$H$17,0)</f>
        <v>0</v>
      </c>
      <c r="P29" s="38">
        <f>_xlfn.XLOOKUP(P5,'[1]CSI Averaging by District'!$A$2:$A$17,'[1]CSI Averaging by District'!$H$2:$H$17,0)</f>
        <v>0</v>
      </c>
      <c r="Q29" s="38">
        <f>_xlfn.XLOOKUP(Q5,'[1]CSI Averaging by District'!$A$2:$A$17,'[1]CSI Averaging by District'!$H$2:$H$17,0)</f>
        <v>1060.3</v>
      </c>
      <c r="R29" s="38">
        <f>_xlfn.XLOOKUP(R5,'[1]CSI Averaging by District'!$A$2:$A$17,'[1]CSI Averaging by District'!$H$2:$H$17,0)</f>
        <v>0</v>
      </c>
      <c r="S29" s="38">
        <f>_xlfn.XLOOKUP(S5,'[1]CSI Averaging by District'!$A$2:$A$17,'[1]CSI Averaging by District'!$H$2:$H$17,0)</f>
        <v>0</v>
      </c>
      <c r="T29" s="38">
        <f>_xlfn.XLOOKUP(T5,'[1]CSI Averaging by District'!$A$2:$A$17,'[1]CSI Averaging by District'!$H$2:$H$17,0)</f>
        <v>0</v>
      </c>
      <c r="U29" s="38">
        <f>_xlfn.XLOOKUP(U5,'[1]CSI Averaging by District'!$A$2:$A$17,'[1]CSI Averaging by District'!$H$2:$H$17,0)</f>
        <v>0</v>
      </c>
      <c r="V29" s="38">
        <f>_xlfn.XLOOKUP(V5,'[1]CSI Averaging by District'!$A$2:$A$17,'[1]CSI Averaging by District'!$H$2:$H$17,0)</f>
        <v>0</v>
      </c>
      <c r="W29" s="38">
        <f>_xlfn.XLOOKUP(W5,'[1]CSI Averaging by District'!$A$2:$A$17,'[1]CSI Averaging by District'!$H$2:$H$17,0)</f>
        <v>0</v>
      </c>
      <c r="X29" s="38">
        <f>_xlfn.XLOOKUP(X5,'[1]CSI Averaging by District'!$A$2:$A$17,'[1]CSI Averaging by District'!$H$2:$H$17,0)</f>
        <v>0</v>
      </c>
      <c r="Y29" s="38">
        <f>_xlfn.XLOOKUP(Y5,'[1]CSI Averaging by District'!$A$2:$A$17,'[1]CSI Averaging by District'!$H$2:$H$17,0)</f>
        <v>0</v>
      </c>
      <c r="Z29" s="38">
        <f>_xlfn.XLOOKUP(Z5,'[1]CSI Averaging by District'!$A$2:$A$17,'[1]CSI Averaging by District'!$H$2:$H$17,0)</f>
        <v>0</v>
      </c>
      <c r="AA29" s="38">
        <f>_xlfn.XLOOKUP(AA5,'[1]CSI Averaging by District'!$A$2:$A$17,'[1]CSI Averaging by District'!$H$2:$H$17,0)</f>
        <v>0</v>
      </c>
      <c r="AB29" s="38">
        <f>_xlfn.XLOOKUP(AB5,'[1]CSI Averaging by District'!$A$2:$A$17,'[1]CSI Averaging by District'!$H$2:$H$17,0)</f>
        <v>0</v>
      </c>
      <c r="AC29" s="38">
        <f>_xlfn.XLOOKUP(AC5,'[1]CSI Averaging by District'!$A$2:$A$17,'[1]CSI Averaging by District'!$H$2:$H$17,0)</f>
        <v>0</v>
      </c>
      <c r="AD29" s="38">
        <f>_xlfn.XLOOKUP(AD5,'[1]CSI Averaging by District'!$A$2:$A$17,'[1]CSI Averaging by District'!$H$2:$H$17,0)</f>
        <v>151</v>
      </c>
      <c r="AE29" s="38">
        <f>_xlfn.XLOOKUP(AE5,'[1]CSI Averaging by District'!$A$2:$A$17,'[1]CSI Averaging by District'!$H$2:$H$17,0)</f>
        <v>0</v>
      </c>
      <c r="AF29" s="38">
        <f>_xlfn.XLOOKUP(AF5,'[1]CSI Averaging by District'!$A$2:$A$17,'[1]CSI Averaging by District'!$H$2:$H$17,0)</f>
        <v>0</v>
      </c>
      <c r="AG29" s="38">
        <f>_xlfn.XLOOKUP(AG5,'[1]CSI Averaging by District'!$A$2:$A$17,'[1]CSI Averaging by District'!$H$2:$H$17,0)</f>
        <v>0</v>
      </c>
      <c r="AH29" s="38">
        <f>_xlfn.XLOOKUP(AH5,'[1]CSI Averaging by District'!$A$2:$A$17,'[1]CSI Averaging by District'!$H$2:$H$17,0)</f>
        <v>0</v>
      </c>
      <c r="AI29" s="38">
        <f>_xlfn.XLOOKUP(AI5,'[1]CSI Averaging by District'!$A$2:$A$17,'[1]CSI Averaging by District'!$H$2:$H$17,0)</f>
        <v>0</v>
      </c>
      <c r="AJ29" s="38">
        <f>_xlfn.XLOOKUP(AJ5,'[1]CSI Averaging by District'!$A$2:$A$17,'[1]CSI Averaging by District'!$H$2:$H$17,0)</f>
        <v>0</v>
      </c>
      <c r="AK29" s="38">
        <f>_xlfn.XLOOKUP(AK5,'[1]CSI Averaging by District'!$A$2:$A$17,'[1]CSI Averaging by District'!$H$2:$H$17,0)</f>
        <v>0</v>
      </c>
      <c r="AL29" s="38">
        <f>_xlfn.XLOOKUP(AL5,'[1]CSI Averaging by District'!$A$2:$A$17,'[1]CSI Averaging by District'!$H$2:$H$17,0)</f>
        <v>0</v>
      </c>
      <c r="AM29" s="38">
        <f>_xlfn.XLOOKUP(AM5,'[1]CSI Averaging by District'!$A$2:$A$17,'[1]CSI Averaging by District'!$H$2:$H$17,0)</f>
        <v>0</v>
      </c>
      <c r="AN29" s="38">
        <f>_xlfn.XLOOKUP(AN5,'[1]CSI Averaging by District'!$A$2:$A$17,'[1]CSI Averaging by District'!$H$2:$H$17,0)</f>
        <v>0</v>
      </c>
      <c r="AO29" s="38">
        <f>_xlfn.XLOOKUP(AO5,'[1]CSI Averaging by District'!$A$2:$A$17,'[1]CSI Averaging by District'!$H$2:$H$17,0)</f>
        <v>0</v>
      </c>
      <c r="AP29" s="38">
        <f>_xlfn.XLOOKUP(AP5,'[1]CSI Averaging by District'!$A$2:$A$17,'[1]CSI Averaging by District'!$H$2:$H$17,0)</f>
        <v>0</v>
      </c>
      <c r="AQ29" s="38">
        <f>_xlfn.XLOOKUP(AQ5,'[1]CSI Averaging by District'!$A$2:$A$17,'[1]CSI Averaging by District'!$H$2:$H$17,0)</f>
        <v>0</v>
      </c>
      <c r="AR29" s="38">
        <f>_xlfn.XLOOKUP(AR5,'[1]CSI Averaging by District'!$A$2:$A$17,'[1]CSI Averaging by District'!$H$2:$H$17,0)</f>
        <v>2205</v>
      </c>
      <c r="AS29" s="38">
        <f>_xlfn.XLOOKUP(AS5,'[1]CSI Averaging by District'!$A$2:$A$17,'[1]CSI Averaging by District'!$H$2:$H$17,0)</f>
        <v>307.60000000000002</v>
      </c>
      <c r="AT29" s="38">
        <f>_xlfn.XLOOKUP(AT5,'[1]CSI Averaging by District'!$A$2:$A$17,'[1]CSI Averaging by District'!$H$2:$H$17,0)</f>
        <v>0</v>
      </c>
      <c r="AU29" s="38">
        <f>_xlfn.XLOOKUP(AU5,'[1]CSI Averaging by District'!$A$2:$A$17,'[1]CSI Averaging by District'!$H$2:$H$17,0)</f>
        <v>0</v>
      </c>
      <c r="AV29" s="38">
        <f>_xlfn.XLOOKUP(AV5,'[1]CSI Averaging by District'!$A$2:$A$17,'[1]CSI Averaging by District'!$H$2:$H$17,0)</f>
        <v>0</v>
      </c>
      <c r="AW29" s="38">
        <f>_xlfn.XLOOKUP(AW5,'[1]CSI Averaging by District'!$A$2:$A$17,'[1]CSI Averaging by District'!$H$2:$H$17,0)</f>
        <v>0</v>
      </c>
      <c r="AX29" s="38">
        <f>_xlfn.XLOOKUP(AX5,'[1]CSI Averaging by District'!$A$2:$A$17,'[1]CSI Averaging by District'!$H$2:$H$17,0)</f>
        <v>0</v>
      </c>
      <c r="AY29" s="38">
        <f>_xlfn.XLOOKUP(AY5,'[1]CSI Averaging by District'!$A$2:$A$17,'[1]CSI Averaging by District'!$H$2:$H$17,0)</f>
        <v>0</v>
      </c>
      <c r="AZ29" s="38">
        <f>_xlfn.XLOOKUP(AZ5,'[1]CSI Averaging by District'!$A$2:$A$17,'[1]CSI Averaging by District'!$H$2:$H$17,0)</f>
        <v>0</v>
      </c>
      <c r="BA29" s="38">
        <f>_xlfn.XLOOKUP(BA5,'[1]CSI Averaging by District'!$A$2:$A$17,'[1]CSI Averaging by District'!$H$2:$H$17,0)</f>
        <v>0</v>
      </c>
      <c r="BB29" s="38">
        <f>_xlfn.XLOOKUP(BB5,'[1]CSI Averaging by District'!$A$2:$A$17,'[1]CSI Averaging by District'!$H$2:$H$17,0)</f>
        <v>0</v>
      </c>
      <c r="BC29" s="38">
        <f>_xlfn.XLOOKUP(BC5,'[1]CSI Averaging by District'!$A$2:$A$17,'[1]CSI Averaging by District'!$H$2:$H$17,0)</f>
        <v>3884.1</v>
      </c>
      <c r="BD29" s="38">
        <f>_xlfn.XLOOKUP(BD5,'[1]CSI Averaging by District'!$A$2:$A$17,'[1]CSI Averaging by District'!$H$2:$H$17,0)</f>
        <v>0</v>
      </c>
      <c r="BE29" s="38">
        <f>_xlfn.XLOOKUP(BE5,'[1]CSI Averaging by District'!$A$2:$A$17,'[1]CSI Averaging by District'!$H$2:$H$17,0)</f>
        <v>0</v>
      </c>
      <c r="BF29" s="38">
        <f>_xlfn.XLOOKUP(BF5,'[1]CSI Averaging by District'!$A$2:$A$17,'[1]CSI Averaging by District'!$H$2:$H$17,0)</f>
        <v>0</v>
      </c>
      <c r="BG29" s="38">
        <f>_xlfn.XLOOKUP(BG5,'[1]CSI Averaging by District'!$A$2:$A$17,'[1]CSI Averaging by District'!$H$2:$H$17,0)</f>
        <v>0</v>
      </c>
      <c r="BH29" s="38">
        <f>_xlfn.XLOOKUP(BH5,'[1]CSI Averaging by District'!$A$2:$A$17,'[1]CSI Averaging by District'!$H$2:$H$17,0)</f>
        <v>0</v>
      </c>
      <c r="BI29" s="38">
        <f>_xlfn.XLOOKUP(BI5,'[1]CSI Averaging by District'!$A$2:$A$17,'[1]CSI Averaging by District'!$H$2:$H$17,0)</f>
        <v>0</v>
      </c>
      <c r="BJ29" s="38">
        <f>_xlfn.XLOOKUP(BJ5,'[1]CSI Averaging by District'!$A$2:$A$17,'[1]CSI Averaging by District'!$H$2:$H$17,0)</f>
        <v>0</v>
      </c>
      <c r="BK29" s="38">
        <f>_xlfn.XLOOKUP(BK5,'[1]CSI Averaging by District'!$A$2:$A$17,'[1]CSI Averaging by District'!$H$2:$H$17,0)</f>
        <v>0</v>
      </c>
      <c r="BL29" s="38">
        <f>_xlfn.XLOOKUP(BL5,'[1]CSI Averaging by District'!$A$2:$A$17,'[1]CSI Averaging by District'!$H$2:$H$17,0)</f>
        <v>0</v>
      </c>
      <c r="BM29" s="38">
        <f>_xlfn.XLOOKUP(BM5,'[1]CSI Averaging by District'!$A$2:$A$17,'[1]CSI Averaging by District'!$H$2:$H$17,0)</f>
        <v>0</v>
      </c>
      <c r="BN29" s="38">
        <f>_xlfn.XLOOKUP(BN5,'[1]CSI Averaging by District'!$A$2:$A$17,'[1]CSI Averaging by District'!$H$2:$H$17,0)</f>
        <v>0</v>
      </c>
      <c r="BO29" s="38">
        <f>_xlfn.XLOOKUP(BO5,'[1]CSI Averaging by District'!$A$2:$A$17,'[1]CSI Averaging by District'!$H$2:$H$17,0)</f>
        <v>0</v>
      </c>
      <c r="BP29" s="38">
        <f>_xlfn.XLOOKUP(BP5,'[1]CSI Averaging by District'!$A$2:$A$17,'[1]CSI Averaging by District'!$H$2:$H$17,0)</f>
        <v>0</v>
      </c>
      <c r="BQ29" s="38">
        <f>_xlfn.XLOOKUP(BQ5,'[1]CSI Averaging by District'!$A$2:$A$17,'[1]CSI Averaging by District'!$H$2:$H$17,0)</f>
        <v>275.60000000000002</v>
      </c>
      <c r="BR29" s="38">
        <f>_xlfn.XLOOKUP(BR5,'[1]CSI Averaging by District'!$A$2:$A$17,'[1]CSI Averaging by District'!$H$2:$H$17,0)</f>
        <v>0</v>
      </c>
      <c r="BS29" s="38">
        <f>_xlfn.XLOOKUP(BS5,'[1]CSI Averaging by District'!$A$2:$A$17,'[1]CSI Averaging by District'!$H$2:$H$17,0)</f>
        <v>0</v>
      </c>
      <c r="BT29" s="38">
        <f>_xlfn.XLOOKUP(BT5,'[1]CSI Averaging by District'!$A$2:$A$17,'[1]CSI Averaging by District'!$H$2:$H$17,0)</f>
        <v>0</v>
      </c>
      <c r="BU29" s="38">
        <f>_xlfn.XLOOKUP(BU5,'[1]CSI Averaging by District'!$A$2:$A$17,'[1]CSI Averaging by District'!$H$2:$H$17,0)</f>
        <v>0</v>
      </c>
      <c r="BV29" s="38">
        <f>_xlfn.XLOOKUP(BV5,'[1]CSI Averaging by District'!$A$2:$A$17,'[1]CSI Averaging by District'!$H$2:$H$17,0)</f>
        <v>0</v>
      </c>
      <c r="BW29" s="38">
        <f>_xlfn.XLOOKUP(BW5,'[1]CSI Averaging by District'!$A$2:$A$17,'[1]CSI Averaging by District'!$H$2:$H$17,0)</f>
        <v>0</v>
      </c>
      <c r="BX29" s="38">
        <f>_xlfn.XLOOKUP(BX5,'[1]CSI Averaging by District'!$A$2:$A$17,'[1]CSI Averaging by District'!$H$2:$H$17,0)</f>
        <v>0</v>
      </c>
      <c r="BY29" s="38">
        <f>_xlfn.XLOOKUP(BY5,'[1]CSI Averaging by District'!$A$2:$A$17,'[1]CSI Averaging by District'!$H$2:$H$17,0)</f>
        <v>0</v>
      </c>
      <c r="BZ29" s="38">
        <f>_xlfn.XLOOKUP(BZ5,'[1]CSI Averaging by District'!$A$2:$A$17,'[1]CSI Averaging by District'!$H$2:$H$17,0)</f>
        <v>0</v>
      </c>
      <c r="CA29" s="38">
        <f>_xlfn.XLOOKUP(CA5,'[1]CSI Averaging by District'!$A$2:$A$17,'[1]CSI Averaging by District'!$H$2:$H$17,0)</f>
        <v>0</v>
      </c>
      <c r="CB29" s="38">
        <f>_xlfn.XLOOKUP(CB5,'[1]CSI Averaging by District'!$A$2:$A$17,'[1]CSI Averaging by District'!$H$2:$H$17,0)</f>
        <v>825.8</v>
      </c>
      <c r="CC29" s="38">
        <f>_xlfn.XLOOKUP(CC5,'[1]CSI Averaging by District'!$A$2:$A$17,'[1]CSI Averaging by District'!$H$2:$H$17,0)</f>
        <v>0</v>
      </c>
      <c r="CD29" s="38">
        <f>_xlfn.XLOOKUP(CD5,'[1]CSI Averaging by District'!$A$2:$A$17,'[1]CSI Averaging by District'!$H$2:$H$17,0)</f>
        <v>0</v>
      </c>
      <c r="CE29" s="38">
        <f>_xlfn.XLOOKUP(CE5,'[1]CSI Averaging by District'!$A$2:$A$17,'[1]CSI Averaging by District'!$H$2:$H$17,0)</f>
        <v>0</v>
      </c>
      <c r="CF29" s="38">
        <f>_xlfn.XLOOKUP(CF5,'[1]CSI Averaging by District'!$A$2:$A$17,'[1]CSI Averaging by District'!$H$2:$H$17,0)</f>
        <v>0</v>
      </c>
      <c r="CG29" s="38">
        <f>_xlfn.XLOOKUP(CG5,'[1]CSI Averaging by District'!$A$2:$A$17,'[1]CSI Averaging by District'!$H$2:$H$17,0)</f>
        <v>0</v>
      </c>
      <c r="CH29" s="38">
        <f>_xlfn.XLOOKUP(CH5,'[1]CSI Averaging by District'!$A$2:$A$17,'[1]CSI Averaging by District'!$H$2:$H$17,0)</f>
        <v>0</v>
      </c>
      <c r="CI29" s="38">
        <f>_xlfn.XLOOKUP(CI5,'[1]CSI Averaging by District'!$A$2:$A$17,'[1]CSI Averaging by District'!$H$2:$H$17,0)</f>
        <v>0</v>
      </c>
      <c r="CJ29" s="38">
        <f>_xlfn.XLOOKUP(CJ5,'[1]CSI Averaging by District'!$A$2:$A$17,'[1]CSI Averaging by District'!$H$2:$H$17,0)</f>
        <v>0</v>
      </c>
      <c r="CK29" s="38">
        <f>_xlfn.XLOOKUP(CK5,'[1]CSI Averaging by District'!$A$2:$A$17,'[1]CSI Averaging by District'!$H$2:$H$17,0)</f>
        <v>581</v>
      </c>
      <c r="CL29" s="38">
        <f>_xlfn.XLOOKUP(CL5,'[1]CSI Averaging by District'!$A$2:$A$17,'[1]CSI Averaging by District'!$H$2:$H$17,0)</f>
        <v>0</v>
      </c>
      <c r="CM29" s="38">
        <f>_xlfn.XLOOKUP(CM5,'[1]CSI Averaging by District'!$A$2:$A$17,'[1]CSI Averaging by District'!$H$2:$H$17,0)</f>
        <v>0</v>
      </c>
      <c r="CN29" s="38">
        <f>_xlfn.XLOOKUP(CN5,'[1]CSI Averaging by District'!$A$2:$A$17,'[1]CSI Averaging by District'!$H$2:$H$17,0)</f>
        <v>3313.3</v>
      </c>
      <c r="CO29" s="38">
        <f>_xlfn.XLOOKUP(CO5,'[1]CSI Averaging by District'!$A$2:$A$17,'[1]CSI Averaging by District'!$H$2:$H$17,0)</f>
        <v>0</v>
      </c>
      <c r="CP29" s="38">
        <f>_xlfn.XLOOKUP(CP5,'[1]CSI Averaging by District'!$A$2:$A$17,'[1]CSI Averaging by District'!$H$2:$H$17,0)</f>
        <v>0</v>
      </c>
      <c r="CQ29" s="38">
        <f>_xlfn.XLOOKUP(CQ5,'[1]CSI Averaging by District'!$A$2:$A$17,'[1]CSI Averaging by District'!$H$2:$H$17,0)</f>
        <v>0</v>
      </c>
      <c r="CR29" s="38">
        <f>_xlfn.XLOOKUP(CR5,'[1]CSI Averaging by District'!$A$2:$A$17,'[1]CSI Averaging by District'!$H$2:$H$17,0)</f>
        <v>0</v>
      </c>
      <c r="CS29" s="38">
        <f>_xlfn.XLOOKUP(CS5,'[1]CSI Averaging by District'!$A$2:$A$17,'[1]CSI Averaging by District'!$H$2:$H$17,0)</f>
        <v>0</v>
      </c>
      <c r="CT29" s="38">
        <f>_xlfn.XLOOKUP(CT5,'[1]CSI Averaging by District'!$A$2:$A$17,'[1]CSI Averaging by District'!$H$2:$H$17,0)</f>
        <v>0</v>
      </c>
      <c r="CU29" s="38">
        <f>_xlfn.XLOOKUP(CU5,'[1]CSI Averaging by District'!$A$2:$A$17,'[1]CSI Averaging by District'!$H$2:$H$17,0)</f>
        <v>0</v>
      </c>
      <c r="CV29" s="38">
        <f>_xlfn.XLOOKUP(CV5,'[1]CSI Averaging by District'!$A$2:$A$17,'[1]CSI Averaging by District'!$H$2:$H$17,0)</f>
        <v>0</v>
      </c>
      <c r="CW29" s="38">
        <f>_xlfn.XLOOKUP(CW5,'[1]CSI Averaging by District'!$A$2:$A$17,'[1]CSI Averaging by District'!$H$2:$H$17,0)</f>
        <v>0</v>
      </c>
      <c r="CX29" s="38">
        <f>_xlfn.XLOOKUP(CX5,'[1]CSI Averaging by District'!$A$2:$A$17,'[1]CSI Averaging by District'!$H$2:$H$17,0)</f>
        <v>0</v>
      </c>
      <c r="CY29" s="38">
        <f>_xlfn.XLOOKUP(CY5,'[1]CSI Averaging by District'!$A$2:$A$17,'[1]CSI Averaging by District'!$H$2:$H$17,0)</f>
        <v>0</v>
      </c>
      <c r="CZ29" s="38">
        <f>_xlfn.XLOOKUP(CZ5,'[1]CSI Averaging by District'!$A$2:$A$17,'[1]CSI Averaging by District'!$H$2:$H$17,0)</f>
        <v>0</v>
      </c>
      <c r="DA29" s="38">
        <f>_xlfn.XLOOKUP(DA5,'[1]CSI Averaging by District'!$A$2:$A$17,'[1]CSI Averaging by District'!$H$2:$H$17,0)</f>
        <v>0</v>
      </c>
      <c r="DB29" s="38">
        <f>_xlfn.XLOOKUP(DB5,'[1]CSI Averaging by District'!$A$2:$A$17,'[1]CSI Averaging by District'!$H$2:$H$17,0)</f>
        <v>0</v>
      </c>
      <c r="DC29" s="38">
        <f>_xlfn.XLOOKUP(DC5,'[1]CSI Averaging by District'!$A$2:$A$17,'[1]CSI Averaging by District'!$H$2:$H$17,0)</f>
        <v>0</v>
      </c>
      <c r="DD29" s="38">
        <f>_xlfn.XLOOKUP(DD5,'[1]CSI Averaging by District'!$A$2:$A$17,'[1]CSI Averaging by District'!$H$2:$H$17,0)</f>
        <v>0</v>
      </c>
      <c r="DE29" s="38">
        <f>_xlfn.XLOOKUP(DE5,'[1]CSI Averaging by District'!$A$2:$A$17,'[1]CSI Averaging by District'!$H$2:$H$17,0)</f>
        <v>0</v>
      </c>
      <c r="DF29" s="38">
        <f>_xlfn.XLOOKUP(DF5,'[1]CSI Averaging by District'!$A$2:$A$17,'[1]CSI Averaging by District'!$H$2:$H$17,0)</f>
        <v>1215.3</v>
      </c>
      <c r="DG29" s="38">
        <f>_xlfn.XLOOKUP(DG5,'[1]CSI Averaging by District'!$A$2:$A$17,'[1]CSI Averaging by District'!$H$2:$H$17,0)</f>
        <v>0</v>
      </c>
      <c r="DH29" s="38">
        <f>_xlfn.XLOOKUP(DH5,'[1]CSI Averaging by District'!$A$2:$A$17,'[1]CSI Averaging by District'!$H$2:$H$17,0)</f>
        <v>0</v>
      </c>
      <c r="DI29" s="38">
        <f>_xlfn.XLOOKUP(DI5,'[1]CSI Averaging by District'!$A$2:$A$17,'[1]CSI Averaging by District'!$H$2:$H$17,0)</f>
        <v>55</v>
      </c>
      <c r="DJ29" s="38">
        <f>_xlfn.XLOOKUP(DJ5,'[1]CSI Averaging by District'!$A$2:$A$17,'[1]CSI Averaging by District'!$H$2:$H$17,0)</f>
        <v>0</v>
      </c>
      <c r="DK29" s="38">
        <f>_xlfn.XLOOKUP(DK5,'[1]CSI Averaging by District'!$A$2:$A$17,'[1]CSI Averaging by District'!$H$2:$H$17,0)</f>
        <v>0</v>
      </c>
      <c r="DL29" s="38">
        <f>_xlfn.XLOOKUP(DL5,'[1]CSI Averaging by District'!$A$2:$A$17,'[1]CSI Averaging by District'!$H$2:$H$17,0)</f>
        <v>0</v>
      </c>
      <c r="DM29" s="38">
        <f>_xlfn.XLOOKUP(DM5,'[1]CSI Averaging by District'!$A$2:$A$17,'[1]CSI Averaging by District'!$H$2:$H$17,0)</f>
        <v>0</v>
      </c>
      <c r="DN29" s="38">
        <f>_xlfn.XLOOKUP(DN5,'[1]CSI Averaging by District'!$A$2:$A$17,'[1]CSI Averaging by District'!$H$2:$H$17,0)</f>
        <v>0</v>
      </c>
      <c r="DO29" s="38">
        <f>_xlfn.XLOOKUP(DO5,'[1]CSI Averaging by District'!$A$2:$A$17,'[1]CSI Averaging by District'!$H$2:$H$17,0)</f>
        <v>0</v>
      </c>
      <c r="DP29" s="38">
        <f>_xlfn.XLOOKUP(DP5,'[1]CSI Averaging by District'!$A$2:$A$17,'[1]CSI Averaging by District'!$H$2:$H$17,0)</f>
        <v>0</v>
      </c>
      <c r="DQ29" s="38">
        <f>_xlfn.XLOOKUP(DQ5,'[1]CSI Averaging by District'!$A$2:$A$17,'[1]CSI Averaging by District'!$H$2:$H$17,0)</f>
        <v>0</v>
      </c>
      <c r="DR29" s="38">
        <f>_xlfn.XLOOKUP(DR5,'[1]CSI Averaging by District'!$A$2:$A$17,'[1]CSI Averaging by District'!$H$2:$H$17,0)</f>
        <v>0</v>
      </c>
      <c r="DS29" s="38">
        <f>_xlfn.XLOOKUP(DS5,'[1]CSI Averaging by District'!$A$2:$A$17,'[1]CSI Averaging by District'!$H$2:$H$17,0)</f>
        <v>0</v>
      </c>
      <c r="DT29" s="38">
        <f>_xlfn.XLOOKUP(DT5,'[1]CSI Averaging by District'!$A$2:$A$17,'[1]CSI Averaging by District'!$H$2:$H$17,0)</f>
        <v>0</v>
      </c>
      <c r="DU29" s="38">
        <f>_xlfn.XLOOKUP(DU5,'[1]CSI Averaging by District'!$A$2:$A$17,'[1]CSI Averaging by District'!$H$2:$H$17,0)</f>
        <v>0</v>
      </c>
      <c r="DV29" s="38">
        <f>_xlfn.XLOOKUP(DV5,'[1]CSI Averaging by District'!$A$2:$A$17,'[1]CSI Averaging by District'!$H$2:$H$17,0)</f>
        <v>0</v>
      </c>
      <c r="DW29" s="38">
        <f>_xlfn.XLOOKUP(DW5,'[1]CSI Averaging by District'!$A$2:$A$17,'[1]CSI Averaging by District'!$H$2:$H$17,0)</f>
        <v>0</v>
      </c>
      <c r="DX29" s="38">
        <f>_xlfn.XLOOKUP(DX5,'[1]CSI Averaging by District'!$A$2:$A$17,'[1]CSI Averaging by District'!$H$2:$H$17,0)</f>
        <v>0</v>
      </c>
      <c r="DY29" s="38">
        <f>_xlfn.XLOOKUP(DY5,'[1]CSI Averaging by District'!$A$2:$A$17,'[1]CSI Averaging by District'!$H$2:$H$17,0)</f>
        <v>0</v>
      </c>
      <c r="DZ29" s="38">
        <f>_xlfn.XLOOKUP(DZ5,'[1]CSI Averaging by District'!$A$2:$A$17,'[1]CSI Averaging by District'!$H$2:$H$17,0)</f>
        <v>0</v>
      </c>
      <c r="EA29" s="38">
        <f>_xlfn.XLOOKUP(EA5,'[1]CSI Averaging by District'!$A$2:$A$17,'[1]CSI Averaging by District'!$H$2:$H$17,0)</f>
        <v>0</v>
      </c>
      <c r="EB29" s="38">
        <f>_xlfn.XLOOKUP(EB5,'[1]CSI Averaging by District'!$A$2:$A$17,'[1]CSI Averaging by District'!$H$2:$H$17,0)</f>
        <v>0</v>
      </c>
      <c r="EC29" s="38">
        <f>_xlfn.XLOOKUP(EC5,'[1]CSI Averaging by District'!$A$2:$A$17,'[1]CSI Averaging by District'!$H$2:$H$17,0)</f>
        <v>0</v>
      </c>
      <c r="ED29" s="38">
        <f>_xlfn.XLOOKUP(ED5,'[1]CSI Averaging by District'!$A$2:$A$17,'[1]CSI Averaging by District'!$H$2:$H$17,0)</f>
        <v>0</v>
      </c>
      <c r="EE29" s="38">
        <f>_xlfn.XLOOKUP(EE5,'[1]CSI Averaging by District'!$A$2:$A$17,'[1]CSI Averaging by District'!$H$2:$H$17,0)</f>
        <v>0</v>
      </c>
      <c r="EF29" s="38">
        <f>_xlfn.XLOOKUP(EF5,'[1]CSI Averaging by District'!$A$2:$A$17,'[1]CSI Averaging by District'!$H$2:$H$17,0)</f>
        <v>0</v>
      </c>
      <c r="EG29" s="38">
        <f>_xlfn.XLOOKUP(EG5,'[1]CSI Averaging by District'!$A$2:$A$17,'[1]CSI Averaging by District'!$H$2:$H$17,0)</f>
        <v>0</v>
      </c>
      <c r="EH29" s="38">
        <f>_xlfn.XLOOKUP(EH5,'[1]CSI Averaging by District'!$A$2:$A$17,'[1]CSI Averaging by District'!$H$2:$H$17,0)</f>
        <v>0</v>
      </c>
      <c r="EI29" s="38">
        <f>_xlfn.XLOOKUP(EI5,'[1]CSI Averaging by District'!$A$2:$A$17,'[1]CSI Averaging by District'!$H$2:$H$17,0)</f>
        <v>0</v>
      </c>
      <c r="EJ29" s="38">
        <f>_xlfn.XLOOKUP(EJ5,'[1]CSI Averaging by District'!$A$2:$A$17,'[1]CSI Averaging by District'!$H$2:$H$17,0)</f>
        <v>0</v>
      </c>
      <c r="EK29" s="38">
        <f>_xlfn.XLOOKUP(EK5,'[1]CSI Averaging by District'!$A$2:$A$17,'[1]CSI Averaging by District'!$H$2:$H$17,0)</f>
        <v>0</v>
      </c>
      <c r="EL29" s="38">
        <f>_xlfn.XLOOKUP(EL5,'[1]CSI Averaging by District'!$A$2:$A$17,'[1]CSI Averaging by District'!$H$2:$H$17,0)</f>
        <v>0</v>
      </c>
      <c r="EM29" s="38">
        <f>_xlfn.XLOOKUP(EM5,'[1]CSI Averaging by District'!$A$2:$A$17,'[1]CSI Averaging by District'!$H$2:$H$17,0)</f>
        <v>0</v>
      </c>
      <c r="EN29" s="38">
        <f>_xlfn.XLOOKUP(EN5,'[1]CSI Averaging by District'!$A$2:$A$17,'[1]CSI Averaging by District'!$H$2:$H$17,0)</f>
        <v>0</v>
      </c>
      <c r="EO29" s="38">
        <f>_xlfn.XLOOKUP(EO5,'[1]CSI Averaging by District'!$A$2:$A$17,'[1]CSI Averaging by District'!$H$2:$H$17,0)</f>
        <v>0</v>
      </c>
      <c r="EP29" s="38">
        <f>_xlfn.XLOOKUP(EP5,'[1]CSI Averaging by District'!$A$2:$A$17,'[1]CSI Averaging by District'!$H$2:$H$17,0)</f>
        <v>0</v>
      </c>
      <c r="EQ29" s="38">
        <f>_xlfn.XLOOKUP(EQ5,'[1]CSI Averaging by District'!$A$2:$A$17,'[1]CSI Averaging by District'!$H$2:$H$17,0)</f>
        <v>128</v>
      </c>
      <c r="ER29" s="38">
        <f>_xlfn.XLOOKUP(ER5,'[1]CSI Averaging by District'!$A$2:$A$17,'[1]CSI Averaging by District'!$H$2:$H$17,0)</f>
        <v>0</v>
      </c>
      <c r="ES29" s="38">
        <f>_xlfn.XLOOKUP(ES5,'[1]CSI Averaging by District'!$A$2:$A$17,'[1]CSI Averaging by District'!$H$2:$H$17,0)</f>
        <v>0</v>
      </c>
      <c r="ET29" s="38">
        <f>_xlfn.XLOOKUP(ET5,'[1]CSI Averaging by District'!$A$2:$A$17,'[1]CSI Averaging by District'!$H$2:$H$17,0)</f>
        <v>0</v>
      </c>
      <c r="EU29" s="38">
        <f>_xlfn.XLOOKUP(EU5,'[1]CSI Averaging by District'!$A$2:$A$17,'[1]CSI Averaging by District'!$H$2:$H$17,0)</f>
        <v>0</v>
      </c>
      <c r="EV29" s="38">
        <f>_xlfn.XLOOKUP(EV5,'[1]CSI Averaging by District'!$A$2:$A$17,'[1]CSI Averaging by District'!$H$2:$H$17,0)</f>
        <v>0</v>
      </c>
      <c r="EW29" s="38">
        <f>_xlfn.XLOOKUP(EW5,'[1]CSI Averaging by District'!$A$2:$A$17,'[1]CSI Averaging by District'!$H$2:$H$17,0)</f>
        <v>0</v>
      </c>
      <c r="EX29" s="38">
        <f>_xlfn.XLOOKUP(EX5,'[1]CSI Averaging by District'!$A$2:$A$17,'[1]CSI Averaging by District'!$H$2:$H$17,0)</f>
        <v>0</v>
      </c>
      <c r="EY29" s="38">
        <f>_xlfn.XLOOKUP(EY5,'[1]CSI Averaging by District'!$A$2:$A$17,'[1]CSI Averaging by District'!$H$2:$H$17,0)</f>
        <v>0</v>
      </c>
      <c r="EZ29" s="38">
        <f>_xlfn.XLOOKUP(EZ5,'[1]CSI Averaging by District'!$A$2:$A$17,'[1]CSI Averaging by District'!$H$2:$H$17,0)</f>
        <v>0</v>
      </c>
      <c r="FA29" s="38">
        <f>_xlfn.XLOOKUP(FA5,'[1]CSI Averaging by District'!$A$2:$A$17,'[1]CSI Averaging by District'!$H$2:$H$17,0)</f>
        <v>0</v>
      </c>
      <c r="FB29" s="38">
        <f>_xlfn.XLOOKUP(FB5,'[1]CSI Averaging by District'!$A$2:$A$17,'[1]CSI Averaging by District'!$H$2:$H$17,0)</f>
        <v>0</v>
      </c>
      <c r="FC29" s="38">
        <f>_xlfn.XLOOKUP(FC5,'[1]CSI Averaging by District'!$A$2:$A$17,'[1]CSI Averaging by District'!$H$2:$H$17,0)</f>
        <v>0</v>
      </c>
      <c r="FD29" s="38">
        <f>_xlfn.XLOOKUP(FD5,'[1]CSI Averaging by District'!$A$2:$A$17,'[1]CSI Averaging by District'!$H$2:$H$17,0)</f>
        <v>0</v>
      </c>
      <c r="FE29" s="38">
        <f>_xlfn.XLOOKUP(FE5,'[1]CSI Averaging by District'!$A$2:$A$17,'[1]CSI Averaging by District'!$H$2:$H$17,0)</f>
        <v>0</v>
      </c>
      <c r="FF29" s="38">
        <f>_xlfn.XLOOKUP(FF5,'[1]CSI Averaging by District'!$A$2:$A$17,'[1]CSI Averaging by District'!$H$2:$H$17,0)</f>
        <v>0</v>
      </c>
      <c r="FG29" s="38">
        <f>_xlfn.XLOOKUP(FG5,'[1]CSI Averaging by District'!$A$2:$A$17,'[1]CSI Averaging by District'!$H$2:$H$17,0)</f>
        <v>0</v>
      </c>
      <c r="FH29" s="38">
        <f>_xlfn.XLOOKUP(FH5,'[1]CSI Averaging by District'!$A$2:$A$17,'[1]CSI Averaging by District'!$H$2:$H$17,0)</f>
        <v>0</v>
      </c>
      <c r="FI29" s="38">
        <f>_xlfn.XLOOKUP(FI5,'[1]CSI Averaging by District'!$A$2:$A$17,'[1]CSI Averaging by District'!$H$2:$H$17,0)</f>
        <v>0</v>
      </c>
      <c r="FJ29" s="38">
        <f>_xlfn.XLOOKUP(FJ5,'[1]CSI Averaging by District'!$A$2:$A$17,'[1]CSI Averaging by District'!$H$2:$H$17,0)</f>
        <v>0</v>
      </c>
      <c r="FK29" s="38">
        <f>_xlfn.XLOOKUP(FK5,'[1]CSI Averaging by District'!$A$2:$A$17,'[1]CSI Averaging by District'!$H$2:$H$17,0)</f>
        <v>0</v>
      </c>
      <c r="FL29" s="38">
        <f>_xlfn.XLOOKUP(FL5,'[1]CSI Averaging by District'!$A$2:$A$17,'[1]CSI Averaging by District'!$H$2:$H$17,0)</f>
        <v>0</v>
      </c>
      <c r="FM29" s="38">
        <f>_xlfn.XLOOKUP(FM5,'[1]CSI Averaging by District'!$A$2:$A$17,'[1]CSI Averaging by District'!$H$2:$H$17,0)</f>
        <v>0</v>
      </c>
      <c r="FN29" s="38">
        <f>_xlfn.XLOOKUP(FN5,'[1]CSI Averaging by District'!$A$2:$A$17,'[1]CSI Averaging by District'!$H$2:$H$17,0)</f>
        <v>0</v>
      </c>
      <c r="FO29" s="38">
        <f>_xlfn.XLOOKUP(FO5,'[1]CSI Averaging by District'!$A$2:$A$17,'[1]CSI Averaging by District'!$H$2:$H$17,0)</f>
        <v>0</v>
      </c>
      <c r="FP29" s="38">
        <f>_xlfn.XLOOKUP(FP5,'[1]CSI Averaging by District'!$A$2:$A$17,'[1]CSI Averaging by District'!$H$2:$H$17,0)</f>
        <v>0</v>
      </c>
      <c r="FQ29" s="38">
        <f>_xlfn.XLOOKUP(FQ5,'[1]CSI Averaging by District'!$A$2:$A$17,'[1]CSI Averaging by District'!$H$2:$H$17,0)</f>
        <v>0</v>
      </c>
      <c r="FR29" s="38">
        <f>_xlfn.XLOOKUP(FR5,'[1]CSI Averaging by District'!$A$2:$A$17,'[1]CSI Averaging by District'!$H$2:$H$17,0)</f>
        <v>0</v>
      </c>
      <c r="FS29" s="38">
        <f>_xlfn.XLOOKUP(FS5,'[1]CSI Averaging by District'!$A$2:$A$17,'[1]CSI Averaging by District'!$H$2:$H$17,0)</f>
        <v>0</v>
      </c>
      <c r="FT29" s="38">
        <f>_xlfn.XLOOKUP(FT5,'[1]CSI Averaging by District'!$A$2:$A$17,'[1]CSI Averaging by District'!$H$2:$H$17,0)</f>
        <v>0</v>
      </c>
      <c r="FU29" s="38">
        <f>_xlfn.XLOOKUP(FU5,'[1]CSI Averaging by District'!$A$2:$A$17,'[1]CSI Averaging by District'!$H$2:$H$17,0)</f>
        <v>0</v>
      </c>
      <c r="FV29" s="38">
        <f>_xlfn.XLOOKUP(FV5,'[1]CSI Averaging by District'!$A$2:$A$17,'[1]CSI Averaging by District'!$H$2:$H$17,0)</f>
        <v>0</v>
      </c>
      <c r="FW29" s="38">
        <f>_xlfn.XLOOKUP(FW5,'[1]CSI Averaging by District'!$A$2:$A$17,'[1]CSI Averaging by District'!$H$2:$H$17,0)</f>
        <v>0</v>
      </c>
      <c r="FX29" s="38">
        <f>_xlfn.XLOOKUP(FX5,'[1]CSI Averaging by District'!$A$2:$A$17,'[1]CSI Averaging by District'!$H$2:$H$17,0)</f>
        <v>0</v>
      </c>
      <c r="FY29" s="18"/>
      <c r="FZ29" s="18">
        <f t="shared" si="7"/>
        <v>21191.5</v>
      </c>
      <c r="GA29" s="18"/>
      <c r="GB29" s="18">
        <f>FZ29-GA29</f>
        <v>21191.5</v>
      </c>
      <c r="GC29" s="18"/>
      <c r="GD29" s="18"/>
      <c r="GE29" s="18"/>
      <c r="GF29" s="18"/>
      <c r="GG29" s="7"/>
      <c r="GH29" s="7"/>
      <c r="GI29" s="7"/>
      <c r="GJ29" s="7"/>
      <c r="GK29" s="7"/>
      <c r="GL29" s="7"/>
      <c r="GM29" s="7"/>
    </row>
    <row r="30" spans="1:256" x14ac:dyDescent="0.35">
      <c r="A30" s="6" t="s">
        <v>473</v>
      </c>
      <c r="B30" s="7" t="s">
        <v>474</v>
      </c>
      <c r="C30" s="39">
        <v>0</v>
      </c>
      <c r="D30" s="40">
        <v>364</v>
      </c>
      <c r="E30" s="40">
        <v>44</v>
      </c>
      <c r="F30" s="40">
        <v>101</v>
      </c>
      <c r="G30" s="40">
        <v>0</v>
      </c>
      <c r="H30" s="40">
        <v>0</v>
      </c>
      <c r="I30" s="40">
        <v>69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65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18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56</v>
      </c>
      <c r="AS30" s="40">
        <v>24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340.5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40">
        <v>0</v>
      </c>
      <c r="BN30" s="40">
        <v>0</v>
      </c>
      <c r="BO30" s="40">
        <v>0</v>
      </c>
      <c r="BP30" s="40">
        <v>0</v>
      </c>
      <c r="BQ30" s="40">
        <v>18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0">
        <v>0</v>
      </c>
      <c r="BZ30" s="40">
        <v>0</v>
      </c>
      <c r="CA30" s="40">
        <v>0</v>
      </c>
      <c r="CB30" s="40">
        <v>56.5</v>
      </c>
      <c r="CC30" s="40">
        <v>0</v>
      </c>
      <c r="CD30" s="40">
        <v>0</v>
      </c>
      <c r="CE30" s="40">
        <v>0</v>
      </c>
      <c r="CF30" s="40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3</v>
      </c>
      <c r="CL30" s="40">
        <v>0</v>
      </c>
      <c r="CM30" s="40">
        <v>0</v>
      </c>
      <c r="CN30" s="40">
        <v>207</v>
      </c>
      <c r="CO30" s="40">
        <v>0</v>
      </c>
      <c r="CP30" s="40">
        <v>0</v>
      </c>
      <c r="CQ30" s="40">
        <v>0</v>
      </c>
      <c r="CR30" s="40">
        <v>0</v>
      </c>
      <c r="CS30" s="40">
        <v>0</v>
      </c>
      <c r="CT30" s="40">
        <v>0</v>
      </c>
      <c r="CU30" s="40">
        <v>0</v>
      </c>
      <c r="CV30" s="40">
        <v>0</v>
      </c>
      <c r="CW30" s="40">
        <v>0</v>
      </c>
      <c r="CX30" s="40">
        <v>0</v>
      </c>
      <c r="CY30" s="40">
        <v>0</v>
      </c>
      <c r="CZ30" s="40">
        <v>0</v>
      </c>
      <c r="DA30" s="40">
        <v>0</v>
      </c>
      <c r="DB30" s="40">
        <v>0</v>
      </c>
      <c r="DC30" s="40">
        <v>0</v>
      </c>
      <c r="DD30" s="40">
        <v>0</v>
      </c>
      <c r="DE30" s="40">
        <v>0</v>
      </c>
      <c r="DF30" s="40">
        <v>132</v>
      </c>
      <c r="DG30" s="40">
        <v>0</v>
      </c>
      <c r="DH30" s="40">
        <v>0</v>
      </c>
      <c r="DI30" s="40">
        <v>12</v>
      </c>
      <c r="DJ30" s="40">
        <v>0</v>
      </c>
      <c r="DK30" s="40">
        <v>0</v>
      </c>
      <c r="DL30" s="40">
        <v>0</v>
      </c>
      <c r="DM30" s="40">
        <v>0</v>
      </c>
      <c r="DN30" s="40">
        <v>0</v>
      </c>
      <c r="DO30" s="40">
        <v>0</v>
      </c>
      <c r="DP30" s="40">
        <v>0</v>
      </c>
      <c r="DQ30" s="40">
        <v>0</v>
      </c>
      <c r="DR30" s="40">
        <v>0</v>
      </c>
      <c r="DS30" s="40">
        <v>0</v>
      </c>
      <c r="DT30" s="40">
        <v>0</v>
      </c>
      <c r="DU30" s="40">
        <v>0</v>
      </c>
      <c r="DV30" s="40">
        <v>0</v>
      </c>
      <c r="DW30" s="40">
        <v>0</v>
      </c>
      <c r="DX30" s="40">
        <v>0</v>
      </c>
      <c r="DY30" s="40">
        <v>0</v>
      </c>
      <c r="DZ30" s="40">
        <v>0</v>
      </c>
      <c r="EA30" s="40">
        <v>0</v>
      </c>
      <c r="EB30" s="40">
        <v>0</v>
      </c>
      <c r="EC30" s="40">
        <v>0</v>
      </c>
      <c r="ED30" s="40">
        <v>0</v>
      </c>
      <c r="EE30" s="40">
        <v>0</v>
      </c>
      <c r="EF30" s="40">
        <v>0</v>
      </c>
      <c r="EG30" s="40">
        <v>0</v>
      </c>
      <c r="EH30" s="40">
        <v>0</v>
      </c>
      <c r="EI30" s="40">
        <v>0</v>
      </c>
      <c r="EJ30" s="40">
        <v>0</v>
      </c>
      <c r="EK30" s="40">
        <v>0</v>
      </c>
      <c r="EL30" s="40">
        <v>0</v>
      </c>
      <c r="EM30" s="40">
        <v>0</v>
      </c>
      <c r="EN30" s="40">
        <v>0</v>
      </c>
      <c r="EO30" s="40">
        <v>0</v>
      </c>
      <c r="EP30" s="40">
        <v>0</v>
      </c>
      <c r="EQ30" s="40">
        <v>22</v>
      </c>
      <c r="ER30" s="40">
        <v>0</v>
      </c>
      <c r="ES30" s="40">
        <v>0</v>
      </c>
      <c r="ET30" s="40">
        <v>0</v>
      </c>
      <c r="EU30" s="40">
        <v>0</v>
      </c>
      <c r="EV30" s="40">
        <v>0</v>
      </c>
      <c r="EW30" s="40">
        <v>0</v>
      </c>
      <c r="EX30" s="40">
        <v>0</v>
      </c>
      <c r="EY30" s="40">
        <v>0</v>
      </c>
      <c r="EZ30" s="40">
        <v>0</v>
      </c>
      <c r="FA30" s="40">
        <v>0</v>
      </c>
      <c r="FB30" s="40">
        <v>0</v>
      </c>
      <c r="FC30" s="40">
        <v>0</v>
      </c>
      <c r="FD30" s="40">
        <v>0</v>
      </c>
      <c r="FE30" s="40">
        <v>0</v>
      </c>
      <c r="FF30" s="40">
        <v>0</v>
      </c>
      <c r="FG30" s="40">
        <v>0</v>
      </c>
      <c r="FH30" s="40">
        <v>0</v>
      </c>
      <c r="FI30" s="40">
        <v>0</v>
      </c>
      <c r="FJ30" s="40">
        <v>0</v>
      </c>
      <c r="FK30" s="40">
        <v>0</v>
      </c>
      <c r="FL30" s="40">
        <v>0</v>
      </c>
      <c r="FM30" s="40">
        <v>0</v>
      </c>
      <c r="FN30" s="40">
        <v>0</v>
      </c>
      <c r="FO30" s="40">
        <v>0</v>
      </c>
      <c r="FP30" s="40">
        <v>0</v>
      </c>
      <c r="FQ30" s="40">
        <v>0</v>
      </c>
      <c r="FR30" s="40">
        <v>0</v>
      </c>
      <c r="FS30" s="40">
        <v>0</v>
      </c>
      <c r="FT30" s="40">
        <v>0</v>
      </c>
      <c r="FU30" s="40">
        <v>0</v>
      </c>
      <c r="FV30" s="40">
        <v>0</v>
      </c>
      <c r="FW30" s="40">
        <v>0</v>
      </c>
      <c r="FX30" s="40">
        <v>0</v>
      </c>
      <c r="FY30" s="18"/>
      <c r="FZ30" s="18">
        <f t="shared" si="7"/>
        <v>1532</v>
      </c>
      <c r="GA30" s="18"/>
      <c r="GB30" s="18"/>
      <c r="GC30" s="18"/>
      <c r="GD30" s="18"/>
      <c r="GE30" s="18"/>
      <c r="GF30" s="18"/>
      <c r="GG30" s="7"/>
      <c r="GH30" s="7"/>
      <c r="GI30" s="7"/>
      <c r="GJ30" s="7"/>
      <c r="GK30" s="7"/>
      <c r="GL30" s="7"/>
      <c r="GM30" s="7"/>
    </row>
    <row r="31" spans="1:256" x14ac:dyDescent="0.35">
      <c r="A31" s="6" t="s">
        <v>475</v>
      </c>
      <c r="B31" s="7" t="s">
        <v>476</v>
      </c>
      <c r="C31" s="39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26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27.5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0">
        <v>0</v>
      </c>
      <c r="BO31" s="40">
        <v>0</v>
      </c>
      <c r="BP31" s="40">
        <v>0</v>
      </c>
      <c r="BQ31" s="40">
        <v>0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40">
        <v>0</v>
      </c>
      <c r="BX31" s="40">
        <v>0</v>
      </c>
      <c r="BY31" s="40">
        <v>0</v>
      </c>
      <c r="BZ31" s="40">
        <v>0</v>
      </c>
      <c r="CA31" s="40">
        <v>0</v>
      </c>
      <c r="CB31" s="40">
        <v>3.5</v>
      </c>
      <c r="CC31" s="40">
        <v>0</v>
      </c>
      <c r="CD31" s="40">
        <v>0</v>
      </c>
      <c r="CE31" s="40">
        <v>0</v>
      </c>
      <c r="CF31" s="40">
        <v>0</v>
      </c>
      <c r="CG31" s="40">
        <v>0</v>
      </c>
      <c r="CH31" s="40">
        <v>0</v>
      </c>
      <c r="CI31" s="40">
        <v>0</v>
      </c>
      <c r="CJ31" s="40">
        <v>0</v>
      </c>
      <c r="CK31" s="40">
        <v>3</v>
      </c>
      <c r="CL31" s="40">
        <v>0</v>
      </c>
      <c r="CM31" s="40">
        <v>0</v>
      </c>
      <c r="CN31" s="40">
        <v>133</v>
      </c>
      <c r="CO31" s="40">
        <v>0</v>
      </c>
      <c r="CP31" s="40">
        <v>0</v>
      </c>
      <c r="CQ31" s="40">
        <v>0</v>
      </c>
      <c r="CR31" s="40">
        <v>0</v>
      </c>
      <c r="CS31" s="40">
        <v>0</v>
      </c>
      <c r="CT31" s="40">
        <v>0</v>
      </c>
      <c r="CU31" s="40">
        <v>0</v>
      </c>
      <c r="CV31" s="40">
        <v>0</v>
      </c>
      <c r="CW31" s="40">
        <v>0</v>
      </c>
      <c r="CX31" s="40">
        <v>0</v>
      </c>
      <c r="CY31" s="40">
        <v>0</v>
      </c>
      <c r="CZ31" s="40">
        <v>0</v>
      </c>
      <c r="DA31" s="40">
        <v>0</v>
      </c>
      <c r="DB31" s="40">
        <v>0</v>
      </c>
      <c r="DC31" s="40">
        <v>0</v>
      </c>
      <c r="DD31" s="40">
        <v>0</v>
      </c>
      <c r="DE31" s="40">
        <v>0</v>
      </c>
      <c r="DF31" s="40">
        <v>4</v>
      </c>
      <c r="DG31" s="40">
        <v>0</v>
      </c>
      <c r="DH31" s="40">
        <v>0</v>
      </c>
      <c r="DI31" s="40">
        <v>0</v>
      </c>
      <c r="DJ31" s="40">
        <v>0</v>
      </c>
      <c r="DK31" s="40">
        <v>0</v>
      </c>
      <c r="DL31" s="40">
        <v>0</v>
      </c>
      <c r="DM31" s="40">
        <v>0</v>
      </c>
      <c r="DN31" s="40">
        <v>0</v>
      </c>
      <c r="DO31" s="40">
        <v>0</v>
      </c>
      <c r="DP31" s="40">
        <v>0</v>
      </c>
      <c r="DQ31" s="40">
        <v>0</v>
      </c>
      <c r="DR31" s="40">
        <v>0</v>
      </c>
      <c r="DS31" s="40">
        <v>0</v>
      </c>
      <c r="DT31" s="40">
        <v>0</v>
      </c>
      <c r="DU31" s="40">
        <v>0</v>
      </c>
      <c r="DV31" s="40">
        <v>0</v>
      </c>
      <c r="DW31" s="40">
        <v>0</v>
      </c>
      <c r="DX31" s="40">
        <v>0</v>
      </c>
      <c r="DY31" s="40">
        <v>0</v>
      </c>
      <c r="DZ31" s="40">
        <v>0</v>
      </c>
      <c r="EA31" s="40">
        <v>0</v>
      </c>
      <c r="EB31" s="40">
        <v>0</v>
      </c>
      <c r="EC31" s="40">
        <v>0</v>
      </c>
      <c r="ED31" s="40">
        <v>0</v>
      </c>
      <c r="EE31" s="40">
        <v>0</v>
      </c>
      <c r="EF31" s="40">
        <v>0</v>
      </c>
      <c r="EG31" s="40">
        <v>0</v>
      </c>
      <c r="EH31" s="40">
        <v>0</v>
      </c>
      <c r="EI31" s="40">
        <v>0</v>
      </c>
      <c r="EJ31" s="40">
        <v>0</v>
      </c>
      <c r="EK31" s="40">
        <v>0</v>
      </c>
      <c r="EL31" s="40">
        <v>0</v>
      </c>
      <c r="EM31" s="40">
        <v>0</v>
      </c>
      <c r="EN31" s="40">
        <v>0</v>
      </c>
      <c r="EO31" s="40">
        <v>0</v>
      </c>
      <c r="EP31" s="40">
        <v>0</v>
      </c>
      <c r="EQ31" s="40">
        <v>0</v>
      </c>
      <c r="ER31" s="40">
        <v>0</v>
      </c>
      <c r="ES31" s="40">
        <v>0</v>
      </c>
      <c r="ET31" s="40">
        <v>0</v>
      </c>
      <c r="EU31" s="40">
        <v>0</v>
      </c>
      <c r="EV31" s="40">
        <v>0</v>
      </c>
      <c r="EW31" s="40">
        <v>0</v>
      </c>
      <c r="EX31" s="40">
        <v>0</v>
      </c>
      <c r="EY31" s="40">
        <v>0</v>
      </c>
      <c r="EZ31" s="40">
        <v>0</v>
      </c>
      <c r="FA31" s="40">
        <v>0</v>
      </c>
      <c r="FB31" s="40">
        <v>0</v>
      </c>
      <c r="FC31" s="40">
        <v>0</v>
      </c>
      <c r="FD31" s="40">
        <v>0</v>
      </c>
      <c r="FE31" s="40">
        <v>0</v>
      </c>
      <c r="FF31" s="40">
        <v>0</v>
      </c>
      <c r="FG31" s="40">
        <v>0</v>
      </c>
      <c r="FH31" s="40">
        <v>0</v>
      </c>
      <c r="FI31" s="40">
        <v>0</v>
      </c>
      <c r="FJ31" s="40">
        <v>0</v>
      </c>
      <c r="FK31" s="40">
        <v>0</v>
      </c>
      <c r="FL31" s="40">
        <v>0</v>
      </c>
      <c r="FM31" s="40">
        <v>0</v>
      </c>
      <c r="FN31" s="40">
        <v>0</v>
      </c>
      <c r="FO31" s="40">
        <v>0</v>
      </c>
      <c r="FP31" s="40">
        <v>0</v>
      </c>
      <c r="FQ31" s="40">
        <v>0</v>
      </c>
      <c r="FR31" s="40">
        <v>0</v>
      </c>
      <c r="FS31" s="40">
        <v>0</v>
      </c>
      <c r="FT31" s="40">
        <v>0</v>
      </c>
      <c r="FU31" s="40">
        <v>0</v>
      </c>
      <c r="FV31" s="40">
        <v>0</v>
      </c>
      <c r="FW31" s="40">
        <v>0</v>
      </c>
      <c r="FX31" s="40">
        <v>0</v>
      </c>
      <c r="FY31" s="18"/>
      <c r="FZ31" s="18">
        <f t="shared" si="7"/>
        <v>197</v>
      </c>
      <c r="GA31" s="18"/>
      <c r="GB31" s="18"/>
      <c r="GC31" s="18"/>
      <c r="GD31" s="18"/>
      <c r="GE31" s="18"/>
      <c r="GF31" s="18"/>
      <c r="GG31" s="7"/>
      <c r="GH31" s="7"/>
      <c r="GI31" s="7"/>
      <c r="GJ31" s="7"/>
      <c r="GK31" s="7"/>
      <c r="GL31" s="7"/>
      <c r="GM31" s="7"/>
    </row>
    <row r="32" spans="1:256" x14ac:dyDescent="0.35">
      <c r="A32" s="6" t="s">
        <v>477</v>
      </c>
      <c r="B32" s="7" t="s">
        <v>478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318.5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21"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21">
        <v>0</v>
      </c>
      <c r="EC32" s="21">
        <v>0</v>
      </c>
      <c r="ED32" s="21">
        <v>0</v>
      </c>
      <c r="EE32" s="21">
        <v>0</v>
      </c>
      <c r="EF32" s="21">
        <v>0</v>
      </c>
      <c r="EG32" s="21">
        <v>0</v>
      </c>
      <c r="EH32" s="21">
        <v>0</v>
      </c>
      <c r="EI32" s="21">
        <v>0</v>
      </c>
      <c r="EJ32" s="21">
        <v>0</v>
      </c>
      <c r="EK32" s="21">
        <v>0</v>
      </c>
      <c r="EL32" s="21">
        <v>0</v>
      </c>
      <c r="EM32" s="21">
        <v>0</v>
      </c>
      <c r="EN32" s="21">
        <v>0</v>
      </c>
      <c r="EO32" s="21">
        <v>0</v>
      </c>
      <c r="EP32" s="21">
        <v>0</v>
      </c>
      <c r="EQ32" s="21">
        <v>0</v>
      </c>
      <c r="ER32" s="21">
        <v>0</v>
      </c>
      <c r="ES32" s="21">
        <v>0</v>
      </c>
      <c r="ET32" s="21">
        <v>0</v>
      </c>
      <c r="EU32" s="21">
        <v>0</v>
      </c>
      <c r="EV32" s="21">
        <v>0</v>
      </c>
      <c r="EW32" s="21">
        <v>0</v>
      </c>
      <c r="EX32" s="21">
        <v>0</v>
      </c>
      <c r="EY32" s="21">
        <v>0</v>
      </c>
      <c r="EZ32" s="21">
        <v>0</v>
      </c>
      <c r="FA32" s="21">
        <v>0</v>
      </c>
      <c r="FB32" s="21">
        <v>0</v>
      </c>
      <c r="FC32" s="21">
        <v>0</v>
      </c>
      <c r="FD32" s="21">
        <v>0</v>
      </c>
      <c r="FE32" s="21">
        <v>0</v>
      </c>
      <c r="FF32" s="21">
        <v>0</v>
      </c>
      <c r="FG32" s="21">
        <v>0</v>
      </c>
      <c r="FH32" s="21">
        <v>0</v>
      </c>
      <c r="FI32" s="21">
        <v>0</v>
      </c>
      <c r="FJ32" s="21">
        <v>0</v>
      </c>
      <c r="FK32" s="21">
        <v>0</v>
      </c>
      <c r="FL32" s="21">
        <v>0</v>
      </c>
      <c r="FM32" s="21">
        <v>0</v>
      </c>
      <c r="FN32" s="21">
        <v>0</v>
      </c>
      <c r="FO32" s="21">
        <v>0</v>
      </c>
      <c r="FP32" s="21">
        <v>0</v>
      </c>
      <c r="FQ32" s="21">
        <v>0</v>
      </c>
      <c r="FR32" s="21">
        <v>0</v>
      </c>
      <c r="FS32" s="21">
        <v>0</v>
      </c>
      <c r="FT32" s="21">
        <v>0</v>
      </c>
      <c r="FU32" s="21">
        <v>0</v>
      </c>
      <c r="FV32" s="21">
        <v>0</v>
      </c>
      <c r="FW32" s="21">
        <v>0</v>
      </c>
      <c r="FX32" s="21">
        <v>0</v>
      </c>
      <c r="FY32" s="21">
        <v>0</v>
      </c>
      <c r="FZ32" s="18">
        <f t="shared" si="7"/>
        <v>318.5</v>
      </c>
      <c r="GA32" s="21"/>
      <c r="GB32" s="18"/>
      <c r="GC32" s="18"/>
      <c r="GD32" s="18"/>
      <c r="GE32" s="18"/>
      <c r="GF32" s="18"/>
      <c r="GG32" s="7"/>
      <c r="GH32" s="7"/>
      <c r="GI32" s="7"/>
      <c r="GJ32" s="7"/>
      <c r="GK32" s="7"/>
      <c r="GL32" s="7"/>
      <c r="GM32" s="7"/>
    </row>
    <row r="33" spans="1:256" x14ac:dyDescent="0.35">
      <c r="A33" s="6" t="s">
        <v>479</v>
      </c>
      <c r="B33" s="7" t="s">
        <v>480</v>
      </c>
      <c r="C33" s="18">
        <v>0</v>
      </c>
      <c r="D33" s="18">
        <v>8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0</v>
      </c>
      <c r="AV33" s="18">
        <v>0</v>
      </c>
      <c r="AW33" s="18">
        <v>0</v>
      </c>
      <c r="AX33" s="18">
        <v>0</v>
      </c>
      <c r="AY33" s="18">
        <v>0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v>0</v>
      </c>
      <c r="BL33" s="18">
        <v>0</v>
      </c>
      <c r="BM33" s="18">
        <v>0</v>
      </c>
      <c r="BN33" s="18">
        <v>0</v>
      </c>
      <c r="BO33" s="18">
        <v>0</v>
      </c>
      <c r="BP33" s="18">
        <v>0</v>
      </c>
      <c r="BQ33" s="18">
        <v>0</v>
      </c>
      <c r="BR33" s="18">
        <v>0</v>
      </c>
      <c r="BS33" s="18">
        <v>0</v>
      </c>
      <c r="BT33" s="18">
        <v>0</v>
      </c>
      <c r="BU33" s="18">
        <v>0</v>
      </c>
      <c r="BV33" s="18">
        <v>0</v>
      </c>
      <c r="BW33" s="18">
        <v>0</v>
      </c>
      <c r="BX33" s="18">
        <v>0</v>
      </c>
      <c r="BY33" s="18">
        <v>0</v>
      </c>
      <c r="BZ33" s="18">
        <v>0</v>
      </c>
      <c r="CA33" s="18">
        <v>0</v>
      </c>
      <c r="CB33" s="18">
        <v>0</v>
      </c>
      <c r="CC33" s="18">
        <v>0</v>
      </c>
      <c r="CD33" s="18">
        <v>0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0</v>
      </c>
      <c r="CK33" s="18">
        <v>0</v>
      </c>
      <c r="CL33" s="18">
        <v>0</v>
      </c>
      <c r="CM33" s="18">
        <v>0</v>
      </c>
      <c r="CN33" s="18">
        <v>0</v>
      </c>
      <c r="CO33" s="18">
        <v>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0</v>
      </c>
      <c r="CY33" s="18">
        <v>0</v>
      </c>
      <c r="CZ33" s="18">
        <v>0</v>
      </c>
      <c r="DA33" s="18">
        <v>0</v>
      </c>
      <c r="DB33" s="18">
        <v>0</v>
      </c>
      <c r="DC33" s="18">
        <v>0</v>
      </c>
      <c r="DD33" s="18">
        <v>0</v>
      </c>
      <c r="DE33" s="18">
        <v>0</v>
      </c>
      <c r="DF33" s="18">
        <v>0</v>
      </c>
      <c r="DG33" s="18">
        <v>0</v>
      </c>
      <c r="DH33" s="18">
        <v>0</v>
      </c>
      <c r="DI33" s="18">
        <v>0</v>
      </c>
      <c r="DJ33" s="18">
        <v>0</v>
      </c>
      <c r="DK33" s="18">
        <v>0</v>
      </c>
      <c r="DL33" s="18">
        <v>0</v>
      </c>
      <c r="DM33" s="18">
        <v>0</v>
      </c>
      <c r="DN33" s="18">
        <v>0</v>
      </c>
      <c r="DO33" s="18">
        <v>0</v>
      </c>
      <c r="DP33" s="18">
        <v>0</v>
      </c>
      <c r="DQ33" s="18">
        <v>0</v>
      </c>
      <c r="DR33" s="18">
        <v>0</v>
      </c>
      <c r="DS33" s="18">
        <v>0</v>
      </c>
      <c r="DT33" s="18">
        <v>0</v>
      </c>
      <c r="DU33" s="18">
        <v>0</v>
      </c>
      <c r="DV33" s="18">
        <v>0</v>
      </c>
      <c r="DW33" s="18">
        <v>0</v>
      </c>
      <c r="DX33" s="18">
        <v>0</v>
      </c>
      <c r="DY33" s="18">
        <v>0</v>
      </c>
      <c r="DZ33" s="18">
        <v>0</v>
      </c>
      <c r="EA33" s="18">
        <v>0</v>
      </c>
      <c r="EB33" s="18">
        <v>0</v>
      </c>
      <c r="EC33" s="18">
        <v>0</v>
      </c>
      <c r="ED33" s="18">
        <v>0</v>
      </c>
      <c r="EE33" s="18">
        <v>0</v>
      </c>
      <c r="EF33" s="18">
        <v>0</v>
      </c>
      <c r="EG33" s="18">
        <v>0</v>
      </c>
      <c r="EH33" s="18">
        <v>0</v>
      </c>
      <c r="EI33" s="18">
        <v>0</v>
      </c>
      <c r="EJ33" s="18">
        <v>0</v>
      </c>
      <c r="EK33" s="18">
        <v>0</v>
      </c>
      <c r="EL33" s="18">
        <v>0</v>
      </c>
      <c r="EM33" s="18">
        <v>0</v>
      </c>
      <c r="EN33" s="18">
        <v>0</v>
      </c>
      <c r="EO33" s="18">
        <v>0</v>
      </c>
      <c r="EP33" s="18">
        <v>0</v>
      </c>
      <c r="EQ33" s="18">
        <v>0</v>
      </c>
      <c r="ER33" s="18">
        <v>0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18">
        <v>0</v>
      </c>
      <c r="FB33" s="18">
        <v>0</v>
      </c>
      <c r="FC33" s="18">
        <v>0</v>
      </c>
      <c r="FD33" s="18">
        <v>0</v>
      </c>
      <c r="FE33" s="18">
        <v>0</v>
      </c>
      <c r="FF33" s="18">
        <v>0</v>
      </c>
      <c r="FG33" s="18">
        <v>0</v>
      </c>
      <c r="FH33" s="18">
        <v>0</v>
      </c>
      <c r="FI33" s="18">
        <v>0</v>
      </c>
      <c r="FJ33" s="18">
        <v>0</v>
      </c>
      <c r="FK33" s="18">
        <v>0</v>
      </c>
      <c r="FL33" s="18">
        <v>0</v>
      </c>
      <c r="FM33" s="18">
        <v>0</v>
      </c>
      <c r="FN33" s="18">
        <v>0</v>
      </c>
      <c r="FO33" s="18">
        <v>0</v>
      </c>
      <c r="FP33" s="18">
        <v>0</v>
      </c>
      <c r="FQ33" s="18">
        <v>0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0</v>
      </c>
      <c r="FY33" s="18">
        <v>0</v>
      </c>
      <c r="FZ33" s="18">
        <f t="shared" si="7"/>
        <v>8</v>
      </c>
      <c r="GA33" s="18"/>
      <c r="GB33" s="18"/>
      <c r="GC33" s="18"/>
      <c r="GD33" s="18"/>
      <c r="GE33" s="18"/>
      <c r="GF33" s="18"/>
      <c r="GG33" s="7"/>
      <c r="GH33" s="7"/>
      <c r="GI33" s="7"/>
      <c r="GJ33" s="7"/>
      <c r="GK33" s="7"/>
      <c r="GL33" s="7"/>
      <c r="GM33" s="7"/>
    </row>
    <row r="34" spans="1:256" x14ac:dyDescent="0.35">
      <c r="A34" s="6"/>
      <c r="B34" s="7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18"/>
      <c r="FZ34" s="18"/>
      <c r="GA34" s="18"/>
      <c r="GB34" s="18"/>
      <c r="GC34" s="18"/>
      <c r="GD34" s="18"/>
      <c r="GE34" s="18"/>
      <c r="GF34" s="18"/>
      <c r="GG34" s="7"/>
      <c r="GH34" s="7"/>
      <c r="GI34" s="7"/>
      <c r="GJ34" s="7"/>
      <c r="GK34" s="7"/>
      <c r="GL34" s="7"/>
      <c r="GM34" s="7"/>
    </row>
    <row r="35" spans="1:256" x14ac:dyDescent="0.35">
      <c r="A35" s="6"/>
      <c r="B35" s="7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18"/>
      <c r="FZ35" s="18"/>
      <c r="GA35" s="18"/>
      <c r="GB35" s="18"/>
      <c r="GC35" s="18"/>
      <c r="GD35" s="18"/>
      <c r="GE35" s="18"/>
      <c r="GF35" s="18"/>
      <c r="GG35" s="7"/>
      <c r="GH35" s="7"/>
      <c r="GI35" s="7"/>
      <c r="GJ35" s="7"/>
      <c r="GK35" s="7"/>
      <c r="GL35" s="7"/>
      <c r="GM35" s="7"/>
    </row>
    <row r="36" spans="1:256" x14ac:dyDescent="0.35">
      <c r="A36" s="41"/>
      <c r="B36" s="42" t="s">
        <v>481</v>
      </c>
      <c r="C36" s="43">
        <f>GA324</f>
        <v>10250.799999999999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18"/>
      <c r="GA36" s="18"/>
      <c r="GB36" s="18"/>
      <c r="GC36" s="18"/>
      <c r="GD36" s="18"/>
      <c r="GE36" s="18"/>
      <c r="GF36" s="18"/>
      <c r="GG36" s="7"/>
      <c r="GH36" s="7"/>
      <c r="GI36" s="7"/>
      <c r="GJ36" s="7"/>
      <c r="GK36" s="7"/>
      <c r="GL36" s="7"/>
      <c r="GM36" s="7"/>
    </row>
    <row r="37" spans="1:256" x14ac:dyDescent="0.35">
      <c r="A37" s="6" t="s">
        <v>482</v>
      </c>
      <c r="B37" s="7" t="s">
        <v>483</v>
      </c>
      <c r="C37" s="7">
        <f>B4</f>
        <v>8076.41</v>
      </c>
      <c r="D37" s="7">
        <f t="shared" ref="D37:BO37" si="8">$C$37</f>
        <v>8076.41</v>
      </c>
      <c r="E37" s="7">
        <f t="shared" si="8"/>
        <v>8076.41</v>
      </c>
      <c r="F37" s="7">
        <f t="shared" si="8"/>
        <v>8076.41</v>
      </c>
      <c r="G37" s="7">
        <f t="shared" si="8"/>
        <v>8076.41</v>
      </c>
      <c r="H37" s="7">
        <f t="shared" si="8"/>
        <v>8076.41</v>
      </c>
      <c r="I37" s="7">
        <f t="shared" si="8"/>
        <v>8076.41</v>
      </c>
      <c r="J37" s="7">
        <f t="shared" si="8"/>
        <v>8076.41</v>
      </c>
      <c r="K37" s="7">
        <f t="shared" si="8"/>
        <v>8076.41</v>
      </c>
      <c r="L37" s="7">
        <f t="shared" si="8"/>
        <v>8076.41</v>
      </c>
      <c r="M37" s="7">
        <f t="shared" si="8"/>
        <v>8076.41</v>
      </c>
      <c r="N37" s="7">
        <f t="shared" si="8"/>
        <v>8076.41</v>
      </c>
      <c r="O37" s="7">
        <f t="shared" si="8"/>
        <v>8076.41</v>
      </c>
      <c r="P37" s="7">
        <f t="shared" si="8"/>
        <v>8076.41</v>
      </c>
      <c r="Q37" s="7">
        <f t="shared" si="8"/>
        <v>8076.41</v>
      </c>
      <c r="R37" s="7">
        <f t="shared" si="8"/>
        <v>8076.41</v>
      </c>
      <c r="S37" s="7">
        <f t="shared" si="8"/>
        <v>8076.41</v>
      </c>
      <c r="T37" s="7">
        <f t="shared" si="8"/>
        <v>8076.41</v>
      </c>
      <c r="U37" s="7">
        <f t="shared" si="8"/>
        <v>8076.41</v>
      </c>
      <c r="V37" s="7">
        <f t="shared" si="8"/>
        <v>8076.41</v>
      </c>
      <c r="W37" s="7">
        <f t="shared" si="8"/>
        <v>8076.41</v>
      </c>
      <c r="X37" s="7">
        <f t="shared" si="8"/>
        <v>8076.41</v>
      </c>
      <c r="Y37" s="7">
        <f t="shared" si="8"/>
        <v>8076.41</v>
      </c>
      <c r="Z37" s="7">
        <f t="shared" si="8"/>
        <v>8076.41</v>
      </c>
      <c r="AA37" s="7">
        <f t="shared" si="8"/>
        <v>8076.41</v>
      </c>
      <c r="AB37" s="7">
        <f t="shared" si="8"/>
        <v>8076.41</v>
      </c>
      <c r="AC37" s="7">
        <f t="shared" si="8"/>
        <v>8076.41</v>
      </c>
      <c r="AD37" s="7">
        <f t="shared" si="8"/>
        <v>8076.41</v>
      </c>
      <c r="AE37" s="7">
        <f t="shared" si="8"/>
        <v>8076.41</v>
      </c>
      <c r="AF37" s="7">
        <f t="shared" si="8"/>
        <v>8076.41</v>
      </c>
      <c r="AG37" s="7">
        <f t="shared" si="8"/>
        <v>8076.41</v>
      </c>
      <c r="AH37" s="7">
        <f t="shared" si="8"/>
        <v>8076.41</v>
      </c>
      <c r="AI37" s="7">
        <f t="shared" si="8"/>
        <v>8076.41</v>
      </c>
      <c r="AJ37" s="7">
        <f t="shared" si="8"/>
        <v>8076.41</v>
      </c>
      <c r="AK37" s="7">
        <f t="shared" si="8"/>
        <v>8076.41</v>
      </c>
      <c r="AL37" s="7">
        <f t="shared" si="8"/>
        <v>8076.41</v>
      </c>
      <c r="AM37" s="7">
        <f t="shared" si="8"/>
        <v>8076.41</v>
      </c>
      <c r="AN37" s="7">
        <f t="shared" si="8"/>
        <v>8076.41</v>
      </c>
      <c r="AO37" s="7">
        <f t="shared" si="8"/>
        <v>8076.41</v>
      </c>
      <c r="AP37" s="7">
        <f t="shared" si="8"/>
        <v>8076.41</v>
      </c>
      <c r="AQ37" s="7">
        <f t="shared" si="8"/>
        <v>8076.41</v>
      </c>
      <c r="AR37" s="7">
        <f t="shared" si="8"/>
        <v>8076.41</v>
      </c>
      <c r="AS37" s="7">
        <f t="shared" si="8"/>
        <v>8076.41</v>
      </c>
      <c r="AT37" s="7">
        <f t="shared" si="8"/>
        <v>8076.41</v>
      </c>
      <c r="AU37" s="7">
        <f t="shared" si="8"/>
        <v>8076.41</v>
      </c>
      <c r="AV37" s="7">
        <f t="shared" si="8"/>
        <v>8076.41</v>
      </c>
      <c r="AW37" s="7">
        <f t="shared" si="8"/>
        <v>8076.41</v>
      </c>
      <c r="AX37" s="7">
        <f t="shared" si="8"/>
        <v>8076.41</v>
      </c>
      <c r="AY37" s="7">
        <f t="shared" si="8"/>
        <v>8076.41</v>
      </c>
      <c r="AZ37" s="7">
        <f t="shared" si="8"/>
        <v>8076.41</v>
      </c>
      <c r="BA37" s="7">
        <f t="shared" si="8"/>
        <v>8076.41</v>
      </c>
      <c r="BB37" s="7">
        <f t="shared" si="8"/>
        <v>8076.41</v>
      </c>
      <c r="BC37" s="7">
        <f t="shared" si="8"/>
        <v>8076.41</v>
      </c>
      <c r="BD37" s="7">
        <f t="shared" si="8"/>
        <v>8076.41</v>
      </c>
      <c r="BE37" s="7">
        <f t="shared" si="8"/>
        <v>8076.41</v>
      </c>
      <c r="BF37" s="7">
        <f t="shared" si="8"/>
        <v>8076.41</v>
      </c>
      <c r="BG37" s="7">
        <f t="shared" si="8"/>
        <v>8076.41</v>
      </c>
      <c r="BH37" s="7">
        <f t="shared" si="8"/>
        <v>8076.41</v>
      </c>
      <c r="BI37" s="7">
        <f t="shared" si="8"/>
        <v>8076.41</v>
      </c>
      <c r="BJ37" s="7">
        <f t="shared" si="8"/>
        <v>8076.41</v>
      </c>
      <c r="BK37" s="7">
        <f t="shared" si="8"/>
        <v>8076.41</v>
      </c>
      <c r="BL37" s="7">
        <f t="shared" si="8"/>
        <v>8076.41</v>
      </c>
      <c r="BM37" s="7">
        <f t="shared" si="8"/>
        <v>8076.41</v>
      </c>
      <c r="BN37" s="7">
        <f t="shared" si="8"/>
        <v>8076.41</v>
      </c>
      <c r="BO37" s="7">
        <f t="shared" si="8"/>
        <v>8076.41</v>
      </c>
      <c r="BP37" s="7">
        <f t="shared" ref="BP37:EA37" si="9">$C$37</f>
        <v>8076.41</v>
      </c>
      <c r="BQ37" s="7">
        <f t="shared" si="9"/>
        <v>8076.41</v>
      </c>
      <c r="BR37" s="7">
        <f t="shared" si="9"/>
        <v>8076.41</v>
      </c>
      <c r="BS37" s="7">
        <f t="shared" si="9"/>
        <v>8076.41</v>
      </c>
      <c r="BT37" s="7">
        <f t="shared" si="9"/>
        <v>8076.41</v>
      </c>
      <c r="BU37" s="7">
        <f t="shared" si="9"/>
        <v>8076.41</v>
      </c>
      <c r="BV37" s="7">
        <f t="shared" si="9"/>
        <v>8076.41</v>
      </c>
      <c r="BW37" s="7">
        <f t="shared" si="9"/>
        <v>8076.41</v>
      </c>
      <c r="BX37" s="7">
        <f t="shared" si="9"/>
        <v>8076.41</v>
      </c>
      <c r="BY37" s="7">
        <f t="shared" si="9"/>
        <v>8076.41</v>
      </c>
      <c r="BZ37" s="7">
        <f t="shared" si="9"/>
        <v>8076.41</v>
      </c>
      <c r="CA37" s="7">
        <f t="shared" si="9"/>
        <v>8076.41</v>
      </c>
      <c r="CB37" s="7">
        <f t="shared" si="9"/>
        <v>8076.41</v>
      </c>
      <c r="CC37" s="7">
        <f t="shared" si="9"/>
        <v>8076.41</v>
      </c>
      <c r="CD37" s="7">
        <f t="shared" si="9"/>
        <v>8076.41</v>
      </c>
      <c r="CE37" s="7">
        <f t="shared" si="9"/>
        <v>8076.41</v>
      </c>
      <c r="CF37" s="7">
        <f t="shared" si="9"/>
        <v>8076.41</v>
      </c>
      <c r="CG37" s="7">
        <f t="shared" si="9"/>
        <v>8076.41</v>
      </c>
      <c r="CH37" s="7">
        <f t="shared" si="9"/>
        <v>8076.41</v>
      </c>
      <c r="CI37" s="7">
        <f t="shared" si="9"/>
        <v>8076.41</v>
      </c>
      <c r="CJ37" s="7">
        <f t="shared" si="9"/>
        <v>8076.41</v>
      </c>
      <c r="CK37" s="7">
        <f t="shared" si="9"/>
        <v>8076.41</v>
      </c>
      <c r="CL37" s="7">
        <f t="shared" si="9"/>
        <v>8076.41</v>
      </c>
      <c r="CM37" s="7">
        <f t="shared" si="9"/>
        <v>8076.41</v>
      </c>
      <c r="CN37" s="7">
        <f t="shared" si="9"/>
        <v>8076.41</v>
      </c>
      <c r="CO37" s="7">
        <f t="shared" si="9"/>
        <v>8076.41</v>
      </c>
      <c r="CP37" s="7">
        <f t="shared" si="9"/>
        <v>8076.41</v>
      </c>
      <c r="CQ37" s="7">
        <f t="shared" si="9"/>
        <v>8076.41</v>
      </c>
      <c r="CR37" s="7">
        <f t="shared" si="9"/>
        <v>8076.41</v>
      </c>
      <c r="CS37" s="7">
        <f t="shared" si="9"/>
        <v>8076.41</v>
      </c>
      <c r="CT37" s="7">
        <f t="shared" si="9"/>
        <v>8076.41</v>
      </c>
      <c r="CU37" s="7">
        <f t="shared" si="9"/>
        <v>8076.41</v>
      </c>
      <c r="CV37" s="7">
        <f t="shared" si="9"/>
        <v>8076.41</v>
      </c>
      <c r="CW37" s="7">
        <f t="shared" si="9"/>
        <v>8076.41</v>
      </c>
      <c r="CX37" s="7">
        <f t="shared" si="9"/>
        <v>8076.41</v>
      </c>
      <c r="CY37" s="7">
        <f t="shared" si="9"/>
        <v>8076.41</v>
      </c>
      <c r="CZ37" s="7">
        <f t="shared" si="9"/>
        <v>8076.41</v>
      </c>
      <c r="DA37" s="7">
        <f t="shared" si="9"/>
        <v>8076.41</v>
      </c>
      <c r="DB37" s="7">
        <f t="shared" si="9"/>
        <v>8076.41</v>
      </c>
      <c r="DC37" s="7">
        <f t="shared" si="9"/>
        <v>8076.41</v>
      </c>
      <c r="DD37" s="7">
        <f t="shared" si="9"/>
        <v>8076.41</v>
      </c>
      <c r="DE37" s="7">
        <f t="shared" si="9"/>
        <v>8076.41</v>
      </c>
      <c r="DF37" s="7">
        <f t="shared" si="9"/>
        <v>8076.41</v>
      </c>
      <c r="DG37" s="7">
        <f t="shared" si="9"/>
        <v>8076.41</v>
      </c>
      <c r="DH37" s="7">
        <f t="shared" si="9"/>
        <v>8076.41</v>
      </c>
      <c r="DI37" s="7">
        <f t="shared" si="9"/>
        <v>8076.41</v>
      </c>
      <c r="DJ37" s="7">
        <f t="shared" si="9"/>
        <v>8076.41</v>
      </c>
      <c r="DK37" s="7">
        <f t="shared" si="9"/>
        <v>8076.41</v>
      </c>
      <c r="DL37" s="7">
        <f t="shared" si="9"/>
        <v>8076.41</v>
      </c>
      <c r="DM37" s="7">
        <f t="shared" si="9"/>
        <v>8076.41</v>
      </c>
      <c r="DN37" s="7">
        <f t="shared" si="9"/>
        <v>8076.41</v>
      </c>
      <c r="DO37" s="7">
        <f t="shared" si="9"/>
        <v>8076.41</v>
      </c>
      <c r="DP37" s="7">
        <f t="shared" si="9"/>
        <v>8076.41</v>
      </c>
      <c r="DQ37" s="7">
        <f t="shared" si="9"/>
        <v>8076.41</v>
      </c>
      <c r="DR37" s="7">
        <f t="shared" si="9"/>
        <v>8076.41</v>
      </c>
      <c r="DS37" s="7">
        <f t="shared" si="9"/>
        <v>8076.41</v>
      </c>
      <c r="DT37" s="7">
        <f t="shared" si="9"/>
        <v>8076.41</v>
      </c>
      <c r="DU37" s="7">
        <f t="shared" si="9"/>
        <v>8076.41</v>
      </c>
      <c r="DV37" s="7">
        <f t="shared" si="9"/>
        <v>8076.41</v>
      </c>
      <c r="DW37" s="7">
        <f t="shared" si="9"/>
        <v>8076.41</v>
      </c>
      <c r="DX37" s="7">
        <f t="shared" si="9"/>
        <v>8076.41</v>
      </c>
      <c r="DY37" s="7">
        <f t="shared" si="9"/>
        <v>8076.41</v>
      </c>
      <c r="DZ37" s="7">
        <f t="shared" si="9"/>
        <v>8076.41</v>
      </c>
      <c r="EA37" s="7">
        <f t="shared" si="9"/>
        <v>8076.41</v>
      </c>
      <c r="EB37" s="7">
        <f t="shared" ref="EB37:FX37" si="10">$C$37</f>
        <v>8076.41</v>
      </c>
      <c r="EC37" s="7">
        <f t="shared" si="10"/>
        <v>8076.41</v>
      </c>
      <c r="ED37" s="7">
        <f t="shared" si="10"/>
        <v>8076.41</v>
      </c>
      <c r="EE37" s="7">
        <f t="shared" si="10"/>
        <v>8076.41</v>
      </c>
      <c r="EF37" s="7">
        <f t="shared" si="10"/>
        <v>8076.41</v>
      </c>
      <c r="EG37" s="7">
        <f t="shared" si="10"/>
        <v>8076.41</v>
      </c>
      <c r="EH37" s="7">
        <f t="shared" si="10"/>
        <v>8076.41</v>
      </c>
      <c r="EI37" s="7">
        <f t="shared" si="10"/>
        <v>8076.41</v>
      </c>
      <c r="EJ37" s="7">
        <f t="shared" si="10"/>
        <v>8076.41</v>
      </c>
      <c r="EK37" s="7">
        <f t="shared" si="10"/>
        <v>8076.41</v>
      </c>
      <c r="EL37" s="7">
        <f t="shared" si="10"/>
        <v>8076.41</v>
      </c>
      <c r="EM37" s="7">
        <f t="shared" si="10"/>
        <v>8076.41</v>
      </c>
      <c r="EN37" s="7">
        <f t="shared" si="10"/>
        <v>8076.41</v>
      </c>
      <c r="EO37" s="7">
        <f t="shared" si="10"/>
        <v>8076.41</v>
      </c>
      <c r="EP37" s="7">
        <f t="shared" si="10"/>
        <v>8076.41</v>
      </c>
      <c r="EQ37" s="7">
        <f t="shared" si="10"/>
        <v>8076.41</v>
      </c>
      <c r="ER37" s="7">
        <f t="shared" si="10"/>
        <v>8076.41</v>
      </c>
      <c r="ES37" s="7">
        <f t="shared" si="10"/>
        <v>8076.41</v>
      </c>
      <c r="ET37" s="7">
        <f t="shared" si="10"/>
        <v>8076.41</v>
      </c>
      <c r="EU37" s="7">
        <f t="shared" si="10"/>
        <v>8076.41</v>
      </c>
      <c r="EV37" s="7">
        <f t="shared" si="10"/>
        <v>8076.41</v>
      </c>
      <c r="EW37" s="7">
        <f t="shared" si="10"/>
        <v>8076.41</v>
      </c>
      <c r="EX37" s="7">
        <f t="shared" si="10"/>
        <v>8076.41</v>
      </c>
      <c r="EY37" s="7">
        <f t="shared" si="10"/>
        <v>8076.41</v>
      </c>
      <c r="EZ37" s="7">
        <f t="shared" si="10"/>
        <v>8076.41</v>
      </c>
      <c r="FA37" s="7">
        <f t="shared" si="10"/>
        <v>8076.41</v>
      </c>
      <c r="FB37" s="7">
        <f t="shared" si="10"/>
        <v>8076.41</v>
      </c>
      <c r="FC37" s="7">
        <f t="shared" si="10"/>
        <v>8076.41</v>
      </c>
      <c r="FD37" s="7">
        <f t="shared" si="10"/>
        <v>8076.41</v>
      </c>
      <c r="FE37" s="7">
        <f t="shared" si="10"/>
        <v>8076.41</v>
      </c>
      <c r="FF37" s="7">
        <f t="shared" si="10"/>
        <v>8076.41</v>
      </c>
      <c r="FG37" s="7">
        <f t="shared" si="10"/>
        <v>8076.41</v>
      </c>
      <c r="FH37" s="7">
        <f t="shared" si="10"/>
        <v>8076.41</v>
      </c>
      <c r="FI37" s="7">
        <f t="shared" si="10"/>
        <v>8076.41</v>
      </c>
      <c r="FJ37" s="7">
        <f t="shared" si="10"/>
        <v>8076.41</v>
      </c>
      <c r="FK37" s="7">
        <f t="shared" si="10"/>
        <v>8076.41</v>
      </c>
      <c r="FL37" s="7">
        <f t="shared" si="10"/>
        <v>8076.41</v>
      </c>
      <c r="FM37" s="7">
        <f t="shared" si="10"/>
        <v>8076.41</v>
      </c>
      <c r="FN37" s="7">
        <f t="shared" si="10"/>
        <v>8076.41</v>
      </c>
      <c r="FO37" s="7">
        <f t="shared" si="10"/>
        <v>8076.41</v>
      </c>
      <c r="FP37" s="7">
        <f t="shared" si="10"/>
        <v>8076.41</v>
      </c>
      <c r="FQ37" s="7">
        <f t="shared" si="10"/>
        <v>8076.41</v>
      </c>
      <c r="FR37" s="7">
        <f t="shared" si="10"/>
        <v>8076.41</v>
      </c>
      <c r="FS37" s="7">
        <f t="shared" si="10"/>
        <v>8076.41</v>
      </c>
      <c r="FT37" s="7">
        <f t="shared" si="10"/>
        <v>8076.41</v>
      </c>
      <c r="FU37" s="7">
        <f t="shared" si="10"/>
        <v>8076.41</v>
      </c>
      <c r="FV37" s="7">
        <f t="shared" si="10"/>
        <v>8076.41</v>
      </c>
      <c r="FW37" s="7">
        <f t="shared" si="10"/>
        <v>8076.41</v>
      </c>
      <c r="FX37" s="7">
        <f t="shared" si="10"/>
        <v>8076.41</v>
      </c>
      <c r="FY37" s="7"/>
      <c r="FZ37" s="18"/>
      <c r="GA37" s="18"/>
      <c r="GB37" s="18"/>
      <c r="GC37" s="18"/>
      <c r="GD37" s="18"/>
      <c r="GE37" s="18"/>
      <c r="GF37" s="18"/>
      <c r="GG37" s="7"/>
      <c r="GH37" s="7"/>
      <c r="GI37" s="7"/>
      <c r="GJ37" s="7"/>
      <c r="GK37" s="7"/>
      <c r="GL37" s="7"/>
      <c r="GM37" s="7"/>
    </row>
    <row r="38" spans="1:256" x14ac:dyDescent="0.35">
      <c r="A38" s="6" t="s">
        <v>484</v>
      </c>
      <c r="B38" s="7" t="s">
        <v>485</v>
      </c>
      <c r="C38" s="43">
        <v>10250.81</v>
      </c>
      <c r="D38" s="7">
        <f t="shared" ref="D38:BO38" si="11">$C$38</f>
        <v>10250.81</v>
      </c>
      <c r="E38" s="7">
        <f t="shared" si="11"/>
        <v>10250.81</v>
      </c>
      <c r="F38" s="7">
        <f t="shared" si="11"/>
        <v>10250.81</v>
      </c>
      <c r="G38" s="7">
        <f t="shared" si="11"/>
        <v>10250.81</v>
      </c>
      <c r="H38" s="7">
        <f t="shared" si="11"/>
        <v>10250.81</v>
      </c>
      <c r="I38" s="7">
        <f t="shared" si="11"/>
        <v>10250.81</v>
      </c>
      <c r="J38" s="7">
        <f t="shared" si="11"/>
        <v>10250.81</v>
      </c>
      <c r="K38" s="7">
        <f t="shared" si="11"/>
        <v>10250.81</v>
      </c>
      <c r="L38" s="7">
        <f t="shared" si="11"/>
        <v>10250.81</v>
      </c>
      <c r="M38" s="7">
        <f t="shared" si="11"/>
        <v>10250.81</v>
      </c>
      <c r="N38" s="7">
        <f t="shared" si="11"/>
        <v>10250.81</v>
      </c>
      <c r="O38" s="7">
        <f t="shared" si="11"/>
        <v>10250.81</v>
      </c>
      <c r="P38" s="7">
        <f t="shared" si="11"/>
        <v>10250.81</v>
      </c>
      <c r="Q38" s="7">
        <f t="shared" si="11"/>
        <v>10250.81</v>
      </c>
      <c r="R38" s="7">
        <f t="shared" si="11"/>
        <v>10250.81</v>
      </c>
      <c r="S38" s="7">
        <f t="shared" si="11"/>
        <v>10250.81</v>
      </c>
      <c r="T38" s="7">
        <f t="shared" si="11"/>
        <v>10250.81</v>
      </c>
      <c r="U38" s="7">
        <f t="shared" si="11"/>
        <v>10250.81</v>
      </c>
      <c r="V38" s="7">
        <f t="shared" si="11"/>
        <v>10250.81</v>
      </c>
      <c r="W38" s="7">
        <f t="shared" si="11"/>
        <v>10250.81</v>
      </c>
      <c r="X38" s="7">
        <f t="shared" si="11"/>
        <v>10250.81</v>
      </c>
      <c r="Y38" s="7">
        <f t="shared" si="11"/>
        <v>10250.81</v>
      </c>
      <c r="Z38" s="7">
        <f t="shared" si="11"/>
        <v>10250.81</v>
      </c>
      <c r="AA38" s="7">
        <f t="shared" si="11"/>
        <v>10250.81</v>
      </c>
      <c r="AB38" s="7">
        <f t="shared" si="11"/>
        <v>10250.81</v>
      </c>
      <c r="AC38" s="7">
        <f t="shared" si="11"/>
        <v>10250.81</v>
      </c>
      <c r="AD38" s="7">
        <f t="shared" si="11"/>
        <v>10250.81</v>
      </c>
      <c r="AE38" s="7">
        <f t="shared" si="11"/>
        <v>10250.81</v>
      </c>
      <c r="AF38" s="7">
        <f t="shared" si="11"/>
        <v>10250.81</v>
      </c>
      <c r="AG38" s="7">
        <f t="shared" si="11"/>
        <v>10250.81</v>
      </c>
      <c r="AH38" s="7">
        <f t="shared" si="11"/>
        <v>10250.81</v>
      </c>
      <c r="AI38" s="7">
        <f t="shared" si="11"/>
        <v>10250.81</v>
      </c>
      <c r="AJ38" s="7">
        <f t="shared" si="11"/>
        <v>10250.81</v>
      </c>
      <c r="AK38" s="7">
        <f t="shared" si="11"/>
        <v>10250.81</v>
      </c>
      <c r="AL38" s="7">
        <f t="shared" si="11"/>
        <v>10250.81</v>
      </c>
      <c r="AM38" s="7">
        <f t="shared" si="11"/>
        <v>10250.81</v>
      </c>
      <c r="AN38" s="7">
        <f t="shared" si="11"/>
        <v>10250.81</v>
      </c>
      <c r="AO38" s="7">
        <f t="shared" si="11"/>
        <v>10250.81</v>
      </c>
      <c r="AP38" s="7">
        <f t="shared" si="11"/>
        <v>10250.81</v>
      </c>
      <c r="AQ38" s="7">
        <f t="shared" si="11"/>
        <v>10250.81</v>
      </c>
      <c r="AR38" s="7">
        <f t="shared" si="11"/>
        <v>10250.81</v>
      </c>
      <c r="AS38" s="7">
        <f t="shared" si="11"/>
        <v>10250.81</v>
      </c>
      <c r="AT38" s="7">
        <f t="shared" si="11"/>
        <v>10250.81</v>
      </c>
      <c r="AU38" s="7">
        <f t="shared" si="11"/>
        <v>10250.81</v>
      </c>
      <c r="AV38" s="7">
        <f t="shared" si="11"/>
        <v>10250.81</v>
      </c>
      <c r="AW38" s="7">
        <f t="shared" si="11"/>
        <v>10250.81</v>
      </c>
      <c r="AX38" s="7">
        <f t="shared" si="11"/>
        <v>10250.81</v>
      </c>
      <c r="AY38" s="7">
        <f t="shared" si="11"/>
        <v>10250.81</v>
      </c>
      <c r="AZ38" s="7">
        <f t="shared" si="11"/>
        <v>10250.81</v>
      </c>
      <c r="BA38" s="7">
        <f t="shared" si="11"/>
        <v>10250.81</v>
      </c>
      <c r="BB38" s="7">
        <f t="shared" si="11"/>
        <v>10250.81</v>
      </c>
      <c r="BC38" s="7">
        <f t="shared" si="11"/>
        <v>10250.81</v>
      </c>
      <c r="BD38" s="7">
        <f t="shared" si="11"/>
        <v>10250.81</v>
      </c>
      <c r="BE38" s="7">
        <f t="shared" si="11"/>
        <v>10250.81</v>
      </c>
      <c r="BF38" s="7">
        <f t="shared" si="11"/>
        <v>10250.81</v>
      </c>
      <c r="BG38" s="7">
        <f t="shared" si="11"/>
        <v>10250.81</v>
      </c>
      <c r="BH38" s="7">
        <f t="shared" si="11"/>
        <v>10250.81</v>
      </c>
      <c r="BI38" s="7">
        <f t="shared" si="11"/>
        <v>10250.81</v>
      </c>
      <c r="BJ38" s="7">
        <f t="shared" si="11"/>
        <v>10250.81</v>
      </c>
      <c r="BK38" s="7">
        <f t="shared" si="11"/>
        <v>10250.81</v>
      </c>
      <c r="BL38" s="7">
        <f t="shared" si="11"/>
        <v>10250.81</v>
      </c>
      <c r="BM38" s="7">
        <f t="shared" si="11"/>
        <v>10250.81</v>
      </c>
      <c r="BN38" s="7">
        <f t="shared" si="11"/>
        <v>10250.81</v>
      </c>
      <c r="BO38" s="7">
        <f t="shared" si="11"/>
        <v>10250.81</v>
      </c>
      <c r="BP38" s="7">
        <f t="shared" ref="BP38:EA38" si="12">$C$38</f>
        <v>10250.81</v>
      </c>
      <c r="BQ38" s="7">
        <f t="shared" si="12"/>
        <v>10250.81</v>
      </c>
      <c r="BR38" s="7">
        <f t="shared" si="12"/>
        <v>10250.81</v>
      </c>
      <c r="BS38" s="7">
        <f t="shared" si="12"/>
        <v>10250.81</v>
      </c>
      <c r="BT38" s="7">
        <f t="shared" si="12"/>
        <v>10250.81</v>
      </c>
      <c r="BU38" s="7">
        <f t="shared" si="12"/>
        <v>10250.81</v>
      </c>
      <c r="BV38" s="7">
        <f t="shared" si="12"/>
        <v>10250.81</v>
      </c>
      <c r="BW38" s="7">
        <f t="shared" si="12"/>
        <v>10250.81</v>
      </c>
      <c r="BX38" s="7">
        <f t="shared" si="12"/>
        <v>10250.81</v>
      </c>
      <c r="BY38" s="7">
        <f t="shared" si="12"/>
        <v>10250.81</v>
      </c>
      <c r="BZ38" s="7">
        <f t="shared" si="12"/>
        <v>10250.81</v>
      </c>
      <c r="CA38" s="7">
        <f t="shared" si="12"/>
        <v>10250.81</v>
      </c>
      <c r="CB38" s="7">
        <f t="shared" si="12"/>
        <v>10250.81</v>
      </c>
      <c r="CC38" s="7">
        <f t="shared" si="12"/>
        <v>10250.81</v>
      </c>
      <c r="CD38" s="7">
        <f t="shared" si="12"/>
        <v>10250.81</v>
      </c>
      <c r="CE38" s="7">
        <f t="shared" si="12"/>
        <v>10250.81</v>
      </c>
      <c r="CF38" s="7">
        <f t="shared" si="12"/>
        <v>10250.81</v>
      </c>
      <c r="CG38" s="7">
        <f t="shared" si="12"/>
        <v>10250.81</v>
      </c>
      <c r="CH38" s="7">
        <f t="shared" si="12"/>
        <v>10250.81</v>
      </c>
      <c r="CI38" s="7">
        <f t="shared" si="12"/>
        <v>10250.81</v>
      </c>
      <c r="CJ38" s="7">
        <f t="shared" si="12"/>
        <v>10250.81</v>
      </c>
      <c r="CK38" s="7">
        <f t="shared" si="12"/>
        <v>10250.81</v>
      </c>
      <c r="CL38" s="7">
        <f t="shared" si="12"/>
        <v>10250.81</v>
      </c>
      <c r="CM38" s="7">
        <f t="shared" si="12"/>
        <v>10250.81</v>
      </c>
      <c r="CN38" s="7">
        <f t="shared" si="12"/>
        <v>10250.81</v>
      </c>
      <c r="CO38" s="7">
        <f t="shared" si="12"/>
        <v>10250.81</v>
      </c>
      <c r="CP38" s="7">
        <f t="shared" si="12"/>
        <v>10250.81</v>
      </c>
      <c r="CQ38" s="7">
        <f t="shared" si="12"/>
        <v>10250.81</v>
      </c>
      <c r="CR38" s="7">
        <f t="shared" si="12"/>
        <v>10250.81</v>
      </c>
      <c r="CS38" s="7">
        <f t="shared" si="12"/>
        <v>10250.81</v>
      </c>
      <c r="CT38" s="7">
        <f t="shared" si="12"/>
        <v>10250.81</v>
      </c>
      <c r="CU38" s="7">
        <f t="shared" si="12"/>
        <v>10250.81</v>
      </c>
      <c r="CV38" s="7">
        <f t="shared" si="12"/>
        <v>10250.81</v>
      </c>
      <c r="CW38" s="7">
        <f t="shared" si="12"/>
        <v>10250.81</v>
      </c>
      <c r="CX38" s="7">
        <f t="shared" si="12"/>
        <v>10250.81</v>
      </c>
      <c r="CY38" s="7">
        <f t="shared" si="12"/>
        <v>10250.81</v>
      </c>
      <c r="CZ38" s="7">
        <f t="shared" si="12"/>
        <v>10250.81</v>
      </c>
      <c r="DA38" s="7">
        <f t="shared" si="12"/>
        <v>10250.81</v>
      </c>
      <c r="DB38" s="7">
        <f t="shared" si="12"/>
        <v>10250.81</v>
      </c>
      <c r="DC38" s="7">
        <f t="shared" si="12"/>
        <v>10250.81</v>
      </c>
      <c r="DD38" s="7">
        <f t="shared" si="12"/>
        <v>10250.81</v>
      </c>
      <c r="DE38" s="7">
        <f t="shared" si="12"/>
        <v>10250.81</v>
      </c>
      <c r="DF38" s="7">
        <f t="shared" si="12"/>
        <v>10250.81</v>
      </c>
      <c r="DG38" s="7">
        <f t="shared" si="12"/>
        <v>10250.81</v>
      </c>
      <c r="DH38" s="7">
        <f t="shared" si="12"/>
        <v>10250.81</v>
      </c>
      <c r="DI38" s="7">
        <f t="shared" si="12"/>
        <v>10250.81</v>
      </c>
      <c r="DJ38" s="7">
        <f t="shared" si="12"/>
        <v>10250.81</v>
      </c>
      <c r="DK38" s="7">
        <f t="shared" si="12"/>
        <v>10250.81</v>
      </c>
      <c r="DL38" s="7">
        <f t="shared" si="12"/>
        <v>10250.81</v>
      </c>
      <c r="DM38" s="7">
        <f t="shared" si="12"/>
        <v>10250.81</v>
      </c>
      <c r="DN38" s="7">
        <f t="shared" si="12"/>
        <v>10250.81</v>
      </c>
      <c r="DO38" s="7">
        <f t="shared" si="12"/>
        <v>10250.81</v>
      </c>
      <c r="DP38" s="7">
        <f t="shared" si="12"/>
        <v>10250.81</v>
      </c>
      <c r="DQ38" s="7">
        <f t="shared" si="12"/>
        <v>10250.81</v>
      </c>
      <c r="DR38" s="7">
        <f t="shared" si="12"/>
        <v>10250.81</v>
      </c>
      <c r="DS38" s="7">
        <f t="shared" si="12"/>
        <v>10250.81</v>
      </c>
      <c r="DT38" s="7">
        <f t="shared" si="12"/>
        <v>10250.81</v>
      </c>
      <c r="DU38" s="7">
        <f t="shared" si="12"/>
        <v>10250.81</v>
      </c>
      <c r="DV38" s="7">
        <f t="shared" si="12"/>
        <v>10250.81</v>
      </c>
      <c r="DW38" s="7">
        <f t="shared" si="12"/>
        <v>10250.81</v>
      </c>
      <c r="DX38" s="7">
        <f t="shared" si="12"/>
        <v>10250.81</v>
      </c>
      <c r="DY38" s="7">
        <f t="shared" si="12"/>
        <v>10250.81</v>
      </c>
      <c r="DZ38" s="7">
        <f t="shared" si="12"/>
        <v>10250.81</v>
      </c>
      <c r="EA38" s="7">
        <f t="shared" si="12"/>
        <v>10250.81</v>
      </c>
      <c r="EB38" s="7">
        <f t="shared" ref="EB38:FX38" si="13">$C$38</f>
        <v>10250.81</v>
      </c>
      <c r="EC38" s="7">
        <f t="shared" si="13"/>
        <v>10250.81</v>
      </c>
      <c r="ED38" s="7">
        <f t="shared" si="13"/>
        <v>10250.81</v>
      </c>
      <c r="EE38" s="7">
        <f t="shared" si="13"/>
        <v>10250.81</v>
      </c>
      <c r="EF38" s="7">
        <f t="shared" si="13"/>
        <v>10250.81</v>
      </c>
      <c r="EG38" s="7">
        <f t="shared" si="13"/>
        <v>10250.81</v>
      </c>
      <c r="EH38" s="7">
        <f t="shared" si="13"/>
        <v>10250.81</v>
      </c>
      <c r="EI38" s="7">
        <f t="shared" si="13"/>
        <v>10250.81</v>
      </c>
      <c r="EJ38" s="7">
        <f t="shared" si="13"/>
        <v>10250.81</v>
      </c>
      <c r="EK38" s="7">
        <f t="shared" si="13"/>
        <v>10250.81</v>
      </c>
      <c r="EL38" s="7">
        <f t="shared" si="13"/>
        <v>10250.81</v>
      </c>
      <c r="EM38" s="7">
        <f t="shared" si="13"/>
        <v>10250.81</v>
      </c>
      <c r="EN38" s="7">
        <f t="shared" si="13"/>
        <v>10250.81</v>
      </c>
      <c r="EO38" s="7">
        <f t="shared" si="13"/>
        <v>10250.81</v>
      </c>
      <c r="EP38" s="7">
        <f t="shared" si="13"/>
        <v>10250.81</v>
      </c>
      <c r="EQ38" s="7">
        <f t="shared" si="13"/>
        <v>10250.81</v>
      </c>
      <c r="ER38" s="7">
        <f t="shared" si="13"/>
        <v>10250.81</v>
      </c>
      <c r="ES38" s="7">
        <f t="shared" si="13"/>
        <v>10250.81</v>
      </c>
      <c r="ET38" s="7">
        <f t="shared" si="13"/>
        <v>10250.81</v>
      </c>
      <c r="EU38" s="7">
        <f t="shared" si="13"/>
        <v>10250.81</v>
      </c>
      <c r="EV38" s="7">
        <f t="shared" si="13"/>
        <v>10250.81</v>
      </c>
      <c r="EW38" s="7">
        <f t="shared" si="13"/>
        <v>10250.81</v>
      </c>
      <c r="EX38" s="7">
        <f t="shared" si="13"/>
        <v>10250.81</v>
      </c>
      <c r="EY38" s="7">
        <f t="shared" si="13"/>
        <v>10250.81</v>
      </c>
      <c r="EZ38" s="7">
        <f t="shared" si="13"/>
        <v>10250.81</v>
      </c>
      <c r="FA38" s="7">
        <f t="shared" si="13"/>
        <v>10250.81</v>
      </c>
      <c r="FB38" s="7">
        <f t="shared" si="13"/>
        <v>10250.81</v>
      </c>
      <c r="FC38" s="7">
        <f t="shared" si="13"/>
        <v>10250.81</v>
      </c>
      <c r="FD38" s="7">
        <f t="shared" si="13"/>
        <v>10250.81</v>
      </c>
      <c r="FE38" s="7">
        <f t="shared" si="13"/>
        <v>10250.81</v>
      </c>
      <c r="FF38" s="7">
        <f t="shared" si="13"/>
        <v>10250.81</v>
      </c>
      <c r="FG38" s="7">
        <f t="shared" si="13"/>
        <v>10250.81</v>
      </c>
      <c r="FH38" s="7">
        <f t="shared" si="13"/>
        <v>10250.81</v>
      </c>
      <c r="FI38" s="7">
        <f t="shared" si="13"/>
        <v>10250.81</v>
      </c>
      <c r="FJ38" s="7">
        <f t="shared" si="13"/>
        <v>10250.81</v>
      </c>
      <c r="FK38" s="7">
        <f t="shared" si="13"/>
        <v>10250.81</v>
      </c>
      <c r="FL38" s="7">
        <f t="shared" si="13"/>
        <v>10250.81</v>
      </c>
      <c r="FM38" s="7">
        <f t="shared" si="13"/>
        <v>10250.81</v>
      </c>
      <c r="FN38" s="7">
        <f t="shared" si="13"/>
        <v>10250.81</v>
      </c>
      <c r="FO38" s="7">
        <f t="shared" si="13"/>
        <v>10250.81</v>
      </c>
      <c r="FP38" s="7">
        <f t="shared" si="13"/>
        <v>10250.81</v>
      </c>
      <c r="FQ38" s="7">
        <f t="shared" si="13"/>
        <v>10250.81</v>
      </c>
      <c r="FR38" s="7">
        <f t="shared" si="13"/>
        <v>10250.81</v>
      </c>
      <c r="FS38" s="7">
        <f t="shared" si="13"/>
        <v>10250.81</v>
      </c>
      <c r="FT38" s="7">
        <f t="shared" si="13"/>
        <v>10250.81</v>
      </c>
      <c r="FU38" s="7">
        <f t="shared" si="13"/>
        <v>10250.81</v>
      </c>
      <c r="FV38" s="7">
        <f t="shared" si="13"/>
        <v>10250.81</v>
      </c>
      <c r="FW38" s="7">
        <f t="shared" si="13"/>
        <v>10250.81</v>
      </c>
      <c r="FX38" s="7">
        <f t="shared" si="13"/>
        <v>10250.81</v>
      </c>
      <c r="FY38" s="7"/>
      <c r="FZ38" s="18"/>
      <c r="GA38" s="18"/>
      <c r="GB38" s="18"/>
      <c r="GC38" s="18"/>
      <c r="GD38" s="18"/>
      <c r="GE38" s="18"/>
      <c r="GF38" s="18"/>
      <c r="GG38" s="7"/>
      <c r="GH38" s="7"/>
      <c r="GI38" s="7"/>
      <c r="GJ38" s="7"/>
      <c r="GK38" s="7"/>
      <c r="GL38" s="7"/>
      <c r="GM38" s="7"/>
    </row>
    <row r="39" spans="1:256" x14ac:dyDescent="0.35">
      <c r="A39" s="6" t="s">
        <v>486</v>
      </c>
      <c r="B39" s="7" t="s">
        <v>487</v>
      </c>
      <c r="C39" s="43">
        <f>B5</f>
        <v>9738</v>
      </c>
      <c r="D39" s="7">
        <f t="shared" ref="D39:BO39" si="14">$C$39</f>
        <v>9738</v>
      </c>
      <c r="E39" s="7">
        <f t="shared" si="14"/>
        <v>9738</v>
      </c>
      <c r="F39" s="7">
        <f t="shared" si="14"/>
        <v>9738</v>
      </c>
      <c r="G39" s="7">
        <f t="shared" si="14"/>
        <v>9738</v>
      </c>
      <c r="H39" s="7">
        <f t="shared" si="14"/>
        <v>9738</v>
      </c>
      <c r="I39" s="7">
        <f t="shared" si="14"/>
        <v>9738</v>
      </c>
      <c r="J39" s="7">
        <f t="shared" si="14"/>
        <v>9738</v>
      </c>
      <c r="K39" s="7">
        <f t="shared" si="14"/>
        <v>9738</v>
      </c>
      <c r="L39" s="7">
        <f t="shared" si="14"/>
        <v>9738</v>
      </c>
      <c r="M39" s="7">
        <f t="shared" si="14"/>
        <v>9738</v>
      </c>
      <c r="N39" s="7">
        <f t="shared" si="14"/>
        <v>9738</v>
      </c>
      <c r="O39" s="7">
        <f t="shared" si="14"/>
        <v>9738</v>
      </c>
      <c r="P39" s="7">
        <f t="shared" si="14"/>
        <v>9738</v>
      </c>
      <c r="Q39" s="7">
        <f t="shared" si="14"/>
        <v>9738</v>
      </c>
      <c r="R39" s="7">
        <f t="shared" si="14"/>
        <v>9738</v>
      </c>
      <c r="S39" s="7">
        <f t="shared" si="14"/>
        <v>9738</v>
      </c>
      <c r="T39" s="7">
        <f t="shared" si="14"/>
        <v>9738</v>
      </c>
      <c r="U39" s="7">
        <f t="shared" si="14"/>
        <v>9738</v>
      </c>
      <c r="V39" s="7">
        <f t="shared" si="14"/>
        <v>9738</v>
      </c>
      <c r="W39" s="7">
        <f t="shared" si="14"/>
        <v>9738</v>
      </c>
      <c r="X39" s="7">
        <f t="shared" si="14"/>
        <v>9738</v>
      </c>
      <c r="Y39" s="7">
        <f t="shared" si="14"/>
        <v>9738</v>
      </c>
      <c r="Z39" s="7">
        <f t="shared" si="14"/>
        <v>9738</v>
      </c>
      <c r="AA39" s="7">
        <f t="shared" si="14"/>
        <v>9738</v>
      </c>
      <c r="AB39" s="7">
        <f t="shared" si="14"/>
        <v>9738</v>
      </c>
      <c r="AC39" s="7">
        <f t="shared" si="14"/>
        <v>9738</v>
      </c>
      <c r="AD39" s="7">
        <f t="shared" si="14"/>
        <v>9738</v>
      </c>
      <c r="AE39" s="7">
        <f t="shared" si="14"/>
        <v>9738</v>
      </c>
      <c r="AF39" s="7">
        <f t="shared" si="14"/>
        <v>9738</v>
      </c>
      <c r="AG39" s="7">
        <f t="shared" si="14"/>
        <v>9738</v>
      </c>
      <c r="AH39" s="7">
        <f t="shared" si="14"/>
        <v>9738</v>
      </c>
      <c r="AI39" s="7">
        <f t="shared" si="14"/>
        <v>9738</v>
      </c>
      <c r="AJ39" s="7">
        <f t="shared" si="14"/>
        <v>9738</v>
      </c>
      <c r="AK39" s="7">
        <f t="shared" si="14"/>
        <v>9738</v>
      </c>
      <c r="AL39" s="7">
        <f t="shared" si="14"/>
        <v>9738</v>
      </c>
      <c r="AM39" s="7">
        <f t="shared" si="14"/>
        <v>9738</v>
      </c>
      <c r="AN39" s="7">
        <f t="shared" si="14"/>
        <v>9738</v>
      </c>
      <c r="AO39" s="7">
        <f t="shared" si="14"/>
        <v>9738</v>
      </c>
      <c r="AP39" s="7">
        <f t="shared" si="14"/>
        <v>9738</v>
      </c>
      <c r="AQ39" s="7">
        <f t="shared" si="14"/>
        <v>9738</v>
      </c>
      <c r="AR39" s="7">
        <f t="shared" si="14"/>
        <v>9738</v>
      </c>
      <c r="AS39" s="7">
        <f t="shared" si="14"/>
        <v>9738</v>
      </c>
      <c r="AT39" s="7">
        <f t="shared" si="14"/>
        <v>9738</v>
      </c>
      <c r="AU39" s="7">
        <f t="shared" si="14"/>
        <v>9738</v>
      </c>
      <c r="AV39" s="7">
        <f t="shared" si="14"/>
        <v>9738</v>
      </c>
      <c r="AW39" s="7">
        <f t="shared" si="14"/>
        <v>9738</v>
      </c>
      <c r="AX39" s="7">
        <f t="shared" si="14"/>
        <v>9738</v>
      </c>
      <c r="AY39" s="7">
        <f t="shared" si="14"/>
        <v>9738</v>
      </c>
      <c r="AZ39" s="7">
        <f t="shared" si="14"/>
        <v>9738</v>
      </c>
      <c r="BA39" s="7">
        <f t="shared" si="14"/>
        <v>9738</v>
      </c>
      <c r="BB39" s="7">
        <f t="shared" si="14"/>
        <v>9738</v>
      </c>
      <c r="BC39" s="7">
        <f t="shared" si="14"/>
        <v>9738</v>
      </c>
      <c r="BD39" s="7">
        <f t="shared" si="14"/>
        <v>9738</v>
      </c>
      <c r="BE39" s="7">
        <f t="shared" si="14"/>
        <v>9738</v>
      </c>
      <c r="BF39" s="7">
        <f t="shared" si="14"/>
        <v>9738</v>
      </c>
      <c r="BG39" s="7">
        <f t="shared" si="14"/>
        <v>9738</v>
      </c>
      <c r="BH39" s="7">
        <f t="shared" si="14"/>
        <v>9738</v>
      </c>
      <c r="BI39" s="7">
        <f t="shared" si="14"/>
        <v>9738</v>
      </c>
      <c r="BJ39" s="7">
        <f t="shared" si="14"/>
        <v>9738</v>
      </c>
      <c r="BK39" s="7">
        <f t="shared" si="14"/>
        <v>9738</v>
      </c>
      <c r="BL39" s="7">
        <f t="shared" si="14"/>
        <v>9738</v>
      </c>
      <c r="BM39" s="7">
        <f t="shared" si="14"/>
        <v>9738</v>
      </c>
      <c r="BN39" s="7">
        <f t="shared" si="14"/>
        <v>9738</v>
      </c>
      <c r="BO39" s="7">
        <f t="shared" si="14"/>
        <v>9738</v>
      </c>
      <c r="BP39" s="7">
        <f t="shared" ref="BP39:EA39" si="15">$C$39</f>
        <v>9738</v>
      </c>
      <c r="BQ39" s="7">
        <f t="shared" si="15"/>
        <v>9738</v>
      </c>
      <c r="BR39" s="7">
        <f t="shared" si="15"/>
        <v>9738</v>
      </c>
      <c r="BS39" s="7">
        <f t="shared" si="15"/>
        <v>9738</v>
      </c>
      <c r="BT39" s="7">
        <f t="shared" si="15"/>
        <v>9738</v>
      </c>
      <c r="BU39" s="7">
        <f t="shared" si="15"/>
        <v>9738</v>
      </c>
      <c r="BV39" s="7">
        <f t="shared" si="15"/>
        <v>9738</v>
      </c>
      <c r="BW39" s="7">
        <f t="shared" si="15"/>
        <v>9738</v>
      </c>
      <c r="BX39" s="7">
        <f t="shared" si="15"/>
        <v>9738</v>
      </c>
      <c r="BY39" s="7">
        <f t="shared" si="15"/>
        <v>9738</v>
      </c>
      <c r="BZ39" s="7">
        <f t="shared" si="15"/>
        <v>9738</v>
      </c>
      <c r="CA39" s="7">
        <f t="shared" si="15"/>
        <v>9738</v>
      </c>
      <c r="CB39" s="7">
        <f t="shared" si="15"/>
        <v>9738</v>
      </c>
      <c r="CC39" s="7">
        <f t="shared" si="15"/>
        <v>9738</v>
      </c>
      <c r="CD39" s="7">
        <f t="shared" si="15"/>
        <v>9738</v>
      </c>
      <c r="CE39" s="7">
        <f t="shared" si="15"/>
        <v>9738</v>
      </c>
      <c r="CF39" s="7">
        <f t="shared" si="15"/>
        <v>9738</v>
      </c>
      <c r="CG39" s="7">
        <f t="shared" si="15"/>
        <v>9738</v>
      </c>
      <c r="CH39" s="7">
        <f t="shared" si="15"/>
        <v>9738</v>
      </c>
      <c r="CI39" s="7">
        <f t="shared" si="15"/>
        <v>9738</v>
      </c>
      <c r="CJ39" s="7">
        <f t="shared" si="15"/>
        <v>9738</v>
      </c>
      <c r="CK39" s="7">
        <f t="shared" si="15"/>
        <v>9738</v>
      </c>
      <c r="CL39" s="7">
        <f t="shared" si="15"/>
        <v>9738</v>
      </c>
      <c r="CM39" s="7">
        <f t="shared" si="15"/>
        <v>9738</v>
      </c>
      <c r="CN39" s="7">
        <f t="shared" si="15"/>
        <v>9738</v>
      </c>
      <c r="CO39" s="7">
        <f t="shared" si="15"/>
        <v>9738</v>
      </c>
      <c r="CP39" s="7">
        <f t="shared" si="15"/>
        <v>9738</v>
      </c>
      <c r="CQ39" s="7">
        <f t="shared" si="15"/>
        <v>9738</v>
      </c>
      <c r="CR39" s="7">
        <f t="shared" si="15"/>
        <v>9738</v>
      </c>
      <c r="CS39" s="7">
        <f t="shared" si="15"/>
        <v>9738</v>
      </c>
      <c r="CT39" s="7">
        <f t="shared" si="15"/>
        <v>9738</v>
      </c>
      <c r="CU39" s="7">
        <f t="shared" si="15"/>
        <v>9738</v>
      </c>
      <c r="CV39" s="7">
        <f t="shared" si="15"/>
        <v>9738</v>
      </c>
      <c r="CW39" s="7">
        <f t="shared" si="15"/>
        <v>9738</v>
      </c>
      <c r="CX39" s="7">
        <f t="shared" si="15"/>
        <v>9738</v>
      </c>
      <c r="CY39" s="7">
        <f t="shared" si="15"/>
        <v>9738</v>
      </c>
      <c r="CZ39" s="7">
        <f t="shared" si="15"/>
        <v>9738</v>
      </c>
      <c r="DA39" s="7">
        <f t="shared" si="15"/>
        <v>9738</v>
      </c>
      <c r="DB39" s="7">
        <f t="shared" si="15"/>
        <v>9738</v>
      </c>
      <c r="DC39" s="7">
        <f t="shared" si="15"/>
        <v>9738</v>
      </c>
      <c r="DD39" s="7">
        <f t="shared" si="15"/>
        <v>9738</v>
      </c>
      <c r="DE39" s="7">
        <f t="shared" si="15"/>
        <v>9738</v>
      </c>
      <c r="DF39" s="7">
        <f t="shared" si="15"/>
        <v>9738</v>
      </c>
      <c r="DG39" s="7">
        <f t="shared" si="15"/>
        <v>9738</v>
      </c>
      <c r="DH39" s="7">
        <f t="shared" si="15"/>
        <v>9738</v>
      </c>
      <c r="DI39" s="7">
        <f t="shared" si="15"/>
        <v>9738</v>
      </c>
      <c r="DJ39" s="7">
        <f t="shared" si="15"/>
        <v>9738</v>
      </c>
      <c r="DK39" s="7">
        <f t="shared" si="15"/>
        <v>9738</v>
      </c>
      <c r="DL39" s="7">
        <f t="shared" si="15"/>
        <v>9738</v>
      </c>
      <c r="DM39" s="7">
        <f t="shared" si="15"/>
        <v>9738</v>
      </c>
      <c r="DN39" s="7">
        <f t="shared" si="15"/>
        <v>9738</v>
      </c>
      <c r="DO39" s="7">
        <f t="shared" si="15"/>
        <v>9738</v>
      </c>
      <c r="DP39" s="7">
        <f t="shared" si="15"/>
        <v>9738</v>
      </c>
      <c r="DQ39" s="7">
        <f t="shared" si="15"/>
        <v>9738</v>
      </c>
      <c r="DR39" s="7">
        <f t="shared" si="15"/>
        <v>9738</v>
      </c>
      <c r="DS39" s="7">
        <f t="shared" si="15"/>
        <v>9738</v>
      </c>
      <c r="DT39" s="7">
        <f t="shared" si="15"/>
        <v>9738</v>
      </c>
      <c r="DU39" s="7">
        <f t="shared" si="15"/>
        <v>9738</v>
      </c>
      <c r="DV39" s="7">
        <f t="shared" si="15"/>
        <v>9738</v>
      </c>
      <c r="DW39" s="7">
        <f t="shared" si="15"/>
        <v>9738</v>
      </c>
      <c r="DX39" s="7">
        <f t="shared" si="15"/>
        <v>9738</v>
      </c>
      <c r="DY39" s="7">
        <f t="shared" si="15"/>
        <v>9738</v>
      </c>
      <c r="DZ39" s="7">
        <f t="shared" si="15"/>
        <v>9738</v>
      </c>
      <c r="EA39" s="7">
        <f t="shared" si="15"/>
        <v>9738</v>
      </c>
      <c r="EB39" s="7">
        <f t="shared" ref="EB39:FX39" si="16">$C$39</f>
        <v>9738</v>
      </c>
      <c r="EC39" s="7">
        <f t="shared" si="16"/>
        <v>9738</v>
      </c>
      <c r="ED39" s="7">
        <f t="shared" si="16"/>
        <v>9738</v>
      </c>
      <c r="EE39" s="7">
        <f t="shared" si="16"/>
        <v>9738</v>
      </c>
      <c r="EF39" s="7">
        <f t="shared" si="16"/>
        <v>9738</v>
      </c>
      <c r="EG39" s="7">
        <f t="shared" si="16"/>
        <v>9738</v>
      </c>
      <c r="EH39" s="7">
        <f t="shared" si="16"/>
        <v>9738</v>
      </c>
      <c r="EI39" s="7">
        <f t="shared" si="16"/>
        <v>9738</v>
      </c>
      <c r="EJ39" s="7">
        <f t="shared" si="16"/>
        <v>9738</v>
      </c>
      <c r="EK39" s="7">
        <f t="shared" si="16"/>
        <v>9738</v>
      </c>
      <c r="EL39" s="7">
        <f t="shared" si="16"/>
        <v>9738</v>
      </c>
      <c r="EM39" s="7">
        <f t="shared" si="16"/>
        <v>9738</v>
      </c>
      <c r="EN39" s="7">
        <f t="shared" si="16"/>
        <v>9738</v>
      </c>
      <c r="EO39" s="7">
        <f t="shared" si="16"/>
        <v>9738</v>
      </c>
      <c r="EP39" s="7">
        <f t="shared" si="16"/>
        <v>9738</v>
      </c>
      <c r="EQ39" s="7">
        <f t="shared" si="16"/>
        <v>9738</v>
      </c>
      <c r="ER39" s="7">
        <f t="shared" si="16"/>
        <v>9738</v>
      </c>
      <c r="ES39" s="7">
        <f t="shared" si="16"/>
        <v>9738</v>
      </c>
      <c r="ET39" s="7">
        <f t="shared" si="16"/>
        <v>9738</v>
      </c>
      <c r="EU39" s="7">
        <f t="shared" si="16"/>
        <v>9738</v>
      </c>
      <c r="EV39" s="7">
        <f t="shared" si="16"/>
        <v>9738</v>
      </c>
      <c r="EW39" s="7">
        <f t="shared" si="16"/>
        <v>9738</v>
      </c>
      <c r="EX39" s="7">
        <f t="shared" si="16"/>
        <v>9738</v>
      </c>
      <c r="EY39" s="7">
        <f t="shared" si="16"/>
        <v>9738</v>
      </c>
      <c r="EZ39" s="7">
        <f t="shared" si="16"/>
        <v>9738</v>
      </c>
      <c r="FA39" s="7">
        <f t="shared" si="16"/>
        <v>9738</v>
      </c>
      <c r="FB39" s="7">
        <f t="shared" si="16"/>
        <v>9738</v>
      </c>
      <c r="FC39" s="7">
        <f t="shared" si="16"/>
        <v>9738</v>
      </c>
      <c r="FD39" s="7">
        <f t="shared" si="16"/>
        <v>9738</v>
      </c>
      <c r="FE39" s="7">
        <f t="shared" si="16"/>
        <v>9738</v>
      </c>
      <c r="FF39" s="7">
        <f t="shared" si="16"/>
        <v>9738</v>
      </c>
      <c r="FG39" s="7">
        <f t="shared" si="16"/>
        <v>9738</v>
      </c>
      <c r="FH39" s="7">
        <f t="shared" si="16"/>
        <v>9738</v>
      </c>
      <c r="FI39" s="7">
        <f t="shared" si="16"/>
        <v>9738</v>
      </c>
      <c r="FJ39" s="7">
        <f t="shared" si="16"/>
        <v>9738</v>
      </c>
      <c r="FK39" s="7">
        <f t="shared" si="16"/>
        <v>9738</v>
      </c>
      <c r="FL39" s="7">
        <f t="shared" si="16"/>
        <v>9738</v>
      </c>
      <c r="FM39" s="7">
        <f t="shared" si="16"/>
        <v>9738</v>
      </c>
      <c r="FN39" s="7">
        <f t="shared" si="16"/>
        <v>9738</v>
      </c>
      <c r="FO39" s="7">
        <f t="shared" si="16"/>
        <v>9738</v>
      </c>
      <c r="FP39" s="7">
        <f t="shared" si="16"/>
        <v>9738</v>
      </c>
      <c r="FQ39" s="7">
        <f t="shared" si="16"/>
        <v>9738</v>
      </c>
      <c r="FR39" s="7">
        <f t="shared" si="16"/>
        <v>9738</v>
      </c>
      <c r="FS39" s="7">
        <f t="shared" si="16"/>
        <v>9738</v>
      </c>
      <c r="FT39" s="7">
        <f t="shared" si="16"/>
        <v>9738</v>
      </c>
      <c r="FU39" s="7">
        <f t="shared" si="16"/>
        <v>9738</v>
      </c>
      <c r="FV39" s="7">
        <f t="shared" si="16"/>
        <v>9738</v>
      </c>
      <c r="FW39" s="7">
        <f t="shared" si="16"/>
        <v>9738</v>
      </c>
      <c r="FX39" s="7">
        <f t="shared" si="16"/>
        <v>9738</v>
      </c>
      <c r="FY39" s="7"/>
      <c r="FZ39" s="18"/>
      <c r="GA39" s="18"/>
      <c r="GB39" s="18"/>
      <c r="GC39" s="18"/>
      <c r="GD39" s="18"/>
      <c r="GE39" s="18"/>
      <c r="GF39" s="18"/>
      <c r="GG39" s="7"/>
      <c r="GH39" s="7"/>
      <c r="GI39" s="7"/>
      <c r="GJ39" s="7"/>
      <c r="GK39" s="7"/>
      <c r="GL39" s="7"/>
      <c r="GM39" s="7"/>
    </row>
    <row r="40" spans="1:256" x14ac:dyDescent="0.35">
      <c r="A40" s="6" t="s">
        <v>488</v>
      </c>
      <c r="B40" s="7" t="s">
        <v>489</v>
      </c>
      <c r="C40" s="44">
        <v>1.2250000000000001</v>
      </c>
      <c r="D40" s="44">
        <v>1.226</v>
      </c>
      <c r="E40" s="44">
        <v>1.214</v>
      </c>
      <c r="F40" s="44">
        <v>1.216</v>
      </c>
      <c r="G40" s="44">
        <v>1.2170000000000001</v>
      </c>
      <c r="H40" s="44">
        <v>1.208</v>
      </c>
      <c r="I40" s="44">
        <v>1.216</v>
      </c>
      <c r="J40" s="44">
        <v>1.1319999999999999</v>
      </c>
      <c r="K40" s="44">
        <v>1.111</v>
      </c>
      <c r="L40" s="44">
        <v>1.2430000000000001</v>
      </c>
      <c r="M40" s="44">
        <v>1.2430000000000001</v>
      </c>
      <c r="N40" s="44">
        <v>1.2649999999999999</v>
      </c>
      <c r="O40" s="44">
        <v>1.2350000000000001</v>
      </c>
      <c r="P40" s="44">
        <v>1.216</v>
      </c>
      <c r="Q40" s="44">
        <v>1.244</v>
      </c>
      <c r="R40" s="44">
        <v>1.216</v>
      </c>
      <c r="S40" s="44">
        <v>1.1839999999999999</v>
      </c>
      <c r="T40" s="44">
        <v>1.0840000000000001</v>
      </c>
      <c r="U40" s="44">
        <v>1.075</v>
      </c>
      <c r="V40" s="44">
        <v>1.083</v>
      </c>
      <c r="W40" s="44">
        <v>1.075</v>
      </c>
      <c r="X40" s="44">
        <v>1.0740000000000001</v>
      </c>
      <c r="Y40" s="44">
        <v>1.0720000000000001</v>
      </c>
      <c r="Z40" s="44">
        <v>1.054</v>
      </c>
      <c r="AA40" s="44">
        <v>1.2350000000000001</v>
      </c>
      <c r="AB40" s="44">
        <v>1.2649999999999999</v>
      </c>
      <c r="AC40" s="44">
        <v>1.1759999999999999</v>
      </c>
      <c r="AD40" s="44">
        <v>1.1559999999999999</v>
      </c>
      <c r="AE40" s="44">
        <v>1.0669999999999999</v>
      </c>
      <c r="AF40" s="44">
        <v>1.121</v>
      </c>
      <c r="AG40" s="44">
        <v>1.2150000000000001</v>
      </c>
      <c r="AH40" s="44">
        <v>1.111</v>
      </c>
      <c r="AI40" s="44">
        <v>1.1020000000000001</v>
      </c>
      <c r="AJ40" s="44">
        <v>1.115</v>
      </c>
      <c r="AK40" s="44">
        <v>1.091</v>
      </c>
      <c r="AL40" s="44">
        <v>1.103</v>
      </c>
      <c r="AM40" s="44">
        <v>1.1120000000000001</v>
      </c>
      <c r="AN40" s="44">
        <v>1.145</v>
      </c>
      <c r="AO40" s="44">
        <v>1.194</v>
      </c>
      <c r="AP40" s="44">
        <v>1.2450000000000001</v>
      </c>
      <c r="AQ40" s="44">
        <v>1.169</v>
      </c>
      <c r="AR40" s="44">
        <v>1.246</v>
      </c>
      <c r="AS40" s="44">
        <v>1.319</v>
      </c>
      <c r="AT40" s="44">
        <v>1.248</v>
      </c>
      <c r="AU40" s="44">
        <v>1.216</v>
      </c>
      <c r="AV40" s="44">
        <v>1.2030000000000001</v>
      </c>
      <c r="AW40" s="44">
        <v>1.2050000000000001</v>
      </c>
      <c r="AX40" s="44">
        <v>1.1739999999999999</v>
      </c>
      <c r="AY40" s="44">
        <v>1.2050000000000001</v>
      </c>
      <c r="AZ40" s="44">
        <v>1.2090000000000001</v>
      </c>
      <c r="BA40" s="44">
        <v>1.18</v>
      </c>
      <c r="BB40" s="44">
        <v>1.19</v>
      </c>
      <c r="BC40" s="44">
        <v>1.208</v>
      </c>
      <c r="BD40" s="44">
        <v>1.2110000000000001</v>
      </c>
      <c r="BE40" s="44">
        <v>1.2090000000000001</v>
      </c>
      <c r="BF40" s="44">
        <v>1.218</v>
      </c>
      <c r="BG40" s="44">
        <v>1.196</v>
      </c>
      <c r="BH40" s="44">
        <v>1.2070000000000001</v>
      </c>
      <c r="BI40" s="44">
        <v>1.18</v>
      </c>
      <c r="BJ40" s="44">
        <v>1.23</v>
      </c>
      <c r="BK40" s="44">
        <v>1.21</v>
      </c>
      <c r="BL40" s="44">
        <v>1.165</v>
      </c>
      <c r="BM40" s="44">
        <v>1.1679999999999999</v>
      </c>
      <c r="BN40" s="44">
        <v>1.155</v>
      </c>
      <c r="BO40" s="44">
        <v>1.1379999999999999</v>
      </c>
      <c r="BP40" s="44">
        <v>1.125</v>
      </c>
      <c r="BQ40" s="44">
        <v>1.3089999999999999</v>
      </c>
      <c r="BR40" s="44">
        <v>1.206</v>
      </c>
      <c r="BS40" s="44">
        <v>1.214</v>
      </c>
      <c r="BT40" s="44">
        <v>1.236</v>
      </c>
      <c r="BU40" s="44">
        <v>1.2370000000000001</v>
      </c>
      <c r="BV40" s="44">
        <v>1.1890000000000001</v>
      </c>
      <c r="BW40" s="44">
        <v>1.218</v>
      </c>
      <c r="BX40" s="44">
        <v>1.2170000000000001</v>
      </c>
      <c r="BY40" s="44">
        <v>1.085</v>
      </c>
      <c r="BZ40" s="44">
        <v>1.0669999999999999</v>
      </c>
      <c r="CA40" s="44">
        <v>1.165</v>
      </c>
      <c r="CB40" s="44">
        <v>1.234</v>
      </c>
      <c r="CC40" s="44">
        <v>1.0649999999999999</v>
      </c>
      <c r="CD40" s="44">
        <v>1.0449999999999999</v>
      </c>
      <c r="CE40" s="44">
        <v>1.0760000000000001</v>
      </c>
      <c r="CF40" s="44">
        <v>1.0369999999999999</v>
      </c>
      <c r="CG40" s="44">
        <v>1.0760000000000001</v>
      </c>
      <c r="CH40" s="44">
        <v>1.0760000000000001</v>
      </c>
      <c r="CI40" s="44">
        <v>1.0780000000000001</v>
      </c>
      <c r="CJ40" s="44">
        <v>1.1870000000000001</v>
      </c>
      <c r="CK40" s="44">
        <v>1.256</v>
      </c>
      <c r="CL40" s="44">
        <v>1.236</v>
      </c>
      <c r="CM40" s="44">
        <v>1.2250000000000001</v>
      </c>
      <c r="CN40" s="44">
        <v>1.1850000000000001</v>
      </c>
      <c r="CO40" s="44">
        <v>1.1859999999999999</v>
      </c>
      <c r="CP40" s="44">
        <v>1.224</v>
      </c>
      <c r="CQ40" s="44">
        <v>1.1619999999999999</v>
      </c>
      <c r="CR40" s="44">
        <v>1.113</v>
      </c>
      <c r="CS40" s="44">
        <v>1.1220000000000001</v>
      </c>
      <c r="CT40" s="44">
        <v>1.073</v>
      </c>
      <c r="CU40" s="44">
        <v>1.016</v>
      </c>
      <c r="CV40" s="44">
        <v>1.0149999999999999</v>
      </c>
      <c r="CW40" s="44">
        <v>1.115</v>
      </c>
      <c r="CX40" s="44">
        <v>1.145</v>
      </c>
      <c r="CY40" s="44">
        <v>1.0860000000000001</v>
      </c>
      <c r="CZ40" s="44">
        <v>1.161</v>
      </c>
      <c r="DA40" s="44">
        <v>1.1220000000000001</v>
      </c>
      <c r="DB40" s="44">
        <v>1.1519999999999999</v>
      </c>
      <c r="DC40" s="44">
        <v>1.133</v>
      </c>
      <c r="DD40" s="44">
        <v>1.127</v>
      </c>
      <c r="DE40" s="44">
        <v>1.1459999999999999</v>
      </c>
      <c r="DF40" s="44">
        <v>1.1459999999999999</v>
      </c>
      <c r="DG40" s="44">
        <v>1.153</v>
      </c>
      <c r="DH40" s="44">
        <v>1.1359999999999999</v>
      </c>
      <c r="DI40" s="44">
        <v>1.149</v>
      </c>
      <c r="DJ40" s="44">
        <v>1.159</v>
      </c>
      <c r="DK40" s="44">
        <v>1.147</v>
      </c>
      <c r="DL40" s="44">
        <v>1.226</v>
      </c>
      <c r="DM40" s="44">
        <v>1.2030000000000001</v>
      </c>
      <c r="DN40" s="44">
        <v>1.1879999999999999</v>
      </c>
      <c r="DO40" s="44">
        <v>1.1950000000000001</v>
      </c>
      <c r="DP40" s="44">
        <v>1.175</v>
      </c>
      <c r="DQ40" s="44">
        <v>1.171</v>
      </c>
      <c r="DR40" s="44">
        <v>1.1439999999999999</v>
      </c>
      <c r="DS40" s="44">
        <v>1.133</v>
      </c>
      <c r="DT40" s="44">
        <v>1.133</v>
      </c>
      <c r="DU40" s="44">
        <v>1.125</v>
      </c>
      <c r="DV40" s="44">
        <v>1.1220000000000001</v>
      </c>
      <c r="DW40" s="44">
        <v>1.1319999999999999</v>
      </c>
      <c r="DX40" s="44">
        <v>1.3089999999999999</v>
      </c>
      <c r="DY40" s="44">
        <v>1.286</v>
      </c>
      <c r="DZ40" s="44">
        <v>1.238</v>
      </c>
      <c r="EA40" s="44">
        <v>1.214</v>
      </c>
      <c r="EB40" s="44">
        <v>1.1180000000000001</v>
      </c>
      <c r="EC40" s="44">
        <v>1.075</v>
      </c>
      <c r="ED40" s="44">
        <v>1.65</v>
      </c>
      <c r="EE40" s="44">
        <v>1.0740000000000001</v>
      </c>
      <c r="EF40" s="44">
        <v>1.133</v>
      </c>
      <c r="EG40" s="44">
        <v>1.0429999999999999</v>
      </c>
      <c r="EH40" s="44">
        <v>1.073</v>
      </c>
      <c r="EI40" s="44">
        <v>1.177</v>
      </c>
      <c r="EJ40" s="44">
        <v>1.165</v>
      </c>
      <c r="EK40" s="44">
        <v>1.127</v>
      </c>
      <c r="EL40" s="44">
        <v>1.105</v>
      </c>
      <c r="EM40" s="44">
        <v>1.1220000000000001</v>
      </c>
      <c r="EN40" s="44">
        <v>1.123</v>
      </c>
      <c r="EO40" s="44">
        <v>1.113</v>
      </c>
      <c r="EP40" s="44">
        <v>1.248</v>
      </c>
      <c r="EQ40" s="44">
        <v>1.27</v>
      </c>
      <c r="ER40" s="44">
        <v>1.2470000000000001</v>
      </c>
      <c r="ES40" s="44">
        <v>1.0820000000000001</v>
      </c>
      <c r="ET40" s="44">
        <v>1.1060000000000001</v>
      </c>
      <c r="EU40" s="44">
        <v>1.0920000000000001</v>
      </c>
      <c r="EV40" s="44">
        <v>1.179</v>
      </c>
      <c r="EW40" s="44">
        <v>1.5940000000000001</v>
      </c>
      <c r="EX40" s="44">
        <v>1.232</v>
      </c>
      <c r="EY40" s="44">
        <v>1.117</v>
      </c>
      <c r="EZ40" s="44">
        <v>1.1040000000000001</v>
      </c>
      <c r="FA40" s="44">
        <v>1.319</v>
      </c>
      <c r="FB40" s="44">
        <v>1.145</v>
      </c>
      <c r="FC40" s="44">
        <v>1.1950000000000001</v>
      </c>
      <c r="FD40" s="44">
        <v>1.145</v>
      </c>
      <c r="FE40" s="44">
        <v>1.1160000000000001</v>
      </c>
      <c r="FF40" s="44">
        <v>1.1339999999999999</v>
      </c>
      <c r="FG40" s="44">
        <v>1.1439999999999999</v>
      </c>
      <c r="FH40" s="44">
        <v>1.1080000000000001</v>
      </c>
      <c r="FI40" s="44">
        <v>1.1759999999999999</v>
      </c>
      <c r="FJ40" s="44">
        <v>1.167</v>
      </c>
      <c r="FK40" s="44">
        <v>1.1870000000000001</v>
      </c>
      <c r="FL40" s="44">
        <v>1.175</v>
      </c>
      <c r="FM40" s="44">
        <v>1.177</v>
      </c>
      <c r="FN40" s="44">
        <v>1.1850000000000001</v>
      </c>
      <c r="FO40" s="44">
        <v>1.1759999999999999</v>
      </c>
      <c r="FP40" s="44">
        <v>1.206</v>
      </c>
      <c r="FQ40" s="44">
        <v>1.167</v>
      </c>
      <c r="FR40" s="44">
        <v>1.149</v>
      </c>
      <c r="FS40" s="44">
        <v>1.145</v>
      </c>
      <c r="FT40" s="44">
        <v>1.1459999999999999</v>
      </c>
      <c r="FU40" s="44">
        <v>1.1950000000000001</v>
      </c>
      <c r="FV40" s="44">
        <v>1.147</v>
      </c>
      <c r="FW40" s="44">
        <v>1.147</v>
      </c>
      <c r="FX40" s="44">
        <v>1.196</v>
      </c>
      <c r="FY40" s="45"/>
      <c r="FZ40" s="18"/>
      <c r="GA40" s="18"/>
      <c r="GB40" s="18"/>
      <c r="GC40" s="18"/>
      <c r="GD40" s="18"/>
      <c r="GE40" s="18"/>
      <c r="GF40" s="18"/>
      <c r="GG40" s="7"/>
      <c r="GH40" s="7"/>
      <c r="GI40" s="7"/>
      <c r="GJ40" s="7"/>
      <c r="GK40" s="7"/>
      <c r="GL40" s="7"/>
      <c r="GM40" s="7"/>
    </row>
    <row r="41" spans="1:256" x14ac:dyDescent="0.35">
      <c r="A41" s="6" t="s">
        <v>490</v>
      </c>
      <c r="B41" s="7" t="s">
        <v>491</v>
      </c>
      <c r="C41" s="46">
        <v>0.12</v>
      </c>
      <c r="D41" s="46">
        <v>0.12</v>
      </c>
      <c r="E41" s="46">
        <v>0.12</v>
      </c>
      <c r="F41" s="46">
        <v>0.12</v>
      </c>
      <c r="G41" s="46">
        <v>0.12</v>
      </c>
      <c r="H41" s="46">
        <v>0.12</v>
      </c>
      <c r="I41" s="46">
        <v>0.12</v>
      </c>
      <c r="J41" s="46">
        <v>0.12</v>
      </c>
      <c r="K41" s="46">
        <v>0.12</v>
      </c>
      <c r="L41" s="46">
        <v>0.12</v>
      </c>
      <c r="M41" s="46">
        <v>0.12</v>
      </c>
      <c r="N41" s="46">
        <v>0.12</v>
      </c>
      <c r="O41" s="46">
        <v>0.12</v>
      </c>
      <c r="P41" s="46">
        <v>0.12</v>
      </c>
      <c r="Q41" s="46">
        <v>0.12</v>
      </c>
      <c r="R41" s="46">
        <v>0.12</v>
      </c>
      <c r="S41" s="46">
        <v>0.12</v>
      </c>
      <c r="T41" s="46">
        <v>0.12</v>
      </c>
      <c r="U41" s="46">
        <v>0.12</v>
      </c>
      <c r="V41" s="46">
        <v>0.12</v>
      </c>
      <c r="W41" s="46">
        <v>0.12</v>
      </c>
      <c r="X41" s="46">
        <v>0.12</v>
      </c>
      <c r="Y41" s="46">
        <v>0.12</v>
      </c>
      <c r="Z41" s="46">
        <v>0.12</v>
      </c>
      <c r="AA41" s="46">
        <v>0.12</v>
      </c>
      <c r="AB41" s="46">
        <v>0.12</v>
      </c>
      <c r="AC41" s="46">
        <v>0.12</v>
      </c>
      <c r="AD41" s="46">
        <v>0.12</v>
      </c>
      <c r="AE41" s="46">
        <v>0.12</v>
      </c>
      <c r="AF41" s="46">
        <v>0.12</v>
      </c>
      <c r="AG41" s="46">
        <v>0.12</v>
      </c>
      <c r="AH41" s="46">
        <v>0.12</v>
      </c>
      <c r="AI41" s="46">
        <v>0.12</v>
      </c>
      <c r="AJ41" s="46">
        <v>0.12</v>
      </c>
      <c r="AK41" s="46">
        <v>0.12</v>
      </c>
      <c r="AL41" s="46">
        <v>0.12</v>
      </c>
      <c r="AM41" s="46">
        <v>0.12</v>
      </c>
      <c r="AN41" s="46">
        <v>0.12</v>
      </c>
      <c r="AO41" s="46">
        <v>0.12</v>
      </c>
      <c r="AP41" s="46">
        <v>0.12</v>
      </c>
      <c r="AQ41" s="46">
        <v>0.12</v>
      </c>
      <c r="AR41" s="46">
        <v>0.12</v>
      </c>
      <c r="AS41" s="46">
        <v>0.12</v>
      </c>
      <c r="AT41" s="46">
        <v>0.12</v>
      </c>
      <c r="AU41" s="46">
        <v>0.12</v>
      </c>
      <c r="AV41" s="46">
        <v>0.12</v>
      </c>
      <c r="AW41" s="46">
        <v>0.12</v>
      </c>
      <c r="AX41" s="46">
        <v>0.12</v>
      </c>
      <c r="AY41" s="46">
        <v>0.12</v>
      </c>
      <c r="AZ41" s="46">
        <v>0.12</v>
      </c>
      <c r="BA41" s="46">
        <v>0.12</v>
      </c>
      <c r="BB41" s="46">
        <v>0.12</v>
      </c>
      <c r="BC41" s="46">
        <v>0.12</v>
      </c>
      <c r="BD41" s="46">
        <v>0.12</v>
      </c>
      <c r="BE41" s="46">
        <v>0.12</v>
      </c>
      <c r="BF41" s="46">
        <v>0.12</v>
      </c>
      <c r="BG41" s="46">
        <v>0.12</v>
      </c>
      <c r="BH41" s="46">
        <v>0.12</v>
      </c>
      <c r="BI41" s="46">
        <v>0.12</v>
      </c>
      <c r="BJ41" s="46">
        <v>0.12</v>
      </c>
      <c r="BK41" s="46">
        <v>0.12</v>
      </c>
      <c r="BL41" s="46">
        <v>0.12</v>
      </c>
      <c r="BM41" s="46">
        <v>0.12</v>
      </c>
      <c r="BN41" s="46">
        <v>0.12</v>
      </c>
      <c r="BO41" s="46">
        <v>0.12</v>
      </c>
      <c r="BP41" s="46">
        <v>0.12</v>
      </c>
      <c r="BQ41" s="46">
        <v>0.12</v>
      </c>
      <c r="BR41" s="46">
        <v>0.12</v>
      </c>
      <c r="BS41" s="46">
        <v>0.12</v>
      </c>
      <c r="BT41" s="46">
        <v>0.12</v>
      </c>
      <c r="BU41" s="46">
        <v>0.12</v>
      </c>
      <c r="BV41" s="46">
        <v>0.12</v>
      </c>
      <c r="BW41" s="46">
        <v>0.12</v>
      </c>
      <c r="BX41" s="46">
        <v>0.12</v>
      </c>
      <c r="BY41" s="46">
        <v>0.12</v>
      </c>
      <c r="BZ41" s="46">
        <v>0.12</v>
      </c>
      <c r="CA41" s="46">
        <v>0.12</v>
      </c>
      <c r="CB41" s="46">
        <v>0.12</v>
      </c>
      <c r="CC41" s="46">
        <v>0.12</v>
      </c>
      <c r="CD41" s="46">
        <v>0.12</v>
      </c>
      <c r="CE41" s="46">
        <v>0.12</v>
      </c>
      <c r="CF41" s="46">
        <v>0.12</v>
      </c>
      <c r="CG41" s="46">
        <v>0.12</v>
      </c>
      <c r="CH41" s="46">
        <v>0.12</v>
      </c>
      <c r="CI41" s="46">
        <v>0.12</v>
      </c>
      <c r="CJ41" s="46">
        <v>0.12</v>
      </c>
      <c r="CK41" s="46">
        <v>0.12</v>
      </c>
      <c r="CL41" s="46">
        <v>0.12</v>
      </c>
      <c r="CM41" s="46">
        <v>0.12</v>
      </c>
      <c r="CN41" s="46">
        <v>0.12</v>
      </c>
      <c r="CO41" s="46">
        <v>0.12</v>
      </c>
      <c r="CP41" s="46">
        <v>0.12</v>
      </c>
      <c r="CQ41" s="46">
        <v>0.12</v>
      </c>
      <c r="CR41" s="46">
        <v>0.12</v>
      </c>
      <c r="CS41" s="46">
        <v>0.12</v>
      </c>
      <c r="CT41" s="46">
        <v>0.12</v>
      </c>
      <c r="CU41" s="46">
        <v>0.12</v>
      </c>
      <c r="CV41" s="46">
        <v>0.12</v>
      </c>
      <c r="CW41" s="46">
        <v>0.12</v>
      </c>
      <c r="CX41" s="46">
        <v>0.12</v>
      </c>
      <c r="CY41" s="46">
        <v>0.12</v>
      </c>
      <c r="CZ41" s="46">
        <v>0.12</v>
      </c>
      <c r="DA41" s="46">
        <v>0.12</v>
      </c>
      <c r="DB41" s="46">
        <v>0.12</v>
      </c>
      <c r="DC41" s="46">
        <v>0.12</v>
      </c>
      <c r="DD41" s="46">
        <v>0.12</v>
      </c>
      <c r="DE41" s="46">
        <v>0.12</v>
      </c>
      <c r="DF41" s="46">
        <v>0.12</v>
      </c>
      <c r="DG41" s="46">
        <v>0.12</v>
      </c>
      <c r="DH41" s="46">
        <v>0.12</v>
      </c>
      <c r="DI41" s="46">
        <v>0.12</v>
      </c>
      <c r="DJ41" s="46">
        <v>0.12</v>
      </c>
      <c r="DK41" s="46">
        <v>0.12</v>
      </c>
      <c r="DL41" s="46">
        <v>0.12</v>
      </c>
      <c r="DM41" s="46">
        <v>0.12</v>
      </c>
      <c r="DN41" s="46">
        <v>0.12</v>
      </c>
      <c r="DO41" s="46">
        <v>0.12</v>
      </c>
      <c r="DP41" s="46">
        <v>0.12</v>
      </c>
      <c r="DQ41" s="46">
        <v>0.12</v>
      </c>
      <c r="DR41" s="46">
        <v>0.12</v>
      </c>
      <c r="DS41" s="46">
        <v>0.12</v>
      </c>
      <c r="DT41" s="46">
        <v>0.12</v>
      </c>
      <c r="DU41" s="46">
        <v>0.12</v>
      </c>
      <c r="DV41" s="46">
        <v>0.12</v>
      </c>
      <c r="DW41" s="46">
        <v>0.12</v>
      </c>
      <c r="DX41" s="46">
        <v>0.12</v>
      </c>
      <c r="DY41" s="46">
        <v>0.12</v>
      </c>
      <c r="DZ41" s="46">
        <v>0.12</v>
      </c>
      <c r="EA41" s="46">
        <v>0.12</v>
      </c>
      <c r="EB41" s="46">
        <v>0.12</v>
      </c>
      <c r="EC41" s="46">
        <v>0.12</v>
      </c>
      <c r="ED41" s="46">
        <v>0.12</v>
      </c>
      <c r="EE41" s="46">
        <v>0.12</v>
      </c>
      <c r="EF41" s="46">
        <v>0.12</v>
      </c>
      <c r="EG41" s="46">
        <v>0.12</v>
      </c>
      <c r="EH41" s="46">
        <v>0.12</v>
      </c>
      <c r="EI41" s="46">
        <v>0.12</v>
      </c>
      <c r="EJ41" s="46">
        <v>0.12</v>
      </c>
      <c r="EK41" s="46">
        <v>0.12</v>
      </c>
      <c r="EL41" s="46">
        <v>0.12</v>
      </c>
      <c r="EM41" s="46">
        <v>0.12</v>
      </c>
      <c r="EN41" s="46">
        <v>0.12</v>
      </c>
      <c r="EO41" s="46">
        <v>0.12</v>
      </c>
      <c r="EP41" s="46">
        <v>0.12</v>
      </c>
      <c r="EQ41" s="46">
        <v>0.12</v>
      </c>
      <c r="ER41" s="46">
        <v>0.12</v>
      </c>
      <c r="ES41" s="46">
        <v>0.12</v>
      </c>
      <c r="ET41" s="46">
        <v>0.12</v>
      </c>
      <c r="EU41" s="46">
        <v>0.12</v>
      </c>
      <c r="EV41" s="46">
        <v>0.12</v>
      </c>
      <c r="EW41" s="46">
        <v>0.12</v>
      </c>
      <c r="EX41" s="46">
        <v>0.12</v>
      </c>
      <c r="EY41" s="46">
        <v>0.12</v>
      </c>
      <c r="EZ41" s="46">
        <v>0.12</v>
      </c>
      <c r="FA41" s="46">
        <v>0.12</v>
      </c>
      <c r="FB41" s="46">
        <v>0.12</v>
      </c>
      <c r="FC41" s="46">
        <v>0.12</v>
      </c>
      <c r="FD41" s="46">
        <v>0.12</v>
      </c>
      <c r="FE41" s="46">
        <v>0.12</v>
      </c>
      <c r="FF41" s="46">
        <v>0.12</v>
      </c>
      <c r="FG41" s="46">
        <v>0.12</v>
      </c>
      <c r="FH41" s="46">
        <v>0.12</v>
      </c>
      <c r="FI41" s="46">
        <v>0.12</v>
      </c>
      <c r="FJ41" s="46">
        <v>0.12</v>
      </c>
      <c r="FK41" s="46">
        <v>0.12</v>
      </c>
      <c r="FL41" s="46">
        <v>0.12</v>
      </c>
      <c r="FM41" s="46">
        <v>0.12</v>
      </c>
      <c r="FN41" s="46">
        <v>0.12</v>
      </c>
      <c r="FO41" s="46">
        <v>0.12</v>
      </c>
      <c r="FP41" s="46">
        <v>0.12</v>
      </c>
      <c r="FQ41" s="46">
        <v>0.12</v>
      </c>
      <c r="FR41" s="46">
        <v>0.12</v>
      </c>
      <c r="FS41" s="46">
        <v>0.12</v>
      </c>
      <c r="FT41" s="46">
        <v>0.12</v>
      </c>
      <c r="FU41" s="46">
        <v>0.12</v>
      </c>
      <c r="FV41" s="46">
        <v>0.12</v>
      </c>
      <c r="FW41" s="46">
        <v>0.12</v>
      </c>
      <c r="FX41" s="46">
        <v>0.12</v>
      </c>
      <c r="FY41" s="46"/>
      <c r="FZ41" s="18"/>
      <c r="GA41" s="18"/>
      <c r="GB41" s="18"/>
      <c r="GC41" s="18"/>
      <c r="GD41" s="18"/>
      <c r="GE41" s="18"/>
      <c r="GF41" s="18"/>
      <c r="GG41" s="7"/>
      <c r="GH41" s="7"/>
      <c r="GI41" s="7"/>
      <c r="GJ41" s="7"/>
      <c r="GK41" s="7"/>
      <c r="GL41" s="7"/>
      <c r="GM41" s="7"/>
    </row>
    <row r="42" spans="1:256" x14ac:dyDescent="0.35">
      <c r="A42" s="6" t="s">
        <v>492</v>
      </c>
      <c r="B42" s="7" t="s">
        <v>493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0</v>
      </c>
      <c r="BV42" s="7">
        <v>0</v>
      </c>
      <c r="BW42" s="7">
        <v>0</v>
      </c>
      <c r="BX42" s="7">
        <v>0</v>
      </c>
      <c r="BY42" s="7">
        <v>0</v>
      </c>
      <c r="BZ42" s="7">
        <v>0</v>
      </c>
      <c r="CA42" s="7">
        <v>0</v>
      </c>
      <c r="CB42" s="7">
        <v>0</v>
      </c>
      <c r="CC42" s="7">
        <v>0</v>
      </c>
      <c r="CD42" s="7">
        <v>0</v>
      </c>
      <c r="CE42" s="7">
        <v>0</v>
      </c>
      <c r="CF42" s="7">
        <v>0</v>
      </c>
      <c r="CG42" s="7">
        <v>0</v>
      </c>
      <c r="CH42" s="7">
        <v>0</v>
      </c>
      <c r="CI42" s="7">
        <v>0</v>
      </c>
      <c r="CJ42" s="7">
        <v>0</v>
      </c>
      <c r="CK42" s="7">
        <v>0</v>
      </c>
      <c r="CL42" s="7">
        <v>0</v>
      </c>
      <c r="CM42" s="7">
        <v>0</v>
      </c>
      <c r="CN42" s="7">
        <v>0</v>
      </c>
      <c r="CO42" s="7">
        <v>0</v>
      </c>
      <c r="CP42" s="7">
        <v>0</v>
      </c>
      <c r="CQ42" s="7">
        <v>0</v>
      </c>
      <c r="CR42" s="7">
        <v>0</v>
      </c>
      <c r="CS42" s="7">
        <v>0</v>
      </c>
      <c r="CT42" s="7">
        <v>0</v>
      </c>
      <c r="CU42" s="7">
        <v>0</v>
      </c>
      <c r="CV42" s="7">
        <v>0</v>
      </c>
      <c r="CW42" s="7">
        <v>0</v>
      </c>
      <c r="CX42" s="7">
        <v>0</v>
      </c>
      <c r="CY42" s="7">
        <v>0</v>
      </c>
      <c r="CZ42" s="7">
        <v>0</v>
      </c>
      <c r="DA42" s="7">
        <v>0</v>
      </c>
      <c r="DB42" s="7">
        <v>0</v>
      </c>
      <c r="DC42" s="7">
        <v>0</v>
      </c>
      <c r="DD42" s="7">
        <v>0</v>
      </c>
      <c r="DE42" s="7">
        <v>0</v>
      </c>
      <c r="DF42" s="7">
        <v>0</v>
      </c>
      <c r="DG42" s="7">
        <v>0</v>
      </c>
      <c r="DH42" s="7">
        <v>0</v>
      </c>
      <c r="DI42" s="7">
        <v>0</v>
      </c>
      <c r="DJ42" s="7">
        <v>0</v>
      </c>
      <c r="DK42" s="7">
        <v>0</v>
      </c>
      <c r="DL42" s="7">
        <v>0</v>
      </c>
      <c r="DM42" s="7">
        <v>0</v>
      </c>
      <c r="DN42" s="7">
        <v>0</v>
      </c>
      <c r="DO42" s="7">
        <v>0</v>
      </c>
      <c r="DP42" s="7">
        <v>0</v>
      </c>
      <c r="DQ42" s="7">
        <v>0</v>
      </c>
      <c r="DR42" s="7">
        <v>0</v>
      </c>
      <c r="DS42" s="7">
        <v>0</v>
      </c>
      <c r="DT42" s="7">
        <v>0</v>
      </c>
      <c r="DU42" s="7">
        <v>0</v>
      </c>
      <c r="DV42" s="7">
        <v>0</v>
      </c>
      <c r="DW42" s="7">
        <v>0</v>
      </c>
      <c r="DX42" s="7">
        <v>0</v>
      </c>
      <c r="DY42" s="7">
        <v>0</v>
      </c>
      <c r="DZ42" s="7">
        <v>0</v>
      </c>
      <c r="EA42" s="7">
        <v>0</v>
      </c>
      <c r="EB42" s="7">
        <v>0</v>
      </c>
      <c r="EC42" s="7">
        <v>0</v>
      </c>
      <c r="ED42" s="7">
        <v>0</v>
      </c>
      <c r="EE42" s="7">
        <v>0</v>
      </c>
      <c r="EF42" s="7">
        <v>0</v>
      </c>
      <c r="EG42" s="7">
        <v>0</v>
      </c>
      <c r="EH42" s="7">
        <v>0</v>
      </c>
      <c r="EI42" s="7">
        <v>0</v>
      </c>
      <c r="EJ42" s="7">
        <v>0</v>
      </c>
      <c r="EK42" s="7">
        <v>0</v>
      </c>
      <c r="EL42" s="7">
        <v>0</v>
      </c>
      <c r="EM42" s="7">
        <v>0</v>
      </c>
      <c r="EN42" s="7">
        <v>0</v>
      </c>
      <c r="EO42" s="7">
        <v>0</v>
      </c>
      <c r="EP42" s="7">
        <v>0</v>
      </c>
      <c r="EQ42" s="7">
        <v>0</v>
      </c>
      <c r="ER42" s="7">
        <v>0</v>
      </c>
      <c r="ES42" s="7">
        <v>0</v>
      </c>
      <c r="ET42" s="7">
        <v>0</v>
      </c>
      <c r="EU42" s="7">
        <v>0</v>
      </c>
      <c r="EV42" s="7">
        <v>0</v>
      </c>
      <c r="EW42" s="7">
        <v>0</v>
      </c>
      <c r="EX42" s="7">
        <v>0</v>
      </c>
      <c r="EY42" s="7">
        <v>0</v>
      </c>
      <c r="EZ42" s="7">
        <v>0</v>
      </c>
      <c r="FA42" s="7">
        <v>0</v>
      </c>
      <c r="FB42" s="7">
        <v>0</v>
      </c>
      <c r="FC42" s="7">
        <v>0</v>
      </c>
      <c r="FD42" s="7">
        <v>0</v>
      </c>
      <c r="FE42" s="7">
        <v>0</v>
      </c>
      <c r="FF42" s="7">
        <v>0</v>
      </c>
      <c r="FG42" s="7">
        <v>0</v>
      </c>
      <c r="FH42" s="7">
        <v>0</v>
      </c>
      <c r="FI42" s="7">
        <v>0</v>
      </c>
      <c r="FJ42" s="7">
        <v>0</v>
      </c>
      <c r="FK42" s="7">
        <v>0</v>
      </c>
      <c r="FL42" s="7">
        <v>0</v>
      </c>
      <c r="FM42" s="7">
        <v>0</v>
      </c>
      <c r="FN42" s="7">
        <v>0</v>
      </c>
      <c r="FO42" s="7">
        <v>0</v>
      </c>
      <c r="FP42" s="7">
        <v>0</v>
      </c>
      <c r="FQ42" s="7">
        <v>0</v>
      </c>
      <c r="FR42" s="7">
        <v>0</v>
      </c>
      <c r="FS42" s="7">
        <v>0</v>
      </c>
      <c r="FT42" s="7">
        <v>0</v>
      </c>
      <c r="FU42" s="7">
        <v>0</v>
      </c>
      <c r="FV42" s="7">
        <v>0</v>
      </c>
      <c r="FW42" s="7">
        <v>0</v>
      </c>
      <c r="FX42" s="7">
        <v>0</v>
      </c>
      <c r="FY42" s="7"/>
      <c r="FZ42" s="18"/>
      <c r="GA42" s="18"/>
      <c r="GB42" s="18"/>
      <c r="GC42" s="18"/>
      <c r="GD42" s="18"/>
      <c r="GE42" s="18"/>
      <c r="GF42" s="18"/>
      <c r="GG42" s="7"/>
      <c r="GH42" s="7"/>
      <c r="GI42" s="7"/>
      <c r="GJ42" s="7"/>
      <c r="GK42" s="7"/>
      <c r="GL42" s="7"/>
      <c r="GM42" s="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</row>
    <row r="43" spans="1:256" x14ac:dyDescent="0.35">
      <c r="A43" s="7"/>
      <c r="B43" s="7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8"/>
      <c r="GA43" s="48"/>
      <c r="GB43" s="18"/>
      <c r="GC43" s="18"/>
      <c r="GD43" s="18"/>
      <c r="GE43" s="18"/>
      <c r="GF43" s="18"/>
      <c r="GG43" s="7"/>
      <c r="GH43" s="7"/>
      <c r="GI43" s="7"/>
      <c r="GJ43" s="7"/>
      <c r="GK43" s="7"/>
      <c r="GL43" s="7"/>
      <c r="GM43" s="7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</row>
    <row r="44" spans="1:256" s="51" customFormat="1" x14ac:dyDescent="0.35">
      <c r="A44" s="7"/>
      <c r="B44" s="42" t="s">
        <v>494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>
        <f>EA46*EA47</f>
        <v>7503596.5323970001</v>
      </c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48"/>
      <c r="GA44" s="49"/>
      <c r="GB44" s="18"/>
      <c r="GC44" s="18"/>
      <c r="GD44" s="18"/>
      <c r="GE44" s="18"/>
      <c r="GF44" s="18"/>
      <c r="GG44" s="7"/>
      <c r="GH44" s="7"/>
      <c r="GI44" s="7"/>
      <c r="GJ44" s="7"/>
      <c r="GK44" s="7"/>
      <c r="GL44" s="7"/>
      <c r="GM44" s="7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x14ac:dyDescent="0.35">
      <c r="A45" s="52" t="s">
        <v>495</v>
      </c>
      <c r="B45" s="49" t="s">
        <v>496</v>
      </c>
      <c r="C45" s="53">
        <v>1525778.04</v>
      </c>
      <c r="D45" s="54">
        <v>5720219.1100000003</v>
      </c>
      <c r="E45" s="54">
        <v>1361222.79</v>
      </c>
      <c r="F45" s="54">
        <v>2060596.13</v>
      </c>
      <c r="G45" s="54">
        <v>404243.6</v>
      </c>
      <c r="H45" s="54">
        <v>174363.85</v>
      </c>
      <c r="I45" s="54">
        <v>1705553.59</v>
      </c>
      <c r="J45" s="54">
        <v>565896.31999999995</v>
      </c>
      <c r="K45" s="54">
        <v>140832.81</v>
      </c>
      <c r="L45" s="54">
        <v>1212114.3</v>
      </c>
      <c r="M45" s="54">
        <v>467277.71</v>
      </c>
      <c r="N45" s="54">
        <v>12153401.23</v>
      </c>
      <c r="O45" s="54">
        <v>4887275.82</v>
      </c>
      <c r="P45" s="54">
        <v>92405.75</v>
      </c>
      <c r="Q45" s="54">
        <v>6583156.04</v>
      </c>
      <c r="R45" s="54">
        <v>110649.41</v>
      </c>
      <c r="S45" s="54">
        <v>887008.36</v>
      </c>
      <c r="T45" s="54">
        <v>47860.01</v>
      </c>
      <c r="U45" s="54">
        <v>48556.24</v>
      </c>
      <c r="V45" s="54">
        <v>86202.79</v>
      </c>
      <c r="W45" s="54">
        <v>19309.150000000001</v>
      </c>
      <c r="X45" s="54">
        <v>22154.27</v>
      </c>
      <c r="Y45" s="54">
        <v>137008.97</v>
      </c>
      <c r="Z45" s="54">
        <v>60073.05</v>
      </c>
      <c r="AA45" s="54">
        <v>6411764.9699999997</v>
      </c>
      <c r="AB45" s="54">
        <v>11547781.060000001</v>
      </c>
      <c r="AC45" s="54">
        <v>545105.30000000005</v>
      </c>
      <c r="AD45" s="54">
        <v>662830.17000000004</v>
      </c>
      <c r="AE45" s="54">
        <v>45826.3</v>
      </c>
      <c r="AF45" s="54">
        <v>81828.25</v>
      </c>
      <c r="AG45" s="55">
        <v>304419.25</v>
      </c>
      <c r="AH45" s="54">
        <v>162746.5</v>
      </c>
      <c r="AI45" s="54">
        <v>50073.02</v>
      </c>
      <c r="AJ45" s="54">
        <v>120805.93</v>
      </c>
      <c r="AK45" s="54">
        <v>70320.56</v>
      </c>
      <c r="AL45" s="54">
        <v>92740.51</v>
      </c>
      <c r="AM45" s="54">
        <v>108754.41</v>
      </c>
      <c r="AN45" s="54">
        <v>390225.35</v>
      </c>
      <c r="AO45" s="54">
        <v>1580673.42</v>
      </c>
      <c r="AP45" s="54">
        <v>35535990.490000002</v>
      </c>
      <c r="AQ45" s="54">
        <v>91835.76</v>
      </c>
      <c r="AR45" s="54">
        <v>20624909.219999999</v>
      </c>
      <c r="AS45" s="54">
        <v>2368990.85</v>
      </c>
      <c r="AT45" s="54">
        <v>1100110.6200000001</v>
      </c>
      <c r="AU45" s="54">
        <v>168538.57</v>
      </c>
      <c r="AV45" s="54">
        <v>168758.37</v>
      </c>
      <c r="AW45" s="54">
        <v>96700.85</v>
      </c>
      <c r="AX45" s="54">
        <v>73895.94</v>
      </c>
      <c r="AY45" s="54">
        <v>119941.52</v>
      </c>
      <c r="AZ45" s="54">
        <v>1425569.54</v>
      </c>
      <c r="BA45" s="54">
        <v>2062340.99</v>
      </c>
      <c r="BB45" s="54">
        <v>457886.27</v>
      </c>
      <c r="BC45" s="54">
        <v>8049471.7199999997</v>
      </c>
      <c r="BD45" s="54">
        <v>1328416.19</v>
      </c>
      <c r="BE45" s="54">
        <v>400695.97</v>
      </c>
      <c r="BF45" s="54">
        <v>6578779.4000000004</v>
      </c>
      <c r="BG45" s="54">
        <v>108944.82</v>
      </c>
      <c r="BH45" s="54">
        <v>139186.65</v>
      </c>
      <c r="BI45" s="54">
        <v>52661.1</v>
      </c>
      <c r="BJ45" s="54">
        <v>1823156.06</v>
      </c>
      <c r="BK45" s="54">
        <v>971979.48</v>
      </c>
      <c r="BL45" s="54">
        <v>17150.84</v>
      </c>
      <c r="BM45" s="54">
        <v>86714.95</v>
      </c>
      <c r="BN45" s="54">
        <v>1074426.21</v>
      </c>
      <c r="BO45" s="54">
        <v>373634.27</v>
      </c>
      <c r="BP45" s="54">
        <v>231876</v>
      </c>
      <c r="BQ45" s="54">
        <v>1634193.93</v>
      </c>
      <c r="BR45" s="54">
        <v>432667.76</v>
      </c>
      <c r="BS45" s="54">
        <v>244079.7</v>
      </c>
      <c r="BT45" s="54">
        <v>140816.42000000001</v>
      </c>
      <c r="BU45" s="54">
        <v>103084.96</v>
      </c>
      <c r="BV45" s="54">
        <v>770667.55</v>
      </c>
      <c r="BW45" s="54">
        <v>670802.37</v>
      </c>
      <c r="BX45" s="54">
        <v>94206.59</v>
      </c>
      <c r="BY45" s="54">
        <v>182294.73</v>
      </c>
      <c r="BZ45" s="54">
        <v>94134.399999999994</v>
      </c>
      <c r="CA45" s="54">
        <v>371964.19</v>
      </c>
      <c r="CB45" s="54">
        <v>23347042.469999999</v>
      </c>
      <c r="CC45" s="54">
        <v>85835.36</v>
      </c>
      <c r="CD45" s="54">
        <v>68733.81</v>
      </c>
      <c r="CE45" s="54">
        <v>98489.77</v>
      </c>
      <c r="CF45" s="54">
        <v>81298.17</v>
      </c>
      <c r="CG45" s="54">
        <v>70154.3</v>
      </c>
      <c r="CH45" s="54">
        <v>31524.27</v>
      </c>
      <c r="CI45" s="54">
        <v>302375.94</v>
      </c>
      <c r="CJ45" s="54">
        <v>295842.06</v>
      </c>
      <c r="CK45" s="54">
        <v>1432659.64</v>
      </c>
      <c r="CL45" s="54">
        <v>220207.4</v>
      </c>
      <c r="CM45" s="54">
        <v>107355.62</v>
      </c>
      <c r="CN45" s="54">
        <v>8111117.3600000003</v>
      </c>
      <c r="CO45" s="54">
        <v>4857568.18</v>
      </c>
      <c r="CP45" s="54">
        <v>692043.6</v>
      </c>
      <c r="CQ45" s="54">
        <v>364244.19</v>
      </c>
      <c r="CR45" s="54">
        <v>75865.52</v>
      </c>
      <c r="CS45" s="54">
        <v>233975.56</v>
      </c>
      <c r="CT45" s="54">
        <v>81024.460000000006</v>
      </c>
      <c r="CU45" s="54">
        <v>55009.51</v>
      </c>
      <c r="CV45" s="54">
        <v>45111.41</v>
      </c>
      <c r="CW45" s="7">
        <v>126416.84</v>
      </c>
      <c r="CX45" s="54">
        <v>229723.19</v>
      </c>
      <c r="CY45" s="54">
        <v>17881.75</v>
      </c>
      <c r="CZ45" s="54">
        <v>593740.59</v>
      </c>
      <c r="DA45" s="54">
        <v>116410.52</v>
      </c>
      <c r="DB45" s="54">
        <v>95574.92</v>
      </c>
      <c r="DC45" s="54">
        <v>105646.58</v>
      </c>
      <c r="DD45" s="54">
        <v>92322.49</v>
      </c>
      <c r="DE45" s="54">
        <v>271844.8</v>
      </c>
      <c r="DF45" s="54">
        <v>7368792.3700000001</v>
      </c>
      <c r="DG45" s="54">
        <v>111390.38</v>
      </c>
      <c r="DH45" s="54">
        <v>944994.79</v>
      </c>
      <c r="DI45" s="54">
        <v>1102286.22</v>
      </c>
      <c r="DJ45" s="54">
        <v>160096.60999999999</v>
      </c>
      <c r="DK45" s="54">
        <v>83084.639999999999</v>
      </c>
      <c r="DL45" s="54">
        <v>2281135.4</v>
      </c>
      <c r="DM45" s="54">
        <v>73325.06</v>
      </c>
      <c r="DN45" s="54">
        <v>592341.09</v>
      </c>
      <c r="DO45" s="54">
        <v>717559.36</v>
      </c>
      <c r="DP45" s="54">
        <v>72978.320000000007</v>
      </c>
      <c r="DQ45" s="54">
        <v>386194.89</v>
      </c>
      <c r="DR45" s="54">
        <v>448426.32</v>
      </c>
      <c r="DS45" s="54">
        <v>187094.92</v>
      </c>
      <c r="DT45" s="54">
        <v>50037.72</v>
      </c>
      <c r="DU45" s="54">
        <v>120892.76</v>
      </c>
      <c r="DV45" s="54">
        <v>46226.44</v>
      </c>
      <c r="DW45" s="54">
        <v>99745.279999999999</v>
      </c>
      <c r="DX45" s="54">
        <v>156022.64000000001</v>
      </c>
      <c r="DY45" s="54">
        <v>199688.26</v>
      </c>
      <c r="DZ45" s="54">
        <v>415059.99</v>
      </c>
      <c r="EA45" s="54">
        <v>571853.12</v>
      </c>
      <c r="EB45" s="54">
        <v>249772.67</v>
      </c>
      <c r="EC45" s="54">
        <v>105755.77</v>
      </c>
      <c r="ED45" s="54">
        <v>571675.65</v>
      </c>
      <c r="EE45" s="54">
        <v>65386.43</v>
      </c>
      <c r="EF45" s="54">
        <v>308826.33</v>
      </c>
      <c r="EG45" s="54">
        <v>113750.55</v>
      </c>
      <c r="EH45" s="54">
        <v>48268.24</v>
      </c>
      <c r="EI45" s="54">
        <v>3132454.33</v>
      </c>
      <c r="EJ45" s="54">
        <v>1938353.6</v>
      </c>
      <c r="EK45" s="54">
        <v>129246.73</v>
      </c>
      <c r="EL45" s="54">
        <v>34606.04</v>
      </c>
      <c r="EM45" s="54">
        <v>233419.31</v>
      </c>
      <c r="EN45" s="54">
        <v>268819.46999999997</v>
      </c>
      <c r="EO45" s="54">
        <v>136616.94</v>
      </c>
      <c r="EP45" s="54">
        <v>210359.41</v>
      </c>
      <c r="EQ45" s="54">
        <v>965470.36</v>
      </c>
      <c r="ER45" s="54">
        <v>197164.53</v>
      </c>
      <c r="ES45" s="54">
        <v>100554.26</v>
      </c>
      <c r="ET45" s="54">
        <v>126251.14</v>
      </c>
      <c r="EU45" s="54">
        <v>178504.5</v>
      </c>
      <c r="EV45" s="54">
        <v>40969.89</v>
      </c>
      <c r="EW45" s="54">
        <v>322223.09000000003</v>
      </c>
      <c r="EX45" s="54">
        <v>18652.48</v>
      </c>
      <c r="EY45" s="54">
        <v>100089.4</v>
      </c>
      <c r="EZ45" s="54">
        <v>86954.8</v>
      </c>
      <c r="FA45" s="54">
        <v>1477975.89</v>
      </c>
      <c r="FB45" s="55">
        <v>442652.12</v>
      </c>
      <c r="FC45" s="54">
        <v>873424.45</v>
      </c>
      <c r="FD45" s="54">
        <v>148658.28</v>
      </c>
      <c r="FE45" s="54">
        <v>61092.55</v>
      </c>
      <c r="FF45" s="54">
        <v>66492.98</v>
      </c>
      <c r="FG45" s="54">
        <v>67384.929999999993</v>
      </c>
      <c r="FH45" s="54">
        <v>105757.98</v>
      </c>
      <c r="FI45" s="54">
        <v>526551.73</v>
      </c>
      <c r="FJ45" s="54">
        <v>812021.07</v>
      </c>
      <c r="FK45" s="54">
        <v>873900.45</v>
      </c>
      <c r="FL45" s="54">
        <v>1724175.57</v>
      </c>
      <c r="FM45" s="54">
        <v>501842.18</v>
      </c>
      <c r="FN45" s="54">
        <v>3329444.55</v>
      </c>
      <c r="FO45" s="55">
        <v>593059.16</v>
      </c>
      <c r="FP45" s="54">
        <v>708872.15</v>
      </c>
      <c r="FQ45" s="54">
        <v>386312.59</v>
      </c>
      <c r="FR45" s="54">
        <v>166974.69</v>
      </c>
      <c r="FS45" s="54">
        <v>68677.86</v>
      </c>
      <c r="FT45" s="55">
        <v>103173.69</v>
      </c>
      <c r="FU45" s="54">
        <v>280355.53000000003</v>
      </c>
      <c r="FV45" s="54">
        <v>183827.67</v>
      </c>
      <c r="FW45" s="54">
        <v>45650.6</v>
      </c>
      <c r="FX45" s="54">
        <v>36862.199999999997</v>
      </c>
      <c r="FY45" s="49"/>
      <c r="FZ45" s="48">
        <f>SUM(C45:FX45)</f>
        <v>234686083.23999998</v>
      </c>
      <c r="GA45" s="7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</row>
    <row r="46" spans="1:256" x14ac:dyDescent="0.35">
      <c r="A46" s="6" t="s">
        <v>497</v>
      </c>
      <c r="B46" s="7" t="s">
        <v>498</v>
      </c>
      <c r="C46" s="56">
        <v>1200954990</v>
      </c>
      <c r="D46" s="55">
        <v>4244281464</v>
      </c>
      <c r="E46" s="55">
        <v>1234249640</v>
      </c>
      <c r="F46" s="55">
        <v>3025047529</v>
      </c>
      <c r="G46" s="55">
        <v>515611976</v>
      </c>
      <c r="H46" s="55">
        <v>130358063</v>
      </c>
      <c r="I46" s="55">
        <v>1111016510</v>
      </c>
      <c r="J46" s="55">
        <v>163375028</v>
      </c>
      <c r="K46" s="55">
        <v>46965547</v>
      </c>
      <c r="L46" s="55">
        <v>830129768</v>
      </c>
      <c r="M46" s="55">
        <v>330573540</v>
      </c>
      <c r="N46" s="55">
        <v>8877362569</v>
      </c>
      <c r="O46" s="55">
        <v>2471004762</v>
      </c>
      <c r="P46" s="55">
        <v>51934834</v>
      </c>
      <c r="Q46" s="55">
        <v>5309340166</v>
      </c>
      <c r="R46" s="55">
        <v>68763148</v>
      </c>
      <c r="S46" s="55">
        <v>564498330</v>
      </c>
      <c r="T46" s="55">
        <v>26345104</v>
      </c>
      <c r="U46" s="55">
        <v>30179498</v>
      </c>
      <c r="V46" s="55">
        <v>33085059</v>
      </c>
      <c r="W46" s="55">
        <v>6603495</v>
      </c>
      <c r="X46" s="55">
        <v>18194492</v>
      </c>
      <c r="Y46" s="55">
        <v>71889110</v>
      </c>
      <c r="Z46" s="55">
        <v>26537330</v>
      </c>
      <c r="AA46" s="55">
        <v>6098628541</v>
      </c>
      <c r="AB46" s="55">
        <v>9537501983</v>
      </c>
      <c r="AC46" s="55">
        <v>408288230</v>
      </c>
      <c r="AD46" s="55">
        <v>461108613</v>
      </c>
      <c r="AE46" s="55">
        <v>52904224</v>
      </c>
      <c r="AF46" s="55">
        <v>98826061</v>
      </c>
      <c r="AG46" s="55">
        <v>327601230</v>
      </c>
      <c r="AH46" s="55">
        <v>39025522</v>
      </c>
      <c r="AI46" s="55">
        <v>10045015</v>
      </c>
      <c r="AJ46" s="55">
        <v>34298535</v>
      </c>
      <c r="AK46" s="55">
        <v>66962002</v>
      </c>
      <c r="AL46" s="55">
        <v>89325595</v>
      </c>
      <c r="AM46" s="55">
        <v>57646688</v>
      </c>
      <c r="AN46" s="55">
        <v>149275444</v>
      </c>
      <c r="AO46" s="55">
        <v>505932182</v>
      </c>
      <c r="AP46" s="55">
        <v>25179372911</v>
      </c>
      <c r="AQ46" s="55">
        <v>113920489</v>
      </c>
      <c r="AR46" s="55">
        <v>10360987324</v>
      </c>
      <c r="AS46" s="55">
        <v>4580080210</v>
      </c>
      <c r="AT46" s="55">
        <v>367330061</v>
      </c>
      <c r="AU46" s="55">
        <v>67234108</v>
      </c>
      <c r="AV46" s="55">
        <v>43488050</v>
      </c>
      <c r="AW46" s="55">
        <v>36779971</v>
      </c>
      <c r="AX46" s="55">
        <v>29731915</v>
      </c>
      <c r="AY46" s="55">
        <v>57486290</v>
      </c>
      <c r="AZ46" s="55">
        <v>986046980</v>
      </c>
      <c r="BA46" s="55">
        <v>853575820</v>
      </c>
      <c r="BB46" s="55">
        <v>242659410</v>
      </c>
      <c r="BC46" s="55">
        <v>4121866510</v>
      </c>
      <c r="BD46" s="55">
        <v>535684470</v>
      </c>
      <c r="BE46" s="55">
        <v>182923250</v>
      </c>
      <c r="BF46" s="55">
        <v>2764233440</v>
      </c>
      <c r="BG46" s="55">
        <v>60675680</v>
      </c>
      <c r="BH46" s="55">
        <v>74566440</v>
      </c>
      <c r="BI46" s="55">
        <v>53617430</v>
      </c>
      <c r="BJ46" s="55">
        <v>916053740</v>
      </c>
      <c r="BK46" s="55">
        <v>1665259940</v>
      </c>
      <c r="BL46" s="55">
        <v>7678008</v>
      </c>
      <c r="BM46" s="55">
        <v>41063028</v>
      </c>
      <c r="BN46" s="55">
        <v>329593883</v>
      </c>
      <c r="BO46" s="55">
        <v>184269010</v>
      </c>
      <c r="BP46" s="55">
        <v>89570320</v>
      </c>
      <c r="BQ46" s="55">
        <v>1828306330</v>
      </c>
      <c r="BR46" s="55">
        <v>1342552900</v>
      </c>
      <c r="BS46" s="55">
        <v>1246220490</v>
      </c>
      <c r="BT46" s="55">
        <v>462134910</v>
      </c>
      <c r="BU46" s="55">
        <v>156244360</v>
      </c>
      <c r="BV46" s="55">
        <v>1273662280</v>
      </c>
      <c r="BW46" s="55">
        <v>1063901905</v>
      </c>
      <c r="BX46" s="55">
        <v>55639740</v>
      </c>
      <c r="BY46" s="55">
        <v>120749954</v>
      </c>
      <c r="BZ46" s="55">
        <v>35375681</v>
      </c>
      <c r="CA46" s="55">
        <v>95163363</v>
      </c>
      <c r="CB46" s="55">
        <v>13503034710</v>
      </c>
      <c r="CC46" s="55">
        <v>20027960</v>
      </c>
      <c r="CD46" s="55">
        <v>19570730</v>
      </c>
      <c r="CE46" s="55">
        <v>41779644</v>
      </c>
      <c r="CF46" s="55">
        <v>30076431</v>
      </c>
      <c r="CG46" s="55">
        <v>23627480</v>
      </c>
      <c r="CH46" s="55">
        <v>17745502</v>
      </c>
      <c r="CI46" s="55">
        <v>114213036</v>
      </c>
      <c r="CJ46" s="55">
        <v>365774300</v>
      </c>
      <c r="CK46" s="55">
        <v>1655411780</v>
      </c>
      <c r="CL46" s="55">
        <v>267440460</v>
      </c>
      <c r="CM46" s="55">
        <v>351976130</v>
      </c>
      <c r="CN46" s="55">
        <v>4877226467</v>
      </c>
      <c r="CO46" s="55">
        <v>3287632513</v>
      </c>
      <c r="CP46" s="55">
        <v>623652817</v>
      </c>
      <c r="CQ46" s="55">
        <v>165126277</v>
      </c>
      <c r="CR46" s="55">
        <v>170503569</v>
      </c>
      <c r="CS46" s="55">
        <v>55726228</v>
      </c>
      <c r="CT46" s="55">
        <v>62477957</v>
      </c>
      <c r="CU46" s="55">
        <v>19599894</v>
      </c>
      <c r="CV46" s="55">
        <v>24722948</v>
      </c>
      <c r="CW46" s="55">
        <v>75461579</v>
      </c>
      <c r="CX46" s="55">
        <v>83321676</v>
      </c>
      <c r="CY46" s="55">
        <v>6201370</v>
      </c>
      <c r="CZ46" s="55">
        <v>228414510</v>
      </c>
      <c r="DA46" s="55">
        <v>46413903</v>
      </c>
      <c r="DB46" s="55">
        <v>41108249</v>
      </c>
      <c r="DC46" s="55">
        <v>57826506</v>
      </c>
      <c r="DD46" s="55">
        <v>386457150</v>
      </c>
      <c r="DE46" s="55">
        <v>216075390</v>
      </c>
      <c r="DF46" s="55">
        <v>2484639430</v>
      </c>
      <c r="DG46" s="55">
        <v>54531889</v>
      </c>
      <c r="DH46" s="55">
        <v>411725505</v>
      </c>
      <c r="DI46" s="55">
        <v>604219120</v>
      </c>
      <c r="DJ46" s="55">
        <v>62017240</v>
      </c>
      <c r="DK46" s="55">
        <v>54794750</v>
      </c>
      <c r="DL46" s="55">
        <v>810935640</v>
      </c>
      <c r="DM46" s="55">
        <v>24571540</v>
      </c>
      <c r="DN46" s="55">
        <v>261062371</v>
      </c>
      <c r="DO46" s="55">
        <v>347639190</v>
      </c>
      <c r="DP46" s="55">
        <v>31692710</v>
      </c>
      <c r="DQ46" s="55">
        <v>516962230</v>
      </c>
      <c r="DR46" s="55">
        <v>81000278</v>
      </c>
      <c r="DS46" s="55">
        <v>36885639</v>
      </c>
      <c r="DT46" s="55">
        <v>11110891</v>
      </c>
      <c r="DU46" s="55">
        <v>28103258</v>
      </c>
      <c r="DV46" s="55">
        <v>8571918</v>
      </c>
      <c r="DW46" s="55">
        <v>20305642</v>
      </c>
      <c r="DX46" s="55">
        <v>101251360</v>
      </c>
      <c r="DY46" s="55">
        <v>192543040</v>
      </c>
      <c r="DZ46" s="55">
        <v>231662113</v>
      </c>
      <c r="EA46" s="55">
        <v>616413089</v>
      </c>
      <c r="EB46" s="55">
        <v>82190030</v>
      </c>
      <c r="EC46" s="55">
        <v>35127796</v>
      </c>
      <c r="ED46" s="55">
        <v>5353427630</v>
      </c>
      <c r="EE46" s="55">
        <v>17324312</v>
      </c>
      <c r="EF46" s="55">
        <v>90718365</v>
      </c>
      <c r="EG46" s="55">
        <v>28860778</v>
      </c>
      <c r="EH46" s="55">
        <v>13310629</v>
      </c>
      <c r="EI46" s="55">
        <v>1232689189</v>
      </c>
      <c r="EJ46" s="55">
        <v>1005715681</v>
      </c>
      <c r="EK46" s="55">
        <v>662628890</v>
      </c>
      <c r="EL46" s="55">
        <v>352174830</v>
      </c>
      <c r="EM46" s="55">
        <v>111478006</v>
      </c>
      <c r="EN46" s="55">
        <v>73085884</v>
      </c>
      <c r="EO46" s="55">
        <v>43507977</v>
      </c>
      <c r="EP46" s="55">
        <v>146368670</v>
      </c>
      <c r="EQ46" s="55">
        <v>1716839876</v>
      </c>
      <c r="ER46" s="55">
        <v>132961590</v>
      </c>
      <c r="ES46" s="55">
        <v>31922569</v>
      </c>
      <c r="ET46" s="55">
        <v>43836381</v>
      </c>
      <c r="EU46" s="55">
        <v>41140841</v>
      </c>
      <c r="EV46" s="55">
        <v>74138172</v>
      </c>
      <c r="EW46" s="55">
        <v>1212428933</v>
      </c>
      <c r="EX46" s="55">
        <v>53202541</v>
      </c>
      <c r="EY46" s="55">
        <v>30080423</v>
      </c>
      <c r="EZ46" s="55">
        <v>27394549</v>
      </c>
      <c r="FA46" s="55">
        <v>3381189600</v>
      </c>
      <c r="FB46" s="55">
        <v>430836860</v>
      </c>
      <c r="FC46" s="55">
        <v>412656166</v>
      </c>
      <c r="FD46" s="55">
        <v>49472189</v>
      </c>
      <c r="FE46" s="55">
        <v>32866252</v>
      </c>
      <c r="FF46" s="55">
        <v>22633247</v>
      </c>
      <c r="FG46" s="55">
        <v>29505049</v>
      </c>
      <c r="FH46" s="55">
        <v>38019354</v>
      </c>
      <c r="FI46" s="55">
        <v>1692995610</v>
      </c>
      <c r="FJ46" s="55">
        <v>1177966320</v>
      </c>
      <c r="FK46" s="55">
        <v>2447818820</v>
      </c>
      <c r="FL46" s="55">
        <v>2339278000</v>
      </c>
      <c r="FM46" s="55">
        <v>1328352650</v>
      </c>
      <c r="FN46" s="55">
        <v>2935651817</v>
      </c>
      <c r="FO46" s="55">
        <v>4176082130</v>
      </c>
      <c r="FP46" s="55">
        <v>1729187249</v>
      </c>
      <c r="FQ46" s="55">
        <v>574355450</v>
      </c>
      <c r="FR46" s="55">
        <v>740152200</v>
      </c>
      <c r="FS46" s="55">
        <v>579156110</v>
      </c>
      <c r="FT46" s="55">
        <v>579274570</v>
      </c>
      <c r="FU46" s="55">
        <v>164894890</v>
      </c>
      <c r="FV46" s="55">
        <v>139736680</v>
      </c>
      <c r="FW46" s="55">
        <v>20493755</v>
      </c>
      <c r="FX46" s="55">
        <v>16572261</v>
      </c>
      <c r="FY46" s="49"/>
      <c r="FZ46" s="49">
        <f>SUM(C46:FX46)</f>
        <v>181434340198</v>
      </c>
      <c r="GA46" s="49"/>
      <c r="GB46" s="49"/>
      <c r="GC46" s="49"/>
      <c r="GD46" s="49"/>
      <c r="GE46" s="49"/>
      <c r="GF46" s="49"/>
      <c r="GG46" s="7"/>
      <c r="GH46" s="7"/>
      <c r="GI46" s="7"/>
      <c r="GJ46" s="7"/>
      <c r="GK46" s="7"/>
      <c r="GL46" s="7"/>
      <c r="GM46" s="7"/>
    </row>
    <row r="47" spans="1:256" x14ac:dyDescent="0.35">
      <c r="A47" s="6" t="s">
        <v>499</v>
      </c>
      <c r="B47" s="28" t="s">
        <v>500</v>
      </c>
      <c r="C47" s="57">
        <v>2.7E-2</v>
      </c>
      <c r="D47" s="41">
        <v>2.7E-2</v>
      </c>
      <c r="E47" s="41">
        <v>2.7E-2</v>
      </c>
      <c r="F47" s="41">
        <v>2.7E-2</v>
      </c>
      <c r="G47" s="41">
        <v>2.5264999999999999E-2</v>
      </c>
      <c r="H47" s="41">
        <v>2.7E-2</v>
      </c>
      <c r="I47" s="41">
        <v>2.7E-2</v>
      </c>
      <c r="J47" s="41">
        <v>2.7E-2</v>
      </c>
      <c r="K47" s="41">
        <v>2.7E-2</v>
      </c>
      <c r="L47" s="41">
        <v>2.4895E-2</v>
      </c>
      <c r="M47" s="41">
        <v>2.3947E-2</v>
      </c>
      <c r="N47" s="41">
        <v>1.8755999999999998E-2</v>
      </c>
      <c r="O47" s="41">
        <v>2.7E-2</v>
      </c>
      <c r="P47" s="41">
        <v>2.7E-2</v>
      </c>
      <c r="Q47" s="41">
        <v>2.7E-2</v>
      </c>
      <c r="R47" s="41">
        <v>2.6908999999999999E-2</v>
      </c>
      <c r="S47" s="41">
        <v>2.4014000000000001E-2</v>
      </c>
      <c r="T47" s="41">
        <v>2.2301000000000001E-2</v>
      </c>
      <c r="U47" s="41">
        <v>2.1801000000000001E-2</v>
      </c>
      <c r="V47" s="41">
        <v>2.7E-2</v>
      </c>
      <c r="W47" s="41">
        <v>2.7E-2</v>
      </c>
      <c r="X47" s="41">
        <v>1.3756000000000001E-2</v>
      </c>
      <c r="Y47" s="41">
        <v>2.2498000000000001E-2</v>
      </c>
      <c r="Z47" s="41">
        <v>2.1915E-2</v>
      </c>
      <c r="AA47" s="41">
        <v>2.7E-2</v>
      </c>
      <c r="AB47" s="41">
        <v>2.7E-2</v>
      </c>
      <c r="AC47" s="41">
        <v>1.8981999999999999E-2</v>
      </c>
      <c r="AD47" s="41">
        <v>1.7693E-2</v>
      </c>
      <c r="AE47" s="41">
        <v>1.0814000000000001E-2</v>
      </c>
      <c r="AF47" s="41">
        <v>9.6740000000000003E-3</v>
      </c>
      <c r="AG47" s="41">
        <v>1.2485E-2</v>
      </c>
      <c r="AH47" s="41">
        <v>2.0122999999999999E-2</v>
      </c>
      <c r="AI47" s="41">
        <v>2.7E-2</v>
      </c>
      <c r="AJ47" s="41">
        <v>2.1787999999999998E-2</v>
      </c>
      <c r="AK47" s="41">
        <v>1.9279999999999999E-2</v>
      </c>
      <c r="AL47" s="41">
        <v>2.7E-2</v>
      </c>
      <c r="AM47" s="41">
        <v>1.9449000000000001E-2</v>
      </c>
      <c r="AN47" s="41">
        <v>2.5902999999999999E-2</v>
      </c>
      <c r="AO47" s="41">
        <v>2.5656000000000002E-2</v>
      </c>
      <c r="AP47" s="41">
        <v>2.7E-2</v>
      </c>
      <c r="AQ47" s="41">
        <v>1.8558999999999999E-2</v>
      </c>
      <c r="AR47" s="41">
        <v>2.7E-2</v>
      </c>
      <c r="AS47" s="41">
        <v>1.2137999999999999E-2</v>
      </c>
      <c r="AT47" s="41">
        <v>2.7E-2</v>
      </c>
      <c r="AU47" s="41">
        <v>2.2187999999999999E-2</v>
      </c>
      <c r="AV47" s="41">
        <v>2.7E-2</v>
      </c>
      <c r="AW47" s="41">
        <v>2.3595999999999999E-2</v>
      </c>
      <c r="AX47" s="41">
        <v>1.9798E-2</v>
      </c>
      <c r="AY47" s="41">
        <v>2.7E-2</v>
      </c>
      <c r="AZ47" s="41">
        <v>1.5720000000000001E-2</v>
      </c>
      <c r="BA47" s="41">
        <v>2.4893999999999999E-2</v>
      </c>
      <c r="BB47" s="41">
        <v>2.2683999999999999E-2</v>
      </c>
      <c r="BC47" s="41">
        <v>2.0715000000000001E-2</v>
      </c>
      <c r="BD47" s="41">
        <v>2.7E-2</v>
      </c>
      <c r="BE47" s="41">
        <v>2.5815999999999999E-2</v>
      </c>
      <c r="BF47" s="41">
        <v>2.7E-2</v>
      </c>
      <c r="BG47" s="41">
        <v>2.7E-2</v>
      </c>
      <c r="BH47" s="41">
        <v>2.4419E-2</v>
      </c>
      <c r="BI47" s="41">
        <v>1.1433E-2</v>
      </c>
      <c r="BJ47" s="41">
        <v>2.6164E-2</v>
      </c>
      <c r="BK47" s="41">
        <v>2.7E-2</v>
      </c>
      <c r="BL47" s="41">
        <v>2.7E-2</v>
      </c>
      <c r="BM47" s="41">
        <v>2.3834000000000001E-2</v>
      </c>
      <c r="BN47" s="41">
        <v>2.7E-2</v>
      </c>
      <c r="BO47" s="41">
        <v>1.8203E-2</v>
      </c>
      <c r="BP47" s="41">
        <v>2.4702000000000002E-2</v>
      </c>
      <c r="BQ47" s="41">
        <v>2.4759E-2</v>
      </c>
      <c r="BR47" s="41">
        <v>7.7000000000000002E-3</v>
      </c>
      <c r="BS47" s="41">
        <v>4.3949999999999996E-3</v>
      </c>
      <c r="BT47" s="41">
        <v>6.6509999999999998E-3</v>
      </c>
      <c r="BU47" s="41">
        <v>1.3811E-2</v>
      </c>
      <c r="BV47" s="41">
        <v>1.2777E-2</v>
      </c>
      <c r="BW47" s="41">
        <v>1.5736E-2</v>
      </c>
      <c r="BX47" s="41">
        <v>1.9067000000000001E-2</v>
      </c>
      <c r="BY47" s="41">
        <v>2.6780999999999999E-2</v>
      </c>
      <c r="BZ47" s="41">
        <v>2.7E-2</v>
      </c>
      <c r="CA47" s="41">
        <v>2.3040999999999999E-2</v>
      </c>
      <c r="CB47" s="41">
        <v>2.7E-2</v>
      </c>
      <c r="CC47" s="41">
        <v>2.5198999999999999E-2</v>
      </c>
      <c r="CD47" s="41">
        <v>2.2519999999999998E-2</v>
      </c>
      <c r="CE47" s="41">
        <v>2.7E-2</v>
      </c>
      <c r="CF47" s="41">
        <v>2.4334000000000001E-2</v>
      </c>
      <c r="CG47" s="41">
        <v>2.7E-2</v>
      </c>
      <c r="CH47" s="41">
        <v>2.5187999999999999E-2</v>
      </c>
      <c r="CI47" s="41">
        <v>2.7E-2</v>
      </c>
      <c r="CJ47" s="41">
        <v>2.6468999999999999E-2</v>
      </c>
      <c r="CK47" s="41">
        <v>9.6010000000000002E-3</v>
      </c>
      <c r="CL47" s="41">
        <v>1.1228999999999999E-2</v>
      </c>
      <c r="CM47" s="41">
        <v>5.274E-3</v>
      </c>
      <c r="CN47" s="41">
        <v>2.7E-2</v>
      </c>
      <c r="CO47" s="41">
        <v>2.5360000000000001E-2</v>
      </c>
      <c r="CP47" s="41">
        <v>2.0548999999999998E-2</v>
      </c>
      <c r="CQ47" s="41">
        <v>1.5427E-2</v>
      </c>
      <c r="CR47" s="41">
        <v>4.169E-3</v>
      </c>
      <c r="CS47" s="41">
        <v>2.5658E-2</v>
      </c>
      <c r="CT47" s="41">
        <v>1.1520000000000001E-2</v>
      </c>
      <c r="CU47" s="41">
        <v>2.2616000000000001E-2</v>
      </c>
      <c r="CV47" s="41">
        <v>1.3979E-2</v>
      </c>
      <c r="CW47" s="41">
        <v>1.7378999999999999E-2</v>
      </c>
      <c r="CX47" s="41">
        <v>2.4823999999999999E-2</v>
      </c>
      <c r="CY47" s="41">
        <v>2.7E-2</v>
      </c>
      <c r="CZ47" s="41">
        <v>2.7E-2</v>
      </c>
      <c r="DA47" s="41">
        <v>2.7E-2</v>
      </c>
      <c r="DB47" s="41">
        <v>2.7E-2</v>
      </c>
      <c r="DC47" s="41">
        <v>2.0417999999999999E-2</v>
      </c>
      <c r="DD47" s="41">
        <v>3.4299999999999999E-3</v>
      </c>
      <c r="DE47" s="41">
        <v>1.1894999999999999E-2</v>
      </c>
      <c r="DF47" s="41">
        <v>2.7E-2</v>
      </c>
      <c r="DG47" s="41">
        <v>2.3453000000000002E-2</v>
      </c>
      <c r="DH47" s="41">
        <v>2.3515999999999999E-2</v>
      </c>
      <c r="DI47" s="41">
        <v>2.1845E-2</v>
      </c>
      <c r="DJ47" s="41">
        <v>2.3883000000000001E-2</v>
      </c>
      <c r="DK47" s="41">
        <v>1.8658000000000001E-2</v>
      </c>
      <c r="DL47" s="41">
        <v>2.4967E-2</v>
      </c>
      <c r="DM47" s="41">
        <v>2.2898999999999999E-2</v>
      </c>
      <c r="DN47" s="41">
        <v>2.7E-2</v>
      </c>
      <c r="DO47" s="41">
        <v>2.7E-2</v>
      </c>
      <c r="DP47" s="41">
        <v>2.7E-2</v>
      </c>
      <c r="DQ47" s="41">
        <v>2.4545000000000001E-2</v>
      </c>
      <c r="DR47" s="41">
        <v>2.7E-2</v>
      </c>
      <c r="DS47" s="41">
        <v>2.7E-2</v>
      </c>
      <c r="DT47" s="41">
        <v>2.4729000000000001E-2</v>
      </c>
      <c r="DU47" s="41">
        <v>2.7E-2</v>
      </c>
      <c r="DV47" s="41">
        <v>2.7E-2</v>
      </c>
      <c r="DW47" s="41">
        <v>2.4996999999999998E-2</v>
      </c>
      <c r="DX47" s="41">
        <v>2.1930999999999999E-2</v>
      </c>
      <c r="DY47" s="41">
        <v>1.5928000000000001E-2</v>
      </c>
      <c r="DZ47" s="41">
        <v>2.0662E-2</v>
      </c>
      <c r="EA47" s="41">
        <v>1.2173E-2</v>
      </c>
      <c r="EB47" s="41">
        <v>2.7E-2</v>
      </c>
      <c r="EC47" s="41">
        <v>2.7E-2</v>
      </c>
      <c r="ED47" s="41">
        <v>4.4120000000000001E-3</v>
      </c>
      <c r="EE47" s="41">
        <v>2.7E-2</v>
      </c>
      <c r="EF47" s="41">
        <v>2.2595000000000001E-2</v>
      </c>
      <c r="EG47" s="41">
        <v>2.7E-2</v>
      </c>
      <c r="EH47" s="41">
        <v>2.7E-2</v>
      </c>
      <c r="EI47" s="41">
        <v>2.7E-2</v>
      </c>
      <c r="EJ47" s="41">
        <v>2.7E-2</v>
      </c>
      <c r="EK47" s="41">
        <v>5.7670000000000004E-3</v>
      </c>
      <c r="EL47" s="41">
        <v>5.1159999999999999E-3</v>
      </c>
      <c r="EM47" s="41">
        <v>1.9307999999999999E-2</v>
      </c>
      <c r="EN47" s="41">
        <v>2.7E-2</v>
      </c>
      <c r="EO47" s="41">
        <v>2.7E-2</v>
      </c>
      <c r="EP47" s="41">
        <v>2.3585999999999999E-2</v>
      </c>
      <c r="EQ47" s="41">
        <v>8.5959999999999995E-3</v>
      </c>
      <c r="ER47" s="41">
        <v>2.1283E-2</v>
      </c>
      <c r="ES47" s="41">
        <v>2.6557999999999998E-2</v>
      </c>
      <c r="ET47" s="41">
        <v>2.7E-2</v>
      </c>
      <c r="EU47" s="41">
        <v>2.7E-2</v>
      </c>
      <c r="EV47" s="41">
        <v>1.3965E-2</v>
      </c>
      <c r="EW47" s="41">
        <v>7.2810000000000001E-3</v>
      </c>
      <c r="EX47" s="41">
        <v>6.9100000000000003E-3</v>
      </c>
      <c r="EY47" s="41">
        <v>2.7E-2</v>
      </c>
      <c r="EZ47" s="41">
        <v>2.5942E-2</v>
      </c>
      <c r="FA47" s="41">
        <v>1.0666E-2</v>
      </c>
      <c r="FB47" s="41">
        <v>9.6240000000000006E-3</v>
      </c>
      <c r="FC47" s="41">
        <v>2.555E-2</v>
      </c>
      <c r="FD47" s="41">
        <v>2.7E-2</v>
      </c>
      <c r="FE47" s="41">
        <v>1.7180999999999998E-2</v>
      </c>
      <c r="FF47" s="41">
        <v>2.7E-2</v>
      </c>
      <c r="FG47" s="41">
        <v>2.7E-2</v>
      </c>
      <c r="FH47" s="41">
        <v>2.2772000000000001E-2</v>
      </c>
      <c r="FI47" s="41">
        <v>9.1999999999999998E-3</v>
      </c>
      <c r="FJ47" s="41">
        <v>2.2207999999999999E-2</v>
      </c>
      <c r="FK47" s="41">
        <v>1.0845E-2</v>
      </c>
      <c r="FL47" s="41">
        <v>2.7E-2</v>
      </c>
      <c r="FM47" s="41">
        <v>2.1413999999999999E-2</v>
      </c>
      <c r="FN47" s="41">
        <v>2.7E-2</v>
      </c>
      <c r="FO47" s="41">
        <v>5.6239999999999997E-3</v>
      </c>
      <c r="FP47" s="41">
        <v>1.2142999999999999E-2</v>
      </c>
      <c r="FQ47" s="41">
        <v>1.9879999999999998E-2</v>
      </c>
      <c r="FR47" s="41">
        <v>1.2376E-2</v>
      </c>
      <c r="FS47" s="41">
        <v>5.0679999999999996E-3</v>
      </c>
      <c r="FT47" s="41">
        <v>4.2929999999999999E-3</v>
      </c>
      <c r="FU47" s="41">
        <v>2.1344999999999999E-2</v>
      </c>
      <c r="FV47" s="41">
        <v>1.8031999999999999E-2</v>
      </c>
      <c r="FW47" s="41">
        <v>2.4497999999999999E-2</v>
      </c>
      <c r="FX47" s="41">
        <v>2.2675000000000001E-2</v>
      </c>
      <c r="FY47" s="41"/>
      <c r="FZ47" s="58">
        <f>SUM(C47:FX47)*1000</f>
        <v>3796.4220000000023</v>
      </c>
      <c r="GA47" s="7"/>
      <c r="GB47" s="7"/>
      <c r="GC47" s="7"/>
      <c r="GD47" s="7"/>
      <c r="GE47" s="7"/>
      <c r="GF47" s="7"/>
      <c r="GG47" s="11"/>
      <c r="GH47" s="28"/>
      <c r="GI47" s="28"/>
      <c r="GJ47" s="28"/>
      <c r="GK47" s="28"/>
      <c r="GL47" s="28"/>
      <c r="GM47" s="28"/>
    </row>
    <row r="48" spans="1:256" x14ac:dyDescent="0.35">
      <c r="A48" s="59" t="s">
        <v>501</v>
      </c>
      <c r="B48" s="7" t="s">
        <v>502</v>
      </c>
      <c r="C48" s="9">
        <v>999999999</v>
      </c>
      <c r="D48" s="7">
        <v>999999999</v>
      </c>
      <c r="E48" s="7">
        <v>999999999</v>
      </c>
      <c r="F48" s="7">
        <v>999999999</v>
      </c>
      <c r="G48" s="7">
        <v>999999999</v>
      </c>
      <c r="H48" s="7">
        <v>999999999</v>
      </c>
      <c r="I48" s="7">
        <v>999999999</v>
      </c>
      <c r="J48" s="7">
        <v>999999999</v>
      </c>
      <c r="K48" s="7">
        <v>999999999</v>
      </c>
      <c r="L48" s="7">
        <v>999999999</v>
      </c>
      <c r="M48" s="7">
        <v>999999999</v>
      </c>
      <c r="N48" s="7">
        <v>999999999</v>
      </c>
      <c r="O48" s="7">
        <v>999999999</v>
      </c>
      <c r="P48" s="7">
        <v>999999999</v>
      </c>
      <c r="Q48" s="7">
        <v>999999999</v>
      </c>
      <c r="R48" s="7">
        <v>999999999</v>
      </c>
      <c r="S48" s="7">
        <v>999999999</v>
      </c>
      <c r="T48" s="7">
        <v>999999999</v>
      </c>
      <c r="U48" s="7">
        <v>999999999</v>
      </c>
      <c r="V48" s="7">
        <v>999999999</v>
      </c>
      <c r="W48" s="7">
        <v>999999999</v>
      </c>
      <c r="X48" s="7">
        <v>999999999</v>
      </c>
      <c r="Y48" s="7">
        <v>999999999</v>
      </c>
      <c r="Z48" s="7">
        <v>999999999</v>
      </c>
      <c r="AA48" s="7">
        <v>999999999</v>
      </c>
      <c r="AB48" s="7">
        <v>999999999</v>
      </c>
      <c r="AC48" s="7">
        <v>999999999</v>
      </c>
      <c r="AD48" s="7">
        <v>999999999</v>
      </c>
      <c r="AE48" s="7">
        <v>999999999</v>
      </c>
      <c r="AF48" s="7">
        <v>999999999</v>
      </c>
      <c r="AG48" s="7">
        <v>999999999</v>
      </c>
      <c r="AH48" s="7">
        <v>999999999</v>
      </c>
      <c r="AI48" s="7">
        <v>999999999</v>
      </c>
      <c r="AJ48" s="7">
        <v>999999999</v>
      </c>
      <c r="AK48" s="7">
        <v>999999999</v>
      </c>
      <c r="AL48" s="7">
        <v>999999999</v>
      </c>
      <c r="AM48" s="7">
        <v>999999999</v>
      </c>
      <c r="AN48" s="7">
        <v>999999999</v>
      </c>
      <c r="AO48" s="7">
        <v>999999999</v>
      </c>
      <c r="AP48" s="7">
        <v>999999999</v>
      </c>
      <c r="AQ48" s="7">
        <v>999999999</v>
      </c>
      <c r="AR48" s="7">
        <v>999999999</v>
      </c>
      <c r="AS48" s="7">
        <v>999999999</v>
      </c>
      <c r="AT48" s="7">
        <v>999999999</v>
      </c>
      <c r="AU48" s="7">
        <v>999999999</v>
      </c>
      <c r="AV48" s="7">
        <v>999999999</v>
      </c>
      <c r="AW48" s="7">
        <v>999999999</v>
      </c>
      <c r="AX48" s="7">
        <v>999999999</v>
      </c>
      <c r="AY48" s="7">
        <v>999999999</v>
      </c>
      <c r="AZ48" s="7">
        <v>10783078.660301581</v>
      </c>
      <c r="BA48" s="7">
        <v>999999999</v>
      </c>
      <c r="BB48" s="7">
        <v>999999999</v>
      </c>
      <c r="BC48" s="7">
        <v>999999999</v>
      </c>
      <c r="BD48" s="7">
        <v>999999999</v>
      </c>
      <c r="BE48" s="7">
        <v>999999999</v>
      </c>
      <c r="BF48" s="7">
        <v>999999999</v>
      </c>
      <c r="BG48" s="7">
        <v>999999999</v>
      </c>
      <c r="BH48" s="7">
        <v>999999999</v>
      </c>
      <c r="BI48" s="7">
        <v>999999999</v>
      </c>
      <c r="BJ48" s="7">
        <v>999999999</v>
      </c>
      <c r="BK48" s="7">
        <v>999999999</v>
      </c>
      <c r="BL48" s="7">
        <v>999999999</v>
      </c>
      <c r="BM48" s="7">
        <v>999999999</v>
      </c>
      <c r="BN48" s="7">
        <v>999999999</v>
      </c>
      <c r="BO48" s="7">
        <v>999999999</v>
      </c>
      <c r="BP48" s="7">
        <v>999999999</v>
      </c>
      <c r="BQ48" s="7">
        <v>999999999</v>
      </c>
      <c r="BR48" s="7">
        <v>999999999</v>
      </c>
      <c r="BS48" s="7">
        <v>999999999</v>
      </c>
      <c r="BT48" s="7">
        <v>999999999</v>
      </c>
      <c r="BU48" s="7">
        <v>999999999</v>
      </c>
      <c r="BV48" s="7">
        <v>999999999</v>
      </c>
      <c r="BW48" s="7">
        <v>999999999</v>
      </c>
      <c r="BX48" s="7">
        <v>999999999</v>
      </c>
      <c r="BY48" s="7">
        <v>999999999</v>
      </c>
      <c r="BZ48" s="7">
        <v>999999999</v>
      </c>
      <c r="CA48" s="7">
        <v>999999999</v>
      </c>
      <c r="CB48" s="7">
        <v>999999999</v>
      </c>
      <c r="CC48" s="7">
        <v>999999999</v>
      </c>
      <c r="CD48" s="7">
        <v>999999999</v>
      </c>
      <c r="CE48" s="7">
        <v>999999999</v>
      </c>
      <c r="CF48" s="7">
        <v>999999999</v>
      </c>
      <c r="CG48" s="7">
        <v>999999999</v>
      </c>
      <c r="CH48" s="7">
        <v>999999999</v>
      </c>
      <c r="CI48" s="7">
        <v>999999999</v>
      </c>
      <c r="CJ48" s="7">
        <v>999999999</v>
      </c>
      <c r="CK48" s="7">
        <v>999999999</v>
      </c>
      <c r="CL48" s="7">
        <v>999999999</v>
      </c>
      <c r="CM48" s="7">
        <v>999999999</v>
      </c>
      <c r="CN48" s="7">
        <v>999999999</v>
      </c>
      <c r="CO48" s="7">
        <v>999999999</v>
      </c>
      <c r="CP48" s="7">
        <v>999999999</v>
      </c>
      <c r="CQ48" s="7">
        <v>999999999</v>
      </c>
      <c r="CR48" s="7">
        <v>999999999</v>
      </c>
      <c r="CS48" s="7">
        <v>999999999</v>
      </c>
      <c r="CT48" s="7">
        <v>999999999</v>
      </c>
      <c r="CU48" s="7">
        <v>999999999</v>
      </c>
      <c r="CV48" s="7">
        <v>999999999</v>
      </c>
      <c r="CW48" s="7">
        <v>999999999</v>
      </c>
      <c r="CX48" s="7">
        <v>999999999</v>
      </c>
      <c r="CY48" s="7">
        <v>999999999</v>
      </c>
      <c r="CZ48" s="7">
        <v>999999999</v>
      </c>
      <c r="DA48" s="7">
        <v>999999999</v>
      </c>
      <c r="DB48" s="7">
        <v>999999999</v>
      </c>
      <c r="DC48" s="7">
        <v>999999999</v>
      </c>
      <c r="DD48" s="7">
        <v>999999999</v>
      </c>
      <c r="DE48" s="7">
        <v>999999999</v>
      </c>
      <c r="DF48" s="7">
        <v>999999999</v>
      </c>
      <c r="DG48" s="7">
        <v>999999999</v>
      </c>
      <c r="DH48" s="7">
        <v>999999999</v>
      </c>
      <c r="DI48" s="7">
        <v>999999999</v>
      </c>
      <c r="DJ48" s="7">
        <v>999999999</v>
      </c>
      <c r="DK48" s="7">
        <v>999999999</v>
      </c>
      <c r="DL48" s="7">
        <v>999999999</v>
      </c>
      <c r="DM48" s="7">
        <v>999999999</v>
      </c>
      <c r="DN48" s="7">
        <v>999999999</v>
      </c>
      <c r="DO48" s="7">
        <v>999999999</v>
      </c>
      <c r="DP48" s="7">
        <v>999999999</v>
      </c>
      <c r="DQ48" s="7">
        <v>999999999</v>
      </c>
      <c r="DR48" s="7">
        <v>999999999</v>
      </c>
      <c r="DS48" s="7">
        <v>999999999</v>
      </c>
      <c r="DT48" s="7">
        <v>999999999</v>
      </c>
      <c r="DU48" s="7">
        <v>999999999</v>
      </c>
      <c r="DV48" s="7">
        <v>999999999</v>
      </c>
      <c r="DW48" s="7">
        <v>999999999</v>
      </c>
      <c r="DX48" s="7">
        <v>999999999</v>
      </c>
      <c r="DY48" s="7">
        <v>999999999</v>
      </c>
      <c r="DZ48" s="7">
        <v>999999999</v>
      </c>
      <c r="EA48" s="7">
        <v>999999999</v>
      </c>
      <c r="EB48" s="7">
        <v>999999999</v>
      </c>
      <c r="EC48" s="7">
        <v>999999999</v>
      </c>
      <c r="ED48" s="7">
        <v>999999999</v>
      </c>
      <c r="EE48" s="7">
        <v>999999999</v>
      </c>
      <c r="EF48" s="7">
        <v>999999999</v>
      </c>
      <c r="EG48" s="7">
        <v>999999999</v>
      </c>
      <c r="EH48" s="7">
        <v>999999999</v>
      </c>
      <c r="EI48" s="7">
        <v>999999999</v>
      </c>
      <c r="EJ48" s="7">
        <v>999999999</v>
      </c>
      <c r="EK48" s="7">
        <v>999999999</v>
      </c>
      <c r="EL48" s="7">
        <v>999999999</v>
      </c>
      <c r="EM48" s="7">
        <v>999999999</v>
      </c>
      <c r="EN48" s="7">
        <v>999999999</v>
      </c>
      <c r="EO48" s="7">
        <v>999999999</v>
      </c>
      <c r="EP48" s="7">
        <v>999999999</v>
      </c>
      <c r="EQ48" s="7">
        <v>9360013.6634160001</v>
      </c>
      <c r="ER48" s="7">
        <v>999999999</v>
      </c>
      <c r="ES48" s="7">
        <v>999999999</v>
      </c>
      <c r="ET48" s="7">
        <v>999999999</v>
      </c>
      <c r="EU48" s="7">
        <v>999999999</v>
      </c>
      <c r="EV48" s="7">
        <v>999999999</v>
      </c>
      <c r="EW48" s="7">
        <v>999999999</v>
      </c>
      <c r="EX48" s="7">
        <v>999999999</v>
      </c>
      <c r="EY48" s="7">
        <v>999999999</v>
      </c>
      <c r="EZ48" s="7">
        <v>999999999</v>
      </c>
      <c r="FA48" s="7">
        <v>999999999</v>
      </c>
      <c r="FB48" s="7">
        <v>999999999</v>
      </c>
      <c r="FC48" s="7">
        <v>999999999</v>
      </c>
      <c r="FD48" s="7">
        <v>999999999</v>
      </c>
      <c r="FE48" s="7">
        <v>999999999</v>
      </c>
      <c r="FF48" s="7">
        <v>999999999</v>
      </c>
      <c r="FG48" s="7">
        <v>999999999</v>
      </c>
      <c r="FH48" s="7">
        <v>999999999</v>
      </c>
      <c r="FI48" s="7">
        <v>999999999</v>
      </c>
      <c r="FJ48" s="7">
        <v>999999999</v>
      </c>
      <c r="FK48" s="7">
        <v>999999999</v>
      </c>
      <c r="FL48" s="7">
        <v>999999999</v>
      </c>
      <c r="FM48" s="7">
        <v>999999999</v>
      </c>
      <c r="FN48" s="7">
        <v>999999999</v>
      </c>
      <c r="FO48" s="7">
        <v>999999999</v>
      </c>
      <c r="FP48" s="7">
        <v>999999999</v>
      </c>
      <c r="FQ48" s="7">
        <v>999999999</v>
      </c>
      <c r="FR48" s="7">
        <v>999999999</v>
      </c>
      <c r="FS48" s="7">
        <v>999999999</v>
      </c>
      <c r="FT48" s="7">
        <v>999999999</v>
      </c>
      <c r="FU48" s="7">
        <v>999999999</v>
      </c>
      <c r="FV48" s="7">
        <v>999999999</v>
      </c>
      <c r="FW48" s="7">
        <v>999999999</v>
      </c>
      <c r="FX48" s="7">
        <v>999999999</v>
      </c>
      <c r="FY48" s="7"/>
      <c r="FZ48" s="49">
        <f>SUM(C48:FX48)</f>
        <v>176020142916.32373</v>
      </c>
      <c r="GA48" s="7"/>
      <c r="GB48" s="49"/>
      <c r="GC48" s="49"/>
      <c r="GD48" s="49"/>
      <c r="GE48" s="49"/>
      <c r="GF48" s="49"/>
      <c r="GG48" s="7"/>
      <c r="GH48" s="7"/>
      <c r="GI48" s="7"/>
      <c r="GJ48" s="7"/>
      <c r="GK48" s="7"/>
      <c r="GL48" s="7"/>
      <c r="GM48" s="7"/>
    </row>
    <row r="49" spans="1:256" x14ac:dyDescent="0.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 t="s">
        <v>2</v>
      </c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60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 t="s">
        <v>2</v>
      </c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</row>
    <row r="50" spans="1:256" x14ac:dyDescent="0.35">
      <c r="A50" s="7"/>
      <c r="B50" s="42" t="s">
        <v>503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</row>
    <row r="51" spans="1:256" x14ac:dyDescent="0.35">
      <c r="A51" s="6" t="s">
        <v>504</v>
      </c>
      <c r="B51" s="7" t="s">
        <v>505</v>
      </c>
      <c r="C51" s="9">
        <v>66719849.18</v>
      </c>
      <c r="D51" s="7">
        <v>401052117.13</v>
      </c>
      <c r="E51" s="7">
        <v>69147674.489999995</v>
      </c>
      <c r="F51" s="7">
        <v>204651311.71000001</v>
      </c>
      <c r="G51" s="7">
        <v>13453195.119999999</v>
      </c>
      <c r="H51" s="7">
        <v>11696242</v>
      </c>
      <c r="I51" s="7">
        <v>97581917.879999995</v>
      </c>
      <c r="J51" s="7">
        <v>22222616.920000002</v>
      </c>
      <c r="K51" s="7">
        <v>3597400.33</v>
      </c>
      <c r="L51" s="7">
        <v>24506954.100000001</v>
      </c>
      <c r="M51" s="7">
        <v>13949492.859999999</v>
      </c>
      <c r="N51" s="7">
        <v>525649516</v>
      </c>
      <c r="O51" s="7">
        <v>132061724.56</v>
      </c>
      <c r="P51" s="7">
        <v>4148906.53</v>
      </c>
      <c r="Q51" s="7">
        <v>411488843.22000003</v>
      </c>
      <c r="R51" s="7">
        <v>46180103.68</v>
      </c>
      <c r="S51" s="7">
        <v>17107070.829999998</v>
      </c>
      <c r="T51" s="7">
        <v>2617504.7400000002</v>
      </c>
      <c r="U51" s="7">
        <v>1250283.8700000001</v>
      </c>
      <c r="V51" s="7">
        <v>3590952.05</v>
      </c>
      <c r="W51" s="7">
        <v>2612680.69</v>
      </c>
      <c r="X51" s="7">
        <v>997745.07</v>
      </c>
      <c r="Y51" s="7">
        <v>8173158.6299999999</v>
      </c>
      <c r="Z51" s="7">
        <v>3261696.01</v>
      </c>
      <c r="AA51" s="7">
        <v>304443239.94999999</v>
      </c>
      <c r="AB51" s="7">
        <v>283463415.39999998</v>
      </c>
      <c r="AC51" s="7">
        <v>10241530.539999999</v>
      </c>
      <c r="AD51" s="7">
        <v>13914545.619999999</v>
      </c>
      <c r="AE51" s="7">
        <v>1831391.78</v>
      </c>
      <c r="AF51" s="7">
        <v>2944026.54</v>
      </c>
      <c r="AG51" s="7">
        <v>7255852.0599999996</v>
      </c>
      <c r="AH51" s="7">
        <v>10474934.390000001</v>
      </c>
      <c r="AI51" s="7">
        <v>4387940.42</v>
      </c>
      <c r="AJ51" s="7">
        <v>2746300.46</v>
      </c>
      <c r="AK51" s="7">
        <v>3329167.58</v>
      </c>
      <c r="AL51" s="7">
        <v>3727154.18</v>
      </c>
      <c r="AM51" s="7">
        <v>4853084</v>
      </c>
      <c r="AN51" s="7">
        <v>4445684.7699999996</v>
      </c>
      <c r="AO51" s="7">
        <v>43969743.049999997</v>
      </c>
      <c r="AP51" s="7">
        <v>915418317.79999995</v>
      </c>
      <c r="AQ51" s="7">
        <v>3670950.9</v>
      </c>
      <c r="AR51" s="7">
        <v>623723794.23000002</v>
      </c>
      <c r="AS51" s="7">
        <v>71372618.310000002</v>
      </c>
      <c r="AT51" s="7">
        <v>22803775.030000001</v>
      </c>
      <c r="AU51" s="7">
        <v>3869015.65</v>
      </c>
      <c r="AV51" s="7">
        <v>4288096.72</v>
      </c>
      <c r="AW51" s="7">
        <v>3780229.83</v>
      </c>
      <c r="AX51" s="7">
        <v>1730491.42</v>
      </c>
      <c r="AY51" s="7">
        <v>5198338.68</v>
      </c>
      <c r="AZ51" s="7">
        <v>130705533.2</v>
      </c>
      <c r="BA51" s="7">
        <v>87065190.739999995</v>
      </c>
      <c r="BB51" s="7">
        <v>77286743.219999999</v>
      </c>
      <c r="BC51" s="7">
        <v>275601414.35000002</v>
      </c>
      <c r="BD51" s="7">
        <v>33997276.729999997</v>
      </c>
      <c r="BE51" s="7">
        <v>13749223.98</v>
      </c>
      <c r="BF51" s="7">
        <v>241224913.16</v>
      </c>
      <c r="BG51" s="7">
        <v>10547333.800000001</v>
      </c>
      <c r="BH51" s="7">
        <v>6471912.9199999999</v>
      </c>
      <c r="BI51" s="7">
        <v>3998617.75</v>
      </c>
      <c r="BJ51" s="7">
        <v>60558049.659999996</v>
      </c>
      <c r="BK51" s="7">
        <v>291654956.88</v>
      </c>
      <c r="BL51" s="7">
        <v>2792311.05</v>
      </c>
      <c r="BM51" s="7">
        <v>4032044.62</v>
      </c>
      <c r="BN51" s="7">
        <v>32978274.32</v>
      </c>
      <c r="BO51" s="7">
        <v>13431519.279999999</v>
      </c>
      <c r="BP51" s="7">
        <v>3313669.31</v>
      </c>
      <c r="BQ51" s="7">
        <v>63425868.539999999</v>
      </c>
      <c r="BR51" s="7">
        <v>44729359.560000002</v>
      </c>
      <c r="BS51" s="7">
        <v>13294531.24</v>
      </c>
      <c r="BT51" s="7">
        <v>5108189.07</v>
      </c>
      <c r="BU51" s="7">
        <v>5105332.01</v>
      </c>
      <c r="BV51" s="7">
        <v>12919929.119999999</v>
      </c>
      <c r="BW51" s="7">
        <v>19975143.93</v>
      </c>
      <c r="BX51" s="7">
        <v>1619685.66</v>
      </c>
      <c r="BY51" s="7">
        <v>5673908.8499999996</v>
      </c>
      <c r="BZ51" s="7">
        <v>3129044.67</v>
      </c>
      <c r="CA51" s="7">
        <v>2784567.23</v>
      </c>
      <c r="CB51" s="7">
        <v>772843770.21000004</v>
      </c>
      <c r="CC51" s="7">
        <v>2950892.52</v>
      </c>
      <c r="CD51" s="7">
        <v>1590048.84</v>
      </c>
      <c r="CE51" s="7">
        <v>2411575.94</v>
      </c>
      <c r="CF51" s="7">
        <v>2490848.86</v>
      </c>
      <c r="CG51" s="7">
        <v>3239768.81</v>
      </c>
      <c r="CH51" s="7">
        <v>2032511.16</v>
      </c>
      <c r="CI51" s="7">
        <v>7403011.4000000004</v>
      </c>
      <c r="CJ51" s="7">
        <v>10361280.5</v>
      </c>
      <c r="CK51" s="7">
        <v>57748531.310000002</v>
      </c>
      <c r="CL51" s="7">
        <v>14111193.9</v>
      </c>
      <c r="CM51" s="7">
        <v>8571895.0299999993</v>
      </c>
      <c r="CN51" s="7">
        <v>305459488.16000003</v>
      </c>
      <c r="CO51" s="7">
        <v>141329141.08000001</v>
      </c>
      <c r="CP51" s="7">
        <v>10850547.109999999</v>
      </c>
      <c r="CQ51" s="7">
        <v>9667081.9700000007</v>
      </c>
      <c r="CR51" s="7">
        <v>3354540.33</v>
      </c>
      <c r="CS51" s="7">
        <v>4217199.87</v>
      </c>
      <c r="CT51" s="7">
        <v>1969085.4</v>
      </c>
      <c r="CU51" s="7">
        <v>4496356.8899999997</v>
      </c>
      <c r="CV51" s="7">
        <v>927869.74</v>
      </c>
      <c r="CW51" s="7">
        <v>3123676.14</v>
      </c>
      <c r="CX51" s="7">
        <v>5113049.0199999996</v>
      </c>
      <c r="CY51" s="7">
        <v>1012983.36</v>
      </c>
      <c r="CZ51" s="7">
        <v>19736826.550000001</v>
      </c>
      <c r="DA51" s="7">
        <v>3154789.73</v>
      </c>
      <c r="DB51" s="7">
        <v>4052304.29</v>
      </c>
      <c r="DC51" s="7">
        <v>2601021.4</v>
      </c>
      <c r="DD51" s="7">
        <v>2949343.28</v>
      </c>
      <c r="DE51" s="7">
        <v>4304175.45</v>
      </c>
      <c r="DF51" s="7">
        <v>205428339.49000001</v>
      </c>
      <c r="DG51" s="7">
        <v>1724436.21</v>
      </c>
      <c r="DH51" s="7">
        <v>19283620.140000001</v>
      </c>
      <c r="DI51" s="7">
        <v>25669778.629999999</v>
      </c>
      <c r="DJ51" s="7">
        <v>7111285.1900000004</v>
      </c>
      <c r="DK51" s="7">
        <v>5211322.96</v>
      </c>
      <c r="DL51" s="7">
        <v>58400673.609999999</v>
      </c>
      <c r="DM51" s="7">
        <v>4018783.77</v>
      </c>
      <c r="DN51" s="7">
        <v>14797471.5</v>
      </c>
      <c r="DO51" s="7">
        <v>32455902</v>
      </c>
      <c r="DP51" s="7">
        <v>3369729.4</v>
      </c>
      <c r="DQ51" s="7">
        <v>9020096.1600000001</v>
      </c>
      <c r="DR51" s="7">
        <v>14975984.630000001</v>
      </c>
      <c r="DS51" s="7">
        <v>8429420.1199999992</v>
      </c>
      <c r="DT51" s="7">
        <v>2867310.86</v>
      </c>
      <c r="DU51" s="7">
        <v>4605720.43</v>
      </c>
      <c r="DV51" s="7">
        <v>3353720.72</v>
      </c>
      <c r="DW51" s="7">
        <v>4128757.67</v>
      </c>
      <c r="DX51" s="7">
        <v>3298855.25</v>
      </c>
      <c r="DY51" s="7">
        <v>4436322.12</v>
      </c>
      <c r="DZ51" s="7">
        <v>8560790.4700000007</v>
      </c>
      <c r="EA51" s="7">
        <v>6529849.6799999997</v>
      </c>
      <c r="EB51" s="7">
        <v>6396331.5700000003</v>
      </c>
      <c r="EC51" s="7">
        <v>3975160.76</v>
      </c>
      <c r="ED51" s="7">
        <v>21131733.359999999</v>
      </c>
      <c r="EE51" s="7">
        <v>3038532.79</v>
      </c>
      <c r="EF51" s="7">
        <v>15323547.789999999</v>
      </c>
      <c r="EG51" s="7">
        <v>3581197.21</v>
      </c>
      <c r="EH51" s="7">
        <v>3454620.19</v>
      </c>
      <c r="EI51" s="7">
        <v>155065584.93000001</v>
      </c>
      <c r="EJ51" s="7">
        <v>94906535.140000001</v>
      </c>
      <c r="EK51" s="7">
        <v>7122858.3899999997</v>
      </c>
      <c r="EL51" s="7">
        <v>4983519.76</v>
      </c>
      <c r="EM51" s="7">
        <v>4767206.7699999996</v>
      </c>
      <c r="EN51" s="7">
        <v>11027692.5</v>
      </c>
      <c r="EO51" s="7">
        <v>4219755.97</v>
      </c>
      <c r="EP51" s="7">
        <v>5038887.46</v>
      </c>
      <c r="EQ51" s="7">
        <v>26819236.190000001</v>
      </c>
      <c r="ER51" s="7">
        <v>4306820.08</v>
      </c>
      <c r="ES51" s="7">
        <v>2723078.91</v>
      </c>
      <c r="ET51" s="7">
        <v>3861075.65</v>
      </c>
      <c r="EU51" s="7">
        <v>7118095.5300000003</v>
      </c>
      <c r="EV51" s="7">
        <v>1770145.84</v>
      </c>
      <c r="EW51" s="7">
        <v>11865998.57</v>
      </c>
      <c r="EX51" s="7">
        <v>3312990.93</v>
      </c>
      <c r="EY51" s="7">
        <v>7554255.9199999999</v>
      </c>
      <c r="EZ51" s="7">
        <v>2472804.35</v>
      </c>
      <c r="FA51" s="7">
        <v>36810687.869999997</v>
      </c>
      <c r="FB51" s="7">
        <v>4416504.42</v>
      </c>
      <c r="FC51" s="7">
        <v>18929228.760000002</v>
      </c>
      <c r="FD51" s="7">
        <v>4811205.87</v>
      </c>
      <c r="FE51" s="7">
        <v>1928053.17</v>
      </c>
      <c r="FF51" s="7">
        <v>3331850.92</v>
      </c>
      <c r="FG51" s="7">
        <v>2326466.5099999998</v>
      </c>
      <c r="FH51" s="7">
        <v>1518430.27</v>
      </c>
      <c r="FI51" s="7">
        <v>18174298.379999999</v>
      </c>
      <c r="FJ51" s="7">
        <v>19514541.68</v>
      </c>
      <c r="FK51" s="7">
        <v>24992684.260000002</v>
      </c>
      <c r="FL51" s="7">
        <v>79338871.329999998</v>
      </c>
      <c r="FM51" s="7">
        <v>36378240.899999999</v>
      </c>
      <c r="FN51" s="7">
        <v>225612866.44</v>
      </c>
      <c r="FO51" s="7">
        <v>11364072.85</v>
      </c>
      <c r="FP51" s="7">
        <v>24255342.969999999</v>
      </c>
      <c r="FQ51" s="7">
        <v>10232293.92</v>
      </c>
      <c r="FR51" s="7">
        <v>2990961.91</v>
      </c>
      <c r="FS51" s="7">
        <v>3156962.51</v>
      </c>
      <c r="FT51" s="7">
        <v>1352119.29</v>
      </c>
      <c r="FU51" s="7">
        <v>9507575.9399999995</v>
      </c>
      <c r="FV51" s="7">
        <v>7753079.2300000004</v>
      </c>
      <c r="FW51" s="7">
        <v>3096878.8</v>
      </c>
      <c r="FX51" s="7">
        <v>1236153</v>
      </c>
      <c r="FY51" s="7"/>
      <c r="FZ51" s="7">
        <f>SUM(C51:FX51)</f>
        <v>8743397158.7799988</v>
      </c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</row>
    <row r="52" spans="1:256" x14ac:dyDescent="0.35">
      <c r="A52" s="6" t="s">
        <v>506</v>
      </c>
      <c r="B52" s="7" t="s">
        <v>507</v>
      </c>
      <c r="C52" s="7">
        <v>9828.2199999999993</v>
      </c>
      <c r="D52" s="7">
        <v>9771.34</v>
      </c>
      <c r="E52" s="7">
        <v>10407.219999999999</v>
      </c>
      <c r="F52" s="7">
        <v>9594.17</v>
      </c>
      <c r="G52" s="7">
        <v>10161.02</v>
      </c>
      <c r="H52" s="7">
        <v>10139.790000000001</v>
      </c>
      <c r="I52" s="7">
        <v>10378.07</v>
      </c>
      <c r="J52" s="7">
        <v>9529.02</v>
      </c>
      <c r="K52" s="7">
        <v>13997.67</v>
      </c>
      <c r="L52" s="7">
        <v>10269.42</v>
      </c>
      <c r="M52" s="7">
        <v>11826.62</v>
      </c>
      <c r="N52" s="7">
        <v>9911.5400000000009</v>
      </c>
      <c r="O52" s="7">
        <v>9470.59</v>
      </c>
      <c r="P52" s="7">
        <v>13992.94</v>
      </c>
      <c r="Q52" s="7">
        <v>10685.05</v>
      </c>
      <c r="R52" s="7">
        <v>9437.2199999999993</v>
      </c>
      <c r="S52" s="7">
        <v>10007.65</v>
      </c>
      <c r="T52" s="7">
        <v>17052.150000000001</v>
      </c>
      <c r="U52" s="7">
        <v>20329.82</v>
      </c>
      <c r="V52" s="7">
        <v>13334.39</v>
      </c>
      <c r="W52" s="7">
        <v>17394.68</v>
      </c>
      <c r="X52" s="7">
        <v>19954.900000000001</v>
      </c>
      <c r="Y52" s="7">
        <v>10242.049999999999</v>
      </c>
      <c r="Z52" s="7">
        <v>13968.72</v>
      </c>
      <c r="AA52" s="7">
        <v>9703.6200000000008</v>
      </c>
      <c r="AB52" s="7">
        <v>9804.7900000000009</v>
      </c>
      <c r="AC52" s="7">
        <v>9866.6</v>
      </c>
      <c r="AD52" s="7">
        <v>9693.17</v>
      </c>
      <c r="AE52" s="7">
        <v>17849.82</v>
      </c>
      <c r="AF52" s="7">
        <v>16175.97</v>
      </c>
      <c r="AG52" s="7">
        <v>10805.44</v>
      </c>
      <c r="AH52" s="7">
        <v>9913.81</v>
      </c>
      <c r="AI52" s="7">
        <v>12138.15</v>
      </c>
      <c r="AJ52" s="7">
        <v>17809.990000000002</v>
      </c>
      <c r="AK52" s="7">
        <v>15718.45</v>
      </c>
      <c r="AL52" s="7">
        <v>13682.65</v>
      </c>
      <c r="AM52" s="7">
        <v>11312.55</v>
      </c>
      <c r="AN52" s="7">
        <v>12505.44</v>
      </c>
      <c r="AO52" s="7">
        <v>9508.41</v>
      </c>
      <c r="AP52" s="7">
        <v>10306.08</v>
      </c>
      <c r="AQ52" s="7">
        <v>15014.11</v>
      </c>
      <c r="AR52" s="7">
        <v>9542.2800000000007</v>
      </c>
      <c r="AS52" s="7">
        <v>10324.11</v>
      </c>
      <c r="AT52" s="7">
        <v>9744.3700000000008</v>
      </c>
      <c r="AU52" s="7">
        <v>14463.61</v>
      </c>
      <c r="AV52" s="7">
        <v>13854.92</v>
      </c>
      <c r="AW52" s="7">
        <v>14373.5</v>
      </c>
      <c r="AX52" s="7">
        <v>20849.29</v>
      </c>
      <c r="AY52" s="7">
        <v>11697.43</v>
      </c>
      <c r="AZ52" s="7">
        <v>9987.0499999999993</v>
      </c>
      <c r="BA52" s="7">
        <v>9388.5</v>
      </c>
      <c r="BB52" s="7">
        <v>9473.9699999999993</v>
      </c>
      <c r="BC52" s="7">
        <v>9759.5300000000007</v>
      </c>
      <c r="BD52" s="7">
        <v>9388.66</v>
      </c>
      <c r="BE52" s="7">
        <v>10046.200000000001</v>
      </c>
      <c r="BF52" s="7">
        <v>9371.2000000000007</v>
      </c>
      <c r="BG52" s="7">
        <v>10292.09</v>
      </c>
      <c r="BH52" s="7">
        <v>10817.17</v>
      </c>
      <c r="BI52" s="7">
        <v>14270.58</v>
      </c>
      <c r="BJ52" s="7">
        <v>9395.5499999999993</v>
      </c>
      <c r="BK52" s="7">
        <v>9479.2900000000009</v>
      </c>
      <c r="BL52" s="7">
        <v>16780.72</v>
      </c>
      <c r="BM52" s="7">
        <v>13594.22</v>
      </c>
      <c r="BN52" s="7">
        <v>9387.5</v>
      </c>
      <c r="BO52" s="7">
        <v>9684.56</v>
      </c>
      <c r="BP52" s="7">
        <v>15931.1</v>
      </c>
      <c r="BQ52" s="7">
        <v>10359.64</v>
      </c>
      <c r="BR52" s="7">
        <v>9611.16</v>
      </c>
      <c r="BS52" s="7">
        <v>10839.41</v>
      </c>
      <c r="BT52" s="7">
        <v>11789.04</v>
      </c>
      <c r="BU52" s="7">
        <v>12175.85</v>
      </c>
      <c r="BV52" s="7">
        <v>9977.5499999999993</v>
      </c>
      <c r="BW52" s="7">
        <v>9701.3799999999992</v>
      </c>
      <c r="BX52" s="7">
        <v>20980.38</v>
      </c>
      <c r="BY52" s="7">
        <v>10970.43</v>
      </c>
      <c r="BZ52" s="7">
        <v>15029.03</v>
      </c>
      <c r="CA52" s="7">
        <v>17612.7</v>
      </c>
      <c r="CB52" s="7">
        <v>9663.7099999999991</v>
      </c>
      <c r="CC52" s="7">
        <v>15409.36</v>
      </c>
      <c r="CD52" s="7">
        <v>18171.990000000002</v>
      </c>
      <c r="CE52" s="7">
        <v>16852.38</v>
      </c>
      <c r="CF52" s="7">
        <v>16387.16</v>
      </c>
      <c r="CG52" s="7">
        <v>14929.81</v>
      </c>
      <c r="CH52" s="7">
        <v>18629.8</v>
      </c>
      <c r="CI52" s="7">
        <v>10445.9</v>
      </c>
      <c r="CJ52" s="7">
        <v>10541.54</v>
      </c>
      <c r="CK52" s="7">
        <v>9639.3700000000008</v>
      </c>
      <c r="CL52" s="7">
        <v>10264.93</v>
      </c>
      <c r="CM52" s="7">
        <v>10847.75</v>
      </c>
      <c r="CN52" s="7">
        <v>9380.94</v>
      </c>
      <c r="CO52" s="7">
        <v>9387.77</v>
      </c>
      <c r="CP52" s="7">
        <v>10428.200000000001</v>
      </c>
      <c r="CQ52" s="7">
        <v>10864.33</v>
      </c>
      <c r="CR52" s="7">
        <v>15042.78</v>
      </c>
      <c r="CS52" s="7">
        <v>12359.91</v>
      </c>
      <c r="CT52" s="7">
        <v>18860.97</v>
      </c>
      <c r="CU52" s="7">
        <v>9347.94</v>
      </c>
      <c r="CV52" s="7">
        <v>18557.39</v>
      </c>
      <c r="CW52" s="7">
        <v>15776.14</v>
      </c>
      <c r="CX52" s="7">
        <v>10937</v>
      </c>
      <c r="CY52" s="7">
        <v>20259.669999999998</v>
      </c>
      <c r="CZ52" s="7">
        <v>9762.01</v>
      </c>
      <c r="DA52" s="7">
        <v>15351.77</v>
      </c>
      <c r="DB52" s="7">
        <v>12934.26</v>
      </c>
      <c r="DC52" s="7">
        <v>17259.599999999999</v>
      </c>
      <c r="DD52" s="7">
        <v>16476.78</v>
      </c>
      <c r="DE52" s="7">
        <v>12097.18</v>
      </c>
      <c r="DF52" s="7">
        <v>9388.0499999999993</v>
      </c>
      <c r="DG52" s="7">
        <v>19798.349999999999</v>
      </c>
      <c r="DH52" s="7">
        <v>9391.5300000000007</v>
      </c>
      <c r="DI52" s="7">
        <v>9677.2099999999991</v>
      </c>
      <c r="DJ52" s="7">
        <v>10454.700000000001</v>
      </c>
      <c r="DK52" s="7">
        <v>11171.11</v>
      </c>
      <c r="DL52" s="7">
        <v>9902.4500000000007</v>
      </c>
      <c r="DM52" s="7">
        <v>16120.27</v>
      </c>
      <c r="DN52" s="7">
        <v>10180.58</v>
      </c>
      <c r="DO52" s="7">
        <v>9708.6200000000008</v>
      </c>
      <c r="DP52" s="7">
        <v>15820.33</v>
      </c>
      <c r="DQ52" s="7">
        <v>10279.31</v>
      </c>
      <c r="DR52" s="7">
        <v>10428.23</v>
      </c>
      <c r="DS52" s="7">
        <v>11152.98</v>
      </c>
      <c r="DT52" s="7">
        <v>18022.07</v>
      </c>
      <c r="DU52" s="7">
        <v>12025.38</v>
      </c>
      <c r="DV52" s="7">
        <v>15039.11</v>
      </c>
      <c r="DW52" s="7">
        <v>12850.16</v>
      </c>
      <c r="DX52" s="7">
        <v>18616.560000000001</v>
      </c>
      <c r="DY52" s="7">
        <v>13798.82</v>
      </c>
      <c r="DZ52" s="7">
        <v>10667.65</v>
      </c>
      <c r="EA52" s="7">
        <v>11086.33</v>
      </c>
      <c r="EB52" s="7">
        <v>10681.92</v>
      </c>
      <c r="EC52" s="7">
        <v>12045.94</v>
      </c>
      <c r="ED52" s="7">
        <v>12768.42</v>
      </c>
      <c r="EE52" s="7">
        <v>16102.45</v>
      </c>
      <c r="EF52" s="7">
        <v>10131.94</v>
      </c>
      <c r="EG52" s="7">
        <v>12882</v>
      </c>
      <c r="EH52" s="7">
        <v>13358.93</v>
      </c>
      <c r="EI52" s="7">
        <v>10064.1</v>
      </c>
      <c r="EJ52" s="7">
        <v>9380.25</v>
      </c>
      <c r="EK52" s="7">
        <v>10262.01</v>
      </c>
      <c r="EL52" s="7">
        <v>10529.3</v>
      </c>
      <c r="EM52" s="7">
        <v>11138.33</v>
      </c>
      <c r="EN52" s="7">
        <v>10183.48</v>
      </c>
      <c r="EO52" s="7">
        <v>12025.52</v>
      </c>
      <c r="EP52" s="7">
        <v>12069.19</v>
      </c>
      <c r="EQ52" s="7">
        <v>9741.4699999999993</v>
      </c>
      <c r="ER52" s="7">
        <v>13870.6</v>
      </c>
      <c r="ES52" s="7">
        <v>16955.66</v>
      </c>
      <c r="ET52" s="7">
        <v>17198.560000000001</v>
      </c>
      <c r="EU52" s="7">
        <v>11462.31</v>
      </c>
      <c r="EV52" s="7">
        <v>20115.29</v>
      </c>
      <c r="EW52" s="7">
        <v>13280.36</v>
      </c>
      <c r="EX52" s="7">
        <v>17121.400000000001</v>
      </c>
      <c r="EY52" s="7">
        <v>9675.02</v>
      </c>
      <c r="EZ52" s="7">
        <v>17475.650000000001</v>
      </c>
      <c r="FA52" s="7">
        <v>10375.049999999999</v>
      </c>
      <c r="FB52" s="7">
        <v>12440.86</v>
      </c>
      <c r="FC52" s="7">
        <v>9625.85</v>
      </c>
      <c r="FD52" s="7">
        <v>11640.95</v>
      </c>
      <c r="FE52" s="7">
        <v>19127.509999999998</v>
      </c>
      <c r="FF52" s="7">
        <v>15649.84</v>
      </c>
      <c r="FG52" s="7">
        <v>17937.29</v>
      </c>
      <c r="FH52" s="7">
        <v>19318.45</v>
      </c>
      <c r="FI52" s="7">
        <v>9800.11</v>
      </c>
      <c r="FJ52" s="7">
        <v>9452.43</v>
      </c>
      <c r="FK52" s="7">
        <v>9515.59</v>
      </c>
      <c r="FL52" s="7">
        <v>9388.66</v>
      </c>
      <c r="FM52" s="7">
        <v>9388.66</v>
      </c>
      <c r="FN52" s="7">
        <v>9979.9599999999991</v>
      </c>
      <c r="FO52" s="7">
        <v>10151.93</v>
      </c>
      <c r="FP52" s="7">
        <v>9996.02</v>
      </c>
      <c r="FQ52" s="7">
        <v>9935.23</v>
      </c>
      <c r="FR52" s="7">
        <v>16506.41</v>
      </c>
      <c r="FS52" s="7">
        <v>15566.88</v>
      </c>
      <c r="FT52" s="7">
        <v>20393.96</v>
      </c>
      <c r="FU52" s="7">
        <v>11194.6</v>
      </c>
      <c r="FV52" s="7">
        <v>10753.23</v>
      </c>
      <c r="FW52" s="7">
        <v>16758</v>
      </c>
      <c r="FX52" s="7">
        <v>21349.79</v>
      </c>
      <c r="FY52" s="7"/>
      <c r="FZ52" s="7">
        <f>FZ51/FZ22</f>
        <v>9939.030753531415</v>
      </c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</row>
    <row r="53" spans="1:256" x14ac:dyDescent="0.35">
      <c r="A53" s="7"/>
      <c r="B53" s="7"/>
      <c r="C53" s="7" t="s">
        <v>2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61"/>
      <c r="GO53" s="61"/>
      <c r="GP53" s="61"/>
      <c r="GQ53" s="61"/>
      <c r="GR53" s="61"/>
      <c r="GS53" s="61"/>
      <c r="GT53" s="61"/>
      <c r="GU53" s="61"/>
      <c r="GV53" s="61"/>
      <c r="GW53" s="61"/>
      <c r="GX53" s="61"/>
      <c r="GY53" s="61"/>
      <c r="GZ53" s="61"/>
      <c r="HA53" s="61"/>
      <c r="HB53" s="61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</row>
    <row r="54" spans="1:256" x14ac:dyDescent="0.35">
      <c r="A54" s="7"/>
      <c r="B54" s="42" t="s">
        <v>508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x14ac:dyDescent="0.35">
      <c r="A55" s="6" t="s">
        <v>509</v>
      </c>
      <c r="B55" s="62" t="s">
        <v>510</v>
      </c>
      <c r="C55" s="7">
        <v>697497.30999999994</v>
      </c>
      <c r="D55" s="7">
        <v>2168719.42</v>
      </c>
      <c r="E55" s="7">
        <v>565272.54</v>
      </c>
      <c r="F55" s="7">
        <v>1751045.75</v>
      </c>
      <c r="G55" s="7">
        <v>147399.19</v>
      </c>
      <c r="H55" s="7">
        <v>96189.78</v>
      </c>
      <c r="I55" s="7">
        <v>605952.93999999994</v>
      </c>
      <c r="J55" s="7">
        <v>126923.52</v>
      </c>
      <c r="K55" s="7">
        <v>34722.910000000003</v>
      </c>
      <c r="L55" s="7">
        <v>168959.35</v>
      </c>
      <c r="M55" s="7">
        <v>169958.68</v>
      </c>
      <c r="N55" s="7">
        <v>5939396.0299999993</v>
      </c>
      <c r="O55" s="7">
        <v>1456566.06</v>
      </c>
      <c r="P55" s="7">
        <v>34379.660000000003</v>
      </c>
      <c r="Q55" s="7">
        <v>3108548.51</v>
      </c>
      <c r="R55" s="7">
        <v>85497.98</v>
      </c>
      <c r="S55" s="7">
        <v>205002.87</v>
      </c>
      <c r="T55" s="7">
        <v>31691.32</v>
      </c>
      <c r="U55" s="7">
        <v>16409.02</v>
      </c>
      <c r="V55" s="7">
        <v>26609.120000000003</v>
      </c>
      <c r="W55" s="7">
        <v>9732</v>
      </c>
      <c r="X55" s="7">
        <v>12037.17</v>
      </c>
      <c r="Y55" s="7">
        <v>43210.43</v>
      </c>
      <c r="Z55" s="7">
        <v>26042.13</v>
      </c>
      <c r="AA55" s="7">
        <v>2508462.8899999997</v>
      </c>
      <c r="AB55" s="7">
        <v>3541654.82</v>
      </c>
      <c r="AC55" s="7">
        <v>77715.14</v>
      </c>
      <c r="AD55" s="7">
        <v>70144.040000000008</v>
      </c>
      <c r="AE55" s="7">
        <v>39114.17</v>
      </c>
      <c r="AF55" s="7">
        <v>24419.410000000003</v>
      </c>
      <c r="AG55" s="7">
        <v>166389.91999999998</v>
      </c>
      <c r="AH55" s="7">
        <v>66604.070000000007</v>
      </c>
      <c r="AI55" s="7">
        <v>25268.53</v>
      </c>
      <c r="AJ55" s="7">
        <v>17680.77</v>
      </c>
      <c r="AK55" s="7">
        <v>44683.990000000005</v>
      </c>
      <c r="AL55" s="7">
        <v>49065.229999999996</v>
      </c>
      <c r="AM55" s="7">
        <v>42619.1</v>
      </c>
      <c r="AN55" s="7">
        <v>38548.79</v>
      </c>
      <c r="AO55" s="7">
        <v>354800.28</v>
      </c>
      <c r="AP55" s="7">
        <v>6739062.6300000008</v>
      </c>
      <c r="AQ55" s="7">
        <v>62272.66</v>
      </c>
      <c r="AR55" s="7">
        <v>5063728.4800000004</v>
      </c>
      <c r="AS55" s="7">
        <v>496146.54000000004</v>
      </c>
      <c r="AT55" s="7">
        <v>301541.02</v>
      </c>
      <c r="AU55" s="7">
        <v>70802.41</v>
      </c>
      <c r="AV55" s="7">
        <v>73343.3</v>
      </c>
      <c r="AW55" s="7">
        <v>23649.53</v>
      </c>
      <c r="AX55" s="7">
        <v>30420.870000000003</v>
      </c>
      <c r="AY55" s="7">
        <v>105403.42</v>
      </c>
      <c r="AZ55" s="7">
        <v>669767.04</v>
      </c>
      <c r="BA55" s="7">
        <v>933882.48</v>
      </c>
      <c r="BB55" s="7">
        <v>996083.8899999999</v>
      </c>
      <c r="BC55" s="7">
        <v>1166550.45</v>
      </c>
      <c r="BD55" s="7">
        <v>56130.22</v>
      </c>
      <c r="BE55" s="7">
        <v>135192.22999999998</v>
      </c>
      <c r="BF55" s="7">
        <v>1780023.46</v>
      </c>
      <c r="BG55" s="7">
        <v>150035.60999999999</v>
      </c>
      <c r="BH55" s="7">
        <v>86478.69</v>
      </c>
      <c r="BI55" s="7">
        <v>93478.17</v>
      </c>
      <c r="BJ55" s="7">
        <v>547957.69999999995</v>
      </c>
      <c r="BK55" s="7">
        <v>1125315.8400000001</v>
      </c>
      <c r="BL55" s="7">
        <v>41152.239999999998</v>
      </c>
      <c r="BM55" s="7">
        <v>91707.45</v>
      </c>
      <c r="BN55" s="7">
        <v>150912.20000000001</v>
      </c>
      <c r="BO55" s="7">
        <v>152299.70000000001</v>
      </c>
      <c r="BP55" s="7">
        <v>39724.230000000003</v>
      </c>
      <c r="BQ55" s="7">
        <v>379468.6</v>
      </c>
      <c r="BR55" s="7">
        <v>321414.49</v>
      </c>
      <c r="BS55" s="7">
        <v>84118.69</v>
      </c>
      <c r="BT55" s="7">
        <v>69224.239999999991</v>
      </c>
      <c r="BU55" s="7">
        <v>33392.559999999998</v>
      </c>
      <c r="BV55" s="7">
        <v>165315.57</v>
      </c>
      <c r="BW55" s="7">
        <v>98504.77</v>
      </c>
      <c r="BX55" s="7">
        <v>2114.5299999999997</v>
      </c>
      <c r="BY55" s="7">
        <v>66277.2</v>
      </c>
      <c r="BZ55" s="7">
        <v>3920.46</v>
      </c>
      <c r="CA55" s="7">
        <v>0</v>
      </c>
      <c r="CB55" s="7">
        <v>5201829.55</v>
      </c>
      <c r="CC55" s="7">
        <v>33312.85</v>
      </c>
      <c r="CD55" s="7">
        <v>0</v>
      </c>
      <c r="CE55" s="7">
        <v>37054.160000000003</v>
      </c>
      <c r="CF55" s="7">
        <v>42215.08</v>
      </c>
      <c r="CG55" s="7">
        <v>18726.89</v>
      </c>
      <c r="CH55" s="7">
        <v>11271.21</v>
      </c>
      <c r="CI55" s="7">
        <v>40108.33</v>
      </c>
      <c r="CJ55" s="7">
        <v>70601.039999999994</v>
      </c>
      <c r="CK55" s="7">
        <v>425422.56</v>
      </c>
      <c r="CL55" s="7">
        <v>111147.12</v>
      </c>
      <c r="CM55" s="7">
        <v>106768.75</v>
      </c>
      <c r="CN55" s="7">
        <v>2415573.65</v>
      </c>
      <c r="CO55" s="7">
        <v>1256723.27</v>
      </c>
      <c r="CP55" s="7">
        <v>90748.47</v>
      </c>
      <c r="CQ55" s="7">
        <v>65131.15</v>
      </c>
      <c r="CR55" s="7">
        <v>42604.41</v>
      </c>
      <c r="CS55" s="7">
        <v>40695.129999999997</v>
      </c>
      <c r="CT55" s="7">
        <v>16848.120000000003</v>
      </c>
      <c r="CU55" s="7">
        <v>16150.37</v>
      </c>
      <c r="CV55" s="7">
        <v>23282.04</v>
      </c>
      <c r="CW55" s="7">
        <v>38479.520000000004</v>
      </c>
      <c r="CX55" s="7">
        <v>69032.320000000007</v>
      </c>
      <c r="CY55" s="7">
        <v>16164.100000000002</v>
      </c>
      <c r="CZ55" s="7">
        <v>91783.03</v>
      </c>
      <c r="DA55" s="7">
        <v>27800.370000000003</v>
      </c>
      <c r="DB55" s="7">
        <v>39947.79</v>
      </c>
      <c r="DC55" s="7">
        <v>46604.61</v>
      </c>
      <c r="DD55" s="7">
        <v>7838.59</v>
      </c>
      <c r="DE55" s="7">
        <v>27083.3</v>
      </c>
      <c r="DF55" s="7">
        <v>1640144.51</v>
      </c>
      <c r="DG55" s="7">
        <v>11407.47</v>
      </c>
      <c r="DH55" s="7">
        <v>134322.12</v>
      </c>
      <c r="DI55" s="7">
        <v>237514.09</v>
      </c>
      <c r="DJ55" s="7">
        <v>64937.760000000002</v>
      </c>
      <c r="DK55" s="7">
        <v>23600.9</v>
      </c>
      <c r="DL55" s="7">
        <v>354790.94</v>
      </c>
      <c r="DM55" s="7">
        <v>46435.4</v>
      </c>
      <c r="DN55" s="7">
        <v>116072.59</v>
      </c>
      <c r="DO55" s="7">
        <v>174489.86</v>
      </c>
      <c r="DP55" s="7">
        <v>40481.380000000005</v>
      </c>
      <c r="DQ55" s="7">
        <v>0</v>
      </c>
      <c r="DR55" s="7">
        <v>43298.490000000005</v>
      </c>
      <c r="DS55" s="7">
        <v>33595.360000000001</v>
      </c>
      <c r="DT55" s="7">
        <v>12921.04</v>
      </c>
      <c r="DU55" s="7">
        <v>23276.34</v>
      </c>
      <c r="DV55" s="7">
        <v>15827.57</v>
      </c>
      <c r="DW55" s="7">
        <v>10215.44</v>
      </c>
      <c r="DX55" s="7">
        <v>7390.14</v>
      </c>
      <c r="DY55" s="7">
        <v>48221.45</v>
      </c>
      <c r="DZ55" s="7">
        <v>207927.90999999997</v>
      </c>
      <c r="EA55" s="7">
        <v>51290.509999999995</v>
      </c>
      <c r="EB55" s="7">
        <v>51171.21</v>
      </c>
      <c r="EC55" s="7">
        <v>36378.83</v>
      </c>
      <c r="ED55" s="7">
        <v>235930.71000000002</v>
      </c>
      <c r="EE55" s="7">
        <v>15254.9</v>
      </c>
      <c r="EF55" s="7">
        <v>44880.91</v>
      </c>
      <c r="EG55" s="7">
        <v>0</v>
      </c>
      <c r="EH55" s="7">
        <v>15553.09</v>
      </c>
      <c r="EI55" s="7">
        <v>551440.48</v>
      </c>
      <c r="EJ55" s="7">
        <v>769632.75</v>
      </c>
      <c r="EK55" s="7">
        <v>54562.509999999995</v>
      </c>
      <c r="EL55" s="7">
        <v>53503.22</v>
      </c>
      <c r="EM55" s="7">
        <v>32640.719999999998</v>
      </c>
      <c r="EN55" s="7">
        <v>43058.49</v>
      </c>
      <c r="EO55" s="7">
        <v>22223.699999999997</v>
      </c>
      <c r="EP55" s="7">
        <v>37492.730000000003</v>
      </c>
      <c r="EQ55" s="7">
        <v>192154.94</v>
      </c>
      <c r="ER55" s="7">
        <v>40048.68</v>
      </c>
      <c r="ES55" s="7">
        <v>29171.47</v>
      </c>
      <c r="ET55" s="7">
        <v>37351.58</v>
      </c>
      <c r="EU55" s="7">
        <v>37184.619999999995</v>
      </c>
      <c r="EV55" s="7">
        <v>0</v>
      </c>
      <c r="EW55" s="7">
        <v>27828.920000000002</v>
      </c>
      <c r="EX55" s="7">
        <v>18691.82</v>
      </c>
      <c r="EY55" s="7">
        <v>11348.86</v>
      </c>
      <c r="EZ55" s="7">
        <v>14494.98</v>
      </c>
      <c r="FA55" s="7">
        <v>272683.63</v>
      </c>
      <c r="FB55" s="7">
        <v>89633.77</v>
      </c>
      <c r="FC55" s="7">
        <v>238137.23</v>
      </c>
      <c r="FD55" s="7">
        <v>60159.840000000004</v>
      </c>
      <c r="FE55" s="7">
        <v>39159</v>
      </c>
      <c r="FF55" s="7">
        <v>36444.94</v>
      </c>
      <c r="FG55" s="7">
        <v>23340.29</v>
      </c>
      <c r="FH55" s="7">
        <v>47738.979999999996</v>
      </c>
      <c r="FI55" s="7">
        <v>137919.6</v>
      </c>
      <c r="FJ55" s="7">
        <v>138772.41999999998</v>
      </c>
      <c r="FK55" s="7">
        <v>237051.26</v>
      </c>
      <c r="FL55" s="7">
        <v>555910.47</v>
      </c>
      <c r="FM55" s="7">
        <v>259631.81</v>
      </c>
      <c r="FN55" s="7">
        <v>1223607.6400000001</v>
      </c>
      <c r="FO55" s="7">
        <v>0</v>
      </c>
      <c r="FP55" s="7">
        <v>223380.72999999998</v>
      </c>
      <c r="FQ55" s="7">
        <v>159404.06</v>
      </c>
      <c r="FR55" s="7">
        <v>0</v>
      </c>
      <c r="FS55" s="7">
        <v>35109.230000000003</v>
      </c>
      <c r="FT55" s="7">
        <v>32418.11</v>
      </c>
      <c r="FU55" s="7">
        <v>63173.090000000004</v>
      </c>
      <c r="FV55" s="7">
        <v>100180.31</v>
      </c>
      <c r="FW55" s="7">
        <v>47784.91</v>
      </c>
      <c r="FX55" s="7">
        <v>19641.560000000001</v>
      </c>
      <c r="FY55" s="7"/>
      <c r="FZ55" s="7">
        <f>SUM(C55:FY55)</f>
        <v>67144140.459999993</v>
      </c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x14ac:dyDescent="0.35">
      <c r="A56" s="6" t="s">
        <v>511</v>
      </c>
      <c r="B56" s="62" t="s">
        <v>512</v>
      </c>
      <c r="C56" s="63">
        <v>0</v>
      </c>
      <c r="D56" s="63">
        <v>2209860</v>
      </c>
      <c r="E56" s="63">
        <v>93166</v>
      </c>
      <c r="F56" s="63">
        <v>884043</v>
      </c>
      <c r="G56" s="63">
        <v>48632</v>
      </c>
      <c r="H56" s="63">
        <v>0</v>
      </c>
      <c r="I56" s="63">
        <v>297415</v>
      </c>
      <c r="J56" s="63">
        <v>98643</v>
      </c>
      <c r="K56" s="63">
        <v>64384</v>
      </c>
      <c r="L56" s="63">
        <v>219486</v>
      </c>
      <c r="M56" s="63">
        <v>0</v>
      </c>
      <c r="N56" s="63">
        <v>1975268</v>
      </c>
      <c r="O56" s="63">
        <v>555149</v>
      </c>
      <c r="P56" s="63">
        <v>41346</v>
      </c>
      <c r="Q56" s="63">
        <v>850098</v>
      </c>
      <c r="R56" s="63">
        <v>34250</v>
      </c>
      <c r="S56" s="63">
        <v>55379</v>
      </c>
      <c r="T56" s="63">
        <v>0</v>
      </c>
      <c r="U56" s="63">
        <v>1641</v>
      </c>
      <c r="V56" s="63">
        <v>10619</v>
      </c>
      <c r="W56" s="63">
        <v>0</v>
      </c>
      <c r="X56" s="63">
        <v>0</v>
      </c>
      <c r="Y56" s="63">
        <v>0</v>
      </c>
      <c r="Z56" s="63">
        <v>34140</v>
      </c>
      <c r="AA56" s="63">
        <v>1269611</v>
      </c>
      <c r="AB56" s="63">
        <v>1620720</v>
      </c>
      <c r="AC56" s="63">
        <v>0</v>
      </c>
      <c r="AD56" s="63">
        <v>0</v>
      </c>
      <c r="AE56" s="63">
        <v>10745</v>
      </c>
      <c r="AF56" s="63">
        <v>28859</v>
      </c>
      <c r="AG56" s="63">
        <v>0</v>
      </c>
      <c r="AH56" s="63">
        <v>170214</v>
      </c>
      <c r="AI56" s="63">
        <v>29386</v>
      </c>
      <c r="AJ56" s="63">
        <v>0</v>
      </c>
      <c r="AK56" s="63">
        <v>0</v>
      </c>
      <c r="AL56" s="63">
        <v>0</v>
      </c>
      <c r="AM56" s="63">
        <v>44176</v>
      </c>
      <c r="AN56" s="63">
        <v>0</v>
      </c>
      <c r="AO56" s="63">
        <v>296289</v>
      </c>
      <c r="AP56" s="63">
        <v>2307259</v>
      </c>
      <c r="AQ56" s="63">
        <v>19913</v>
      </c>
      <c r="AR56" s="63">
        <v>742087</v>
      </c>
      <c r="AS56" s="63">
        <v>97293</v>
      </c>
      <c r="AT56" s="63">
        <v>0</v>
      </c>
      <c r="AU56" s="63">
        <v>0</v>
      </c>
      <c r="AV56" s="63">
        <v>42097</v>
      </c>
      <c r="AW56" s="63">
        <v>16103</v>
      </c>
      <c r="AX56" s="63">
        <v>0</v>
      </c>
      <c r="AY56" s="63">
        <v>74442</v>
      </c>
      <c r="AZ56" s="63">
        <v>64029</v>
      </c>
      <c r="BA56" s="63">
        <v>641670</v>
      </c>
      <c r="BB56" s="63">
        <v>180338</v>
      </c>
      <c r="BC56" s="63">
        <v>707879</v>
      </c>
      <c r="BD56" s="63">
        <v>157668</v>
      </c>
      <c r="BE56" s="63">
        <v>203922</v>
      </c>
      <c r="BF56" s="63">
        <v>302104</v>
      </c>
      <c r="BG56" s="63">
        <v>58630</v>
      </c>
      <c r="BH56" s="63">
        <v>78110</v>
      </c>
      <c r="BI56" s="63">
        <v>0</v>
      </c>
      <c r="BJ56" s="63">
        <v>75786</v>
      </c>
      <c r="BK56" s="63">
        <v>461466</v>
      </c>
      <c r="BL56" s="63">
        <v>0</v>
      </c>
      <c r="BM56" s="63">
        <v>85084</v>
      </c>
      <c r="BN56" s="63">
        <v>73862</v>
      </c>
      <c r="BO56" s="63">
        <v>103005</v>
      </c>
      <c r="BP56" s="63">
        <v>0</v>
      </c>
      <c r="BQ56" s="63">
        <v>0</v>
      </c>
      <c r="BR56" s="63">
        <v>59232</v>
      </c>
      <c r="BS56" s="63">
        <v>0</v>
      </c>
      <c r="BT56" s="63">
        <v>0</v>
      </c>
      <c r="BU56" s="63">
        <v>45439</v>
      </c>
      <c r="BV56" s="63">
        <v>28180</v>
      </c>
      <c r="BW56" s="63">
        <v>47347</v>
      </c>
      <c r="BX56" s="63">
        <v>0</v>
      </c>
      <c r="BY56" s="63">
        <v>0</v>
      </c>
      <c r="BZ56" s="63">
        <v>34306</v>
      </c>
      <c r="CA56" s="63">
        <v>0</v>
      </c>
      <c r="CB56" s="63">
        <v>3282293</v>
      </c>
      <c r="CC56" s="63">
        <v>25288</v>
      </c>
      <c r="CD56" s="63">
        <v>0</v>
      </c>
      <c r="CE56" s="63">
        <v>6907</v>
      </c>
      <c r="CF56" s="63">
        <v>0</v>
      </c>
      <c r="CG56" s="63">
        <v>15425</v>
      </c>
      <c r="CH56" s="63">
        <v>28480</v>
      </c>
      <c r="CI56" s="63">
        <v>0</v>
      </c>
      <c r="CJ56" s="63">
        <v>46786</v>
      </c>
      <c r="CK56" s="63">
        <v>172382</v>
      </c>
      <c r="CL56" s="63">
        <v>147877</v>
      </c>
      <c r="CM56" s="63">
        <v>73405</v>
      </c>
      <c r="CN56" s="63">
        <v>3343175</v>
      </c>
      <c r="CO56" s="63">
        <v>344230</v>
      </c>
      <c r="CP56" s="63">
        <v>0</v>
      </c>
      <c r="CQ56" s="63">
        <v>50408</v>
      </c>
      <c r="CR56" s="63">
        <v>34815</v>
      </c>
      <c r="CS56" s="63">
        <v>37305</v>
      </c>
      <c r="CT56" s="63">
        <v>13035</v>
      </c>
      <c r="CU56" s="63">
        <v>10243</v>
      </c>
      <c r="CV56" s="63">
        <v>18971</v>
      </c>
      <c r="CW56" s="63">
        <v>60178</v>
      </c>
      <c r="CX56" s="63">
        <v>0</v>
      </c>
      <c r="CY56" s="63">
        <v>0</v>
      </c>
      <c r="CZ56" s="63">
        <v>78560</v>
      </c>
      <c r="DA56" s="63">
        <v>13836</v>
      </c>
      <c r="DB56" s="63">
        <v>36688</v>
      </c>
      <c r="DC56" s="63">
        <v>61080</v>
      </c>
      <c r="DD56" s="63">
        <v>0</v>
      </c>
      <c r="DE56" s="63">
        <v>28121</v>
      </c>
      <c r="DF56" s="63">
        <v>1846453</v>
      </c>
      <c r="DG56" s="63">
        <v>0</v>
      </c>
      <c r="DH56" s="63">
        <v>0</v>
      </c>
      <c r="DI56" s="63">
        <v>53127</v>
      </c>
      <c r="DJ56" s="63">
        <v>15299</v>
      </c>
      <c r="DK56" s="63">
        <v>33929</v>
      </c>
      <c r="DL56" s="63">
        <v>61994</v>
      </c>
      <c r="DM56" s="63">
        <v>24858</v>
      </c>
      <c r="DN56" s="63">
        <v>64362</v>
      </c>
      <c r="DO56" s="63">
        <v>40948</v>
      </c>
      <c r="DP56" s="63">
        <v>12491</v>
      </c>
      <c r="DQ56" s="63">
        <v>28815</v>
      </c>
      <c r="DR56" s="63">
        <v>37556</v>
      </c>
      <c r="DS56" s="63">
        <v>0</v>
      </c>
      <c r="DT56" s="63">
        <v>532</v>
      </c>
      <c r="DU56" s="63">
        <v>29769</v>
      </c>
      <c r="DV56" s="63">
        <v>27383</v>
      </c>
      <c r="DW56" s="63">
        <v>39527</v>
      </c>
      <c r="DX56" s="63">
        <v>15498</v>
      </c>
      <c r="DY56" s="63">
        <v>0</v>
      </c>
      <c r="DZ56" s="63">
        <v>37573</v>
      </c>
      <c r="EA56" s="63">
        <v>6370</v>
      </c>
      <c r="EB56" s="63">
        <v>30728</v>
      </c>
      <c r="EC56" s="63">
        <v>13315</v>
      </c>
      <c r="ED56" s="63">
        <v>98440</v>
      </c>
      <c r="EE56" s="63">
        <v>0</v>
      </c>
      <c r="EF56" s="63">
        <v>19796</v>
      </c>
      <c r="EG56" s="63">
        <v>18160</v>
      </c>
      <c r="EH56" s="63">
        <v>17505</v>
      </c>
      <c r="EI56" s="63">
        <v>192383</v>
      </c>
      <c r="EJ56" s="63">
        <v>325808</v>
      </c>
      <c r="EK56" s="63">
        <v>33783</v>
      </c>
      <c r="EL56" s="63">
        <v>35772</v>
      </c>
      <c r="EM56" s="63">
        <v>0</v>
      </c>
      <c r="EN56" s="63">
        <v>48879</v>
      </c>
      <c r="EO56" s="63">
        <v>16844</v>
      </c>
      <c r="EP56" s="63">
        <v>31771</v>
      </c>
      <c r="EQ56" s="63">
        <v>27564</v>
      </c>
      <c r="ER56" s="63">
        <v>56660</v>
      </c>
      <c r="ES56" s="63">
        <v>0</v>
      </c>
      <c r="ET56" s="63">
        <v>0</v>
      </c>
      <c r="EU56" s="63">
        <v>31487</v>
      </c>
      <c r="EV56" s="63">
        <v>0</v>
      </c>
      <c r="EW56" s="63">
        <v>39917</v>
      </c>
      <c r="EX56" s="63">
        <v>7391</v>
      </c>
      <c r="EY56" s="63">
        <v>145108</v>
      </c>
      <c r="EZ56" s="63">
        <v>9859</v>
      </c>
      <c r="FA56" s="63">
        <v>76704</v>
      </c>
      <c r="FB56" s="63">
        <v>0</v>
      </c>
      <c r="FC56" s="63">
        <v>40648</v>
      </c>
      <c r="FD56" s="63">
        <v>39396</v>
      </c>
      <c r="FE56" s="63">
        <v>14935</v>
      </c>
      <c r="FF56" s="63">
        <v>16159</v>
      </c>
      <c r="FG56" s="63">
        <v>4148</v>
      </c>
      <c r="FH56" s="63">
        <v>14948</v>
      </c>
      <c r="FI56" s="63">
        <v>43360</v>
      </c>
      <c r="FJ56" s="63">
        <v>54126</v>
      </c>
      <c r="FK56" s="63">
        <v>48361</v>
      </c>
      <c r="FL56" s="63">
        <v>279025</v>
      </c>
      <c r="FM56" s="63">
        <v>228835</v>
      </c>
      <c r="FN56" s="63">
        <v>161585</v>
      </c>
      <c r="FO56" s="63">
        <v>145622</v>
      </c>
      <c r="FP56" s="63">
        <v>5975</v>
      </c>
      <c r="FQ56" s="63">
        <v>21442</v>
      </c>
      <c r="FR56" s="63">
        <v>703</v>
      </c>
      <c r="FS56" s="63">
        <v>0</v>
      </c>
      <c r="FT56" s="63">
        <v>16088</v>
      </c>
      <c r="FU56" s="63">
        <v>1960</v>
      </c>
      <c r="FV56" s="63">
        <v>14932</v>
      </c>
      <c r="FW56" s="63">
        <v>12924</v>
      </c>
      <c r="FX56" s="63">
        <v>9218</v>
      </c>
      <c r="FY56" s="7"/>
      <c r="FZ56" s="7">
        <f>SUM(C56:FY56)</f>
        <v>30409006</v>
      </c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</row>
    <row r="57" spans="1:256" x14ac:dyDescent="0.35">
      <c r="A57" s="6" t="s">
        <v>513</v>
      </c>
      <c r="B57" s="62" t="s">
        <v>514</v>
      </c>
      <c r="C57" s="7">
        <v>606546.89</v>
      </c>
      <c r="D57" s="7">
        <v>1647980.56</v>
      </c>
      <c r="E57" s="7">
        <v>646456.05000000005</v>
      </c>
      <c r="F57" s="7">
        <v>1015890.13</v>
      </c>
      <c r="G57" s="7">
        <v>46408.07</v>
      </c>
      <c r="H57" s="7">
        <v>38055.68</v>
      </c>
      <c r="I57" s="7">
        <v>643214.76</v>
      </c>
      <c r="J57" s="7">
        <v>88172.78</v>
      </c>
      <c r="K57" s="7">
        <v>1856.93</v>
      </c>
      <c r="L57" s="7">
        <v>64972.08</v>
      </c>
      <c r="M57" s="7">
        <v>80750.81</v>
      </c>
      <c r="N57" s="7">
        <v>2075395.69</v>
      </c>
      <c r="O57" s="7">
        <v>169853.32</v>
      </c>
      <c r="P57" s="7">
        <v>11601.5</v>
      </c>
      <c r="Q57" s="7">
        <v>4537244.34</v>
      </c>
      <c r="R57" s="7">
        <v>32022.9</v>
      </c>
      <c r="S57" s="7">
        <v>23668.44</v>
      </c>
      <c r="T57" s="7">
        <v>464.06</v>
      </c>
      <c r="U57" s="7">
        <v>0</v>
      </c>
      <c r="V57" s="7">
        <v>0</v>
      </c>
      <c r="W57" s="7">
        <v>464.29</v>
      </c>
      <c r="X57" s="7">
        <v>0</v>
      </c>
      <c r="Y57" s="7">
        <v>0</v>
      </c>
      <c r="Z57" s="7">
        <v>928.12</v>
      </c>
      <c r="AA57" s="7">
        <v>1055778.5900000001</v>
      </c>
      <c r="AB57" s="7">
        <v>674317.36</v>
      </c>
      <c r="AC57" s="7">
        <v>10209.32</v>
      </c>
      <c r="AD57" s="7">
        <v>12066.25</v>
      </c>
      <c r="AE57" s="7">
        <v>1392.18</v>
      </c>
      <c r="AF57" s="7">
        <v>928.12</v>
      </c>
      <c r="AG57" s="7">
        <v>6032.78</v>
      </c>
      <c r="AH57" s="7">
        <v>0</v>
      </c>
      <c r="AI57" s="7">
        <v>0</v>
      </c>
      <c r="AJ57" s="7">
        <v>928.12</v>
      </c>
      <c r="AK57" s="7">
        <v>0</v>
      </c>
      <c r="AL57" s="7">
        <v>3248.42</v>
      </c>
      <c r="AM57" s="7">
        <v>0</v>
      </c>
      <c r="AN57" s="7">
        <v>0</v>
      </c>
      <c r="AO57" s="7">
        <v>63579.9</v>
      </c>
      <c r="AP57" s="7">
        <v>6088602.4400000004</v>
      </c>
      <c r="AQ57" s="7">
        <v>0</v>
      </c>
      <c r="AR57" s="7">
        <v>1021510.14</v>
      </c>
      <c r="AS57" s="7">
        <v>545747.9</v>
      </c>
      <c r="AT57" s="7">
        <v>14850.84</v>
      </c>
      <c r="AU57" s="7">
        <v>2320.3000000000002</v>
      </c>
      <c r="AV57" s="7">
        <v>2784.36</v>
      </c>
      <c r="AW57" s="7">
        <v>464.06</v>
      </c>
      <c r="AX57" s="7">
        <v>3248.42</v>
      </c>
      <c r="AY57" s="7">
        <v>6033.01</v>
      </c>
      <c r="AZ57" s="7">
        <v>450630.55</v>
      </c>
      <c r="BA57" s="7">
        <v>88176.69</v>
      </c>
      <c r="BB57" s="7">
        <v>122054.68</v>
      </c>
      <c r="BC57" s="7">
        <v>526720.29</v>
      </c>
      <c r="BD57" s="7">
        <v>29703.29</v>
      </c>
      <c r="BE57" s="7">
        <v>2320.3000000000002</v>
      </c>
      <c r="BF57" s="7">
        <v>216268.52</v>
      </c>
      <c r="BG57" s="7">
        <v>40376.21</v>
      </c>
      <c r="BH57" s="7">
        <v>4640.6000000000004</v>
      </c>
      <c r="BI57" s="7">
        <v>7889.25</v>
      </c>
      <c r="BJ57" s="7">
        <v>50124.23</v>
      </c>
      <c r="BK57" s="7">
        <v>321616.81</v>
      </c>
      <c r="BL57" s="7">
        <v>0</v>
      </c>
      <c r="BM57" s="7">
        <v>2320.5300000000002</v>
      </c>
      <c r="BN57" s="7">
        <v>9746.41</v>
      </c>
      <c r="BO57" s="7">
        <v>6961.13</v>
      </c>
      <c r="BP57" s="7">
        <v>0</v>
      </c>
      <c r="BQ57" s="7">
        <v>523472.33</v>
      </c>
      <c r="BR57" s="7">
        <v>316498.81</v>
      </c>
      <c r="BS57" s="7">
        <v>74250.06</v>
      </c>
      <c r="BT57" s="7">
        <v>2320.3000000000002</v>
      </c>
      <c r="BU57" s="7">
        <v>18562.400000000001</v>
      </c>
      <c r="BV57" s="7">
        <v>34342.050000000003</v>
      </c>
      <c r="BW57" s="7">
        <v>64505.49</v>
      </c>
      <c r="BX57" s="7">
        <v>0</v>
      </c>
      <c r="BY57" s="7">
        <v>928.12</v>
      </c>
      <c r="BZ57" s="7">
        <v>0</v>
      </c>
      <c r="CA57" s="7">
        <v>1392.18</v>
      </c>
      <c r="CB57" s="7">
        <v>1335650.93</v>
      </c>
      <c r="CC57" s="7">
        <v>0</v>
      </c>
      <c r="CD57" s="7">
        <v>4176.54</v>
      </c>
      <c r="CE57" s="7">
        <v>928.12</v>
      </c>
      <c r="CF57" s="7">
        <v>0</v>
      </c>
      <c r="CG57" s="7">
        <v>10673.38</v>
      </c>
      <c r="CH57" s="7">
        <v>4640.6000000000004</v>
      </c>
      <c r="CI57" s="7">
        <v>38053.61</v>
      </c>
      <c r="CJ57" s="7">
        <v>80288.59</v>
      </c>
      <c r="CK57" s="7">
        <v>70076.28</v>
      </c>
      <c r="CL57" s="7">
        <v>13922.26</v>
      </c>
      <c r="CM57" s="7">
        <v>6496.84</v>
      </c>
      <c r="CN57" s="7">
        <v>536017.59</v>
      </c>
      <c r="CO57" s="7">
        <v>190278.17</v>
      </c>
      <c r="CP57" s="7">
        <v>62185.88</v>
      </c>
      <c r="CQ57" s="7">
        <v>3248.42</v>
      </c>
      <c r="CR57" s="7">
        <v>464.29</v>
      </c>
      <c r="CS57" s="7">
        <v>2784.36</v>
      </c>
      <c r="CT57" s="7">
        <v>464.06</v>
      </c>
      <c r="CU57" s="7">
        <v>2320.5300000000002</v>
      </c>
      <c r="CV57" s="7">
        <v>0</v>
      </c>
      <c r="CW57" s="7">
        <v>0</v>
      </c>
      <c r="CX57" s="7">
        <v>11138.82</v>
      </c>
      <c r="CY57" s="7">
        <v>0</v>
      </c>
      <c r="CZ57" s="7">
        <v>24133.19</v>
      </c>
      <c r="DA57" s="7">
        <v>0</v>
      </c>
      <c r="DB57" s="7">
        <v>2320.5300000000002</v>
      </c>
      <c r="DC57" s="7">
        <v>0</v>
      </c>
      <c r="DD57" s="7">
        <v>464.06</v>
      </c>
      <c r="DE57" s="7">
        <v>464.06</v>
      </c>
      <c r="DF57" s="7">
        <v>255247.26</v>
      </c>
      <c r="DG57" s="7">
        <v>0</v>
      </c>
      <c r="DH57" s="7">
        <v>50584.38</v>
      </c>
      <c r="DI57" s="7">
        <v>19490.98</v>
      </c>
      <c r="DJ57" s="7">
        <v>2320.5300000000002</v>
      </c>
      <c r="DK57" s="7">
        <v>11137.67</v>
      </c>
      <c r="DL57" s="7">
        <v>141079.99</v>
      </c>
      <c r="DM57" s="7">
        <v>0</v>
      </c>
      <c r="DN57" s="7">
        <v>40838.89</v>
      </c>
      <c r="DO57" s="7">
        <v>258498.9</v>
      </c>
      <c r="DP57" s="7">
        <v>0</v>
      </c>
      <c r="DQ57" s="7">
        <v>30629.57</v>
      </c>
      <c r="DR57" s="7">
        <v>13458.43</v>
      </c>
      <c r="DS57" s="7">
        <v>11602.65</v>
      </c>
      <c r="DT57" s="7">
        <v>1856.24</v>
      </c>
      <c r="DU57" s="7">
        <v>1392.18</v>
      </c>
      <c r="DV57" s="7">
        <v>1392.18</v>
      </c>
      <c r="DW57" s="7">
        <v>0</v>
      </c>
      <c r="DX57" s="7">
        <v>3248.42</v>
      </c>
      <c r="DY57" s="7">
        <v>928.35</v>
      </c>
      <c r="DZ57" s="7">
        <v>2784.36</v>
      </c>
      <c r="EA57" s="7">
        <v>8817.83</v>
      </c>
      <c r="EB57" s="7">
        <v>42695.13</v>
      </c>
      <c r="EC57" s="7">
        <v>0</v>
      </c>
      <c r="ED57" s="7">
        <v>24597.48</v>
      </c>
      <c r="EE57" s="7">
        <v>8353.5400000000009</v>
      </c>
      <c r="EF57" s="7">
        <v>28772.639999999999</v>
      </c>
      <c r="EG57" s="7">
        <v>21810.82</v>
      </c>
      <c r="EH57" s="7">
        <v>5569.64</v>
      </c>
      <c r="EI57" s="7">
        <v>209762.94</v>
      </c>
      <c r="EJ57" s="7">
        <v>92817.52</v>
      </c>
      <c r="EK57" s="7">
        <v>6961.59</v>
      </c>
      <c r="EL57" s="7">
        <v>464.06</v>
      </c>
      <c r="EM57" s="7">
        <v>0</v>
      </c>
      <c r="EN57" s="7">
        <v>5104.8900000000003</v>
      </c>
      <c r="EO57" s="7">
        <v>1392.18</v>
      </c>
      <c r="EP57" s="7">
        <v>3712.48</v>
      </c>
      <c r="EQ57" s="7">
        <v>77965.990000000005</v>
      </c>
      <c r="ER57" s="7">
        <v>4640.6000000000004</v>
      </c>
      <c r="ES57" s="7">
        <v>928.12</v>
      </c>
      <c r="ET57" s="7">
        <v>2784.59</v>
      </c>
      <c r="EU57" s="7">
        <v>42694.44</v>
      </c>
      <c r="EV57" s="7">
        <v>6033.24</v>
      </c>
      <c r="EW57" s="7">
        <v>30165.279999999999</v>
      </c>
      <c r="EX57" s="7">
        <v>464.06</v>
      </c>
      <c r="EY57" s="7">
        <v>5569.18</v>
      </c>
      <c r="EZ57" s="7">
        <v>0</v>
      </c>
      <c r="FA57" s="7">
        <v>284011.15999999997</v>
      </c>
      <c r="FB57" s="7">
        <v>0</v>
      </c>
      <c r="FC57" s="7">
        <v>20420.48</v>
      </c>
      <c r="FD57" s="7">
        <v>3712.94</v>
      </c>
      <c r="FE57" s="7">
        <v>3712.71</v>
      </c>
      <c r="FF57" s="7">
        <v>0</v>
      </c>
      <c r="FG57" s="7">
        <v>0</v>
      </c>
      <c r="FH57" s="7">
        <v>0</v>
      </c>
      <c r="FI57" s="7">
        <v>83537.009999999995</v>
      </c>
      <c r="FJ57" s="7">
        <v>36199.67</v>
      </c>
      <c r="FK57" s="7">
        <v>139694.25</v>
      </c>
      <c r="FL57" s="7">
        <v>69148.160000000003</v>
      </c>
      <c r="FM57" s="7">
        <v>41302.720000000001</v>
      </c>
      <c r="FN57" s="7">
        <v>1451675.59</v>
      </c>
      <c r="FO57" s="7">
        <v>27382.99</v>
      </c>
      <c r="FP57" s="7">
        <v>145259.75</v>
      </c>
      <c r="FQ57" s="7">
        <v>30629.57</v>
      </c>
      <c r="FR57" s="7">
        <v>0</v>
      </c>
      <c r="FS57" s="7">
        <v>0</v>
      </c>
      <c r="FT57" s="7">
        <v>0</v>
      </c>
      <c r="FU57" s="7">
        <v>65434.53</v>
      </c>
      <c r="FV57" s="7">
        <v>40375.75</v>
      </c>
      <c r="FW57" s="7">
        <v>5104.8900000000003</v>
      </c>
      <c r="FX57" s="7">
        <v>464.06</v>
      </c>
      <c r="FY57" s="7"/>
      <c r="FZ57" s="7">
        <f>SUM(C57:FY57)</f>
        <v>30489637.699999999</v>
      </c>
      <c r="GA57" s="7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</row>
    <row r="58" spans="1:256" x14ac:dyDescent="0.35">
      <c r="A58" s="6" t="s">
        <v>515</v>
      </c>
      <c r="B58" s="62" t="s">
        <v>516</v>
      </c>
      <c r="C58" s="7">
        <v>2582912.4368625553</v>
      </c>
      <c r="D58" s="7">
        <v>14182763.947547356</v>
      </c>
      <c r="E58" s="7">
        <v>2592399.7945604669</v>
      </c>
      <c r="F58" s="7">
        <v>7875013.5281690154</v>
      </c>
      <c r="G58" s="7">
        <v>485027.1505585236</v>
      </c>
      <c r="H58" s="7">
        <v>721001.39946576022</v>
      </c>
      <c r="I58" s="7">
        <v>3322611.4011656148</v>
      </c>
      <c r="J58" s="7">
        <v>821764.50825643528</v>
      </c>
      <c r="K58" s="7">
        <v>42368.445604662462</v>
      </c>
      <c r="L58" s="7">
        <v>1314897.4621175332</v>
      </c>
      <c r="M58" s="7">
        <v>440816.4769305489</v>
      </c>
      <c r="N58" s="7">
        <v>23057676.337299667</v>
      </c>
      <c r="O58" s="7">
        <v>5635563.6308887824</v>
      </c>
      <c r="P58" s="7">
        <v>145434.4560466246</v>
      </c>
      <c r="Q58" s="7">
        <v>15602197.470616806</v>
      </c>
      <c r="R58" s="7">
        <v>1841647.9286061199</v>
      </c>
      <c r="S58" s="7">
        <v>527395.59616318613</v>
      </c>
      <c r="T58" s="7">
        <v>72855.336813987378</v>
      </c>
      <c r="U58" s="7">
        <v>17868.445604662462</v>
      </c>
      <c r="V58" s="7">
        <v>123697.56483729968</v>
      </c>
      <c r="W58" s="7">
        <v>19250</v>
      </c>
      <c r="X58" s="7">
        <v>14000</v>
      </c>
      <c r="Y58" s="7">
        <v>361237.35769791168</v>
      </c>
      <c r="Z58" s="7">
        <v>78842.228023312302</v>
      </c>
      <c r="AA58" s="7">
        <v>12743155.811801847</v>
      </c>
      <c r="AB58" s="7">
        <v>11472377.261777565</v>
      </c>
      <c r="AC58" s="7">
        <v>444408.70495386119</v>
      </c>
      <c r="AD58" s="7">
        <v>461908.70495386119</v>
      </c>
      <c r="AE58" s="7">
        <v>28368.445604662462</v>
      </c>
      <c r="AF58" s="7">
        <v>66223.782418649847</v>
      </c>
      <c r="AG58" s="7">
        <v>245368.91209324921</v>
      </c>
      <c r="AH58" s="7">
        <v>259645.12967459936</v>
      </c>
      <c r="AI58" s="7">
        <v>61618.445604662462</v>
      </c>
      <c r="AJ58" s="7">
        <v>71473.782418649847</v>
      </c>
      <c r="AK58" s="7">
        <v>60605.336813987378</v>
      </c>
      <c r="AL58" s="7">
        <v>42368.445604662462</v>
      </c>
      <c r="AM58" s="7">
        <v>155934.4560466246</v>
      </c>
      <c r="AN58" s="7">
        <v>126829.11923263723</v>
      </c>
      <c r="AO58" s="7">
        <v>1977226.5813501703</v>
      </c>
      <c r="AP58" s="7">
        <v>33261757.275376402</v>
      </c>
      <c r="AQ58" s="7">
        <v>118079.11923263723</v>
      </c>
      <c r="AR58" s="7">
        <v>24626967.063137449</v>
      </c>
      <c r="AS58" s="7">
        <v>2318845.0269548325</v>
      </c>
      <c r="AT58" s="7">
        <v>941962.07309373491</v>
      </c>
      <c r="AU58" s="7">
        <v>138066.01044196213</v>
      </c>
      <c r="AV58" s="7">
        <v>129316.01044196213</v>
      </c>
      <c r="AW58" s="7">
        <v>109697.56483729968</v>
      </c>
      <c r="AX58" s="7">
        <v>46236.891209324924</v>
      </c>
      <c r="AY58" s="7">
        <v>110710.67362797476</v>
      </c>
      <c r="AZ58" s="7">
        <v>4994693.7858183589</v>
      </c>
      <c r="BA58" s="7">
        <v>3733861.4011656148</v>
      </c>
      <c r="BB58" s="7">
        <v>4775943.3193297721</v>
      </c>
      <c r="BC58" s="7">
        <v>8304962.0259834882</v>
      </c>
      <c r="BD58" s="7">
        <v>1268383.8868382713</v>
      </c>
      <c r="BE58" s="7">
        <v>332961.1401165615</v>
      </c>
      <c r="BF58" s="7">
        <v>7357843.5803788267</v>
      </c>
      <c r="BG58" s="7">
        <v>328355.80330257409</v>
      </c>
      <c r="BH58" s="7">
        <v>147184.4560466246</v>
      </c>
      <c r="BI58" s="7">
        <v>134197.56483729969</v>
      </c>
      <c r="BJ58" s="7">
        <v>2077345.9599320062</v>
      </c>
      <c r="BK58" s="7">
        <v>8915621.663914524</v>
      </c>
      <c r="BL58" s="7">
        <v>39605.336813987378</v>
      </c>
      <c r="BM58" s="7">
        <v>211013.5752792618</v>
      </c>
      <c r="BN58" s="7">
        <v>1651081.9181641578</v>
      </c>
      <c r="BO58" s="7">
        <v>693830.0522098107</v>
      </c>
      <c r="BP58" s="7">
        <v>73960.673627974757</v>
      </c>
      <c r="BQ58" s="7">
        <v>1910727.047838757</v>
      </c>
      <c r="BR58" s="7">
        <v>1520015.4412336089</v>
      </c>
      <c r="BS58" s="7">
        <v>386198.03132588643</v>
      </c>
      <c r="BT58" s="7">
        <v>134566.01044196213</v>
      </c>
      <c r="BU58" s="7">
        <v>128210.67362797476</v>
      </c>
      <c r="BV58" s="7">
        <v>433816.4769305489</v>
      </c>
      <c r="BW58" s="7">
        <v>448829.58572122396</v>
      </c>
      <c r="BX58" s="7">
        <v>54342.228023312302</v>
      </c>
      <c r="BY58" s="7">
        <v>223539.79286061198</v>
      </c>
      <c r="BZ58" s="7">
        <v>106197.56483729968</v>
      </c>
      <c r="CA58" s="7">
        <v>53236.891209324924</v>
      </c>
      <c r="CB58" s="7">
        <v>28732565.355512388</v>
      </c>
      <c r="CC58" s="7">
        <v>66223.782418649847</v>
      </c>
      <c r="CD58" s="7">
        <v>14368.44560466246</v>
      </c>
      <c r="CE58" s="7">
        <v>103710.67362797476</v>
      </c>
      <c r="CF58" s="7">
        <v>28368.445604662462</v>
      </c>
      <c r="CG58" s="7">
        <v>74236.891209324924</v>
      </c>
      <c r="CH58" s="7">
        <v>35736.891209324924</v>
      </c>
      <c r="CI58" s="7">
        <v>407658.70495386119</v>
      </c>
      <c r="CJ58" s="7">
        <v>406737.35769791168</v>
      </c>
      <c r="CK58" s="7">
        <v>2297293.9912578929</v>
      </c>
      <c r="CL58" s="7">
        <v>592146.06265177287</v>
      </c>
      <c r="CM58" s="7">
        <v>330842.69451189903</v>
      </c>
      <c r="CN58" s="7">
        <v>8952280.3688683845</v>
      </c>
      <c r="CO58" s="7">
        <v>6010247.1539582331</v>
      </c>
      <c r="CP58" s="7">
        <v>287737.35769791168</v>
      </c>
      <c r="CQ58" s="7">
        <v>477290.25934919872</v>
      </c>
      <c r="CR58" s="7">
        <v>92105.336813987378</v>
      </c>
      <c r="CS58" s="7">
        <v>85105.336813987378</v>
      </c>
      <c r="CT58" s="7">
        <v>69355.336813987378</v>
      </c>
      <c r="CU58" s="7">
        <v>58118.445604662462</v>
      </c>
      <c r="CV58" s="7">
        <v>3500</v>
      </c>
      <c r="CW58" s="7">
        <v>82986.891209324924</v>
      </c>
      <c r="CX58" s="7">
        <v>290868.91209324921</v>
      </c>
      <c r="CY58" s="7">
        <v>23486.89120932492</v>
      </c>
      <c r="CZ58" s="7">
        <v>1005330.9851869842</v>
      </c>
      <c r="DA58" s="7">
        <v>72486.891209324924</v>
      </c>
      <c r="DB58" s="7">
        <v>145434.4560466246</v>
      </c>
      <c r="DC58" s="7">
        <v>73223.782418649847</v>
      </c>
      <c r="DD58" s="7">
        <v>97816.010441962135</v>
      </c>
      <c r="DE58" s="7">
        <v>112092.2280233123</v>
      </c>
      <c r="DF58" s="7">
        <v>9812543.9441476464</v>
      </c>
      <c r="DG58" s="7">
        <v>33618.445604662462</v>
      </c>
      <c r="DH58" s="7">
        <v>907514.50825643528</v>
      </c>
      <c r="DI58" s="7">
        <v>1451674.1461874698</v>
      </c>
      <c r="DJ58" s="7">
        <v>290592.69451189903</v>
      </c>
      <c r="DK58" s="7">
        <v>199776.68406993692</v>
      </c>
      <c r="DL58" s="7">
        <v>2655582.8511413313</v>
      </c>
      <c r="DM58" s="7">
        <v>118447.56483729968</v>
      </c>
      <c r="DN58" s="7">
        <v>543974.71539582335</v>
      </c>
      <c r="DO58" s="7">
        <v>1157028.0835356971</v>
      </c>
      <c r="DP58" s="7">
        <v>109697.56483729968</v>
      </c>
      <c r="DQ58" s="7">
        <v>284513.5752792618</v>
      </c>
      <c r="DR58" s="7">
        <v>646303.36813987384</v>
      </c>
      <c r="DS58" s="7">
        <v>288013.5752792618</v>
      </c>
      <c r="DT58" s="7">
        <v>44486.891209324924</v>
      </c>
      <c r="DU58" s="7">
        <v>87223.782418649847</v>
      </c>
      <c r="DV58" s="7">
        <v>49368.445604662462</v>
      </c>
      <c r="DW58" s="7">
        <v>67973.782418649847</v>
      </c>
      <c r="DX58" s="7">
        <v>62355.336813987378</v>
      </c>
      <c r="DY58" s="7">
        <v>138434.4560466246</v>
      </c>
      <c r="DZ58" s="7">
        <v>357277.1505585236</v>
      </c>
      <c r="EA58" s="7">
        <v>194434.4560466246</v>
      </c>
      <c r="EB58" s="7">
        <v>277882.02088392427</v>
      </c>
      <c r="EC58" s="7">
        <v>151052.90165128704</v>
      </c>
      <c r="ED58" s="7">
        <v>531908.70495386119</v>
      </c>
      <c r="EE58" s="7">
        <v>66223.782418649847</v>
      </c>
      <c r="EF58" s="7">
        <v>640500.93297717348</v>
      </c>
      <c r="EG58" s="7">
        <v>86210.673627974757</v>
      </c>
      <c r="EH58" s="7">
        <v>67605.336813987378</v>
      </c>
      <c r="EI58" s="7">
        <v>7307002.2853326872</v>
      </c>
      <c r="EJ58" s="7">
        <v>4622955.0286546871</v>
      </c>
      <c r="EK58" s="7">
        <v>215434.4560466246</v>
      </c>
      <c r="EL58" s="7">
        <v>255132.02088392427</v>
      </c>
      <c r="EM58" s="7">
        <v>93855.336813987378</v>
      </c>
      <c r="EN58" s="7">
        <v>482908.70495386119</v>
      </c>
      <c r="EO58" s="7">
        <v>64105.336813987378</v>
      </c>
      <c r="EP58" s="7">
        <v>117710.67362797476</v>
      </c>
      <c r="EQ58" s="7">
        <v>1139344.0939776592</v>
      </c>
      <c r="ER58" s="7">
        <v>70736.891209324924</v>
      </c>
      <c r="ES58" s="7">
        <v>52223.78241864984</v>
      </c>
      <c r="ET58" s="7">
        <v>55723.78241864984</v>
      </c>
      <c r="EU58" s="7">
        <v>200329.11923263723</v>
      </c>
      <c r="EV58" s="7">
        <v>36105.336813987378</v>
      </c>
      <c r="EW58" s="7">
        <v>247763.5752792618</v>
      </c>
      <c r="EX58" s="7">
        <v>49736.891209324924</v>
      </c>
      <c r="EY58" s="7">
        <v>254763.5752792618</v>
      </c>
      <c r="EZ58" s="7">
        <v>60973.78241864984</v>
      </c>
      <c r="FA58" s="7">
        <v>1136948.96430306</v>
      </c>
      <c r="FB58" s="7">
        <v>166526.68406993692</v>
      </c>
      <c r="FC58" s="7">
        <v>783909.63793103467</v>
      </c>
      <c r="FD58" s="7">
        <v>234776.68406993692</v>
      </c>
      <c r="FE58" s="7">
        <v>14000</v>
      </c>
      <c r="FF58" s="7">
        <v>137789.79286061198</v>
      </c>
      <c r="FG58" s="7">
        <v>54342.228023312302</v>
      </c>
      <c r="FH58" s="7">
        <v>22750</v>
      </c>
      <c r="FI58" s="7">
        <v>901896.52914035961</v>
      </c>
      <c r="FJ58" s="7">
        <v>539645.59616318613</v>
      </c>
      <c r="FK58" s="7">
        <v>801225.18188441009</v>
      </c>
      <c r="FL58" s="7">
        <v>2517425.54565323</v>
      </c>
      <c r="FM58" s="7">
        <v>1371265.4412336089</v>
      </c>
      <c r="FN58" s="7">
        <v>8176842.1809130665</v>
      </c>
      <c r="FO58" s="7">
        <v>416316.4769305489</v>
      </c>
      <c r="FP58" s="7">
        <v>868738.29067508515</v>
      </c>
      <c r="FQ58" s="7">
        <v>374961.1401165615</v>
      </c>
      <c r="FR58" s="7">
        <v>84829.119232637226</v>
      </c>
      <c r="FS58" s="7">
        <v>44118.445604662462</v>
      </c>
      <c r="FT58" s="7">
        <v>19618.445604662462</v>
      </c>
      <c r="FU58" s="7">
        <v>442566.4769305489</v>
      </c>
      <c r="FV58" s="7">
        <v>268026.68406993692</v>
      </c>
      <c r="FW58" s="7">
        <v>36105.336813987378</v>
      </c>
      <c r="FX58" s="7">
        <v>5250</v>
      </c>
      <c r="FY58" s="7"/>
      <c r="FZ58" s="7">
        <f>SUM(C58:FY58)</f>
        <v>329437175.29164654</v>
      </c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x14ac:dyDescent="0.35">
      <c r="A59" s="6" t="s">
        <v>517</v>
      </c>
      <c r="B59" s="62" t="s">
        <v>518</v>
      </c>
      <c r="C59" s="7">
        <v>88403</v>
      </c>
      <c r="D59" s="7">
        <v>350949</v>
      </c>
      <c r="E59" s="7">
        <v>60042</v>
      </c>
      <c r="F59" s="7">
        <v>199727.99999999997</v>
      </c>
      <c r="G59" s="7">
        <v>21668.341830747555</v>
      </c>
      <c r="H59" s="7">
        <v>20213.754068961262</v>
      </c>
      <c r="I59" s="7">
        <v>81706</v>
      </c>
      <c r="J59" s="7">
        <v>39103.534821845496</v>
      </c>
      <c r="K59" s="7">
        <v>4841.7420242549715</v>
      </c>
      <c r="L59" s="7">
        <v>41252.092853781105</v>
      </c>
      <c r="M59" s="7">
        <v>28575.292331516539</v>
      </c>
      <c r="N59" s="7">
        <v>525962</v>
      </c>
      <c r="O59" s="7">
        <v>134520</v>
      </c>
      <c r="P59" s="7">
        <v>5433.8048572476509</v>
      </c>
      <c r="Q59" s="7">
        <v>377605</v>
      </c>
      <c r="R59" s="7">
        <v>94815.714909081318</v>
      </c>
      <c r="S59" s="7">
        <v>28741.290225211793</v>
      </c>
      <c r="T59" s="7">
        <v>3954.555757623014</v>
      </c>
      <c r="U59" s="7">
        <v>1274.9660639331028</v>
      </c>
      <c r="V59" s="7">
        <v>6569.3166684010721</v>
      </c>
      <c r="W59" s="7">
        <v>4343.5284550941296</v>
      </c>
      <c r="X59" s="7">
        <v>713.11661203037954</v>
      </c>
      <c r="Y59" s="7">
        <v>16117.875161316204</v>
      </c>
      <c r="Z59" s="7">
        <v>5575.2753304193311</v>
      </c>
      <c r="AA59" s="7">
        <v>318240</v>
      </c>
      <c r="AB59" s="7">
        <v>284900</v>
      </c>
      <c r="AC59" s="7">
        <v>17521.855841931123</v>
      </c>
      <c r="AD59" s="7">
        <v>22564.482959231071</v>
      </c>
      <c r="AE59" s="7">
        <v>1688.6593556369623</v>
      </c>
      <c r="AF59" s="7">
        <v>2976.0531218156366</v>
      </c>
      <c r="AG59" s="7">
        <v>16858.308385207889</v>
      </c>
      <c r="AH59" s="7">
        <v>18258.172213602717</v>
      </c>
      <c r="AI59" s="7">
        <v>7096.2936538698814</v>
      </c>
      <c r="AJ59" s="7">
        <v>3215.5080619097903</v>
      </c>
      <c r="AK59" s="7">
        <v>3566.626758325227</v>
      </c>
      <c r="AL59" s="7">
        <v>5340.7001717926978</v>
      </c>
      <c r="AM59" s="7">
        <v>8348.2658889974773</v>
      </c>
      <c r="AN59" s="7">
        <v>7739.5381679247448</v>
      </c>
      <c r="AO59" s="7">
        <v>46529</v>
      </c>
      <c r="AP59" s="7">
        <v>872911.42728941469</v>
      </c>
      <c r="AQ59" s="7">
        <v>4504.7433428073309</v>
      </c>
      <c r="AR59" s="7">
        <v>627289</v>
      </c>
      <c r="AS59" s="7">
        <v>65689</v>
      </c>
      <c r="AT59" s="7">
        <v>44893.462280049192</v>
      </c>
      <c r="AU59" s="7">
        <v>5166.2944642754592</v>
      </c>
      <c r="AV59" s="7">
        <v>6927.6804774207048</v>
      </c>
      <c r="AW59" s="7">
        <v>5392.4604270227646</v>
      </c>
      <c r="AX59" s="7">
        <v>1354.2713644217222</v>
      </c>
      <c r="AY59" s="7">
        <v>8136.6662671090826</v>
      </c>
      <c r="AZ59" s="7">
        <v>127685.00000000001</v>
      </c>
      <c r="BA59" s="7">
        <v>92017</v>
      </c>
      <c r="BB59" s="7">
        <v>81529</v>
      </c>
      <c r="BC59" s="7">
        <v>229464</v>
      </c>
      <c r="BD59" s="7">
        <v>35756</v>
      </c>
      <c r="BE59" s="7">
        <v>22112.166308160631</v>
      </c>
      <c r="BF59" s="7">
        <v>259259</v>
      </c>
      <c r="BG59" s="7">
        <v>18844.826118634715</v>
      </c>
      <c r="BH59" s="7">
        <v>11897.955390584037</v>
      </c>
      <c r="BI59" s="7">
        <v>5545.9824320625585</v>
      </c>
      <c r="BJ59" s="7">
        <v>95008.254209239836</v>
      </c>
      <c r="BK59" s="7">
        <v>243222.00000000003</v>
      </c>
      <c r="BL59" s="7">
        <v>1803.8835592175797</v>
      </c>
      <c r="BM59" s="7">
        <v>6524.685214191245</v>
      </c>
      <c r="BN59" s="7">
        <v>52587.380630664826</v>
      </c>
      <c r="BO59" s="7">
        <v>26751.209378184107</v>
      </c>
      <c r="BP59" s="7">
        <v>4130.6523929935438</v>
      </c>
      <c r="BQ59" s="7">
        <v>77960.49372219776</v>
      </c>
      <c r="BR59" s="7">
        <v>70329.679728378396</v>
      </c>
      <c r="BS59" s="7">
        <v>18072.706202187324</v>
      </c>
      <c r="BT59" s="7">
        <v>10114.985031124734</v>
      </c>
      <c r="BU59" s="7">
        <v>6734.9001720835349</v>
      </c>
      <c r="BV59" s="7">
        <v>21986.964175020803</v>
      </c>
      <c r="BW59" s="7">
        <v>41989.912093034945</v>
      </c>
      <c r="BX59" s="7">
        <v>1650.2585538747358</v>
      </c>
      <c r="BY59" s="7">
        <v>10674.47539452542</v>
      </c>
      <c r="BZ59" s="7">
        <v>5174.1856291182285</v>
      </c>
      <c r="CA59" s="7">
        <v>3187.5100051082381</v>
      </c>
      <c r="CB59" s="7">
        <v>770637</v>
      </c>
      <c r="CC59" s="7">
        <v>4559.6243981336393</v>
      </c>
      <c r="CD59" s="7">
        <v>9054.4200133554259</v>
      </c>
      <c r="CE59" s="7">
        <v>2875.7367244510647</v>
      </c>
      <c r="CF59" s="7">
        <v>2156.8025433382986</v>
      </c>
      <c r="CG59" s="7">
        <v>3711.7067024891649</v>
      </c>
      <c r="CH59" s="7">
        <v>1805.6951525622962</v>
      </c>
      <c r="CI59" s="7">
        <v>12740.182465300646</v>
      </c>
      <c r="CJ59" s="7">
        <v>16672.928717806553</v>
      </c>
      <c r="CK59" s="7">
        <v>56929</v>
      </c>
      <c r="CL59" s="7">
        <v>21941.3544567916</v>
      </c>
      <c r="CM59" s="7">
        <v>10979.241379237639</v>
      </c>
      <c r="CN59" s="7">
        <v>294033</v>
      </c>
      <c r="CO59" s="7">
        <v>150164</v>
      </c>
      <c r="CP59" s="7">
        <v>27051.112393155905</v>
      </c>
      <c r="CQ59" s="7">
        <v>17305.259499067688</v>
      </c>
      <c r="CR59" s="7">
        <v>5630.7314199227776</v>
      </c>
      <c r="CS59" s="7">
        <v>6935.1479650786332</v>
      </c>
      <c r="CT59" s="7">
        <v>2587.0928145591142</v>
      </c>
      <c r="CU59" s="7">
        <v>9609.2018826481381</v>
      </c>
      <c r="CV59" s="7">
        <v>713.11661203037954</v>
      </c>
      <c r="CW59" s="7">
        <v>3745.1455016106888</v>
      </c>
      <c r="CX59" s="7">
        <v>7640.7655992682357</v>
      </c>
      <c r="CY59" s="7">
        <v>668.7759824304801</v>
      </c>
      <c r="CZ59" s="7">
        <v>39065.236613175031</v>
      </c>
      <c r="DA59" s="7">
        <v>4638.3160761092404</v>
      </c>
      <c r="DB59" s="7">
        <v>6590.1866420737624</v>
      </c>
      <c r="DC59" s="7">
        <v>3735.8382875449988</v>
      </c>
      <c r="DD59" s="7">
        <v>1705.227091633466</v>
      </c>
      <c r="DE59" s="7">
        <v>3149.6547457229904</v>
      </c>
      <c r="DF59" s="7">
        <v>209151.11816264354</v>
      </c>
      <c r="DG59" s="7">
        <v>1589.2740995646091</v>
      </c>
      <c r="DH59" s="7">
        <v>41127.841255864085</v>
      </c>
      <c r="DI59" s="7">
        <v>42152.750443531717</v>
      </c>
      <c r="DJ59" s="7">
        <v>11698.630049952118</v>
      </c>
      <c r="DK59" s="7">
        <v>8718.3055569921344</v>
      </c>
      <c r="DL59" s="7">
        <v>87630.710978183313</v>
      </c>
      <c r="DM59" s="7">
        <v>6925.5217497043432</v>
      </c>
      <c r="DN59" s="7">
        <v>22813.903694941757</v>
      </c>
      <c r="DO59" s="7">
        <v>57304.641778128658</v>
      </c>
      <c r="DP59" s="7">
        <v>3924.7930953962759</v>
      </c>
      <c r="DQ59" s="7">
        <v>14396.475098857829</v>
      </c>
      <c r="DR59" s="7">
        <v>26588.611579981476</v>
      </c>
      <c r="DS59" s="7">
        <v>12392.332240817324</v>
      </c>
      <c r="DT59" s="7">
        <v>3565.4052234260062</v>
      </c>
      <c r="DU59" s="7">
        <v>7543.8756861513666</v>
      </c>
      <c r="DV59" s="7">
        <v>4470.6515045986553</v>
      </c>
      <c r="DW59" s="7">
        <v>6156.949879140253</v>
      </c>
      <c r="DX59" s="7">
        <v>4714.6821142218023</v>
      </c>
      <c r="DY59" s="7">
        <v>8949.9050303871518</v>
      </c>
      <c r="DZ59" s="7">
        <v>19758.929092662776</v>
      </c>
      <c r="EA59" s="7">
        <v>10102.232777082383</v>
      </c>
      <c r="EB59" s="7">
        <v>11711.223395787132</v>
      </c>
      <c r="EC59" s="7">
        <v>7051.9194641298855</v>
      </c>
      <c r="ED59" s="7">
        <v>34659.203850182945</v>
      </c>
      <c r="EE59" s="7">
        <v>4602.843586741541</v>
      </c>
      <c r="EF59" s="7">
        <v>32889.802530613262</v>
      </c>
      <c r="EG59" s="7">
        <v>5899.4192449785942</v>
      </c>
      <c r="EH59" s="7">
        <v>5215.760088698431</v>
      </c>
      <c r="EI59" s="7">
        <v>148622</v>
      </c>
      <c r="EJ59" s="7">
        <v>100630</v>
      </c>
      <c r="EK59" s="7">
        <v>20967.583571875341</v>
      </c>
      <c r="EL59" s="7">
        <v>14132.846385462935</v>
      </c>
      <c r="EM59" s="7">
        <v>7133.253516650454</v>
      </c>
      <c r="EN59" s="7">
        <v>19089.769126165593</v>
      </c>
      <c r="EO59" s="7">
        <v>5950.5379076721401</v>
      </c>
      <c r="EP59" s="7">
        <v>7780.2663565545163</v>
      </c>
      <c r="EQ59" s="7">
        <v>45670.506255986314</v>
      </c>
      <c r="ER59" s="7">
        <v>6100.8256011749072</v>
      </c>
      <c r="ES59" s="7">
        <v>4084.0648372532391</v>
      </c>
      <c r="ET59" s="7">
        <v>3307.9077188612209</v>
      </c>
      <c r="EU59" s="7">
        <v>11217.318353903693</v>
      </c>
      <c r="EV59" s="7">
        <v>1490.1622464799916</v>
      </c>
      <c r="EW59" s="7">
        <v>23839.776792251487</v>
      </c>
      <c r="EX59" s="7">
        <v>5034.3215795927727</v>
      </c>
      <c r="EY59" s="7">
        <v>12739.628317639406</v>
      </c>
      <c r="EZ59" s="7">
        <v>2371.6276769246342</v>
      </c>
      <c r="FA59" s="7">
        <v>56365.809889626064</v>
      </c>
      <c r="FB59" s="7">
        <v>5255.2073306410612</v>
      </c>
      <c r="FC59" s="7">
        <v>35627.955129777416</v>
      </c>
      <c r="FD59" s="7">
        <v>8961.8143189983966</v>
      </c>
      <c r="FE59" s="7">
        <v>1688.6593556369623</v>
      </c>
      <c r="FF59" s="7">
        <v>4218.5589651491282</v>
      </c>
      <c r="FG59" s="7">
        <v>2602.4940879526957</v>
      </c>
      <c r="FH59" s="7">
        <v>1370.9907639824842</v>
      </c>
      <c r="FI59" s="7">
        <v>30680.191132948759</v>
      </c>
      <c r="FJ59" s="7">
        <v>33018.365742972077</v>
      </c>
      <c r="FK59" s="7">
        <v>26669.772941398154</v>
      </c>
      <c r="FL59" s="7">
        <v>79585</v>
      </c>
      <c r="FM59" s="7">
        <v>62453.552158136845</v>
      </c>
      <c r="FN59" s="7">
        <v>217718.00000000003</v>
      </c>
      <c r="FO59" s="7">
        <v>18271.164452610748</v>
      </c>
      <c r="FP59" s="7">
        <v>24151.227058601846</v>
      </c>
      <c r="FQ59" s="7">
        <v>16584.338483951073</v>
      </c>
      <c r="FR59" s="7">
        <v>2956.1207569580461</v>
      </c>
      <c r="FS59" s="7">
        <v>3156.5357235314727</v>
      </c>
      <c r="FT59" s="7">
        <v>1118.9835633682999</v>
      </c>
      <c r="FU59" s="7">
        <v>18595.240015532971</v>
      </c>
      <c r="FV59" s="7">
        <v>15300.146694496092</v>
      </c>
      <c r="FW59" s="7">
        <v>2875.7367244510647</v>
      </c>
      <c r="FX59" s="7">
        <v>1136.9191701318161</v>
      </c>
      <c r="FY59" s="7"/>
      <c r="FZ59" s="7">
        <f>SUM(C59:FY59)</f>
        <v>9454497.1344429776</v>
      </c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</row>
    <row r="60" spans="1:256" x14ac:dyDescent="0.35">
      <c r="A60" s="6" t="s">
        <v>519</v>
      </c>
      <c r="B60" s="7" t="s">
        <v>520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 s="7">
        <v>0</v>
      </c>
      <c r="BV60" s="7">
        <v>0</v>
      </c>
      <c r="BW60" s="7">
        <v>145544.46</v>
      </c>
      <c r="BX60" s="7">
        <v>0</v>
      </c>
      <c r="BY60" s="7">
        <v>126903.89</v>
      </c>
      <c r="BZ60" s="7">
        <v>0</v>
      </c>
      <c r="CA60" s="7">
        <v>0</v>
      </c>
      <c r="CB60" s="7">
        <v>0</v>
      </c>
      <c r="CC60" s="7">
        <v>0</v>
      </c>
      <c r="CD60" s="7">
        <v>0</v>
      </c>
      <c r="CE60" s="7">
        <v>0</v>
      </c>
      <c r="CF60" s="7">
        <v>0</v>
      </c>
      <c r="CG60" s="7">
        <v>0</v>
      </c>
      <c r="CH60" s="7">
        <v>0</v>
      </c>
      <c r="CI60" s="7">
        <v>0</v>
      </c>
      <c r="CJ60" s="7">
        <v>0</v>
      </c>
      <c r="CK60" s="7">
        <v>213115.94</v>
      </c>
      <c r="CL60" s="7">
        <v>0</v>
      </c>
      <c r="CM60" s="7">
        <v>0</v>
      </c>
      <c r="CN60" s="7">
        <v>0</v>
      </c>
      <c r="CO60" s="7">
        <v>0</v>
      </c>
      <c r="CP60" s="7">
        <v>0</v>
      </c>
      <c r="CQ60" s="7">
        <v>0</v>
      </c>
      <c r="CR60" s="7">
        <v>0</v>
      </c>
      <c r="CS60" s="7">
        <v>0</v>
      </c>
      <c r="CT60" s="7">
        <v>0</v>
      </c>
      <c r="CU60" s="7">
        <v>0</v>
      </c>
      <c r="CV60" s="7">
        <v>0</v>
      </c>
      <c r="CW60" s="7">
        <v>0</v>
      </c>
      <c r="CX60" s="7">
        <v>0</v>
      </c>
      <c r="CY60" s="7">
        <v>0</v>
      </c>
      <c r="CZ60" s="7">
        <v>206487.91</v>
      </c>
      <c r="DA60" s="7">
        <v>0</v>
      </c>
      <c r="DB60" s="7">
        <v>0</v>
      </c>
      <c r="DC60" s="7">
        <v>0</v>
      </c>
      <c r="DD60" s="7">
        <v>0</v>
      </c>
      <c r="DE60" s="7">
        <v>0</v>
      </c>
      <c r="DF60" s="7">
        <v>93286.26</v>
      </c>
      <c r="DG60" s="7">
        <v>0</v>
      </c>
      <c r="DH60" s="7">
        <v>46455.62</v>
      </c>
      <c r="DI60" s="7">
        <v>0</v>
      </c>
      <c r="DJ60" s="7">
        <v>0</v>
      </c>
      <c r="DK60" s="7">
        <v>0</v>
      </c>
      <c r="DL60" s="7">
        <v>0</v>
      </c>
      <c r="DM60" s="7">
        <v>61919.519999999997</v>
      </c>
      <c r="DN60" s="7">
        <v>0</v>
      </c>
      <c r="DO60" s="7">
        <v>0</v>
      </c>
      <c r="DP60" s="7">
        <v>0</v>
      </c>
      <c r="DQ60" s="7">
        <v>0</v>
      </c>
      <c r="DR60" s="7">
        <v>0</v>
      </c>
      <c r="DS60" s="7">
        <v>0</v>
      </c>
      <c r="DT60" s="7">
        <v>0</v>
      </c>
      <c r="DU60" s="7">
        <v>0</v>
      </c>
      <c r="DV60" s="7">
        <v>0</v>
      </c>
      <c r="DW60" s="7">
        <v>0</v>
      </c>
      <c r="DX60" s="7">
        <v>0</v>
      </c>
      <c r="DY60" s="7">
        <v>0</v>
      </c>
      <c r="DZ60" s="7">
        <v>0</v>
      </c>
      <c r="EA60" s="7">
        <v>261434.41000000003</v>
      </c>
      <c r="EB60" s="7">
        <v>0</v>
      </c>
      <c r="EC60" s="7">
        <v>0</v>
      </c>
      <c r="ED60" s="7">
        <v>0</v>
      </c>
      <c r="EE60" s="7">
        <v>0</v>
      </c>
      <c r="EF60" s="7">
        <v>0</v>
      </c>
      <c r="EG60" s="7">
        <v>0</v>
      </c>
      <c r="EH60" s="7">
        <v>0</v>
      </c>
      <c r="EI60" s="7">
        <v>0</v>
      </c>
      <c r="EJ60" s="7">
        <v>159101.96000000002</v>
      </c>
      <c r="EK60" s="7">
        <v>0</v>
      </c>
      <c r="EL60" s="7">
        <v>0</v>
      </c>
      <c r="EM60" s="7">
        <v>0</v>
      </c>
      <c r="EN60" s="7">
        <v>0</v>
      </c>
      <c r="EO60" s="7">
        <v>0</v>
      </c>
      <c r="EP60" s="7">
        <v>0</v>
      </c>
      <c r="EQ60" s="7">
        <v>0</v>
      </c>
      <c r="ER60" s="7">
        <v>0</v>
      </c>
      <c r="ES60" s="7">
        <v>0</v>
      </c>
      <c r="ET60" s="7">
        <v>0</v>
      </c>
      <c r="EU60" s="7">
        <v>0</v>
      </c>
      <c r="EV60" s="7">
        <v>0</v>
      </c>
      <c r="EW60" s="7">
        <v>0</v>
      </c>
      <c r="EX60" s="7">
        <v>0</v>
      </c>
      <c r="EY60" s="7">
        <v>0</v>
      </c>
      <c r="EZ60" s="7">
        <v>0</v>
      </c>
      <c r="FA60" s="7">
        <v>0</v>
      </c>
      <c r="FB60" s="7">
        <v>0</v>
      </c>
      <c r="FC60" s="7">
        <v>0</v>
      </c>
      <c r="FD60" s="7">
        <v>0</v>
      </c>
      <c r="FE60" s="7">
        <v>0</v>
      </c>
      <c r="FF60" s="7">
        <v>0</v>
      </c>
      <c r="FG60" s="7">
        <v>0</v>
      </c>
      <c r="FH60" s="7">
        <v>0</v>
      </c>
      <c r="FI60" s="7">
        <v>0</v>
      </c>
      <c r="FJ60" s="7">
        <v>0</v>
      </c>
      <c r="FK60" s="7">
        <v>0</v>
      </c>
      <c r="FL60" s="7">
        <v>0</v>
      </c>
      <c r="FM60" s="7">
        <v>0</v>
      </c>
      <c r="FN60" s="7">
        <v>0</v>
      </c>
      <c r="FO60" s="7">
        <v>0</v>
      </c>
      <c r="FP60" s="7">
        <v>0</v>
      </c>
      <c r="FQ60" s="7">
        <v>0</v>
      </c>
      <c r="FR60" s="7">
        <v>0</v>
      </c>
      <c r="FS60" s="7">
        <v>0</v>
      </c>
      <c r="FT60" s="7">
        <v>0</v>
      </c>
      <c r="FU60" s="7">
        <v>0</v>
      </c>
      <c r="FV60" s="7">
        <v>0</v>
      </c>
      <c r="FW60" s="7">
        <v>0</v>
      </c>
      <c r="FX60" s="7">
        <v>0</v>
      </c>
      <c r="FY60" s="7"/>
      <c r="FZ60" s="7">
        <f t="shared" ref="FZ60:FZ61" si="17">SUM(C60:FY60)</f>
        <v>1314249.97</v>
      </c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</row>
    <row r="61" spans="1:256" x14ac:dyDescent="0.35">
      <c r="A61" s="6" t="s">
        <v>521</v>
      </c>
      <c r="B61" s="7" t="s">
        <v>522</v>
      </c>
      <c r="C61" s="7">
        <f>ROUND(SUM(C55:C60),2)</f>
        <v>3975359.64</v>
      </c>
      <c r="D61" s="7">
        <f t="shared" ref="D61:BO61" si="18">ROUND(SUM(D55:D60),2)</f>
        <v>20560272.93</v>
      </c>
      <c r="E61" s="7">
        <f t="shared" si="18"/>
        <v>3957336.38</v>
      </c>
      <c r="F61" s="7">
        <f t="shared" si="18"/>
        <v>11725720.41</v>
      </c>
      <c r="G61" s="7">
        <f t="shared" si="18"/>
        <v>749134.75</v>
      </c>
      <c r="H61" s="7">
        <f t="shared" si="18"/>
        <v>875460.61</v>
      </c>
      <c r="I61" s="7">
        <f t="shared" si="18"/>
        <v>4950900.0999999996</v>
      </c>
      <c r="J61" s="7">
        <f t="shared" si="18"/>
        <v>1174607.3400000001</v>
      </c>
      <c r="K61" s="7">
        <f t="shared" si="18"/>
        <v>148174.03</v>
      </c>
      <c r="L61" s="7">
        <f t="shared" si="18"/>
        <v>1809566.98</v>
      </c>
      <c r="M61" s="7">
        <f t="shared" si="18"/>
        <v>720101.26</v>
      </c>
      <c r="N61" s="7">
        <f t="shared" si="18"/>
        <v>33573698.060000002</v>
      </c>
      <c r="O61" s="7">
        <f t="shared" si="18"/>
        <v>7951652.0099999998</v>
      </c>
      <c r="P61" s="7">
        <f t="shared" si="18"/>
        <v>238195.42</v>
      </c>
      <c r="Q61" s="7">
        <f t="shared" si="18"/>
        <v>24475693.32</v>
      </c>
      <c r="R61" s="7">
        <f t="shared" si="18"/>
        <v>2088234.52</v>
      </c>
      <c r="S61" s="7">
        <f t="shared" si="18"/>
        <v>840187.2</v>
      </c>
      <c r="T61" s="7">
        <f t="shared" si="18"/>
        <v>108965.27</v>
      </c>
      <c r="U61" s="7">
        <f t="shared" si="18"/>
        <v>37193.43</v>
      </c>
      <c r="V61" s="7">
        <f t="shared" si="18"/>
        <v>167495</v>
      </c>
      <c r="W61" s="7">
        <f t="shared" si="18"/>
        <v>33789.82</v>
      </c>
      <c r="X61" s="7">
        <f t="shared" si="18"/>
        <v>26750.29</v>
      </c>
      <c r="Y61" s="7">
        <f t="shared" si="18"/>
        <v>420565.66</v>
      </c>
      <c r="Z61" s="7">
        <f t="shared" si="18"/>
        <v>145527.75</v>
      </c>
      <c r="AA61" s="7">
        <f t="shared" si="18"/>
        <v>17895248.289999999</v>
      </c>
      <c r="AB61" s="7">
        <f t="shared" si="18"/>
        <v>17593969.440000001</v>
      </c>
      <c r="AC61" s="7">
        <f t="shared" si="18"/>
        <v>549855.02</v>
      </c>
      <c r="AD61" s="7">
        <f t="shared" si="18"/>
        <v>566683.48</v>
      </c>
      <c r="AE61" s="7">
        <f t="shared" si="18"/>
        <v>81308.45</v>
      </c>
      <c r="AF61" s="7">
        <f t="shared" si="18"/>
        <v>123406.37</v>
      </c>
      <c r="AG61" s="7">
        <f t="shared" si="18"/>
        <v>434649.92</v>
      </c>
      <c r="AH61" s="7">
        <f t="shared" si="18"/>
        <v>514721.37</v>
      </c>
      <c r="AI61" s="7">
        <f t="shared" si="18"/>
        <v>123369.27</v>
      </c>
      <c r="AJ61" s="7">
        <f t="shared" si="18"/>
        <v>93298.18</v>
      </c>
      <c r="AK61" s="7">
        <f t="shared" si="18"/>
        <v>108855.95</v>
      </c>
      <c r="AL61" s="7">
        <f t="shared" si="18"/>
        <v>100022.8</v>
      </c>
      <c r="AM61" s="7">
        <f t="shared" si="18"/>
        <v>251077.82</v>
      </c>
      <c r="AN61" s="7">
        <f t="shared" si="18"/>
        <v>173117.45</v>
      </c>
      <c r="AO61" s="7">
        <f t="shared" si="18"/>
        <v>2738424.76</v>
      </c>
      <c r="AP61" s="7">
        <f t="shared" si="18"/>
        <v>49269592.770000003</v>
      </c>
      <c r="AQ61" s="7">
        <f t="shared" si="18"/>
        <v>204769.52</v>
      </c>
      <c r="AR61" s="7">
        <f t="shared" si="18"/>
        <v>32081581.68</v>
      </c>
      <c r="AS61" s="7">
        <f t="shared" si="18"/>
        <v>3523721.47</v>
      </c>
      <c r="AT61" s="7">
        <f t="shared" si="18"/>
        <v>1303247.3999999999</v>
      </c>
      <c r="AU61" s="7">
        <f t="shared" si="18"/>
        <v>216355.01</v>
      </c>
      <c r="AV61" s="7">
        <f t="shared" si="18"/>
        <v>254468.35</v>
      </c>
      <c r="AW61" s="7">
        <f t="shared" si="18"/>
        <v>155306.62</v>
      </c>
      <c r="AX61" s="7">
        <f t="shared" si="18"/>
        <v>81260.45</v>
      </c>
      <c r="AY61" s="7">
        <f t="shared" si="18"/>
        <v>304725.77</v>
      </c>
      <c r="AZ61" s="7">
        <f t="shared" si="18"/>
        <v>6306805.3799999999</v>
      </c>
      <c r="BA61" s="7">
        <f t="shared" si="18"/>
        <v>5489607.5700000003</v>
      </c>
      <c r="BB61" s="7">
        <f t="shared" si="18"/>
        <v>6155948.8899999997</v>
      </c>
      <c r="BC61" s="7">
        <f t="shared" si="18"/>
        <v>10935575.77</v>
      </c>
      <c r="BD61" s="7">
        <f t="shared" si="18"/>
        <v>1547641.4</v>
      </c>
      <c r="BE61" s="7">
        <f t="shared" si="18"/>
        <v>696507.84</v>
      </c>
      <c r="BF61" s="7">
        <f t="shared" si="18"/>
        <v>9915498.5600000005</v>
      </c>
      <c r="BG61" s="7">
        <f t="shared" si="18"/>
        <v>596242.44999999995</v>
      </c>
      <c r="BH61" s="7">
        <f t="shared" si="18"/>
        <v>328311.7</v>
      </c>
      <c r="BI61" s="7">
        <f t="shared" si="18"/>
        <v>241110.97</v>
      </c>
      <c r="BJ61" s="7">
        <f t="shared" si="18"/>
        <v>2846222.14</v>
      </c>
      <c r="BK61" s="7">
        <f t="shared" si="18"/>
        <v>11067242.310000001</v>
      </c>
      <c r="BL61" s="7">
        <f t="shared" si="18"/>
        <v>82561.460000000006</v>
      </c>
      <c r="BM61" s="7">
        <f t="shared" si="18"/>
        <v>396650.23999999999</v>
      </c>
      <c r="BN61" s="7">
        <f t="shared" si="18"/>
        <v>1938189.91</v>
      </c>
      <c r="BO61" s="7">
        <f t="shared" si="18"/>
        <v>982847.09</v>
      </c>
      <c r="BP61" s="7">
        <f t="shared" ref="BP61:EA61" si="19">ROUND(SUM(BP55:BP60),2)</f>
        <v>117815.56</v>
      </c>
      <c r="BQ61" s="7">
        <f t="shared" si="19"/>
        <v>2891628.47</v>
      </c>
      <c r="BR61" s="7">
        <f t="shared" si="19"/>
        <v>2287490.42</v>
      </c>
      <c r="BS61" s="7">
        <f t="shared" si="19"/>
        <v>562639.49</v>
      </c>
      <c r="BT61" s="7">
        <f t="shared" si="19"/>
        <v>216225.54</v>
      </c>
      <c r="BU61" s="7">
        <f t="shared" si="19"/>
        <v>232339.53</v>
      </c>
      <c r="BV61" s="7">
        <f t="shared" si="19"/>
        <v>683641.06</v>
      </c>
      <c r="BW61" s="7">
        <f t="shared" si="19"/>
        <v>846721.22</v>
      </c>
      <c r="BX61" s="7">
        <f t="shared" si="19"/>
        <v>58107.02</v>
      </c>
      <c r="BY61" s="7">
        <f t="shared" si="19"/>
        <v>428323.48</v>
      </c>
      <c r="BZ61" s="7">
        <f t="shared" si="19"/>
        <v>149598.21</v>
      </c>
      <c r="CA61" s="7">
        <f t="shared" si="19"/>
        <v>57816.58</v>
      </c>
      <c r="CB61" s="7">
        <f t="shared" si="19"/>
        <v>39322975.840000004</v>
      </c>
      <c r="CC61" s="7">
        <f t="shared" si="19"/>
        <v>129384.26</v>
      </c>
      <c r="CD61" s="7">
        <f t="shared" si="19"/>
        <v>27599.41</v>
      </c>
      <c r="CE61" s="7">
        <f t="shared" si="19"/>
        <v>151475.69</v>
      </c>
      <c r="CF61" s="7">
        <f t="shared" si="19"/>
        <v>72740.33</v>
      </c>
      <c r="CG61" s="7">
        <f t="shared" si="19"/>
        <v>122773.87</v>
      </c>
      <c r="CH61" s="7">
        <f t="shared" si="19"/>
        <v>81934.399999999994</v>
      </c>
      <c r="CI61" s="7">
        <f t="shared" si="19"/>
        <v>498560.83</v>
      </c>
      <c r="CJ61" s="7">
        <f t="shared" si="19"/>
        <v>621085.92000000004</v>
      </c>
      <c r="CK61" s="7">
        <f t="shared" si="19"/>
        <v>3235219.77</v>
      </c>
      <c r="CL61" s="7">
        <f t="shared" si="19"/>
        <v>887033.8</v>
      </c>
      <c r="CM61" s="7">
        <f t="shared" si="19"/>
        <v>528492.53</v>
      </c>
      <c r="CN61" s="7">
        <f t="shared" si="19"/>
        <v>15541079.609999999</v>
      </c>
      <c r="CO61" s="7">
        <f t="shared" si="19"/>
        <v>7951642.5899999999</v>
      </c>
      <c r="CP61" s="7">
        <f t="shared" si="19"/>
        <v>467722.82</v>
      </c>
      <c r="CQ61" s="7">
        <f t="shared" si="19"/>
        <v>613383.09</v>
      </c>
      <c r="CR61" s="7">
        <f t="shared" si="19"/>
        <v>175619.77</v>
      </c>
      <c r="CS61" s="7">
        <f t="shared" si="19"/>
        <v>172824.97</v>
      </c>
      <c r="CT61" s="7">
        <f t="shared" si="19"/>
        <v>102289.61</v>
      </c>
      <c r="CU61" s="7">
        <f t="shared" si="19"/>
        <v>96441.55</v>
      </c>
      <c r="CV61" s="7">
        <f t="shared" si="19"/>
        <v>46466.16</v>
      </c>
      <c r="CW61" s="7">
        <f t="shared" si="19"/>
        <v>185389.56</v>
      </c>
      <c r="CX61" s="7">
        <f t="shared" si="19"/>
        <v>378680.82</v>
      </c>
      <c r="CY61" s="7">
        <f t="shared" si="19"/>
        <v>40319.769999999997</v>
      </c>
      <c r="CZ61" s="7">
        <f t="shared" si="19"/>
        <v>1445360.35</v>
      </c>
      <c r="DA61" s="7">
        <f t="shared" si="19"/>
        <v>118761.58</v>
      </c>
      <c r="DB61" s="7">
        <f t="shared" si="19"/>
        <v>230980.96</v>
      </c>
      <c r="DC61" s="7">
        <f t="shared" si="19"/>
        <v>184644.23</v>
      </c>
      <c r="DD61" s="7">
        <f t="shared" si="19"/>
        <v>107823.89</v>
      </c>
      <c r="DE61" s="7">
        <f t="shared" si="19"/>
        <v>170910.24</v>
      </c>
      <c r="DF61" s="7">
        <f t="shared" si="19"/>
        <v>13856826.09</v>
      </c>
      <c r="DG61" s="7">
        <f t="shared" si="19"/>
        <v>46615.19</v>
      </c>
      <c r="DH61" s="7">
        <f t="shared" si="19"/>
        <v>1180004.47</v>
      </c>
      <c r="DI61" s="7">
        <f t="shared" si="19"/>
        <v>1803958.97</v>
      </c>
      <c r="DJ61" s="7">
        <f t="shared" si="19"/>
        <v>384848.61</v>
      </c>
      <c r="DK61" s="7">
        <f t="shared" si="19"/>
        <v>277162.56</v>
      </c>
      <c r="DL61" s="7">
        <f t="shared" si="19"/>
        <v>3301078.49</v>
      </c>
      <c r="DM61" s="7">
        <f t="shared" si="19"/>
        <v>258586.01</v>
      </c>
      <c r="DN61" s="7">
        <f t="shared" si="19"/>
        <v>788062.1</v>
      </c>
      <c r="DO61" s="7">
        <f t="shared" si="19"/>
        <v>1688269.49</v>
      </c>
      <c r="DP61" s="7">
        <f t="shared" si="19"/>
        <v>166594.74</v>
      </c>
      <c r="DQ61" s="7">
        <f t="shared" si="19"/>
        <v>358354.62</v>
      </c>
      <c r="DR61" s="7">
        <f t="shared" si="19"/>
        <v>767204.9</v>
      </c>
      <c r="DS61" s="7">
        <f t="shared" si="19"/>
        <v>345603.92</v>
      </c>
      <c r="DT61" s="7">
        <f t="shared" si="19"/>
        <v>63361.58</v>
      </c>
      <c r="DU61" s="7">
        <f t="shared" si="19"/>
        <v>149205.18</v>
      </c>
      <c r="DV61" s="7">
        <f t="shared" si="19"/>
        <v>98441.85</v>
      </c>
      <c r="DW61" s="7">
        <f t="shared" si="19"/>
        <v>123873.17</v>
      </c>
      <c r="DX61" s="7">
        <f t="shared" si="19"/>
        <v>93206.58</v>
      </c>
      <c r="DY61" s="7">
        <f t="shared" si="19"/>
        <v>196534.16</v>
      </c>
      <c r="DZ61" s="7">
        <f t="shared" si="19"/>
        <v>625321.35</v>
      </c>
      <c r="EA61" s="7">
        <f t="shared" si="19"/>
        <v>532449.43999999994</v>
      </c>
      <c r="EB61" s="7">
        <f t="shared" ref="EB61:FX61" si="20">ROUND(SUM(EB55:EB60),2)</f>
        <v>414187.58</v>
      </c>
      <c r="EC61" s="7">
        <f t="shared" si="20"/>
        <v>207798.65</v>
      </c>
      <c r="ED61" s="7">
        <f t="shared" si="20"/>
        <v>925536.1</v>
      </c>
      <c r="EE61" s="7">
        <f t="shared" si="20"/>
        <v>94435.07</v>
      </c>
      <c r="EF61" s="7">
        <f t="shared" si="20"/>
        <v>766840.29</v>
      </c>
      <c r="EG61" s="7">
        <f t="shared" si="20"/>
        <v>132080.91</v>
      </c>
      <c r="EH61" s="7">
        <f t="shared" si="20"/>
        <v>111448.83</v>
      </c>
      <c r="EI61" s="7">
        <f t="shared" si="20"/>
        <v>8409210.7100000009</v>
      </c>
      <c r="EJ61" s="7">
        <f t="shared" si="20"/>
        <v>6070945.2599999998</v>
      </c>
      <c r="EK61" s="7">
        <f t="shared" si="20"/>
        <v>331709.14</v>
      </c>
      <c r="EL61" s="7">
        <f t="shared" si="20"/>
        <v>359004.15</v>
      </c>
      <c r="EM61" s="7">
        <f t="shared" si="20"/>
        <v>133629.31</v>
      </c>
      <c r="EN61" s="7">
        <f t="shared" si="20"/>
        <v>599040.85</v>
      </c>
      <c r="EO61" s="7">
        <f t="shared" si="20"/>
        <v>110515.75</v>
      </c>
      <c r="EP61" s="7">
        <f t="shared" si="20"/>
        <v>198467.15</v>
      </c>
      <c r="EQ61" s="7">
        <f t="shared" si="20"/>
        <v>1482699.53</v>
      </c>
      <c r="ER61" s="7">
        <f t="shared" si="20"/>
        <v>178187</v>
      </c>
      <c r="ES61" s="7">
        <f t="shared" si="20"/>
        <v>86407.44</v>
      </c>
      <c r="ET61" s="7">
        <f t="shared" si="20"/>
        <v>99167.86</v>
      </c>
      <c r="EU61" s="7">
        <f t="shared" si="20"/>
        <v>322912.5</v>
      </c>
      <c r="EV61" s="7">
        <f t="shared" si="20"/>
        <v>43628.74</v>
      </c>
      <c r="EW61" s="7">
        <f t="shared" si="20"/>
        <v>369514.55</v>
      </c>
      <c r="EX61" s="7">
        <f t="shared" si="20"/>
        <v>81318.09</v>
      </c>
      <c r="EY61" s="7">
        <f t="shared" si="20"/>
        <v>429529.24</v>
      </c>
      <c r="EZ61" s="7">
        <f t="shared" si="20"/>
        <v>87699.39</v>
      </c>
      <c r="FA61" s="7">
        <f t="shared" si="20"/>
        <v>1826713.56</v>
      </c>
      <c r="FB61" s="7">
        <f t="shared" si="20"/>
        <v>261415.66</v>
      </c>
      <c r="FC61" s="7">
        <f t="shared" si="20"/>
        <v>1118743.3</v>
      </c>
      <c r="FD61" s="7">
        <f t="shared" si="20"/>
        <v>347007.28</v>
      </c>
      <c r="FE61" s="7">
        <f t="shared" si="20"/>
        <v>73495.37</v>
      </c>
      <c r="FF61" s="7">
        <f t="shared" si="20"/>
        <v>194612.29</v>
      </c>
      <c r="FG61" s="7">
        <f t="shared" si="20"/>
        <v>84433.01</v>
      </c>
      <c r="FH61" s="7">
        <f t="shared" si="20"/>
        <v>86807.97</v>
      </c>
      <c r="FI61" s="7">
        <f t="shared" si="20"/>
        <v>1197393.33</v>
      </c>
      <c r="FJ61" s="7">
        <f t="shared" si="20"/>
        <v>801762.05</v>
      </c>
      <c r="FK61" s="7">
        <f t="shared" si="20"/>
        <v>1253001.46</v>
      </c>
      <c r="FL61" s="7">
        <f t="shared" si="20"/>
        <v>3501094.18</v>
      </c>
      <c r="FM61" s="7">
        <f t="shared" si="20"/>
        <v>1963488.52</v>
      </c>
      <c r="FN61" s="7">
        <f t="shared" si="20"/>
        <v>11231428.41</v>
      </c>
      <c r="FO61" s="7">
        <f t="shared" si="20"/>
        <v>607592.63</v>
      </c>
      <c r="FP61" s="7">
        <f t="shared" si="20"/>
        <v>1267505</v>
      </c>
      <c r="FQ61" s="7">
        <f t="shared" si="20"/>
        <v>603021.11</v>
      </c>
      <c r="FR61" s="7">
        <f t="shared" si="20"/>
        <v>88488.24</v>
      </c>
      <c r="FS61" s="7">
        <f t="shared" si="20"/>
        <v>82384.210000000006</v>
      </c>
      <c r="FT61" s="7">
        <f t="shared" si="20"/>
        <v>69243.539999999994</v>
      </c>
      <c r="FU61" s="7">
        <f t="shared" si="20"/>
        <v>591729.34</v>
      </c>
      <c r="FV61" s="7">
        <f t="shared" si="20"/>
        <v>438814.89</v>
      </c>
      <c r="FW61" s="7">
        <f t="shared" si="20"/>
        <v>104794.87</v>
      </c>
      <c r="FX61" s="7">
        <f t="shared" si="20"/>
        <v>35710.54</v>
      </c>
      <c r="FY61" s="7"/>
      <c r="FZ61" s="7">
        <f t="shared" si="17"/>
        <v>468248706.59000003</v>
      </c>
      <c r="GA61" s="64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</row>
    <row r="62" spans="1:256" x14ac:dyDescent="0.35">
      <c r="A62" s="7"/>
      <c r="B62" s="7" t="s">
        <v>523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64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</row>
    <row r="63" spans="1:256" x14ac:dyDescent="0.35">
      <c r="A63" s="7"/>
      <c r="B63" s="7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7"/>
      <c r="GA63" s="64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</row>
    <row r="64" spans="1:256" x14ac:dyDescent="0.35">
      <c r="A64" s="7"/>
      <c r="B64" s="42" t="s">
        <v>524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64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</row>
    <row r="65" spans="1:195" x14ac:dyDescent="0.35">
      <c r="A65" s="6" t="s">
        <v>525</v>
      </c>
      <c r="B65" s="7" t="s">
        <v>526</v>
      </c>
      <c r="C65" s="46">
        <f t="shared" ref="C65:BN65" si="21">$B$1</f>
        <v>0.08</v>
      </c>
      <c r="D65" s="46">
        <f t="shared" si="21"/>
        <v>0.08</v>
      </c>
      <c r="E65" s="46">
        <f t="shared" si="21"/>
        <v>0.08</v>
      </c>
      <c r="F65" s="46">
        <f t="shared" si="21"/>
        <v>0.08</v>
      </c>
      <c r="G65" s="46">
        <f t="shared" si="21"/>
        <v>0.08</v>
      </c>
      <c r="H65" s="46">
        <f t="shared" si="21"/>
        <v>0.08</v>
      </c>
      <c r="I65" s="46">
        <f t="shared" si="21"/>
        <v>0.08</v>
      </c>
      <c r="J65" s="46">
        <f t="shared" si="21"/>
        <v>0.08</v>
      </c>
      <c r="K65" s="46">
        <f t="shared" si="21"/>
        <v>0.08</v>
      </c>
      <c r="L65" s="46">
        <f t="shared" si="21"/>
        <v>0.08</v>
      </c>
      <c r="M65" s="46">
        <f t="shared" si="21"/>
        <v>0.08</v>
      </c>
      <c r="N65" s="46">
        <f t="shared" si="21"/>
        <v>0.08</v>
      </c>
      <c r="O65" s="46">
        <f t="shared" si="21"/>
        <v>0.08</v>
      </c>
      <c r="P65" s="46">
        <f t="shared" si="21"/>
        <v>0.08</v>
      </c>
      <c r="Q65" s="46">
        <f t="shared" si="21"/>
        <v>0.08</v>
      </c>
      <c r="R65" s="46">
        <f t="shared" si="21"/>
        <v>0.08</v>
      </c>
      <c r="S65" s="46">
        <f t="shared" si="21"/>
        <v>0.08</v>
      </c>
      <c r="T65" s="46">
        <f t="shared" si="21"/>
        <v>0.08</v>
      </c>
      <c r="U65" s="46">
        <f t="shared" si="21"/>
        <v>0.08</v>
      </c>
      <c r="V65" s="46">
        <f t="shared" si="21"/>
        <v>0.08</v>
      </c>
      <c r="W65" s="46">
        <f t="shared" si="21"/>
        <v>0.08</v>
      </c>
      <c r="X65" s="46">
        <f t="shared" si="21"/>
        <v>0.08</v>
      </c>
      <c r="Y65" s="46">
        <f t="shared" si="21"/>
        <v>0.08</v>
      </c>
      <c r="Z65" s="46">
        <f t="shared" si="21"/>
        <v>0.08</v>
      </c>
      <c r="AA65" s="46">
        <f t="shared" si="21"/>
        <v>0.08</v>
      </c>
      <c r="AB65" s="46">
        <f t="shared" si="21"/>
        <v>0.08</v>
      </c>
      <c r="AC65" s="46">
        <f t="shared" si="21"/>
        <v>0.08</v>
      </c>
      <c r="AD65" s="46">
        <f t="shared" si="21"/>
        <v>0.08</v>
      </c>
      <c r="AE65" s="46">
        <f t="shared" si="21"/>
        <v>0.08</v>
      </c>
      <c r="AF65" s="46">
        <f t="shared" si="21"/>
        <v>0.08</v>
      </c>
      <c r="AG65" s="46">
        <f t="shared" si="21"/>
        <v>0.08</v>
      </c>
      <c r="AH65" s="46">
        <f t="shared" si="21"/>
        <v>0.08</v>
      </c>
      <c r="AI65" s="46">
        <f t="shared" si="21"/>
        <v>0.08</v>
      </c>
      <c r="AJ65" s="46">
        <f t="shared" si="21"/>
        <v>0.08</v>
      </c>
      <c r="AK65" s="46">
        <f t="shared" si="21"/>
        <v>0.08</v>
      </c>
      <c r="AL65" s="46">
        <f t="shared" si="21"/>
        <v>0.08</v>
      </c>
      <c r="AM65" s="46">
        <f t="shared" si="21"/>
        <v>0.08</v>
      </c>
      <c r="AN65" s="46">
        <f t="shared" si="21"/>
        <v>0.08</v>
      </c>
      <c r="AO65" s="46">
        <f t="shared" si="21"/>
        <v>0.08</v>
      </c>
      <c r="AP65" s="46">
        <f t="shared" si="21"/>
        <v>0.08</v>
      </c>
      <c r="AQ65" s="46">
        <f t="shared" si="21"/>
        <v>0.08</v>
      </c>
      <c r="AR65" s="46">
        <f t="shared" si="21"/>
        <v>0.08</v>
      </c>
      <c r="AS65" s="46">
        <f t="shared" si="21"/>
        <v>0.08</v>
      </c>
      <c r="AT65" s="46">
        <f t="shared" si="21"/>
        <v>0.08</v>
      </c>
      <c r="AU65" s="46">
        <f t="shared" si="21"/>
        <v>0.08</v>
      </c>
      <c r="AV65" s="46">
        <f t="shared" si="21"/>
        <v>0.08</v>
      </c>
      <c r="AW65" s="46">
        <f t="shared" si="21"/>
        <v>0.08</v>
      </c>
      <c r="AX65" s="46">
        <f t="shared" si="21"/>
        <v>0.08</v>
      </c>
      <c r="AY65" s="46">
        <f t="shared" si="21"/>
        <v>0.08</v>
      </c>
      <c r="AZ65" s="46">
        <f t="shared" si="21"/>
        <v>0.08</v>
      </c>
      <c r="BA65" s="46">
        <f t="shared" si="21"/>
        <v>0.08</v>
      </c>
      <c r="BB65" s="46">
        <f t="shared" si="21"/>
        <v>0.08</v>
      </c>
      <c r="BC65" s="46">
        <f t="shared" si="21"/>
        <v>0.08</v>
      </c>
      <c r="BD65" s="46">
        <f t="shared" si="21"/>
        <v>0.08</v>
      </c>
      <c r="BE65" s="46">
        <f t="shared" si="21"/>
        <v>0.08</v>
      </c>
      <c r="BF65" s="46">
        <f t="shared" si="21"/>
        <v>0.08</v>
      </c>
      <c r="BG65" s="46">
        <f t="shared" si="21"/>
        <v>0.08</v>
      </c>
      <c r="BH65" s="46">
        <f t="shared" si="21"/>
        <v>0.08</v>
      </c>
      <c r="BI65" s="46">
        <f t="shared" si="21"/>
        <v>0.08</v>
      </c>
      <c r="BJ65" s="46">
        <f t="shared" si="21"/>
        <v>0.08</v>
      </c>
      <c r="BK65" s="46">
        <f t="shared" si="21"/>
        <v>0.08</v>
      </c>
      <c r="BL65" s="46">
        <f t="shared" si="21"/>
        <v>0.08</v>
      </c>
      <c r="BM65" s="46">
        <f t="shared" si="21"/>
        <v>0.08</v>
      </c>
      <c r="BN65" s="46">
        <f t="shared" si="21"/>
        <v>0.08</v>
      </c>
      <c r="BO65" s="46">
        <f t="shared" ref="BO65:DZ65" si="22">$B$1</f>
        <v>0.08</v>
      </c>
      <c r="BP65" s="46">
        <f t="shared" si="22"/>
        <v>0.08</v>
      </c>
      <c r="BQ65" s="46">
        <f t="shared" si="22"/>
        <v>0.08</v>
      </c>
      <c r="BR65" s="46">
        <f t="shared" si="22"/>
        <v>0.08</v>
      </c>
      <c r="BS65" s="46">
        <f t="shared" si="22"/>
        <v>0.08</v>
      </c>
      <c r="BT65" s="46">
        <f t="shared" si="22"/>
        <v>0.08</v>
      </c>
      <c r="BU65" s="46">
        <f t="shared" si="22"/>
        <v>0.08</v>
      </c>
      <c r="BV65" s="46">
        <f t="shared" si="22"/>
        <v>0.08</v>
      </c>
      <c r="BW65" s="46">
        <f t="shared" si="22"/>
        <v>0.08</v>
      </c>
      <c r="BX65" s="46">
        <f t="shared" si="22"/>
        <v>0.08</v>
      </c>
      <c r="BY65" s="46">
        <f t="shared" si="22"/>
        <v>0.08</v>
      </c>
      <c r="BZ65" s="46">
        <f t="shared" si="22"/>
        <v>0.08</v>
      </c>
      <c r="CA65" s="46">
        <f t="shared" si="22"/>
        <v>0.08</v>
      </c>
      <c r="CB65" s="46">
        <f t="shared" si="22"/>
        <v>0.08</v>
      </c>
      <c r="CC65" s="46">
        <f t="shared" si="22"/>
        <v>0.08</v>
      </c>
      <c r="CD65" s="46">
        <f t="shared" si="22"/>
        <v>0.08</v>
      </c>
      <c r="CE65" s="46">
        <f t="shared" si="22"/>
        <v>0.08</v>
      </c>
      <c r="CF65" s="46">
        <f t="shared" si="22"/>
        <v>0.08</v>
      </c>
      <c r="CG65" s="46">
        <f t="shared" si="22"/>
        <v>0.08</v>
      </c>
      <c r="CH65" s="46">
        <f t="shared" si="22"/>
        <v>0.08</v>
      </c>
      <c r="CI65" s="46">
        <f t="shared" si="22"/>
        <v>0.08</v>
      </c>
      <c r="CJ65" s="46">
        <f t="shared" si="22"/>
        <v>0.08</v>
      </c>
      <c r="CK65" s="46">
        <f t="shared" si="22"/>
        <v>0.08</v>
      </c>
      <c r="CL65" s="46">
        <f t="shared" si="22"/>
        <v>0.08</v>
      </c>
      <c r="CM65" s="46">
        <f t="shared" si="22"/>
        <v>0.08</v>
      </c>
      <c r="CN65" s="46">
        <f t="shared" si="22"/>
        <v>0.08</v>
      </c>
      <c r="CO65" s="46">
        <f t="shared" si="22"/>
        <v>0.08</v>
      </c>
      <c r="CP65" s="46">
        <f t="shared" si="22"/>
        <v>0.08</v>
      </c>
      <c r="CQ65" s="46">
        <f t="shared" si="22"/>
        <v>0.08</v>
      </c>
      <c r="CR65" s="46">
        <f t="shared" si="22"/>
        <v>0.08</v>
      </c>
      <c r="CS65" s="46">
        <f t="shared" si="22"/>
        <v>0.08</v>
      </c>
      <c r="CT65" s="46">
        <f t="shared" si="22"/>
        <v>0.08</v>
      </c>
      <c r="CU65" s="46">
        <f t="shared" si="22"/>
        <v>0.08</v>
      </c>
      <c r="CV65" s="46">
        <f t="shared" si="22"/>
        <v>0.08</v>
      </c>
      <c r="CW65" s="46">
        <f t="shared" si="22"/>
        <v>0.08</v>
      </c>
      <c r="CX65" s="46">
        <f t="shared" si="22"/>
        <v>0.08</v>
      </c>
      <c r="CY65" s="46">
        <f t="shared" si="22"/>
        <v>0.08</v>
      </c>
      <c r="CZ65" s="46">
        <f t="shared" si="22"/>
        <v>0.08</v>
      </c>
      <c r="DA65" s="46">
        <f t="shared" si="22"/>
        <v>0.08</v>
      </c>
      <c r="DB65" s="46">
        <f t="shared" si="22"/>
        <v>0.08</v>
      </c>
      <c r="DC65" s="46">
        <f t="shared" si="22"/>
        <v>0.08</v>
      </c>
      <c r="DD65" s="46">
        <f t="shared" si="22"/>
        <v>0.08</v>
      </c>
      <c r="DE65" s="46">
        <f t="shared" si="22"/>
        <v>0.08</v>
      </c>
      <c r="DF65" s="46">
        <f t="shared" si="22"/>
        <v>0.08</v>
      </c>
      <c r="DG65" s="46">
        <f t="shared" si="22"/>
        <v>0.08</v>
      </c>
      <c r="DH65" s="46">
        <f t="shared" si="22"/>
        <v>0.08</v>
      </c>
      <c r="DI65" s="46">
        <f t="shared" si="22"/>
        <v>0.08</v>
      </c>
      <c r="DJ65" s="46">
        <f t="shared" si="22"/>
        <v>0.08</v>
      </c>
      <c r="DK65" s="46">
        <f t="shared" si="22"/>
        <v>0.08</v>
      </c>
      <c r="DL65" s="46">
        <f t="shared" si="22"/>
        <v>0.08</v>
      </c>
      <c r="DM65" s="46">
        <f t="shared" si="22"/>
        <v>0.08</v>
      </c>
      <c r="DN65" s="46">
        <f t="shared" si="22"/>
        <v>0.08</v>
      </c>
      <c r="DO65" s="46">
        <f t="shared" si="22"/>
        <v>0.08</v>
      </c>
      <c r="DP65" s="46">
        <f t="shared" si="22"/>
        <v>0.08</v>
      </c>
      <c r="DQ65" s="46">
        <f t="shared" si="22"/>
        <v>0.08</v>
      </c>
      <c r="DR65" s="46">
        <f t="shared" si="22"/>
        <v>0.08</v>
      </c>
      <c r="DS65" s="46">
        <f t="shared" si="22"/>
        <v>0.08</v>
      </c>
      <c r="DT65" s="46">
        <f t="shared" si="22"/>
        <v>0.08</v>
      </c>
      <c r="DU65" s="46">
        <f t="shared" si="22"/>
        <v>0.08</v>
      </c>
      <c r="DV65" s="46">
        <f t="shared" si="22"/>
        <v>0.08</v>
      </c>
      <c r="DW65" s="46">
        <f t="shared" si="22"/>
        <v>0.08</v>
      </c>
      <c r="DX65" s="46">
        <f t="shared" si="22"/>
        <v>0.08</v>
      </c>
      <c r="DY65" s="46">
        <f t="shared" si="22"/>
        <v>0.08</v>
      </c>
      <c r="DZ65" s="46">
        <f t="shared" si="22"/>
        <v>0.08</v>
      </c>
      <c r="EA65" s="46">
        <f t="shared" ref="EA65:FX65" si="23">$B$1</f>
        <v>0.08</v>
      </c>
      <c r="EB65" s="46">
        <f t="shared" si="23"/>
        <v>0.08</v>
      </c>
      <c r="EC65" s="46">
        <f t="shared" si="23"/>
        <v>0.08</v>
      </c>
      <c r="ED65" s="46">
        <f t="shared" si="23"/>
        <v>0.08</v>
      </c>
      <c r="EE65" s="46">
        <f t="shared" si="23"/>
        <v>0.08</v>
      </c>
      <c r="EF65" s="46">
        <f t="shared" si="23"/>
        <v>0.08</v>
      </c>
      <c r="EG65" s="46">
        <f t="shared" si="23"/>
        <v>0.08</v>
      </c>
      <c r="EH65" s="46">
        <f t="shared" si="23"/>
        <v>0.08</v>
      </c>
      <c r="EI65" s="46">
        <f t="shared" si="23"/>
        <v>0.08</v>
      </c>
      <c r="EJ65" s="46">
        <f t="shared" si="23"/>
        <v>0.08</v>
      </c>
      <c r="EK65" s="46">
        <f t="shared" si="23"/>
        <v>0.08</v>
      </c>
      <c r="EL65" s="46">
        <f t="shared" si="23"/>
        <v>0.08</v>
      </c>
      <c r="EM65" s="46">
        <f t="shared" si="23"/>
        <v>0.08</v>
      </c>
      <c r="EN65" s="46">
        <f t="shared" si="23"/>
        <v>0.08</v>
      </c>
      <c r="EO65" s="46">
        <f t="shared" si="23"/>
        <v>0.08</v>
      </c>
      <c r="EP65" s="46">
        <f t="shared" si="23"/>
        <v>0.08</v>
      </c>
      <c r="EQ65" s="46">
        <f t="shared" si="23"/>
        <v>0.08</v>
      </c>
      <c r="ER65" s="46">
        <f t="shared" si="23"/>
        <v>0.08</v>
      </c>
      <c r="ES65" s="46">
        <f t="shared" si="23"/>
        <v>0.08</v>
      </c>
      <c r="ET65" s="46">
        <f t="shared" si="23"/>
        <v>0.08</v>
      </c>
      <c r="EU65" s="46">
        <f t="shared" si="23"/>
        <v>0.08</v>
      </c>
      <c r="EV65" s="46">
        <f t="shared" si="23"/>
        <v>0.08</v>
      </c>
      <c r="EW65" s="46">
        <f t="shared" si="23"/>
        <v>0.08</v>
      </c>
      <c r="EX65" s="46">
        <f t="shared" si="23"/>
        <v>0.08</v>
      </c>
      <c r="EY65" s="46">
        <f t="shared" si="23"/>
        <v>0.08</v>
      </c>
      <c r="EZ65" s="46">
        <f t="shared" si="23"/>
        <v>0.08</v>
      </c>
      <c r="FA65" s="46">
        <f t="shared" si="23"/>
        <v>0.08</v>
      </c>
      <c r="FB65" s="46">
        <f t="shared" si="23"/>
        <v>0.08</v>
      </c>
      <c r="FC65" s="46">
        <f t="shared" si="23"/>
        <v>0.08</v>
      </c>
      <c r="FD65" s="46">
        <f t="shared" si="23"/>
        <v>0.08</v>
      </c>
      <c r="FE65" s="46">
        <f t="shared" si="23"/>
        <v>0.08</v>
      </c>
      <c r="FF65" s="46">
        <f t="shared" si="23"/>
        <v>0.08</v>
      </c>
      <c r="FG65" s="46">
        <f t="shared" si="23"/>
        <v>0.08</v>
      </c>
      <c r="FH65" s="46">
        <f t="shared" si="23"/>
        <v>0.08</v>
      </c>
      <c r="FI65" s="46">
        <f t="shared" si="23"/>
        <v>0.08</v>
      </c>
      <c r="FJ65" s="46">
        <f t="shared" si="23"/>
        <v>0.08</v>
      </c>
      <c r="FK65" s="46">
        <f t="shared" si="23"/>
        <v>0.08</v>
      </c>
      <c r="FL65" s="46">
        <f t="shared" si="23"/>
        <v>0.08</v>
      </c>
      <c r="FM65" s="46">
        <f t="shared" si="23"/>
        <v>0.08</v>
      </c>
      <c r="FN65" s="46">
        <f t="shared" si="23"/>
        <v>0.08</v>
      </c>
      <c r="FO65" s="46">
        <f t="shared" si="23"/>
        <v>0.08</v>
      </c>
      <c r="FP65" s="46">
        <f t="shared" si="23"/>
        <v>0.08</v>
      </c>
      <c r="FQ65" s="46">
        <f t="shared" si="23"/>
        <v>0.08</v>
      </c>
      <c r="FR65" s="46">
        <f t="shared" si="23"/>
        <v>0.08</v>
      </c>
      <c r="FS65" s="46">
        <f t="shared" si="23"/>
        <v>0.08</v>
      </c>
      <c r="FT65" s="46">
        <f t="shared" si="23"/>
        <v>0.08</v>
      </c>
      <c r="FU65" s="46">
        <f t="shared" si="23"/>
        <v>0.08</v>
      </c>
      <c r="FV65" s="46">
        <f t="shared" si="23"/>
        <v>0.08</v>
      </c>
      <c r="FW65" s="46">
        <f t="shared" si="23"/>
        <v>0.08</v>
      </c>
      <c r="FX65" s="46">
        <f t="shared" si="23"/>
        <v>0.08</v>
      </c>
      <c r="FY65" s="46"/>
      <c r="FZ65" s="46"/>
      <c r="GA65" s="64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</row>
    <row r="66" spans="1:195" x14ac:dyDescent="0.35">
      <c r="A66" s="6" t="s">
        <v>527</v>
      </c>
      <c r="B66" s="7" t="s">
        <v>528</v>
      </c>
      <c r="C66" s="64">
        <v>999999999</v>
      </c>
      <c r="D66" s="64">
        <v>999999999</v>
      </c>
      <c r="E66" s="64">
        <v>999999999</v>
      </c>
      <c r="F66" s="64">
        <v>999999999</v>
      </c>
      <c r="G66" s="64">
        <v>999999999</v>
      </c>
      <c r="H66" s="64">
        <v>999999999</v>
      </c>
      <c r="I66" s="64">
        <v>999999999</v>
      </c>
      <c r="J66" s="64">
        <v>999999999</v>
      </c>
      <c r="K66" s="64">
        <v>999999999</v>
      </c>
      <c r="L66" s="64">
        <v>999999999</v>
      </c>
      <c r="M66" s="64">
        <v>999999999</v>
      </c>
      <c r="N66" s="64">
        <v>999999999</v>
      </c>
      <c r="O66" s="64">
        <v>999999999</v>
      </c>
      <c r="P66" s="64">
        <v>999999999</v>
      </c>
      <c r="Q66" s="64">
        <v>999999999</v>
      </c>
      <c r="R66" s="64">
        <v>999999999</v>
      </c>
      <c r="S66" s="64">
        <v>999999999</v>
      </c>
      <c r="T66" s="64">
        <v>999999999</v>
      </c>
      <c r="U66" s="64">
        <v>999999999</v>
      </c>
      <c r="V66" s="64">
        <v>999999999</v>
      </c>
      <c r="W66" s="64">
        <v>999999999</v>
      </c>
      <c r="X66" s="64">
        <v>999999999</v>
      </c>
      <c r="Y66" s="64">
        <v>999999999</v>
      </c>
      <c r="Z66" s="64">
        <v>999999999</v>
      </c>
      <c r="AA66" s="64">
        <v>999999999</v>
      </c>
      <c r="AB66" s="64">
        <v>999999999</v>
      </c>
      <c r="AC66" s="64">
        <v>999999999</v>
      </c>
      <c r="AD66" s="64">
        <v>999999999</v>
      </c>
      <c r="AE66" s="64">
        <v>999999999</v>
      </c>
      <c r="AF66" s="64">
        <v>999999999</v>
      </c>
      <c r="AG66" s="64">
        <v>999999999</v>
      </c>
      <c r="AH66" s="64">
        <v>999999999</v>
      </c>
      <c r="AI66" s="64">
        <v>999999999</v>
      </c>
      <c r="AJ66" s="64">
        <v>999999999</v>
      </c>
      <c r="AK66" s="64">
        <v>999999999</v>
      </c>
      <c r="AL66" s="64">
        <v>999999999</v>
      </c>
      <c r="AM66" s="64">
        <v>999999999</v>
      </c>
      <c r="AN66" s="64">
        <v>999999999</v>
      </c>
      <c r="AO66" s="64">
        <v>999999999</v>
      </c>
      <c r="AP66" s="64">
        <v>999999999</v>
      </c>
      <c r="AQ66" s="64">
        <v>999999999</v>
      </c>
      <c r="AR66" s="64">
        <v>999999999</v>
      </c>
      <c r="AS66" s="64">
        <v>999999999</v>
      </c>
      <c r="AT66" s="64">
        <v>999999999</v>
      </c>
      <c r="AU66" s="64">
        <v>999999999</v>
      </c>
      <c r="AV66" s="64">
        <v>999999999</v>
      </c>
      <c r="AW66" s="64">
        <v>999999999</v>
      </c>
      <c r="AX66" s="64">
        <v>999999999</v>
      </c>
      <c r="AY66" s="64">
        <v>999999999</v>
      </c>
      <c r="AZ66" s="64">
        <v>999999999</v>
      </c>
      <c r="BA66" s="64">
        <v>999999999</v>
      </c>
      <c r="BB66" s="64">
        <v>999999999</v>
      </c>
      <c r="BC66" s="64">
        <v>999999999</v>
      </c>
      <c r="BD66" s="64">
        <v>999999999</v>
      </c>
      <c r="BE66" s="64">
        <v>999999999</v>
      </c>
      <c r="BF66" s="64">
        <v>999999999</v>
      </c>
      <c r="BG66" s="64">
        <v>999999999</v>
      </c>
      <c r="BH66" s="64">
        <v>999999999</v>
      </c>
      <c r="BI66" s="64">
        <v>999999999</v>
      </c>
      <c r="BJ66" s="64">
        <v>999999999</v>
      </c>
      <c r="BK66" s="64">
        <v>999999999</v>
      </c>
      <c r="BL66" s="64">
        <v>999999999</v>
      </c>
      <c r="BM66" s="64">
        <v>999999999</v>
      </c>
      <c r="BN66" s="64">
        <v>999999999</v>
      </c>
      <c r="BO66" s="64">
        <v>999999999</v>
      </c>
      <c r="BP66" s="64">
        <v>999999999</v>
      </c>
      <c r="BQ66" s="64">
        <v>999999999</v>
      </c>
      <c r="BR66" s="64">
        <v>999999999</v>
      </c>
      <c r="BS66" s="64">
        <v>999999999</v>
      </c>
      <c r="BT66" s="64">
        <v>999999999</v>
      </c>
      <c r="BU66" s="64">
        <v>999999999</v>
      </c>
      <c r="BV66" s="64">
        <v>999999999</v>
      </c>
      <c r="BW66" s="64">
        <v>999999999</v>
      </c>
      <c r="BX66" s="64">
        <v>999999999</v>
      </c>
      <c r="BY66" s="64">
        <v>999999999</v>
      </c>
      <c r="BZ66" s="64">
        <v>999999999</v>
      </c>
      <c r="CA66" s="64">
        <v>999999999</v>
      </c>
      <c r="CB66" s="64">
        <v>999999999</v>
      </c>
      <c r="CC66" s="64">
        <v>999999999</v>
      </c>
      <c r="CD66" s="64">
        <v>999999999</v>
      </c>
      <c r="CE66" s="64">
        <v>999999999</v>
      </c>
      <c r="CF66" s="64">
        <v>999999999</v>
      </c>
      <c r="CG66" s="64">
        <v>999999999</v>
      </c>
      <c r="CH66" s="64">
        <v>999999999</v>
      </c>
      <c r="CI66" s="64">
        <v>999999999</v>
      </c>
      <c r="CJ66" s="64">
        <v>999999999</v>
      </c>
      <c r="CK66" s="64">
        <v>999999999</v>
      </c>
      <c r="CL66" s="64">
        <v>999999999</v>
      </c>
      <c r="CM66" s="64">
        <v>999999999</v>
      </c>
      <c r="CN66" s="64">
        <v>999999999</v>
      </c>
      <c r="CO66" s="64">
        <v>999999999</v>
      </c>
      <c r="CP66" s="64">
        <v>999999999</v>
      </c>
      <c r="CQ66" s="64">
        <v>999999999</v>
      </c>
      <c r="CR66" s="64">
        <v>999999999</v>
      </c>
      <c r="CS66" s="64">
        <v>999999999</v>
      </c>
      <c r="CT66" s="64">
        <v>999999999</v>
      </c>
      <c r="CU66" s="64">
        <v>999999999</v>
      </c>
      <c r="CV66" s="64">
        <v>999999999</v>
      </c>
      <c r="CW66" s="64">
        <v>999999999</v>
      </c>
      <c r="CX66" s="64">
        <v>999999999</v>
      </c>
      <c r="CY66" s="64">
        <v>999999999</v>
      </c>
      <c r="CZ66" s="64">
        <v>999999999</v>
      </c>
      <c r="DA66" s="64">
        <v>999999999</v>
      </c>
      <c r="DB66" s="64">
        <v>999999999</v>
      </c>
      <c r="DC66" s="64">
        <v>999999999</v>
      </c>
      <c r="DD66" s="64">
        <v>999999999</v>
      </c>
      <c r="DE66" s="64">
        <v>999999999</v>
      </c>
      <c r="DF66" s="64">
        <v>999999999</v>
      </c>
      <c r="DG66" s="64">
        <v>999999999</v>
      </c>
      <c r="DH66" s="64">
        <v>999999999</v>
      </c>
      <c r="DI66" s="64">
        <v>999999999</v>
      </c>
      <c r="DJ66" s="64">
        <v>999999999</v>
      </c>
      <c r="DK66" s="64">
        <v>999999999</v>
      </c>
      <c r="DL66" s="64">
        <v>999999999</v>
      </c>
      <c r="DM66" s="64">
        <v>999999999</v>
      </c>
      <c r="DN66" s="64">
        <v>999999999</v>
      </c>
      <c r="DO66" s="64">
        <v>999999999</v>
      </c>
      <c r="DP66" s="64">
        <v>999999999</v>
      </c>
      <c r="DQ66" s="64">
        <v>999999999</v>
      </c>
      <c r="DR66" s="64">
        <v>999999999</v>
      </c>
      <c r="DS66" s="64">
        <v>999999999</v>
      </c>
      <c r="DT66" s="64">
        <v>999999999</v>
      </c>
      <c r="DU66" s="64">
        <v>999999999</v>
      </c>
      <c r="DV66" s="64">
        <v>999999999</v>
      </c>
      <c r="DW66" s="64">
        <v>999999999</v>
      </c>
      <c r="DX66" s="64">
        <v>999999999</v>
      </c>
      <c r="DY66" s="64">
        <v>999999999</v>
      </c>
      <c r="DZ66" s="64">
        <v>999999999</v>
      </c>
      <c r="EA66" s="64">
        <v>999999999</v>
      </c>
      <c r="EB66" s="64">
        <v>999999999</v>
      </c>
      <c r="EC66" s="64">
        <v>999999999</v>
      </c>
      <c r="ED66" s="64">
        <v>999999999</v>
      </c>
      <c r="EE66" s="64">
        <v>999999999</v>
      </c>
      <c r="EF66" s="64">
        <v>999999999</v>
      </c>
      <c r="EG66" s="64">
        <v>999999999</v>
      </c>
      <c r="EH66" s="64">
        <v>999999999</v>
      </c>
      <c r="EI66" s="64">
        <v>999999999</v>
      </c>
      <c r="EJ66" s="64">
        <v>999999999</v>
      </c>
      <c r="EK66" s="64">
        <v>999999999</v>
      </c>
      <c r="EL66" s="64">
        <v>999999999</v>
      </c>
      <c r="EM66" s="64">
        <v>999999999</v>
      </c>
      <c r="EN66" s="64">
        <v>999999999</v>
      </c>
      <c r="EO66" s="64">
        <v>999999999</v>
      </c>
      <c r="EP66" s="64">
        <v>999999999</v>
      </c>
      <c r="EQ66" s="64">
        <v>999999999</v>
      </c>
      <c r="ER66" s="64">
        <v>999999999</v>
      </c>
      <c r="ES66" s="64">
        <v>999999999</v>
      </c>
      <c r="ET66" s="64">
        <v>999999999</v>
      </c>
      <c r="EU66" s="64">
        <v>999999999</v>
      </c>
      <c r="EV66" s="64">
        <v>999999999</v>
      </c>
      <c r="EW66" s="64">
        <v>999999999</v>
      </c>
      <c r="EX66" s="64">
        <v>999999999</v>
      </c>
      <c r="EY66" s="64">
        <v>999999999</v>
      </c>
      <c r="EZ66" s="64">
        <v>999999999</v>
      </c>
      <c r="FA66" s="64">
        <v>999999999</v>
      </c>
      <c r="FB66" s="64">
        <v>999999999</v>
      </c>
      <c r="FC66" s="64">
        <v>999999999</v>
      </c>
      <c r="FD66" s="64">
        <v>999999999</v>
      </c>
      <c r="FE66" s="64">
        <v>999999999</v>
      </c>
      <c r="FF66" s="64">
        <v>999999999</v>
      </c>
      <c r="FG66" s="64">
        <v>999999999</v>
      </c>
      <c r="FH66" s="64">
        <v>999999999</v>
      </c>
      <c r="FI66" s="64">
        <v>999999999</v>
      </c>
      <c r="FJ66" s="64">
        <v>999999999</v>
      </c>
      <c r="FK66" s="64">
        <v>999999999</v>
      </c>
      <c r="FL66" s="64">
        <v>999999999</v>
      </c>
      <c r="FM66" s="64">
        <v>999999999</v>
      </c>
      <c r="FN66" s="64">
        <v>999999999</v>
      </c>
      <c r="FO66" s="64">
        <v>999999999</v>
      </c>
      <c r="FP66" s="64">
        <v>999999999</v>
      </c>
      <c r="FQ66" s="64">
        <v>999999999</v>
      </c>
      <c r="FR66" s="64">
        <v>999999999</v>
      </c>
      <c r="FS66" s="64">
        <v>999999999</v>
      </c>
      <c r="FT66" s="64">
        <v>999999999</v>
      </c>
      <c r="FU66" s="64">
        <v>999999999</v>
      </c>
      <c r="FV66" s="64">
        <v>999999999</v>
      </c>
      <c r="FW66" s="64">
        <v>999999999</v>
      </c>
      <c r="FX66" s="64">
        <v>999999999</v>
      </c>
      <c r="FY66" s="64"/>
      <c r="FZ66" s="64">
        <f>SUM(C66:FX66)</f>
        <v>177999999822</v>
      </c>
      <c r="GA66" s="64"/>
      <c r="GB66" s="46"/>
      <c r="GC66" s="46"/>
      <c r="GD66" s="46"/>
      <c r="GE66" s="46"/>
      <c r="GF66" s="46"/>
      <c r="GG66" s="7"/>
      <c r="GH66" s="7"/>
      <c r="GI66" s="7"/>
      <c r="GJ66" s="7"/>
      <c r="GK66" s="7"/>
      <c r="GL66" s="7"/>
      <c r="GM66" s="7"/>
    </row>
    <row r="67" spans="1:195" x14ac:dyDescent="0.35">
      <c r="A67" s="7"/>
      <c r="B67" s="7" t="s">
        <v>529</v>
      </c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7"/>
      <c r="GB67" s="64"/>
      <c r="GC67" s="64"/>
      <c r="GD67" s="64"/>
      <c r="GE67" s="64"/>
      <c r="GF67" s="64"/>
      <c r="GG67" s="7"/>
      <c r="GH67" s="64"/>
      <c r="GI67" s="64"/>
      <c r="GJ67" s="64"/>
      <c r="GK67" s="64"/>
      <c r="GL67" s="64"/>
      <c r="GM67" s="7"/>
    </row>
    <row r="68" spans="1:195" x14ac:dyDescent="0.35">
      <c r="A68" s="7"/>
      <c r="B68" s="7" t="s">
        <v>530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7"/>
      <c r="GB68" s="64"/>
      <c r="GC68" s="64"/>
      <c r="GD68" s="64"/>
      <c r="GE68" s="7"/>
      <c r="GF68" s="7"/>
      <c r="GG68" s="7"/>
      <c r="GH68" s="7"/>
      <c r="GI68" s="7"/>
      <c r="GJ68" s="7"/>
      <c r="GK68" s="7"/>
      <c r="GL68" s="7"/>
      <c r="GM68" s="7"/>
    </row>
    <row r="69" spans="1:195" x14ac:dyDescent="0.35">
      <c r="A69" s="7"/>
      <c r="B69" s="7" t="s">
        <v>531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7"/>
      <c r="GB69" s="64"/>
      <c r="GC69" s="64"/>
      <c r="GD69" s="64"/>
      <c r="GE69" s="7"/>
      <c r="GF69" s="7"/>
      <c r="GG69" s="7"/>
      <c r="GH69" s="7"/>
      <c r="GI69" s="7"/>
      <c r="GJ69" s="7"/>
      <c r="GK69" s="7"/>
      <c r="GL69" s="7"/>
      <c r="GM69" s="7"/>
    </row>
    <row r="70" spans="1:195" x14ac:dyDescent="0.35">
      <c r="A70" s="7"/>
      <c r="B70" s="7" t="s">
        <v>532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7"/>
      <c r="GB70" s="64"/>
      <c r="GC70" s="64"/>
      <c r="GD70" s="64"/>
      <c r="GE70" s="7"/>
      <c r="GF70" s="7"/>
      <c r="GG70" s="7"/>
      <c r="GH70" s="7"/>
      <c r="GI70" s="7"/>
      <c r="GJ70" s="7"/>
      <c r="GK70" s="7"/>
      <c r="GL70" s="7"/>
      <c r="GM70" s="7"/>
    </row>
    <row r="71" spans="1:195" x14ac:dyDescent="0.35">
      <c r="A71" s="6" t="s">
        <v>533</v>
      </c>
      <c r="B71" s="7" t="s">
        <v>534</v>
      </c>
      <c r="C71" s="64">
        <v>999999999</v>
      </c>
      <c r="D71" s="64">
        <v>999999999</v>
      </c>
      <c r="E71" s="64">
        <v>999999999</v>
      </c>
      <c r="F71" s="64">
        <v>999999999</v>
      </c>
      <c r="G71" s="64">
        <v>999999999</v>
      </c>
      <c r="H71" s="64">
        <v>999999999</v>
      </c>
      <c r="I71" s="64">
        <v>999999999</v>
      </c>
      <c r="J71" s="64">
        <v>999999999</v>
      </c>
      <c r="K71" s="64">
        <v>999999999</v>
      </c>
      <c r="L71" s="64">
        <v>999999999</v>
      </c>
      <c r="M71" s="64">
        <v>999999999</v>
      </c>
      <c r="N71" s="64">
        <v>999999999</v>
      </c>
      <c r="O71" s="64">
        <v>999999999</v>
      </c>
      <c r="P71" s="64">
        <v>999999999</v>
      </c>
      <c r="Q71" s="64">
        <v>999999999</v>
      </c>
      <c r="R71" s="64">
        <v>999999999</v>
      </c>
      <c r="S71" s="64">
        <v>999999999</v>
      </c>
      <c r="T71" s="64">
        <v>999999999</v>
      </c>
      <c r="U71" s="64">
        <v>999999999</v>
      </c>
      <c r="V71" s="64">
        <v>999999999</v>
      </c>
      <c r="W71" s="64">
        <v>999999999</v>
      </c>
      <c r="X71" s="64">
        <v>999999999</v>
      </c>
      <c r="Y71" s="64">
        <v>999999999</v>
      </c>
      <c r="Z71" s="64">
        <v>999999999</v>
      </c>
      <c r="AA71" s="64">
        <v>999999999</v>
      </c>
      <c r="AB71" s="64">
        <v>999999999</v>
      </c>
      <c r="AC71" s="64">
        <v>999999999</v>
      </c>
      <c r="AD71" s="64">
        <v>999999999</v>
      </c>
      <c r="AE71" s="64">
        <v>999999999</v>
      </c>
      <c r="AF71" s="64">
        <v>999999999</v>
      </c>
      <c r="AG71" s="64">
        <v>999999999</v>
      </c>
      <c r="AH71" s="64">
        <v>999999999</v>
      </c>
      <c r="AI71" s="64">
        <v>999999999</v>
      </c>
      <c r="AJ71" s="64">
        <v>999999999</v>
      </c>
      <c r="AK71" s="64">
        <v>999999999</v>
      </c>
      <c r="AL71" s="64">
        <v>999999999</v>
      </c>
      <c r="AM71" s="64">
        <v>999999999</v>
      </c>
      <c r="AN71" s="64">
        <v>999999999</v>
      </c>
      <c r="AO71" s="64">
        <v>999999999</v>
      </c>
      <c r="AP71" s="64">
        <v>999999999</v>
      </c>
      <c r="AQ71" s="64">
        <v>999999999</v>
      </c>
      <c r="AR71" s="64">
        <v>999999999</v>
      </c>
      <c r="AS71" s="64">
        <v>999999999</v>
      </c>
      <c r="AT71" s="64">
        <v>999999999</v>
      </c>
      <c r="AU71" s="64">
        <v>999999999</v>
      </c>
      <c r="AV71" s="64">
        <v>999999999</v>
      </c>
      <c r="AW71" s="64">
        <v>999999999</v>
      </c>
      <c r="AX71" s="64">
        <v>999999999</v>
      </c>
      <c r="AY71" s="64">
        <v>999999999</v>
      </c>
      <c r="AZ71" s="64">
        <v>999999999</v>
      </c>
      <c r="BA71" s="64">
        <v>999999999</v>
      </c>
      <c r="BB71" s="64">
        <v>999999999</v>
      </c>
      <c r="BC71" s="64">
        <v>999999999</v>
      </c>
      <c r="BD71" s="64">
        <v>999999999</v>
      </c>
      <c r="BE71" s="64">
        <v>999999999</v>
      </c>
      <c r="BF71" s="64">
        <v>999999999</v>
      </c>
      <c r="BG71" s="64">
        <v>999999999</v>
      </c>
      <c r="BH71" s="64">
        <v>999999999</v>
      </c>
      <c r="BI71" s="64">
        <v>999999999</v>
      </c>
      <c r="BJ71" s="64">
        <v>999999999</v>
      </c>
      <c r="BK71" s="64">
        <v>999999999</v>
      </c>
      <c r="BL71" s="64">
        <v>999999999</v>
      </c>
      <c r="BM71" s="64">
        <v>999999999</v>
      </c>
      <c r="BN71" s="64">
        <v>999999999</v>
      </c>
      <c r="BO71" s="64">
        <v>999999999</v>
      </c>
      <c r="BP71" s="64">
        <v>999999999</v>
      </c>
      <c r="BQ71" s="64">
        <v>999999999</v>
      </c>
      <c r="BR71" s="64">
        <v>999999999</v>
      </c>
      <c r="BS71" s="64">
        <v>999999999</v>
      </c>
      <c r="BT71" s="64">
        <v>999999999</v>
      </c>
      <c r="BU71" s="64">
        <v>999999999</v>
      </c>
      <c r="BV71" s="64">
        <v>999999999</v>
      </c>
      <c r="BW71" s="64">
        <v>999999999</v>
      </c>
      <c r="BX71" s="64">
        <v>999999999</v>
      </c>
      <c r="BY71" s="64">
        <v>999999999</v>
      </c>
      <c r="BZ71" s="64">
        <v>999999999</v>
      </c>
      <c r="CA71" s="64">
        <v>999999999</v>
      </c>
      <c r="CB71" s="64">
        <v>999999999</v>
      </c>
      <c r="CC71" s="64">
        <v>999999999</v>
      </c>
      <c r="CD71" s="64">
        <v>999999999</v>
      </c>
      <c r="CE71" s="64">
        <v>999999999</v>
      </c>
      <c r="CF71" s="64">
        <v>999999999</v>
      </c>
      <c r="CG71" s="64">
        <v>999999999</v>
      </c>
      <c r="CH71" s="64">
        <v>999999999</v>
      </c>
      <c r="CI71" s="64">
        <v>999999999</v>
      </c>
      <c r="CJ71" s="64">
        <v>999999999</v>
      </c>
      <c r="CK71" s="64">
        <v>999999999</v>
      </c>
      <c r="CL71" s="64">
        <v>999999999</v>
      </c>
      <c r="CM71" s="64">
        <v>999999999</v>
      </c>
      <c r="CN71" s="64">
        <v>999999999</v>
      </c>
      <c r="CO71" s="64">
        <v>999999999</v>
      </c>
      <c r="CP71" s="64">
        <v>999999999</v>
      </c>
      <c r="CQ71" s="64">
        <v>999999999</v>
      </c>
      <c r="CR71" s="64">
        <v>999999999</v>
      </c>
      <c r="CS71" s="64">
        <v>999999999</v>
      </c>
      <c r="CT71" s="64">
        <v>999999999</v>
      </c>
      <c r="CU71" s="64">
        <v>999999999</v>
      </c>
      <c r="CV71" s="64">
        <v>999999999</v>
      </c>
      <c r="CW71" s="64">
        <v>999999999</v>
      </c>
      <c r="CX71" s="64">
        <v>999999999</v>
      </c>
      <c r="CY71" s="64">
        <v>999999999</v>
      </c>
      <c r="CZ71" s="64">
        <v>999999999</v>
      </c>
      <c r="DA71" s="64">
        <v>999999999</v>
      </c>
      <c r="DB71" s="64">
        <v>999999999</v>
      </c>
      <c r="DC71" s="64">
        <v>999999999</v>
      </c>
      <c r="DD71" s="64">
        <v>999999999</v>
      </c>
      <c r="DE71" s="64">
        <v>999999999</v>
      </c>
      <c r="DF71" s="64">
        <v>999999999</v>
      </c>
      <c r="DG71" s="64">
        <v>999999999</v>
      </c>
      <c r="DH71" s="64">
        <v>999999999</v>
      </c>
      <c r="DI71" s="64">
        <v>999999999</v>
      </c>
      <c r="DJ71" s="64">
        <v>999999999</v>
      </c>
      <c r="DK71" s="64">
        <v>999999999</v>
      </c>
      <c r="DL71" s="64">
        <v>999999999</v>
      </c>
      <c r="DM71" s="64">
        <v>999999999</v>
      </c>
      <c r="DN71" s="64">
        <v>999999999</v>
      </c>
      <c r="DO71" s="64">
        <v>999999999</v>
      </c>
      <c r="DP71" s="64">
        <v>999999999</v>
      </c>
      <c r="DQ71" s="64">
        <v>999999999</v>
      </c>
      <c r="DR71" s="64">
        <v>999999999</v>
      </c>
      <c r="DS71" s="64">
        <v>999999999</v>
      </c>
      <c r="DT71" s="64">
        <v>999999999</v>
      </c>
      <c r="DU71" s="64">
        <v>999999999</v>
      </c>
      <c r="DV71" s="64">
        <v>999999999</v>
      </c>
      <c r="DW71" s="64">
        <v>999999999</v>
      </c>
      <c r="DX71" s="64">
        <v>999999999</v>
      </c>
      <c r="DY71" s="64">
        <v>999999999</v>
      </c>
      <c r="DZ71" s="64">
        <v>999999999</v>
      </c>
      <c r="EA71" s="64">
        <v>999999999</v>
      </c>
      <c r="EB71" s="64">
        <v>999999999</v>
      </c>
      <c r="EC71" s="64">
        <v>999999999</v>
      </c>
      <c r="ED71" s="64">
        <v>999999999</v>
      </c>
      <c r="EE71" s="64">
        <v>999999999</v>
      </c>
      <c r="EF71" s="64">
        <v>999999999</v>
      </c>
      <c r="EG71" s="64">
        <v>999999999</v>
      </c>
      <c r="EH71" s="64">
        <v>999999999</v>
      </c>
      <c r="EI71" s="64">
        <v>999999999</v>
      </c>
      <c r="EJ71" s="64">
        <v>999999999</v>
      </c>
      <c r="EK71" s="64">
        <v>999999999</v>
      </c>
      <c r="EL71" s="64">
        <v>999999999</v>
      </c>
      <c r="EM71" s="64">
        <v>999999999</v>
      </c>
      <c r="EN71" s="64">
        <v>999999999</v>
      </c>
      <c r="EO71" s="64">
        <v>999999999</v>
      </c>
      <c r="EP71" s="64">
        <v>999999999</v>
      </c>
      <c r="EQ71" s="64">
        <v>999999999</v>
      </c>
      <c r="ER71" s="64">
        <v>999999999</v>
      </c>
      <c r="ES71" s="64">
        <v>999999999</v>
      </c>
      <c r="ET71" s="64">
        <v>999999999</v>
      </c>
      <c r="EU71" s="64">
        <v>999999999</v>
      </c>
      <c r="EV71" s="64">
        <v>999999999</v>
      </c>
      <c r="EW71" s="64">
        <v>999999999</v>
      </c>
      <c r="EX71" s="64">
        <v>999999999</v>
      </c>
      <c r="EY71" s="64">
        <v>999999999</v>
      </c>
      <c r="EZ71" s="64">
        <v>999999999</v>
      </c>
      <c r="FA71" s="64">
        <v>999999999</v>
      </c>
      <c r="FB71" s="64">
        <v>999999999</v>
      </c>
      <c r="FC71" s="64">
        <v>999999999</v>
      </c>
      <c r="FD71" s="64">
        <v>999999999</v>
      </c>
      <c r="FE71" s="64">
        <v>999999999</v>
      </c>
      <c r="FF71" s="64">
        <v>999999999</v>
      </c>
      <c r="FG71" s="64">
        <v>999999999</v>
      </c>
      <c r="FH71" s="64">
        <v>999999999</v>
      </c>
      <c r="FI71" s="64">
        <v>999999999</v>
      </c>
      <c r="FJ71" s="64">
        <v>999999999</v>
      </c>
      <c r="FK71" s="64">
        <v>999999999</v>
      </c>
      <c r="FL71" s="64">
        <v>999999999</v>
      </c>
      <c r="FM71" s="64">
        <v>999999999</v>
      </c>
      <c r="FN71" s="64">
        <v>999999999</v>
      </c>
      <c r="FO71" s="64">
        <v>999999999</v>
      </c>
      <c r="FP71" s="64">
        <v>999999999</v>
      </c>
      <c r="FQ71" s="64">
        <v>999999999</v>
      </c>
      <c r="FR71" s="64">
        <v>999999999</v>
      </c>
      <c r="FS71" s="64">
        <v>999999999</v>
      </c>
      <c r="FT71" s="64">
        <v>999999999</v>
      </c>
      <c r="FU71" s="64">
        <v>999999999</v>
      </c>
      <c r="FV71" s="64">
        <v>999999999</v>
      </c>
      <c r="FW71" s="64">
        <v>999999999</v>
      </c>
      <c r="FX71" s="64">
        <v>999999999</v>
      </c>
      <c r="FY71" s="64"/>
      <c r="FZ71" s="64">
        <f>SUM(C71:FX71)</f>
        <v>177999999822</v>
      </c>
      <c r="GA71" s="7"/>
      <c r="GB71" s="64"/>
      <c r="GC71" s="64"/>
      <c r="GD71" s="64"/>
      <c r="GE71" s="7"/>
      <c r="GF71" s="7"/>
      <c r="GG71" s="7"/>
      <c r="GH71" s="7"/>
      <c r="GI71" s="7"/>
      <c r="GJ71" s="7"/>
      <c r="GK71" s="7"/>
      <c r="GL71" s="7"/>
      <c r="GM71" s="7"/>
    </row>
    <row r="72" spans="1:195" x14ac:dyDescent="0.35">
      <c r="A72" s="7"/>
      <c r="B72" s="7" t="s">
        <v>529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  <c r="FU72" s="64"/>
      <c r="FV72" s="64"/>
      <c r="FW72" s="64"/>
      <c r="FX72" s="64"/>
      <c r="FY72" s="64"/>
      <c r="FZ72" s="7"/>
      <c r="GA72" s="7"/>
      <c r="GB72" s="64"/>
      <c r="GC72" s="64"/>
      <c r="GD72" s="64"/>
      <c r="GE72" s="64"/>
      <c r="GF72" s="64"/>
      <c r="GG72" s="7"/>
      <c r="GH72" s="7"/>
      <c r="GI72" s="7"/>
      <c r="GJ72" s="7"/>
      <c r="GK72" s="7"/>
      <c r="GL72" s="7"/>
      <c r="GM72" s="7"/>
    </row>
    <row r="73" spans="1:195" x14ac:dyDescent="0.35">
      <c r="A73" s="7"/>
      <c r="B73" s="7" t="s">
        <v>535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5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</row>
    <row r="74" spans="1:195" x14ac:dyDescent="0.35">
      <c r="A74" s="7"/>
      <c r="B74" s="7" t="s">
        <v>536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</row>
    <row r="75" spans="1:195" x14ac:dyDescent="0.35">
      <c r="A75" s="7"/>
      <c r="B75" s="7" t="s">
        <v>537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</row>
    <row r="76" spans="1:195" x14ac:dyDescent="0.35">
      <c r="A76" s="6" t="s">
        <v>538</v>
      </c>
      <c r="B76" s="7" t="s">
        <v>539</v>
      </c>
      <c r="C76" s="66">
        <v>214049.99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518609.48</v>
      </c>
      <c r="J76" s="66">
        <v>0</v>
      </c>
      <c r="K76" s="66">
        <v>0</v>
      </c>
      <c r="L76" s="66">
        <v>0</v>
      </c>
      <c r="M76" s="66">
        <v>0</v>
      </c>
      <c r="N76" s="66">
        <v>6454001.4400000004</v>
      </c>
      <c r="O76" s="66">
        <v>2315346.59</v>
      </c>
      <c r="P76" s="66">
        <v>6508.04</v>
      </c>
      <c r="Q76" s="66">
        <v>0</v>
      </c>
      <c r="R76" s="66">
        <v>0</v>
      </c>
      <c r="S76" s="66">
        <v>0</v>
      </c>
      <c r="T76" s="66">
        <v>0</v>
      </c>
      <c r="U76" s="66">
        <v>0</v>
      </c>
      <c r="V76" s="66">
        <v>0</v>
      </c>
      <c r="W76" s="66">
        <v>0</v>
      </c>
      <c r="X76" s="66">
        <v>4645.62</v>
      </c>
      <c r="Y76" s="66">
        <v>0</v>
      </c>
      <c r="Z76" s="66">
        <v>125782.95</v>
      </c>
      <c r="AA76" s="66">
        <v>0</v>
      </c>
      <c r="AB76" s="66">
        <v>0</v>
      </c>
      <c r="AC76" s="66">
        <v>0</v>
      </c>
      <c r="AD76" s="66">
        <v>0</v>
      </c>
      <c r="AE76" s="66">
        <v>73409.77</v>
      </c>
      <c r="AF76" s="66">
        <v>0</v>
      </c>
      <c r="AG76" s="66">
        <v>0</v>
      </c>
      <c r="AH76" s="66">
        <v>189856.48</v>
      </c>
      <c r="AI76" s="66">
        <v>0</v>
      </c>
      <c r="AJ76" s="66">
        <v>0</v>
      </c>
      <c r="AK76" s="66">
        <v>0</v>
      </c>
      <c r="AL76" s="66">
        <v>0</v>
      </c>
      <c r="AM76" s="66">
        <v>0</v>
      </c>
      <c r="AN76" s="66">
        <v>0</v>
      </c>
      <c r="AO76" s="66">
        <v>0</v>
      </c>
      <c r="AP76" s="66">
        <v>0</v>
      </c>
      <c r="AQ76" s="66">
        <v>0</v>
      </c>
      <c r="AR76" s="66">
        <v>0</v>
      </c>
      <c r="AS76" s="66">
        <v>2116980.9</v>
      </c>
      <c r="AT76" s="66">
        <v>0</v>
      </c>
      <c r="AU76" s="66">
        <v>0</v>
      </c>
      <c r="AV76" s="66">
        <v>0</v>
      </c>
      <c r="AW76" s="66">
        <v>0</v>
      </c>
      <c r="AX76" s="66">
        <v>0</v>
      </c>
      <c r="AY76" s="66">
        <v>0</v>
      </c>
      <c r="AZ76" s="66">
        <v>0</v>
      </c>
      <c r="BA76" s="66">
        <v>0</v>
      </c>
      <c r="BB76" s="66">
        <v>0</v>
      </c>
      <c r="BC76" s="66">
        <v>0</v>
      </c>
      <c r="BD76" s="66">
        <v>0</v>
      </c>
      <c r="BE76" s="66">
        <v>0</v>
      </c>
      <c r="BF76" s="66">
        <v>0</v>
      </c>
      <c r="BG76" s="66">
        <v>0</v>
      </c>
      <c r="BH76" s="66">
        <v>0</v>
      </c>
      <c r="BI76" s="66">
        <v>0</v>
      </c>
      <c r="BJ76" s="66">
        <v>0</v>
      </c>
      <c r="BK76" s="66">
        <v>0</v>
      </c>
      <c r="BL76" s="66">
        <v>0</v>
      </c>
      <c r="BM76" s="66">
        <v>40575.480000000003</v>
      </c>
      <c r="BN76" s="66">
        <v>0</v>
      </c>
      <c r="BO76" s="66">
        <v>0</v>
      </c>
      <c r="BP76" s="66">
        <v>0</v>
      </c>
      <c r="BQ76" s="66">
        <v>0</v>
      </c>
      <c r="BR76" s="66">
        <v>0</v>
      </c>
      <c r="BS76" s="66">
        <v>0</v>
      </c>
      <c r="BT76" s="66">
        <v>0</v>
      </c>
      <c r="BU76" s="66">
        <v>0</v>
      </c>
      <c r="BV76" s="66">
        <v>784125.51</v>
      </c>
      <c r="BW76" s="66">
        <v>0</v>
      </c>
      <c r="BX76" s="66">
        <v>0</v>
      </c>
      <c r="BY76" s="66">
        <v>0</v>
      </c>
      <c r="BZ76" s="66">
        <v>0</v>
      </c>
      <c r="CA76" s="66">
        <v>0</v>
      </c>
      <c r="CB76" s="66">
        <v>0</v>
      </c>
      <c r="CC76" s="66">
        <v>0</v>
      </c>
      <c r="CD76" s="66">
        <v>64538.16</v>
      </c>
      <c r="CE76" s="66">
        <v>0</v>
      </c>
      <c r="CF76" s="66">
        <v>139360.24</v>
      </c>
      <c r="CG76" s="66">
        <v>0</v>
      </c>
      <c r="CH76" s="66">
        <v>0</v>
      </c>
      <c r="CI76" s="66">
        <v>0</v>
      </c>
      <c r="CJ76" s="66">
        <v>0</v>
      </c>
      <c r="CK76" s="66">
        <v>2621262.39</v>
      </c>
      <c r="CL76" s="66">
        <v>34407.54</v>
      </c>
      <c r="CM76" s="66">
        <v>0</v>
      </c>
      <c r="CN76" s="66">
        <v>0</v>
      </c>
      <c r="CO76" s="66">
        <v>0</v>
      </c>
      <c r="CP76" s="66">
        <v>0</v>
      </c>
      <c r="CQ76" s="66">
        <v>0</v>
      </c>
      <c r="CR76" s="66">
        <v>78694.86</v>
      </c>
      <c r="CS76" s="66">
        <v>0</v>
      </c>
      <c r="CT76" s="66">
        <v>29636.04</v>
      </c>
      <c r="CU76" s="66">
        <v>0</v>
      </c>
      <c r="CV76" s="66">
        <v>28341.66</v>
      </c>
      <c r="CW76" s="66">
        <v>0</v>
      </c>
      <c r="CX76" s="66">
        <v>0</v>
      </c>
      <c r="CY76" s="66">
        <v>0</v>
      </c>
      <c r="CZ76" s="66">
        <v>0</v>
      </c>
      <c r="DA76" s="66">
        <v>18622.72</v>
      </c>
      <c r="DB76" s="66">
        <v>0</v>
      </c>
      <c r="DC76" s="66">
        <v>36496.36</v>
      </c>
      <c r="DD76" s="66">
        <v>5221.7700000000004</v>
      </c>
      <c r="DE76" s="66">
        <v>0</v>
      </c>
      <c r="DF76" s="66">
        <v>0</v>
      </c>
      <c r="DG76" s="66">
        <v>0</v>
      </c>
      <c r="DH76" s="66">
        <v>277847.37</v>
      </c>
      <c r="DI76" s="66">
        <v>0</v>
      </c>
      <c r="DJ76" s="66">
        <v>0</v>
      </c>
      <c r="DK76" s="66">
        <v>0</v>
      </c>
      <c r="DL76" s="66">
        <v>0</v>
      </c>
      <c r="DM76" s="66">
        <v>0</v>
      </c>
      <c r="DN76" s="66">
        <v>0</v>
      </c>
      <c r="DO76" s="66">
        <v>0</v>
      </c>
      <c r="DP76" s="66">
        <v>9617.9</v>
      </c>
      <c r="DQ76" s="66">
        <v>0</v>
      </c>
      <c r="DR76" s="66">
        <v>0</v>
      </c>
      <c r="DS76" s="66">
        <v>0</v>
      </c>
      <c r="DT76" s="66">
        <v>0</v>
      </c>
      <c r="DU76" s="66">
        <v>0</v>
      </c>
      <c r="DV76" s="66">
        <v>0</v>
      </c>
      <c r="DW76" s="66">
        <v>0</v>
      </c>
      <c r="DX76" s="66">
        <v>0</v>
      </c>
      <c r="DY76" s="66">
        <v>0</v>
      </c>
      <c r="DZ76" s="66">
        <v>0</v>
      </c>
      <c r="EA76" s="66">
        <v>550952.78</v>
      </c>
      <c r="EB76" s="66">
        <v>0</v>
      </c>
      <c r="EC76" s="66">
        <v>0</v>
      </c>
      <c r="ED76" s="66">
        <v>710551.13</v>
      </c>
      <c r="EE76" s="66">
        <v>0</v>
      </c>
      <c r="EF76" s="66">
        <v>0</v>
      </c>
      <c r="EG76" s="66">
        <v>0</v>
      </c>
      <c r="EH76" s="66">
        <v>0</v>
      </c>
      <c r="EI76" s="66">
        <v>0</v>
      </c>
      <c r="EJ76" s="66">
        <v>0</v>
      </c>
      <c r="EK76" s="66">
        <v>0</v>
      </c>
      <c r="EL76" s="66">
        <v>671262.95</v>
      </c>
      <c r="EM76" s="66">
        <v>0</v>
      </c>
      <c r="EN76" s="66">
        <v>0</v>
      </c>
      <c r="EO76" s="66">
        <v>0</v>
      </c>
      <c r="EP76" s="66">
        <v>0</v>
      </c>
      <c r="EQ76" s="66">
        <v>1064161.06</v>
      </c>
      <c r="ER76" s="66">
        <v>0</v>
      </c>
      <c r="ES76" s="66">
        <v>0</v>
      </c>
      <c r="ET76" s="66">
        <v>0</v>
      </c>
      <c r="EU76" s="66">
        <v>0</v>
      </c>
      <c r="EV76" s="66">
        <v>19817.919999999998</v>
      </c>
      <c r="EW76" s="66">
        <v>0</v>
      </c>
      <c r="EX76" s="66">
        <v>0</v>
      </c>
      <c r="EY76" s="66">
        <v>0</v>
      </c>
      <c r="EZ76" s="66">
        <v>74228.81</v>
      </c>
      <c r="FA76" s="66">
        <v>1475032.01</v>
      </c>
      <c r="FB76" s="66">
        <v>0</v>
      </c>
      <c r="FC76" s="66">
        <v>0</v>
      </c>
      <c r="FD76" s="66">
        <v>0</v>
      </c>
      <c r="FE76" s="66">
        <v>7823.44</v>
      </c>
      <c r="FF76" s="66">
        <v>0</v>
      </c>
      <c r="FG76" s="66">
        <v>0</v>
      </c>
      <c r="FH76" s="66">
        <v>76952.78</v>
      </c>
      <c r="FI76" s="66">
        <v>0</v>
      </c>
      <c r="FJ76" s="66">
        <v>0</v>
      </c>
      <c r="FK76" s="66">
        <v>46526.37</v>
      </c>
      <c r="FL76" s="66">
        <v>0</v>
      </c>
      <c r="FM76" s="66">
        <v>0</v>
      </c>
      <c r="FN76" s="66">
        <v>0</v>
      </c>
      <c r="FO76" s="66">
        <v>0</v>
      </c>
      <c r="FP76" s="66">
        <v>0</v>
      </c>
      <c r="FQ76" s="66">
        <v>0</v>
      </c>
      <c r="FR76" s="66">
        <v>0</v>
      </c>
      <c r="FS76" s="66">
        <v>0</v>
      </c>
      <c r="FT76" s="66">
        <v>0</v>
      </c>
      <c r="FU76" s="66">
        <v>0</v>
      </c>
      <c r="FV76" s="66">
        <v>0</v>
      </c>
      <c r="FW76" s="66">
        <v>0</v>
      </c>
      <c r="FX76" s="66">
        <v>0</v>
      </c>
      <c r="FY76" s="67"/>
      <c r="FZ76" s="7">
        <f>SUM(C76:FX76)</f>
        <v>20885248.509999998</v>
      </c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</row>
    <row r="77" spans="1:195" x14ac:dyDescent="0.35">
      <c r="A77" s="6" t="s">
        <v>540</v>
      </c>
      <c r="B77" s="7" t="s">
        <v>541</v>
      </c>
      <c r="C77" s="66">
        <v>0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387510</v>
      </c>
      <c r="O77" s="66">
        <v>0</v>
      </c>
      <c r="P77" s="66">
        <v>0</v>
      </c>
      <c r="Q77" s="66">
        <v>0</v>
      </c>
      <c r="R77" s="66">
        <v>0</v>
      </c>
      <c r="S77" s="66">
        <v>0</v>
      </c>
      <c r="T77" s="66">
        <v>0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0</v>
      </c>
      <c r="AA77" s="66">
        <v>0</v>
      </c>
      <c r="AB77" s="66">
        <v>0</v>
      </c>
      <c r="AC77" s="66">
        <v>0</v>
      </c>
      <c r="AD77" s="66">
        <v>0</v>
      </c>
      <c r="AE77" s="66">
        <v>0</v>
      </c>
      <c r="AF77" s="66">
        <v>0</v>
      </c>
      <c r="AG77" s="66">
        <v>0</v>
      </c>
      <c r="AH77" s="66">
        <v>0</v>
      </c>
      <c r="AI77" s="66">
        <v>0</v>
      </c>
      <c r="AJ77" s="66">
        <v>0</v>
      </c>
      <c r="AK77" s="66">
        <v>0</v>
      </c>
      <c r="AL77" s="66">
        <v>0</v>
      </c>
      <c r="AM77" s="66">
        <v>0</v>
      </c>
      <c r="AN77" s="66">
        <v>0</v>
      </c>
      <c r="AO77" s="66">
        <v>0</v>
      </c>
      <c r="AP77" s="66">
        <v>0</v>
      </c>
      <c r="AQ77" s="66">
        <v>0</v>
      </c>
      <c r="AR77" s="66">
        <v>0</v>
      </c>
      <c r="AS77" s="66">
        <v>0</v>
      </c>
      <c r="AT77" s="66">
        <v>0</v>
      </c>
      <c r="AU77" s="66">
        <v>0</v>
      </c>
      <c r="AV77" s="66">
        <v>0</v>
      </c>
      <c r="AW77" s="66">
        <v>0</v>
      </c>
      <c r="AX77" s="66">
        <v>0</v>
      </c>
      <c r="AY77" s="66">
        <v>0</v>
      </c>
      <c r="AZ77" s="66">
        <v>0</v>
      </c>
      <c r="BA77" s="66">
        <v>0</v>
      </c>
      <c r="BB77" s="66">
        <v>0</v>
      </c>
      <c r="BC77" s="66">
        <v>0</v>
      </c>
      <c r="BD77" s="66">
        <v>0</v>
      </c>
      <c r="BE77" s="66">
        <v>0</v>
      </c>
      <c r="BF77" s="66">
        <v>0</v>
      </c>
      <c r="BG77" s="66">
        <v>0</v>
      </c>
      <c r="BH77" s="66">
        <v>0</v>
      </c>
      <c r="BI77" s="66">
        <v>0</v>
      </c>
      <c r="BJ77" s="66">
        <v>0</v>
      </c>
      <c r="BK77" s="66">
        <v>0</v>
      </c>
      <c r="BL77" s="66">
        <v>0</v>
      </c>
      <c r="BM77" s="66">
        <v>0</v>
      </c>
      <c r="BN77" s="66">
        <v>0</v>
      </c>
      <c r="BO77" s="66">
        <v>0</v>
      </c>
      <c r="BP77" s="66">
        <v>0</v>
      </c>
      <c r="BQ77" s="66">
        <v>0</v>
      </c>
      <c r="BR77" s="66">
        <v>0</v>
      </c>
      <c r="BS77" s="66">
        <v>0</v>
      </c>
      <c r="BT77" s="66">
        <v>0</v>
      </c>
      <c r="BU77" s="66">
        <v>0</v>
      </c>
      <c r="BV77" s="66">
        <v>0</v>
      </c>
      <c r="BW77" s="66">
        <v>0</v>
      </c>
      <c r="BX77" s="66">
        <v>0</v>
      </c>
      <c r="BY77" s="66">
        <v>0</v>
      </c>
      <c r="BZ77" s="66">
        <v>0</v>
      </c>
      <c r="CA77" s="66">
        <v>0</v>
      </c>
      <c r="CB77" s="66">
        <v>0</v>
      </c>
      <c r="CC77" s="66">
        <v>0</v>
      </c>
      <c r="CD77" s="66">
        <v>0</v>
      </c>
      <c r="CE77" s="66">
        <v>0</v>
      </c>
      <c r="CF77" s="66">
        <v>0</v>
      </c>
      <c r="CG77" s="66">
        <v>0</v>
      </c>
      <c r="CH77" s="66">
        <v>0</v>
      </c>
      <c r="CI77" s="66">
        <v>0</v>
      </c>
      <c r="CJ77" s="66">
        <v>0</v>
      </c>
      <c r="CK77" s="66">
        <v>0</v>
      </c>
      <c r="CL77" s="66">
        <v>0</v>
      </c>
      <c r="CM77" s="66">
        <v>0</v>
      </c>
      <c r="CN77" s="66">
        <v>0</v>
      </c>
      <c r="CO77" s="66">
        <v>0</v>
      </c>
      <c r="CP77" s="66">
        <v>0</v>
      </c>
      <c r="CQ77" s="66">
        <v>0</v>
      </c>
      <c r="CR77" s="66">
        <v>0</v>
      </c>
      <c r="CS77" s="66">
        <v>0</v>
      </c>
      <c r="CT77" s="66">
        <v>0</v>
      </c>
      <c r="CU77" s="66">
        <v>0</v>
      </c>
      <c r="CV77" s="66">
        <v>0</v>
      </c>
      <c r="CW77" s="66">
        <v>0</v>
      </c>
      <c r="CX77" s="66">
        <v>0</v>
      </c>
      <c r="CY77" s="66">
        <v>0</v>
      </c>
      <c r="CZ77" s="66">
        <v>0</v>
      </c>
      <c r="DA77" s="66">
        <v>0</v>
      </c>
      <c r="DB77" s="66">
        <v>0</v>
      </c>
      <c r="DC77" s="66">
        <v>0</v>
      </c>
      <c r="DD77" s="66">
        <v>0</v>
      </c>
      <c r="DE77" s="66">
        <v>0</v>
      </c>
      <c r="DF77" s="66">
        <v>0</v>
      </c>
      <c r="DG77" s="66">
        <v>0</v>
      </c>
      <c r="DH77" s="66">
        <v>0</v>
      </c>
      <c r="DI77" s="66">
        <v>0</v>
      </c>
      <c r="DJ77" s="66">
        <v>0</v>
      </c>
      <c r="DK77" s="66">
        <v>0</v>
      </c>
      <c r="DL77" s="66">
        <v>0</v>
      </c>
      <c r="DM77" s="66">
        <v>0</v>
      </c>
      <c r="DN77" s="66">
        <v>0</v>
      </c>
      <c r="DO77" s="66">
        <v>0</v>
      </c>
      <c r="DP77" s="66">
        <v>0</v>
      </c>
      <c r="DQ77" s="66">
        <v>0</v>
      </c>
      <c r="DR77" s="66">
        <v>0</v>
      </c>
      <c r="DS77" s="66">
        <v>0</v>
      </c>
      <c r="DT77" s="66">
        <v>0</v>
      </c>
      <c r="DU77" s="66">
        <v>0</v>
      </c>
      <c r="DV77" s="66">
        <v>0</v>
      </c>
      <c r="DW77" s="66">
        <v>0</v>
      </c>
      <c r="DX77" s="66">
        <v>0</v>
      </c>
      <c r="DY77" s="66">
        <v>0</v>
      </c>
      <c r="DZ77" s="66">
        <v>0</v>
      </c>
      <c r="EA77" s="66">
        <v>0</v>
      </c>
      <c r="EB77" s="66">
        <v>0</v>
      </c>
      <c r="EC77" s="66">
        <v>0</v>
      </c>
      <c r="ED77" s="66">
        <v>0</v>
      </c>
      <c r="EE77" s="66">
        <v>0</v>
      </c>
      <c r="EF77" s="66">
        <v>0</v>
      </c>
      <c r="EG77" s="66">
        <v>0</v>
      </c>
      <c r="EH77" s="66">
        <v>0</v>
      </c>
      <c r="EI77" s="66">
        <v>0</v>
      </c>
      <c r="EJ77" s="66">
        <v>0</v>
      </c>
      <c r="EK77" s="66">
        <v>0</v>
      </c>
      <c r="EL77" s="66">
        <v>0</v>
      </c>
      <c r="EM77" s="66">
        <v>0</v>
      </c>
      <c r="EN77" s="66">
        <v>0</v>
      </c>
      <c r="EO77" s="66">
        <v>0</v>
      </c>
      <c r="EP77" s="66">
        <v>0</v>
      </c>
      <c r="EQ77" s="66">
        <v>0</v>
      </c>
      <c r="ER77" s="66">
        <v>0</v>
      </c>
      <c r="ES77" s="66">
        <v>0</v>
      </c>
      <c r="ET77" s="66">
        <v>0</v>
      </c>
      <c r="EU77" s="66">
        <v>0</v>
      </c>
      <c r="EV77" s="66">
        <v>0</v>
      </c>
      <c r="EW77" s="66">
        <v>0</v>
      </c>
      <c r="EX77" s="66">
        <v>0</v>
      </c>
      <c r="EY77" s="66">
        <v>0</v>
      </c>
      <c r="EZ77" s="66">
        <v>0</v>
      </c>
      <c r="FA77" s="66">
        <v>0</v>
      </c>
      <c r="FB77" s="66">
        <v>0</v>
      </c>
      <c r="FC77" s="66">
        <v>0</v>
      </c>
      <c r="FD77" s="66">
        <v>0</v>
      </c>
      <c r="FE77" s="66">
        <v>0</v>
      </c>
      <c r="FF77" s="66">
        <v>0</v>
      </c>
      <c r="FG77" s="66">
        <v>0</v>
      </c>
      <c r="FH77" s="66">
        <v>0</v>
      </c>
      <c r="FI77" s="66">
        <v>0</v>
      </c>
      <c r="FJ77" s="66">
        <v>0</v>
      </c>
      <c r="FK77" s="66">
        <v>0</v>
      </c>
      <c r="FL77" s="66">
        <v>0</v>
      </c>
      <c r="FM77" s="66">
        <v>0</v>
      </c>
      <c r="FN77" s="66">
        <v>0</v>
      </c>
      <c r="FO77" s="66">
        <v>0</v>
      </c>
      <c r="FP77" s="66">
        <v>0</v>
      </c>
      <c r="FQ77" s="66">
        <v>0</v>
      </c>
      <c r="FR77" s="66">
        <v>0</v>
      </c>
      <c r="FS77" s="66">
        <v>0</v>
      </c>
      <c r="FT77" s="66">
        <v>0</v>
      </c>
      <c r="FU77" s="66">
        <v>0</v>
      </c>
      <c r="FV77" s="66">
        <v>0</v>
      </c>
      <c r="FW77" s="66">
        <v>0</v>
      </c>
      <c r="FX77" s="66">
        <v>0</v>
      </c>
      <c r="FY77" s="67"/>
      <c r="FZ77" s="7">
        <f>SUM(C77:FX77)</f>
        <v>387510</v>
      </c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</row>
    <row r="78" spans="1:195" x14ac:dyDescent="0.35">
      <c r="A78" s="6" t="s">
        <v>542</v>
      </c>
      <c r="B78" s="7" t="s">
        <v>543</v>
      </c>
      <c r="C78">
        <v>4670000</v>
      </c>
      <c r="D78">
        <v>63655851</v>
      </c>
      <c r="E78">
        <v>4890000</v>
      </c>
      <c r="F78">
        <v>750000</v>
      </c>
      <c r="G78">
        <v>1200000</v>
      </c>
      <c r="H78">
        <v>300000</v>
      </c>
      <c r="I78" s="68">
        <v>7845103</v>
      </c>
      <c r="J78">
        <v>0</v>
      </c>
      <c r="K78">
        <v>0</v>
      </c>
      <c r="L78">
        <v>4655850</v>
      </c>
      <c r="M78">
        <v>1000000</v>
      </c>
      <c r="N78">
        <v>77763000</v>
      </c>
      <c r="O78">
        <v>26498234</v>
      </c>
      <c r="P78">
        <v>0</v>
      </c>
      <c r="Q78">
        <v>37339028</v>
      </c>
      <c r="R78">
        <v>0</v>
      </c>
      <c r="S78">
        <v>0</v>
      </c>
      <c r="T78">
        <v>0</v>
      </c>
      <c r="U78">
        <v>100000</v>
      </c>
      <c r="V78">
        <v>0</v>
      </c>
      <c r="W78">
        <v>0</v>
      </c>
      <c r="X78">
        <v>150000</v>
      </c>
      <c r="Y78">
        <v>0</v>
      </c>
      <c r="Z78">
        <v>0</v>
      </c>
      <c r="AA78">
        <v>32635664</v>
      </c>
      <c r="AB78" s="68">
        <v>75286702</v>
      </c>
      <c r="AC78" s="68">
        <v>2044227</v>
      </c>
      <c r="AD78" s="68">
        <v>2497712</v>
      </c>
      <c r="AE78">
        <v>245000</v>
      </c>
      <c r="AF78" s="68">
        <v>217915</v>
      </c>
      <c r="AG78">
        <v>1839046</v>
      </c>
      <c r="AH78">
        <v>0</v>
      </c>
      <c r="AI78">
        <v>0</v>
      </c>
      <c r="AJ78">
        <v>0</v>
      </c>
      <c r="AK78">
        <v>0</v>
      </c>
      <c r="AL78">
        <v>330575</v>
      </c>
      <c r="AM78">
        <v>0</v>
      </c>
      <c r="AN78">
        <v>0</v>
      </c>
      <c r="AO78">
        <v>0</v>
      </c>
      <c r="AP78">
        <v>129959655</v>
      </c>
      <c r="AQ78">
        <v>0</v>
      </c>
      <c r="AR78">
        <v>73713000</v>
      </c>
      <c r="AS78">
        <v>5944650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5750000</v>
      </c>
      <c r="BA78">
        <v>3950000</v>
      </c>
      <c r="BB78">
        <v>700000</v>
      </c>
      <c r="BC78" s="68">
        <v>71315127.650000006</v>
      </c>
      <c r="BD78">
        <v>5157461</v>
      </c>
      <c r="BE78">
        <v>1900000</v>
      </c>
      <c r="BF78">
        <v>26750862</v>
      </c>
      <c r="BG78">
        <v>0</v>
      </c>
      <c r="BH78">
        <v>0</v>
      </c>
      <c r="BI78">
        <v>0</v>
      </c>
      <c r="BJ78">
        <v>4000000</v>
      </c>
      <c r="BK78">
        <v>7500000</v>
      </c>
      <c r="BL78">
        <v>0</v>
      </c>
      <c r="BM78">
        <v>0</v>
      </c>
      <c r="BN78">
        <v>0</v>
      </c>
      <c r="BO78">
        <v>350000</v>
      </c>
      <c r="BP78">
        <v>0</v>
      </c>
      <c r="BQ78">
        <v>8800000</v>
      </c>
      <c r="BR78">
        <v>4300000</v>
      </c>
      <c r="BS78">
        <v>2167002</v>
      </c>
      <c r="BT78">
        <v>980488</v>
      </c>
      <c r="BU78" s="69">
        <v>1100007.0868799998</v>
      </c>
      <c r="BV78">
        <v>1330000</v>
      </c>
      <c r="BW78">
        <v>3800000</v>
      </c>
      <c r="BX78">
        <v>0</v>
      </c>
      <c r="BY78">
        <v>0</v>
      </c>
      <c r="BZ78">
        <v>0</v>
      </c>
      <c r="CA78">
        <v>0</v>
      </c>
      <c r="CB78">
        <v>113302585</v>
      </c>
      <c r="CC78">
        <v>0</v>
      </c>
      <c r="CD78">
        <v>0</v>
      </c>
      <c r="CE78">
        <v>0</v>
      </c>
      <c r="CF78">
        <v>0</v>
      </c>
      <c r="CG78">
        <v>119200</v>
      </c>
      <c r="CH78">
        <v>0</v>
      </c>
      <c r="CI78">
        <v>270068</v>
      </c>
      <c r="CJ78">
        <v>667783</v>
      </c>
      <c r="CK78">
        <v>5600000</v>
      </c>
      <c r="CL78">
        <v>2016949</v>
      </c>
      <c r="CM78">
        <v>1100000</v>
      </c>
      <c r="CN78">
        <v>35012147</v>
      </c>
      <c r="CO78">
        <v>14040000</v>
      </c>
      <c r="CP78">
        <v>1921000</v>
      </c>
      <c r="CQ78">
        <v>0</v>
      </c>
      <c r="CR78">
        <v>350000</v>
      </c>
      <c r="CS78">
        <v>0</v>
      </c>
      <c r="CT78">
        <v>0</v>
      </c>
      <c r="CU78">
        <v>205000</v>
      </c>
      <c r="CV78">
        <v>171656</v>
      </c>
      <c r="CW78">
        <v>0</v>
      </c>
      <c r="CX78">
        <v>0</v>
      </c>
      <c r="CY78">
        <v>0</v>
      </c>
      <c r="CZ78">
        <v>500000</v>
      </c>
      <c r="DA78">
        <v>0</v>
      </c>
      <c r="DB78">
        <v>0</v>
      </c>
      <c r="DC78">
        <v>445000</v>
      </c>
      <c r="DD78">
        <v>0</v>
      </c>
      <c r="DE78">
        <v>350000</v>
      </c>
      <c r="DF78" s="68">
        <v>15736474.08</v>
      </c>
      <c r="DG78">
        <v>70000</v>
      </c>
      <c r="DH78">
        <v>1900000</v>
      </c>
      <c r="DI78">
        <v>0</v>
      </c>
      <c r="DJ78">
        <v>390000</v>
      </c>
      <c r="DK78">
        <v>333800</v>
      </c>
      <c r="DL78">
        <v>0</v>
      </c>
      <c r="DM78">
        <v>248000</v>
      </c>
      <c r="DN78">
        <v>400000</v>
      </c>
      <c r="DO78">
        <v>550000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15862</v>
      </c>
      <c r="DX78">
        <v>155000</v>
      </c>
      <c r="DY78">
        <v>516372</v>
      </c>
      <c r="DZ78">
        <v>550204</v>
      </c>
      <c r="EA78">
        <v>207000</v>
      </c>
      <c r="EB78">
        <v>447872</v>
      </c>
      <c r="EC78">
        <v>0</v>
      </c>
      <c r="ED78">
        <v>3905390.5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404670</v>
      </c>
      <c r="EL78">
        <v>0</v>
      </c>
      <c r="EM78">
        <v>832600</v>
      </c>
      <c r="EN78">
        <v>195000</v>
      </c>
      <c r="EO78">
        <v>75000</v>
      </c>
      <c r="EP78">
        <v>905473</v>
      </c>
      <c r="EQ78">
        <v>1573000</v>
      </c>
      <c r="ER78">
        <v>914457</v>
      </c>
      <c r="ES78">
        <v>0</v>
      </c>
      <c r="ET78">
        <v>164087</v>
      </c>
      <c r="EU78">
        <v>0</v>
      </c>
      <c r="EV78">
        <v>0</v>
      </c>
      <c r="EW78">
        <v>1848603.33</v>
      </c>
      <c r="EX78">
        <v>397784.63</v>
      </c>
      <c r="EY78">
        <v>0</v>
      </c>
      <c r="EZ78">
        <v>0</v>
      </c>
      <c r="FA78">
        <v>4687317</v>
      </c>
      <c r="FB78">
        <v>584000</v>
      </c>
      <c r="FC78">
        <v>1100000</v>
      </c>
      <c r="FD78">
        <v>0</v>
      </c>
      <c r="FE78">
        <v>250000</v>
      </c>
      <c r="FF78">
        <v>0</v>
      </c>
      <c r="FG78">
        <v>0</v>
      </c>
      <c r="FH78">
        <v>155000</v>
      </c>
      <c r="FI78">
        <v>3904000</v>
      </c>
      <c r="FJ78">
        <v>1200000</v>
      </c>
      <c r="FK78">
        <v>4500000</v>
      </c>
      <c r="FL78">
        <v>2595350</v>
      </c>
      <c r="FM78">
        <v>500000</v>
      </c>
      <c r="FN78">
        <v>0</v>
      </c>
      <c r="FO78">
        <v>1974045</v>
      </c>
      <c r="FP78">
        <v>2675000</v>
      </c>
      <c r="FQ78">
        <v>900000</v>
      </c>
      <c r="FR78">
        <v>497743</v>
      </c>
      <c r="FS78">
        <v>75000</v>
      </c>
      <c r="FT78">
        <v>130000</v>
      </c>
      <c r="FU78">
        <v>1194000</v>
      </c>
      <c r="FV78">
        <v>400000</v>
      </c>
      <c r="FW78">
        <v>0</v>
      </c>
      <c r="FX78">
        <v>292380</v>
      </c>
      <c r="FY78" s="67"/>
      <c r="FZ78" s="7">
        <f>SUM(C78:FX78)</f>
        <v>941804032.27688003</v>
      </c>
      <c r="GA78" s="18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</row>
    <row r="79" spans="1:195" x14ac:dyDescent="0.35">
      <c r="A79" s="70"/>
      <c r="B79" s="71" t="s">
        <v>544</v>
      </c>
      <c r="C79" s="72">
        <v>1023645.96</v>
      </c>
      <c r="D79" s="72">
        <v>5923407.6999999881</v>
      </c>
      <c r="E79" s="72">
        <v>1501809.63</v>
      </c>
      <c r="F79" s="72">
        <v>1480552.63</v>
      </c>
      <c r="G79" s="72">
        <v>313409.98</v>
      </c>
      <c r="H79" s="72">
        <v>197482.31</v>
      </c>
      <c r="I79" s="73">
        <v>3049421.53</v>
      </c>
      <c r="J79" s="72">
        <v>0</v>
      </c>
      <c r="K79" s="72">
        <v>0</v>
      </c>
      <c r="L79" s="72">
        <v>767975.6099999994</v>
      </c>
      <c r="M79" s="72">
        <v>339255.28999999911</v>
      </c>
      <c r="N79" s="72">
        <v>1003951.56</v>
      </c>
      <c r="O79" s="72">
        <v>3157850.6999999881</v>
      </c>
      <c r="P79" s="72">
        <v>0</v>
      </c>
      <c r="Q79" s="72">
        <v>2551562.3199999998</v>
      </c>
      <c r="R79" s="72">
        <v>93067.899999999907</v>
      </c>
      <c r="S79" s="72">
        <v>147716.44999999925</v>
      </c>
      <c r="T79" s="72">
        <v>0</v>
      </c>
      <c r="U79" s="72">
        <v>0</v>
      </c>
      <c r="V79" s="72">
        <v>0</v>
      </c>
      <c r="W79">
        <v>0</v>
      </c>
      <c r="X79" s="72">
        <v>0</v>
      </c>
      <c r="Y79" s="72">
        <v>0</v>
      </c>
      <c r="Z79" s="72">
        <v>0</v>
      </c>
      <c r="AA79" s="72">
        <v>3107770.19</v>
      </c>
      <c r="AB79" s="73">
        <v>5484100.7199999997</v>
      </c>
      <c r="AC79" s="73">
        <v>179452.74</v>
      </c>
      <c r="AD79" s="73">
        <v>173421.01</v>
      </c>
      <c r="AE79" s="72">
        <v>0</v>
      </c>
      <c r="AF79" s="73">
        <v>0</v>
      </c>
      <c r="AG79" s="72">
        <v>585726.86</v>
      </c>
      <c r="AH79" s="72">
        <v>0</v>
      </c>
      <c r="AI79" s="72">
        <v>0</v>
      </c>
      <c r="AJ79" s="72">
        <v>0</v>
      </c>
      <c r="AK79" s="72">
        <v>0</v>
      </c>
      <c r="AL79" s="72">
        <v>0</v>
      </c>
      <c r="AM79" s="72">
        <v>0</v>
      </c>
      <c r="AN79" s="72">
        <v>23452.35999999987</v>
      </c>
      <c r="AO79" s="72">
        <v>0</v>
      </c>
      <c r="AP79" s="72">
        <v>13961260.089999974</v>
      </c>
      <c r="AQ79" s="72">
        <v>4996.7000000001863</v>
      </c>
      <c r="AR79" s="72">
        <v>4936260.97</v>
      </c>
      <c r="AS79" s="72">
        <v>3140096.46</v>
      </c>
      <c r="AT79" s="72">
        <v>706569</v>
      </c>
      <c r="AU79" s="72">
        <v>183362.49</v>
      </c>
      <c r="AV79" s="72">
        <v>0</v>
      </c>
      <c r="AW79" s="72">
        <v>127133.32</v>
      </c>
      <c r="AX79" s="72">
        <v>17799.04</v>
      </c>
      <c r="AY79" s="72">
        <v>67342.069999999832</v>
      </c>
      <c r="AZ79" s="72">
        <v>5661380.25</v>
      </c>
      <c r="BA79" s="72">
        <v>4239435.37</v>
      </c>
      <c r="BB79" s="72">
        <v>2450915.0699999998</v>
      </c>
      <c r="BC79" s="73">
        <v>13979440.599999994</v>
      </c>
      <c r="BD79" s="72">
        <v>2610812.9700000002</v>
      </c>
      <c r="BE79" s="72">
        <v>691421.59</v>
      </c>
      <c r="BF79" s="72">
        <v>12423538.810000002</v>
      </c>
      <c r="BG79" s="72">
        <v>177371.84</v>
      </c>
      <c r="BH79" s="72">
        <v>272348.34999999998</v>
      </c>
      <c r="BI79" s="72">
        <v>117074.81</v>
      </c>
      <c r="BJ79" s="72">
        <v>2978693.21</v>
      </c>
      <c r="BK79" s="72">
        <v>3075849.87</v>
      </c>
      <c r="BL79" s="72">
        <v>26731.37</v>
      </c>
      <c r="BM79" s="72">
        <v>73715.73</v>
      </c>
      <c r="BN79" s="72">
        <v>0</v>
      </c>
      <c r="BO79" s="72">
        <v>46591.460000000894</v>
      </c>
      <c r="BP79" s="72">
        <v>66821.180000000168</v>
      </c>
      <c r="BQ79" s="72">
        <v>831665.80999999866</v>
      </c>
      <c r="BR79" s="72">
        <v>53981.400000002235</v>
      </c>
      <c r="BS79" s="72">
        <v>0</v>
      </c>
      <c r="BT79" s="72">
        <v>96176.64000000013</v>
      </c>
      <c r="BU79" s="72">
        <v>45796.089999999851</v>
      </c>
      <c r="BV79" s="72">
        <v>680000</v>
      </c>
      <c r="BW79" s="72">
        <v>271620.42</v>
      </c>
      <c r="BX79" s="72">
        <v>30925.080000000075</v>
      </c>
      <c r="BY79" s="72">
        <v>20772.939999999478</v>
      </c>
      <c r="BZ79" s="72">
        <v>128574.8</v>
      </c>
      <c r="CA79" s="72">
        <v>0</v>
      </c>
      <c r="CB79" s="72">
        <v>14199549.600000024</v>
      </c>
      <c r="CC79" s="72">
        <v>51316.119999999879</v>
      </c>
      <c r="CD79" s="72">
        <v>32213.38</v>
      </c>
      <c r="CE79" s="72">
        <v>35823.39000000013</v>
      </c>
      <c r="CF79" s="72">
        <v>60736.420000000158</v>
      </c>
      <c r="CG79" s="72">
        <f>52674.03+119000</f>
        <v>171674.03</v>
      </c>
      <c r="CH79" s="72">
        <v>42137.689999999944</v>
      </c>
      <c r="CI79" s="72">
        <v>191859.43000000063</v>
      </c>
      <c r="CJ79" s="72">
        <v>127581.31</v>
      </c>
      <c r="CK79" s="72">
        <v>0</v>
      </c>
      <c r="CL79" s="72">
        <v>0</v>
      </c>
      <c r="CM79" s="72">
        <v>0</v>
      </c>
      <c r="CN79" s="72">
        <v>5532198.7100000083</v>
      </c>
      <c r="CO79" s="72">
        <v>3311063.7200000137</v>
      </c>
      <c r="CP79" s="72">
        <v>487185.26</v>
      </c>
      <c r="CQ79" s="72">
        <v>0</v>
      </c>
      <c r="CR79" s="72">
        <v>0</v>
      </c>
      <c r="CS79" s="72">
        <v>0</v>
      </c>
      <c r="CT79" s="72">
        <v>0</v>
      </c>
      <c r="CU79" s="72">
        <v>0</v>
      </c>
      <c r="CV79" s="72">
        <v>0</v>
      </c>
      <c r="CW79" s="72">
        <v>2963.7100000001956</v>
      </c>
      <c r="CX79" s="72">
        <v>34454.619999999646</v>
      </c>
      <c r="CY79" s="72">
        <v>0</v>
      </c>
      <c r="CZ79" s="72">
        <v>0</v>
      </c>
      <c r="DA79" s="72">
        <v>0</v>
      </c>
      <c r="DB79" s="72">
        <v>0</v>
      </c>
      <c r="DC79" s="72">
        <v>0</v>
      </c>
      <c r="DD79" s="72">
        <v>31853.880000000121</v>
      </c>
      <c r="DE79" s="72">
        <v>0</v>
      </c>
      <c r="DF79" s="73">
        <v>964429.94000001252</v>
      </c>
      <c r="DG79" s="72">
        <v>0</v>
      </c>
      <c r="DH79" s="72">
        <v>0</v>
      </c>
      <c r="DI79" s="72">
        <v>187923.21999999881</v>
      </c>
      <c r="DJ79" s="72">
        <v>70570.470000000205</v>
      </c>
      <c r="DK79" s="72">
        <v>63148.970000000205</v>
      </c>
      <c r="DL79" s="72">
        <v>0</v>
      </c>
      <c r="DM79" s="72">
        <v>0</v>
      </c>
      <c r="DN79" s="72">
        <v>0</v>
      </c>
      <c r="DO79" s="72">
        <v>0</v>
      </c>
      <c r="DP79" s="72">
        <v>1230.7399999999907</v>
      </c>
      <c r="DQ79" s="72">
        <v>0</v>
      </c>
      <c r="DR79" s="72">
        <v>0</v>
      </c>
      <c r="DS79" s="72">
        <v>0</v>
      </c>
      <c r="DT79" s="72">
        <v>0</v>
      </c>
      <c r="DU79" s="72">
        <v>0</v>
      </c>
      <c r="DV79" s="72">
        <v>0</v>
      </c>
      <c r="DW79" s="72">
        <v>0</v>
      </c>
      <c r="DX79" s="72">
        <v>27492.279999999795</v>
      </c>
      <c r="DY79" s="72">
        <v>0</v>
      </c>
      <c r="DZ79" s="72">
        <v>739613.14999999944</v>
      </c>
      <c r="EA79" s="72">
        <v>139332.39000000001</v>
      </c>
      <c r="EB79" s="72">
        <v>81512.760000000242</v>
      </c>
      <c r="EC79" s="72">
        <v>108091.72</v>
      </c>
      <c r="ED79" s="72">
        <v>1114082.5</v>
      </c>
      <c r="EE79" s="72">
        <v>0</v>
      </c>
      <c r="EF79" s="72">
        <v>0</v>
      </c>
      <c r="EG79" s="72">
        <v>8952.6699999999255</v>
      </c>
      <c r="EH79" s="72">
        <v>6739.7900000000373</v>
      </c>
      <c r="EI79" s="72">
        <v>984513.67000000179</v>
      </c>
      <c r="EJ79" s="72">
        <v>556718.94000000507</v>
      </c>
      <c r="EK79" s="72">
        <v>0</v>
      </c>
      <c r="EL79" s="72">
        <v>19606.400000000001</v>
      </c>
      <c r="EM79" s="72">
        <v>0</v>
      </c>
      <c r="EN79" s="72">
        <v>0</v>
      </c>
      <c r="EO79" s="72">
        <v>0</v>
      </c>
      <c r="EP79" s="72">
        <v>0</v>
      </c>
      <c r="EQ79" s="72">
        <v>773723.74</v>
      </c>
      <c r="ER79" s="72">
        <v>13739.379999999888</v>
      </c>
      <c r="ES79" s="72">
        <v>0</v>
      </c>
      <c r="ET79" s="72">
        <v>0</v>
      </c>
      <c r="EU79" s="72">
        <v>0</v>
      </c>
      <c r="EV79" s="72">
        <v>25108.400000000001</v>
      </c>
      <c r="EW79" s="72">
        <v>2296.6300000003539</v>
      </c>
      <c r="EX79" s="72">
        <v>6362.1400000001304</v>
      </c>
      <c r="EY79" s="72">
        <v>0</v>
      </c>
      <c r="EZ79" s="72">
        <v>3088.3899999998976</v>
      </c>
      <c r="FA79" s="72">
        <v>650000</v>
      </c>
      <c r="FB79" s="72">
        <v>235967.64</v>
      </c>
      <c r="FC79" s="72">
        <v>1157745.67</v>
      </c>
      <c r="FD79" s="72">
        <v>0</v>
      </c>
      <c r="FE79" s="72">
        <v>0</v>
      </c>
      <c r="FF79" s="72">
        <v>0</v>
      </c>
      <c r="FG79" s="72">
        <v>0</v>
      </c>
      <c r="FH79" s="72">
        <v>0</v>
      </c>
      <c r="FI79" s="72">
        <v>464593.6400000006</v>
      </c>
      <c r="FJ79" s="72">
        <v>402051.60000000056</v>
      </c>
      <c r="FK79" s="72">
        <v>263308.68</v>
      </c>
      <c r="FL79" s="72">
        <v>679899.57</v>
      </c>
      <c r="FM79" s="72">
        <v>418806.28000000119</v>
      </c>
      <c r="FN79" s="72">
        <v>2545812.86</v>
      </c>
      <c r="FO79" s="72">
        <v>243119.79</v>
      </c>
      <c r="FP79" s="72">
        <v>520740.68999999948</v>
      </c>
      <c r="FQ79" s="72">
        <v>223101.13</v>
      </c>
      <c r="FR79" s="72">
        <v>0</v>
      </c>
      <c r="FS79" s="72">
        <v>0</v>
      </c>
      <c r="FT79" s="72">
        <v>0</v>
      </c>
      <c r="FU79" s="72">
        <v>0</v>
      </c>
      <c r="FV79" s="72">
        <v>0</v>
      </c>
      <c r="FW79" s="72">
        <v>0</v>
      </c>
      <c r="FX79" s="72">
        <v>0</v>
      </c>
      <c r="FY79" s="67"/>
      <c r="FZ79" s="7">
        <f>SUM(C79:FX79)</f>
        <v>143317546.35999998</v>
      </c>
      <c r="GA79" s="18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</row>
    <row r="80" spans="1:195" x14ac:dyDescent="0.35">
      <c r="A80" s="70"/>
      <c r="B80" s="71" t="s">
        <v>545</v>
      </c>
      <c r="C80" s="71">
        <f t="shared" ref="C80:BN80" si="24">((C276*0.25)+C79)</f>
        <v>19512361.289999999</v>
      </c>
      <c r="D80" s="71">
        <f t="shared" si="24"/>
        <v>113537152.18749999</v>
      </c>
      <c r="E80" s="71">
        <f t="shared" si="24"/>
        <v>19141112.107499998</v>
      </c>
      <c r="F80" s="71">
        <f t="shared" si="24"/>
        <v>62794989.907500006</v>
      </c>
      <c r="G80" s="71">
        <f t="shared" si="24"/>
        <v>4650627.8475000001</v>
      </c>
      <c r="H80" s="71">
        <f t="shared" si="24"/>
        <v>3308692.835</v>
      </c>
      <c r="I80" s="71">
        <f t="shared" si="24"/>
        <v>27669957.510000002</v>
      </c>
      <c r="J80" s="71">
        <f t="shared" si="24"/>
        <v>5748974.7024999997</v>
      </c>
      <c r="K80" s="71">
        <f t="shared" si="24"/>
        <v>999997.11250000005</v>
      </c>
      <c r="L80" s="71">
        <f t="shared" si="24"/>
        <v>7114641.6574999997</v>
      </c>
      <c r="M80" s="71">
        <f t="shared" si="24"/>
        <v>3768119.6799999992</v>
      </c>
      <c r="N80" s="71">
        <f t="shared" si="24"/>
        <v>141587021.7825</v>
      </c>
      <c r="O80" s="71">
        <f t="shared" si="24"/>
        <v>38099058.062499985</v>
      </c>
      <c r="P80" s="71">
        <f t="shared" si="24"/>
        <v>1227235.3225</v>
      </c>
      <c r="Q80" s="71">
        <f t="shared" si="24"/>
        <v>113330180.925</v>
      </c>
      <c r="R80" s="71">
        <f t="shared" si="24"/>
        <v>15968065.717500001</v>
      </c>
      <c r="S80" s="71">
        <f t="shared" si="24"/>
        <v>4644882.942499999</v>
      </c>
      <c r="T80" s="71">
        <f t="shared" si="24"/>
        <v>756475.83250000002</v>
      </c>
      <c r="U80" s="71">
        <f t="shared" si="24"/>
        <v>290435.56</v>
      </c>
      <c r="V80" s="71">
        <f t="shared" si="24"/>
        <v>982981.82250000001</v>
      </c>
      <c r="W80" s="71">
        <f t="shared" si="24"/>
        <v>858394.68</v>
      </c>
      <c r="X80" s="71">
        <f t="shared" si="24"/>
        <v>264964.41499999998</v>
      </c>
      <c r="Y80" s="71">
        <f t="shared" si="24"/>
        <v>2638261.1949999998</v>
      </c>
      <c r="Z80" s="71">
        <f t="shared" si="24"/>
        <v>882719.86750000005</v>
      </c>
      <c r="AA80" s="71">
        <f t="shared" si="24"/>
        <v>85034362.605000004</v>
      </c>
      <c r="AB80" s="71">
        <f t="shared" si="24"/>
        <v>80178854.967500001</v>
      </c>
      <c r="AC80" s="71">
        <f t="shared" si="24"/>
        <v>2771862.0674999999</v>
      </c>
      <c r="AD80" s="71">
        <f t="shared" si="24"/>
        <v>3889378.8899999997</v>
      </c>
      <c r="AE80" s="71">
        <f t="shared" si="24"/>
        <v>478262.48249999998</v>
      </c>
      <c r="AF80" s="71">
        <f t="shared" si="24"/>
        <v>782980.68500000006</v>
      </c>
      <c r="AG80" s="71">
        <f t="shared" si="24"/>
        <v>2443387.9700000002</v>
      </c>
      <c r="AH80" s="71">
        <f t="shared" si="24"/>
        <v>2721505.66</v>
      </c>
      <c r="AI80" s="71">
        <f t="shared" si="24"/>
        <v>1239635.07</v>
      </c>
      <c r="AJ80" s="71">
        <f t="shared" si="24"/>
        <v>782749.45499999996</v>
      </c>
      <c r="AK80" s="71">
        <f t="shared" si="24"/>
        <v>812848.89749999996</v>
      </c>
      <c r="AL80" s="71">
        <f t="shared" si="24"/>
        <v>1029861.4975000001</v>
      </c>
      <c r="AM80" s="71">
        <f t="shared" si="24"/>
        <v>1248819.2875000001</v>
      </c>
      <c r="AN80" s="71">
        <f t="shared" si="24"/>
        <v>1172291.5899999999</v>
      </c>
      <c r="AO80" s="71">
        <f t="shared" si="24"/>
        <v>11817966.029999999</v>
      </c>
      <c r="AP80" s="71">
        <f t="shared" si="24"/>
        <v>250487388.61249998</v>
      </c>
      <c r="AQ80" s="71">
        <f t="shared" si="24"/>
        <v>993545.17750000022</v>
      </c>
      <c r="AR80" s="71">
        <f t="shared" si="24"/>
        <v>171227960.4325</v>
      </c>
      <c r="AS80" s="71">
        <f t="shared" si="24"/>
        <v>22100927.295000002</v>
      </c>
      <c r="AT80" s="71">
        <f t="shared" si="24"/>
        <v>6925985.8700000001</v>
      </c>
      <c r="AU80" s="71">
        <f t="shared" si="24"/>
        <v>1286649.05</v>
      </c>
      <c r="AV80" s="71">
        <f t="shared" si="24"/>
        <v>1168298.9099999999</v>
      </c>
      <c r="AW80" s="71">
        <f t="shared" si="24"/>
        <v>1150017.7949999999</v>
      </c>
      <c r="AX80" s="71">
        <f t="shared" si="24"/>
        <v>406167.8125</v>
      </c>
      <c r="AY80" s="71">
        <f t="shared" si="24"/>
        <v>1462826.1999999997</v>
      </c>
      <c r="AZ80" s="71">
        <f t="shared" si="24"/>
        <v>39959279.844999999</v>
      </c>
      <c r="BA80" s="71">
        <f t="shared" si="24"/>
        <v>28006668.552500002</v>
      </c>
      <c r="BB80" s="71">
        <f t="shared" si="24"/>
        <v>22592748.844999999</v>
      </c>
      <c r="BC80" s="71">
        <f t="shared" si="24"/>
        <v>84728788.257499993</v>
      </c>
      <c r="BD80" s="71">
        <f t="shared" si="24"/>
        <v>11889717.710000001</v>
      </c>
      <c r="BE80" s="71">
        <f t="shared" si="24"/>
        <v>4273786.08</v>
      </c>
      <c r="BF80" s="71">
        <f t="shared" si="24"/>
        <v>77894423.280000001</v>
      </c>
      <c r="BG80" s="71">
        <f t="shared" si="24"/>
        <v>2893394.5949999997</v>
      </c>
      <c r="BH80" s="71">
        <f t="shared" si="24"/>
        <v>2038086.9950000001</v>
      </c>
      <c r="BI80" s="71">
        <f t="shared" si="24"/>
        <v>1173923.76</v>
      </c>
      <c r="BJ80" s="71">
        <f t="shared" si="24"/>
        <v>19166130.539999999</v>
      </c>
      <c r="BK80" s="71">
        <f t="shared" si="24"/>
        <v>81722948.162500009</v>
      </c>
      <c r="BL80" s="71">
        <f t="shared" si="24"/>
        <v>624802.74250000005</v>
      </c>
      <c r="BM80" s="71">
        <f t="shared" si="24"/>
        <v>1340392.595</v>
      </c>
      <c r="BN80" s="71">
        <f t="shared" si="24"/>
        <v>8474113.0425000004</v>
      </c>
      <c r="BO80" s="71">
        <f t="shared" ref="BO80:DZ80" si="25">((BO276*0.25)+BO79)</f>
        <v>3522470.415000001</v>
      </c>
      <c r="BP80" s="71">
        <f t="shared" si="25"/>
        <v>890552.23000000021</v>
      </c>
      <c r="BQ80" s="71">
        <f t="shared" si="25"/>
        <v>17755809.092499997</v>
      </c>
      <c r="BR80" s="71">
        <f t="shared" si="25"/>
        <v>11769920.515000002</v>
      </c>
      <c r="BS80" s="71">
        <f t="shared" si="25"/>
        <v>3362701.4575</v>
      </c>
      <c r="BT80" s="71">
        <f t="shared" si="25"/>
        <v>1452020.9125000001</v>
      </c>
      <c r="BU80" s="71">
        <f t="shared" si="25"/>
        <v>1426439.7424999999</v>
      </c>
      <c r="BV80" s="71">
        <f t="shared" si="25"/>
        <v>4074075.1</v>
      </c>
      <c r="BW80" s="71">
        <f t="shared" si="25"/>
        <v>5637161.1849999996</v>
      </c>
      <c r="BX80" s="71">
        <f t="shared" si="25"/>
        <v>436026.40750000009</v>
      </c>
      <c r="BY80" s="71">
        <f t="shared" si="25"/>
        <v>1403073.0924999996</v>
      </c>
      <c r="BZ80" s="71">
        <f t="shared" si="25"/>
        <v>980616.82000000007</v>
      </c>
      <c r="CA80" s="71">
        <f t="shared" si="25"/>
        <v>734028.82750000001</v>
      </c>
      <c r="CB80" s="71">
        <f t="shared" si="25"/>
        <v>215468322.03500003</v>
      </c>
      <c r="CC80" s="71">
        <f t="shared" si="25"/>
        <v>871964.46499999985</v>
      </c>
      <c r="CD80" s="71">
        <f t="shared" si="25"/>
        <v>844255.76749999996</v>
      </c>
      <c r="CE80" s="71">
        <f t="shared" si="25"/>
        <v>739341.12750000018</v>
      </c>
      <c r="CF80" s="71">
        <f t="shared" si="25"/>
        <v>649082.23250000016</v>
      </c>
      <c r="CG80" s="71">
        <f t="shared" si="25"/>
        <v>1026094.5800000001</v>
      </c>
      <c r="CH80" s="71">
        <f t="shared" si="25"/>
        <v>579721.77499999991</v>
      </c>
      <c r="CI80" s="71">
        <f t="shared" si="25"/>
        <v>2170274.5250000004</v>
      </c>
      <c r="CJ80" s="71">
        <f t="shared" si="25"/>
        <v>2785998.1575000002</v>
      </c>
      <c r="CK80" s="71">
        <f t="shared" si="25"/>
        <v>15200439.560000001</v>
      </c>
      <c r="CL80" s="71">
        <f t="shared" si="25"/>
        <v>3691329.5674999999</v>
      </c>
      <c r="CM80" s="71">
        <f t="shared" si="25"/>
        <v>2294919.8374999999</v>
      </c>
      <c r="CN80" s="71">
        <f t="shared" si="25"/>
        <v>89320921.780000001</v>
      </c>
      <c r="CO80" s="71">
        <f t="shared" si="25"/>
        <v>41176911.07500001</v>
      </c>
      <c r="CP80" s="71">
        <f t="shared" si="25"/>
        <v>3392119.5274999999</v>
      </c>
      <c r="CQ80" s="71">
        <f t="shared" si="25"/>
        <v>2430644.62</v>
      </c>
      <c r="CR80" s="71">
        <f t="shared" si="25"/>
        <v>939707.9325</v>
      </c>
      <c r="CS80" s="71">
        <f t="shared" si="25"/>
        <v>1097699.2175</v>
      </c>
      <c r="CT80" s="71">
        <f t="shared" si="25"/>
        <v>534459.91249999998</v>
      </c>
      <c r="CU80" s="71">
        <f t="shared" si="25"/>
        <v>1068017.1399999999</v>
      </c>
      <c r="CV80" s="71">
        <f t="shared" si="25"/>
        <v>249119.23499999999</v>
      </c>
      <c r="CW80" s="71">
        <f t="shared" si="25"/>
        <v>876178.43000000017</v>
      </c>
      <c r="CX80" s="71">
        <f t="shared" si="25"/>
        <v>1441072.7049999996</v>
      </c>
      <c r="CY80" s="71">
        <f t="shared" si="25"/>
        <v>270555.15749999997</v>
      </c>
      <c r="CZ80" s="71">
        <f t="shared" si="25"/>
        <v>5074435.2675000001</v>
      </c>
      <c r="DA80" s="71">
        <f t="shared" si="25"/>
        <v>846489.07250000001</v>
      </c>
      <c r="DB80" s="71">
        <f t="shared" si="25"/>
        <v>1118910.0024999999</v>
      </c>
      <c r="DC80" s="71">
        <f t="shared" si="25"/>
        <v>796367.44750000001</v>
      </c>
      <c r="DD80" s="71">
        <f t="shared" si="25"/>
        <v>789624.8550000001</v>
      </c>
      <c r="DE80" s="71">
        <f t="shared" si="25"/>
        <v>1105040.0075000001</v>
      </c>
      <c r="DF80" s="71">
        <f t="shared" si="25"/>
        <v>55996093.167500012</v>
      </c>
      <c r="DG80" s="71">
        <f t="shared" si="25"/>
        <v>512132.2525</v>
      </c>
      <c r="DH80" s="71">
        <f t="shared" si="25"/>
        <v>4986151.8724999996</v>
      </c>
      <c r="DI80" s="71">
        <f t="shared" si="25"/>
        <v>6808963.1974999988</v>
      </c>
      <c r="DJ80" s="71">
        <f t="shared" si="25"/>
        <v>1933253.3125000002</v>
      </c>
      <c r="DK80" s="71">
        <f t="shared" si="25"/>
        <v>1518612.9375000002</v>
      </c>
      <c r="DL80" s="71">
        <f t="shared" si="25"/>
        <v>15466061.9025</v>
      </c>
      <c r="DM80" s="71">
        <f t="shared" si="25"/>
        <v>1005913.455</v>
      </c>
      <c r="DN80" s="71">
        <f t="shared" si="25"/>
        <v>3699949.3925000001</v>
      </c>
      <c r="DO80" s="71">
        <f t="shared" si="25"/>
        <v>8793680.9024999999</v>
      </c>
      <c r="DP80" s="71">
        <f t="shared" si="25"/>
        <v>892216.08750000002</v>
      </c>
      <c r="DQ80" s="71">
        <f t="shared" si="25"/>
        <v>2312339.9024999999</v>
      </c>
      <c r="DR80" s="71">
        <f t="shared" si="25"/>
        <v>3867269.6175000002</v>
      </c>
      <c r="DS80" s="71">
        <f t="shared" si="25"/>
        <v>2024865.46</v>
      </c>
      <c r="DT80" s="71">
        <f t="shared" si="25"/>
        <v>852509.52</v>
      </c>
      <c r="DU80" s="71">
        <f t="shared" si="25"/>
        <v>1203928.9375</v>
      </c>
      <c r="DV80" s="71">
        <f t="shared" si="25"/>
        <v>895520.6925</v>
      </c>
      <c r="DW80" s="71">
        <f t="shared" si="25"/>
        <v>1102937.83</v>
      </c>
      <c r="DX80" s="71">
        <f t="shared" si="25"/>
        <v>884815.23999999976</v>
      </c>
      <c r="DY80" s="71">
        <f t="shared" si="25"/>
        <v>1191578.9850000001</v>
      </c>
      <c r="DZ80" s="71">
        <f t="shared" si="25"/>
        <v>2935226.1949999994</v>
      </c>
      <c r="EA80" s="71">
        <f t="shared" ref="EA80:FX80" si="26">((EA276*0.25)+EA79)</f>
        <v>1819764.8075000001</v>
      </c>
      <c r="EB80" s="71">
        <f t="shared" si="26"/>
        <v>1768019.0325000002</v>
      </c>
      <c r="EC80" s="71">
        <f t="shared" si="26"/>
        <v>1118692.6825000001</v>
      </c>
      <c r="ED80" s="71">
        <f t="shared" si="26"/>
        <v>6620090.3525</v>
      </c>
      <c r="EE80" s="71">
        <f t="shared" si="26"/>
        <v>838634.12749999994</v>
      </c>
      <c r="EF80" s="71">
        <f t="shared" si="26"/>
        <v>3968096.6074999999</v>
      </c>
      <c r="EG80" s="71">
        <f t="shared" si="26"/>
        <v>953750.93249999988</v>
      </c>
      <c r="EH80" s="71">
        <f t="shared" si="26"/>
        <v>948964.22500000009</v>
      </c>
      <c r="EI80" s="71">
        <f t="shared" si="26"/>
        <v>40911078.3125</v>
      </c>
      <c r="EJ80" s="71">
        <f t="shared" si="26"/>
        <v>26994183.850000005</v>
      </c>
      <c r="EK80" s="71">
        <f t="shared" si="26"/>
        <v>1916709.385</v>
      </c>
      <c r="EL80" s="71">
        <f t="shared" si="26"/>
        <v>1367478.47</v>
      </c>
      <c r="EM80" s="71">
        <f t="shared" si="26"/>
        <v>1260394.82</v>
      </c>
      <c r="EN80" s="71">
        <f t="shared" si="26"/>
        <v>2777588.085</v>
      </c>
      <c r="EO80" s="71">
        <f t="shared" si="26"/>
        <v>1113988.7475000001</v>
      </c>
      <c r="EP80" s="71">
        <f t="shared" si="26"/>
        <v>1380419.07</v>
      </c>
      <c r="EQ80" s="71">
        <f t="shared" si="26"/>
        <v>8012612.5325000007</v>
      </c>
      <c r="ER80" s="71">
        <f t="shared" si="26"/>
        <v>1187116.19</v>
      </c>
      <c r="ES80" s="71">
        <f t="shared" si="26"/>
        <v>792632.61</v>
      </c>
      <c r="ET80" s="71">
        <f t="shared" si="26"/>
        <v>961123.88</v>
      </c>
      <c r="EU80" s="71">
        <f t="shared" si="26"/>
        <v>1791338.08</v>
      </c>
      <c r="EV80" s="71">
        <f t="shared" si="26"/>
        <v>459761.33250000002</v>
      </c>
      <c r="EW80" s="71">
        <f t="shared" si="26"/>
        <v>3123510.8650000002</v>
      </c>
      <c r="EX80" s="71">
        <f t="shared" si="26"/>
        <v>846551.47250000015</v>
      </c>
      <c r="EY80" s="71">
        <f t="shared" si="26"/>
        <v>2083065.34</v>
      </c>
      <c r="EZ80" s="71">
        <f t="shared" si="26"/>
        <v>643419.1399999999</v>
      </c>
      <c r="FA80" s="71">
        <f t="shared" si="26"/>
        <v>10539866.862500001</v>
      </c>
      <c r="FB80" s="71">
        <f t="shared" si="26"/>
        <v>1353218.2124999999</v>
      </c>
      <c r="FC80" s="71">
        <f t="shared" si="26"/>
        <v>6653769.5549999997</v>
      </c>
      <c r="FD80" s="71">
        <f t="shared" si="26"/>
        <v>1305388.3225</v>
      </c>
      <c r="FE80" s="71">
        <f t="shared" si="26"/>
        <v>464865.6925</v>
      </c>
      <c r="FF80" s="71">
        <f t="shared" si="26"/>
        <v>865270.23750000005</v>
      </c>
      <c r="FG80" s="71">
        <f t="shared" si="26"/>
        <v>644549.44750000001</v>
      </c>
      <c r="FH80" s="71">
        <f t="shared" si="26"/>
        <v>383783.2475</v>
      </c>
      <c r="FI80" s="71">
        <f t="shared" si="26"/>
        <v>5242070.2975000003</v>
      </c>
      <c r="FJ80" s="71">
        <f t="shared" si="26"/>
        <v>5615336.8425000003</v>
      </c>
      <c r="FK80" s="71">
        <f t="shared" si="26"/>
        <v>7088830.6200000001</v>
      </c>
      <c r="FL80" s="71">
        <f t="shared" si="26"/>
        <v>21648187.695</v>
      </c>
      <c r="FM80" s="71">
        <f t="shared" si="26"/>
        <v>10219861.992500002</v>
      </c>
      <c r="FN80" s="71">
        <f t="shared" si="26"/>
        <v>62452605.305</v>
      </c>
      <c r="FO80" s="71">
        <f t="shared" si="26"/>
        <v>3276386.1724999999</v>
      </c>
      <c r="FP80" s="71">
        <f t="shared" si="26"/>
        <v>6747476.7974999994</v>
      </c>
      <c r="FQ80" s="71">
        <f t="shared" si="26"/>
        <v>2949530.02</v>
      </c>
      <c r="FR80" s="71">
        <f t="shared" si="26"/>
        <v>784262.245</v>
      </c>
      <c r="FS80" s="71">
        <f t="shared" si="26"/>
        <v>823872.52749999997</v>
      </c>
      <c r="FT80" s="71">
        <f t="shared" si="26"/>
        <v>346762.6925</v>
      </c>
      <c r="FU80" s="71">
        <f t="shared" si="26"/>
        <v>2505186.1724999999</v>
      </c>
      <c r="FV80" s="71">
        <f t="shared" si="26"/>
        <v>2049271.2424999999</v>
      </c>
      <c r="FW80" s="71">
        <f t="shared" si="26"/>
        <v>788769.21250000002</v>
      </c>
      <c r="FX80" s="71">
        <f t="shared" si="26"/>
        <v>336184.67249999999</v>
      </c>
      <c r="FY80" s="7"/>
      <c r="FZ80" s="7">
        <f>SUM(C80:FX80)</f>
        <v>2472094268.9825006</v>
      </c>
      <c r="GA80" s="18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</row>
    <row r="81" spans="1:197" x14ac:dyDescent="0.35">
      <c r="A81" s="74">
        <v>0.08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18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</row>
    <row r="82" spans="1:197" x14ac:dyDescent="0.35">
      <c r="A82" s="7"/>
      <c r="B82" s="42" t="s">
        <v>546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18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</row>
    <row r="83" spans="1:197" x14ac:dyDescent="0.35">
      <c r="A83" s="6" t="s">
        <v>547</v>
      </c>
      <c r="B83" s="7" t="s">
        <v>548</v>
      </c>
      <c r="C83" s="18">
        <f t="shared" ref="C83:BN83" si="27">C15</f>
        <v>6332.5</v>
      </c>
      <c r="D83" s="18">
        <f t="shared" si="27"/>
        <v>33220</v>
      </c>
      <c r="E83" s="18">
        <f t="shared" si="27"/>
        <v>4999.5</v>
      </c>
      <c r="F83" s="18">
        <f t="shared" si="27"/>
        <v>20597.5</v>
      </c>
      <c r="G83" s="18">
        <f t="shared" si="27"/>
        <v>1573</v>
      </c>
      <c r="H83" s="18">
        <f t="shared" si="27"/>
        <v>1094</v>
      </c>
      <c r="I83" s="18">
        <f t="shared" si="27"/>
        <v>7057.5</v>
      </c>
      <c r="J83" s="18">
        <f t="shared" si="27"/>
        <v>2039</v>
      </c>
      <c r="K83" s="18">
        <f t="shared" si="27"/>
        <v>263</v>
      </c>
      <c r="L83" s="18">
        <f t="shared" si="27"/>
        <v>2102</v>
      </c>
      <c r="M83" s="18">
        <f t="shared" si="27"/>
        <v>933</v>
      </c>
      <c r="N83" s="18">
        <f t="shared" si="27"/>
        <v>49949</v>
      </c>
      <c r="O83" s="18">
        <f t="shared" si="27"/>
        <v>12783.5</v>
      </c>
      <c r="P83" s="18">
        <f t="shared" si="27"/>
        <v>330</v>
      </c>
      <c r="Q83" s="18">
        <f t="shared" si="27"/>
        <v>36546</v>
      </c>
      <c r="R83" s="18">
        <f t="shared" si="27"/>
        <v>497</v>
      </c>
      <c r="S83" s="18">
        <f t="shared" si="27"/>
        <v>1567.5</v>
      </c>
      <c r="T83" s="18">
        <f t="shared" si="27"/>
        <v>160</v>
      </c>
      <c r="U83" s="18">
        <f t="shared" si="27"/>
        <v>50</v>
      </c>
      <c r="V83" s="18">
        <f t="shared" si="27"/>
        <v>261.5</v>
      </c>
      <c r="W83" s="18">
        <f t="shared" si="27"/>
        <v>209.5</v>
      </c>
      <c r="X83" s="18">
        <f t="shared" si="27"/>
        <v>27</v>
      </c>
      <c r="Y83" s="18">
        <f t="shared" si="27"/>
        <v>428</v>
      </c>
      <c r="Z83" s="18">
        <f t="shared" si="27"/>
        <v>227</v>
      </c>
      <c r="AA83" s="18">
        <f t="shared" si="27"/>
        <v>30394.5</v>
      </c>
      <c r="AB83" s="18">
        <f t="shared" si="27"/>
        <v>26932</v>
      </c>
      <c r="AC83" s="18">
        <f t="shared" si="27"/>
        <v>909</v>
      </c>
      <c r="AD83" s="18">
        <f t="shared" si="27"/>
        <v>1255</v>
      </c>
      <c r="AE83" s="18">
        <f t="shared" si="27"/>
        <v>94</v>
      </c>
      <c r="AF83" s="18">
        <f t="shared" si="27"/>
        <v>162.5</v>
      </c>
      <c r="AG83" s="18">
        <f t="shared" si="27"/>
        <v>590</v>
      </c>
      <c r="AH83" s="18">
        <f t="shared" si="27"/>
        <v>955</v>
      </c>
      <c r="AI83" s="18">
        <f t="shared" si="27"/>
        <v>385.5</v>
      </c>
      <c r="AJ83" s="18">
        <f t="shared" si="27"/>
        <v>164</v>
      </c>
      <c r="AK83" s="18">
        <f t="shared" si="27"/>
        <v>159</v>
      </c>
      <c r="AL83" s="18">
        <f t="shared" si="27"/>
        <v>276</v>
      </c>
      <c r="AM83" s="18">
        <f t="shared" si="27"/>
        <v>343</v>
      </c>
      <c r="AN83" s="18">
        <f t="shared" si="27"/>
        <v>309</v>
      </c>
      <c r="AO83" s="18">
        <f t="shared" si="27"/>
        <v>4127.5</v>
      </c>
      <c r="AP83" s="18">
        <f t="shared" si="27"/>
        <v>82476.5</v>
      </c>
      <c r="AQ83" s="18">
        <f t="shared" si="27"/>
        <v>232</v>
      </c>
      <c r="AR83" s="18">
        <f t="shared" si="27"/>
        <v>58489.5</v>
      </c>
      <c r="AS83" s="18">
        <f t="shared" si="27"/>
        <v>6165</v>
      </c>
      <c r="AT83" s="18">
        <f t="shared" si="27"/>
        <v>2332.5</v>
      </c>
      <c r="AU83" s="18">
        <f t="shared" si="27"/>
        <v>291</v>
      </c>
      <c r="AV83" s="18">
        <f t="shared" si="27"/>
        <v>297</v>
      </c>
      <c r="AW83" s="18">
        <f t="shared" si="27"/>
        <v>256</v>
      </c>
      <c r="AX83" s="18">
        <f t="shared" si="27"/>
        <v>63</v>
      </c>
      <c r="AY83" s="18">
        <f t="shared" si="27"/>
        <v>415</v>
      </c>
      <c r="AZ83" s="18">
        <f t="shared" si="27"/>
        <v>12050</v>
      </c>
      <c r="BA83" s="18">
        <f t="shared" si="27"/>
        <v>8756</v>
      </c>
      <c r="BB83" s="18">
        <f t="shared" si="27"/>
        <v>7341</v>
      </c>
      <c r="BC83" s="18">
        <f t="shared" si="27"/>
        <v>20943.5</v>
      </c>
      <c r="BD83" s="18">
        <f t="shared" si="27"/>
        <v>3609.5</v>
      </c>
      <c r="BE83" s="18">
        <f t="shared" si="27"/>
        <v>1207</v>
      </c>
      <c r="BF83" s="18">
        <f t="shared" si="27"/>
        <v>24346</v>
      </c>
      <c r="BG83" s="18">
        <f t="shared" si="27"/>
        <v>884.5</v>
      </c>
      <c r="BH83" s="18">
        <f t="shared" si="27"/>
        <v>542</v>
      </c>
      <c r="BI83" s="18">
        <f t="shared" si="27"/>
        <v>253.5</v>
      </c>
      <c r="BJ83" s="18">
        <f t="shared" si="27"/>
        <v>6224.5</v>
      </c>
      <c r="BK83" s="18">
        <f t="shared" si="27"/>
        <v>19735</v>
      </c>
      <c r="BL83" s="18">
        <f t="shared" si="27"/>
        <v>58</v>
      </c>
      <c r="BM83" s="18">
        <f t="shared" si="27"/>
        <v>360.5</v>
      </c>
      <c r="BN83" s="18">
        <f t="shared" si="27"/>
        <v>3019.5</v>
      </c>
      <c r="BO83" s="18">
        <f t="shared" ref="BO83:DZ83" si="28">BO15</f>
        <v>1251</v>
      </c>
      <c r="BP83" s="18">
        <f t="shared" si="28"/>
        <v>152</v>
      </c>
      <c r="BQ83" s="18">
        <f t="shared" si="28"/>
        <v>5653</v>
      </c>
      <c r="BR83" s="18">
        <f t="shared" si="28"/>
        <v>4483</v>
      </c>
      <c r="BS83" s="18">
        <f t="shared" si="28"/>
        <v>1106</v>
      </c>
      <c r="BT83" s="18">
        <f t="shared" si="28"/>
        <v>362</v>
      </c>
      <c r="BU83" s="18">
        <f t="shared" si="28"/>
        <v>410</v>
      </c>
      <c r="BV83" s="18">
        <f t="shared" si="28"/>
        <v>1223</v>
      </c>
      <c r="BW83" s="18">
        <f t="shared" si="28"/>
        <v>1985.5</v>
      </c>
      <c r="BX83" s="18">
        <f t="shared" si="28"/>
        <v>67</v>
      </c>
      <c r="BY83" s="18">
        <f t="shared" si="28"/>
        <v>439.5</v>
      </c>
      <c r="BZ83" s="18">
        <f t="shared" si="28"/>
        <v>195</v>
      </c>
      <c r="CA83" s="18">
        <f t="shared" si="28"/>
        <v>139</v>
      </c>
      <c r="CB83" s="18">
        <f t="shared" si="28"/>
        <v>71260.5</v>
      </c>
      <c r="CC83" s="18">
        <f t="shared" si="28"/>
        <v>192</v>
      </c>
      <c r="CD83" s="18">
        <f t="shared" si="28"/>
        <v>204</v>
      </c>
      <c r="CE83" s="18">
        <f t="shared" si="28"/>
        <v>151</v>
      </c>
      <c r="CF83" s="18">
        <f t="shared" si="28"/>
        <v>110</v>
      </c>
      <c r="CG83" s="18">
        <f t="shared" si="28"/>
        <v>201.5</v>
      </c>
      <c r="CH83" s="18">
        <f t="shared" si="28"/>
        <v>99</v>
      </c>
      <c r="CI83" s="18">
        <f t="shared" si="28"/>
        <v>691</v>
      </c>
      <c r="CJ83" s="18">
        <f t="shared" si="28"/>
        <v>873</v>
      </c>
      <c r="CK83" s="18">
        <f t="shared" si="28"/>
        <v>4272.5</v>
      </c>
      <c r="CL83" s="18">
        <f t="shared" si="28"/>
        <v>1244.5</v>
      </c>
      <c r="CM83" s="18">
        <f t="shared" si="28"/>
        <v>701</v>
      </c>
      <c r="CN83" s="18">
        <f t="shared" si="28"/>
        <v>28337.5</v>
      </c>
      <c r="CO83" s="18">
        <f t="shared" si="28"/>
        <v>14308.5</v>
      </c>
      <c r="CP83" s="18">
        <f t="shared" si="28"/>
        <v>937</v>
      </c>
      <c r="CQ83" s="18">
        <f t="shared" si="28"/>
        <v>740</v>
      </c>
      <c r="CR83" s="18">
        <f t="shared" si="28"/>
        <v>230.5</v>
      </c>
      <c r="CS83" s="18">
        <f t="shared" si="28"/>
        <v>290</v>
      </c>
      <c r="CT83" s="18">
        <f t="shared" si="28"/>
        <v>101</v>
      </c>
      <c r="CU83" s="18">
        <f t="shared" si="28"/>
        <v>73</v>
      </c>
      <c r="CV83" s="18">
        <f t="shared" si="28"/>
        <v>23.5</v>
      </c>
      <c r="CW83" s="18">
        <f t="shared" si="28"/>
        <v>205</v>
      </c>
      <c r="CX83" s="18">
        <f t="shared" si="28"/>
        <v>470.5</v>
      </c>
      <c r="CY83" s="18">
        <f t="shared" si="28"/>
        <v>29.5</v>
      </c>
      <c r="CZ83" s="18">
        <f t="shared" si="28"/>
        <v>1759</v>
      </c>
      <c r="DA83" s="18">
        <f t="shared" si="28"/>
        <v>201</v>
      </c>
      <c r="DB83" s="18">
        <f t="shared" si="28"/>
        <v>322.5</v>
      </c>
      <c r="DC83" s="18">
        <f t="shared" si="28"/>
        <v>182</v>
      </c>
      <c r="DD83" s="18">
        <f t="shared" si="28"/>
        <v>156</v>
      </c>
      <c r="DE83" s="18">
        <f t="shared" si="28"/>
        <v>287.5</v>
      </c>
      <c r="DF83" s="18">
        <f t="shared" si="28"/>
        <v>19273</v>
      </c>
      <c r="DG83" s="18">
        <f t="shared" si="28"/>
        <v>95</v>
      </c>
      <c r="DH83" s="18">
        <f t="shared" si="28"/>
        <v>1764</v>
      </c>
      <c r="DI83" s="18">
        <f t="shared" si="28"/>
        <v>2394.5</v>
      </c>
      <c r="DJ83" s="18">
        <f t="shared" si="28"/>
        <v>623</v>
      </c>
      <c r="DK83" s="18">
        <f t="shared" si="28"/>
        <v>485.5</v>
      </c>
      <c r="DL83" s="18">
        <f t="shared" si="28"/>
        <v>5690.5</v>
      </c>
      <c r="DM83" s="18">
        <f t="shared" si="28"/>
        <v>228.5</v>
      </c>
      <c r="DN83" s="18">
        <f t="shared" si="28"/>
        <v>1263.5</v>
      </c>
      <c r="DO83" s="18">
        <f t="shared" si="28"/>
        <v>3230</v>
      </c>
      <c r="DP83" s="18">
        <f t="shared" si="28"/>
        <v>191</v>
      </c>
      <c r="DQ83" s="18">
        <f t="shared" si="28"/>
        <v>817</v>
      </c>
      <c r="DR83" s="18">
        <f t="shared" si="28"/>
        <v>1318.5</v>
      </c>
      <c r="DS83" s="18">
        <f t="shared" si="28"/>
        <v>589</v>
      </c>
      <c r="DT83" s="18">
        <f t="shared" si="28"/>
        <v>180.5</v>
      </c>
      <c r="DU83" s="18">
        <f t="shared" si="28"/>
        <v>355</v>
      </c>
      <c r="DV83" s="18">
        <f t="shared" si="28"/>
        <v>206.5</v>
      </c>
      <c r="DW83" s="18">
        <f t="shared" si="28"/>
        <v>301</v>
      </c>
      <c r="DX83" s="18">
        <f t="shared" si="28"/>
        <v>159</v>
      </c>
      <c r="DY83" s="18">
        <f t="shared" si="28"/>
        <v>296</v>
      </c>
      <c r="DZ83" s="18">
        <f t="shared" si="28"/>
        <v>675</v>
      </c>
      <c r="EA83" s="18">
        <f t="shared" ref="EA83:FX83" si="29">EA15</f>
        <v>510.5</v>
      </c>
      <c r="EB83" s="18">
        <f t="shared" si="29"/>
        <v>527</v>
      </c>
      <c r="EC83" s="18">
        <f t="shared" si="29"/>
        <v>281.5</v>
      </c>
      <c r="ED83" s="18">
        <f t="shared" si="29"/>
        <v>1523</v>
      </c>
      <c r="EE83" s="18">
        <f t="shared" si="29"/>
        <v>189</v>
      </c>
      <c r="EF83" s="18">
        <f t="shared" si="29"/>
        <v>1350</v>
      </c>
      <c r="EG83" s="18">
        <f t="shared" si="29"/>
        <v>246</v>
      </c>
      <c r="EH83" s="18">
        <f t="shared" si="29"/>
        <v>250</v>
      </c>
      <c r="EI83" s="18">
        <f t="shared" si="29"/>
        <v>13862.5</v>
      </c>
      <c r="EJ83" s="18">
        <f t="shared" si="29"/>
        <v>10059</v>
      </c>
      <c r="EK83" s="18">
        <f t="shared" si="29"/>
        <v>686</v>
      </c>
      <c r="EL83" s="18">
        <f t="shared" si="29"/>
        <v>467.5</v>
      </c>
      <c r="EM83" s="18">
        <f t="shared" si="29"/>
        <v>373</v>
      </c>
      <c r="EN83" s="18">
        <f t="shared" si="29"/>
        <v>899</v>
      </c>
      <c r="EO83" s="18">
        <f t="shared" si="29"/>
        <v>296</v>
      </c>
      <c r="EP83" s="18">
        <f t="shared" si="29"/>
        <v>417.5</v>
      </c>
      <c r="EQ83" s="18">
        <f t="shared" si="29"/>
        <v>2509</v>
      </c>
      <c r="ER83" s="18">
        <f t="shared" si="29"/>
        <v>310.5</v>
      </c>
      <c r="ES83" s="18">
        <f t="shared" si="29"/>
        <v>174.5</v>
      </c>
      <c r="ET83" s="18">
        <f t="shared" si="29"/>
        <v>182</v>
      </c>
      <c r="EU83" s="18">
        <f t="shared" si="29"/>
        <v>569</v>
      </c>
      <c r="EV83" s="18">
        <f t="shared" si="29"/>
        <v>71</v>
      </c>
      <c r="EW83" s="18">
        <f t="shared" si="29"/>
        <v>801</v>
      </c>
      <c r="EX83" s="18">
        <f t="shared" si="29"/>
        <v>170</v>
      </c>
      <c r="EY83" s="18">
        <f t="shared" si="29"/>
        <v>216</v>
      </c>
      <c r="EZ83" s="18">
        <f t="shared" si="29"/>
        <v>131</v>
      </c>
      <c r="FA83" s="18">
        <f t="shared" si="29"/>
        <v>3409</v>
      </c>
      <c r="FB83" s="18">
        <f t="shared" si="29"/>
        <v>266.5</v>
      </c>
      <c r="FC83" s="18">
        <f t="shared" si="29"/>
        <v>1815</v>
      </c>
      <c r="FD83" s="18">
        <f t="shared" si="29"/>
        <v>399</v>
      </c>
      <c r="FE83" s="18">
        <f t="shared" si="29"/>
        <v>82</v>
      </c>
      <c r="FF83" s="18">
        <f t="shared" si="29"/>
        <v>183</v>
      </c>
      <c r="FG83" s="18">
        <f t="shared" si="29"/>
        <v>124</v>
      </c>
      <c r="FH83" s="18">
        <f t="shared" si="29"/>
        <v>68</v>
      </c>
      <c r="FI83" s="18">
        <f t="shared" si="29"/>
        <v>1691</v>
      </c>
      <c r="FJ83" s="18">
        <f t="shared" si="29"/>
        <v>2017</v>
      </c>
      <c r="FK83" s="18">
        <f t="shared" si="29"/>
        <v>2536</v>
      </c>
      <c r="FL83" s="18">
        <f t="shared" si="29"/>
        <v>8175.5</v>
      </c>
      <c r="FM83" s="18">
        <f t="shared" si="29"/>
        <v>3824.5</v>
      </c>
      <c r="FN83" s="18">
        <f t="shared" si="29"/>
        <v>21727</v>
      </c>
      <c r="FO83" s="18">
        <f t="shared" si="29"/>
        <v>1082</v>
      </c>
      <c r="FP83" s="18">
        <f t="shared" si="29"/>
        <v>2224.5</v>
      </c>
      <c r="FQ83" s="18">
        <f t="shared" si="29"/>
        <v>956.5</v>
      </c>
      <c r="FR83" s="18">
        <f t="shared" si="29"/>
        <v>164</v>
      </c>
      <c r="FS83" s="18">
        <f t="shared" si="29"/>
        <v>168</v>
      </c>
      <c r="FT83" s="18">
        <f t="shared" si="29"/>
        <v>58</v>
      </c>
      <c r="FU83" s="18">
        <f t="shared" si="29"/>
        <v>785</v>
      </c>
      <c r="FV83" s="18">
        <f t="shared" si="29"/>
        <v>691.5</v>
      </c>
      <c r="FW83" s="18">
        <f t="shared" si="29"/>
        <v>147</v>
      </c>
      <c r="FX83" s="18">
        <f t="shared" si="29"/>
        <v>57.5</v>
      </c>
      <c r="FY83" s="7"/>
      <c r="FZ83" s="18">
        <f t="shared" ref="FZ83:FZ88" si="30">SUM(C83:FX83)</f>
        <v>786630</v>
      </c>
      <c r="GA83" s="20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</row>
    <row r="84" spans="1:197" x14ac:dyDescent="0.35">
      <c r="A84" s="6" t="s">
        <v>549</v>
      </c>
      <c r="B84" s="7" t="s">
        <v>550</v>
      </c>
      <c r="C84" s="18">
        <f t="shared" ref="C84:BN87" si="31">C23</f>
        <v>6372</v>
      </c>
      <c r="D84" s="18">
        <f t="shared" si="31"/>
        <v>34363.5</v>
      </c>
      <c r="E84" s="18">
        <f t="shared" si="31"/>
        <v>5274</v>
      </c>
      <c r="F84" s="18">
        <f t="shared" si="31"/>
        <v>20215.5</v>
      </c>
      <c r="G84" s="18">
        <f t="shared" si="31"/>
        <v>1234</v>
      </c>
      <c r="H84" s="18">
        <f t="shared" si="31"/>
        <v>1129</v>
      </c>
      <c r="I84" s="18">
        <f t="shared" si="31"/>
        <v>7427.5</v>
      </c>
      <c r="J84" s="18">
        <f t="shared" si="31"/>
        <v>2111.5</v>
      </c>
      <c r="K84" s="18">
        <f t="shared" si="31"/>
        <v>249</v>
      </c>
      <c r="L84" s="18">
        <f t="shared" si="31"/>
        <v>2195</v>
      </c>
      <c r="M84" s="18">
        <f t="shared" si="31"/>
        <v>998.5</v>
      </c>
      <c r="N84" s="18">
        <f t="shared" si="31"/>
        <v>50787.5</v>
      </c>
      <c r="O84" s="18">
        <f t="shared" si="31"/>
        <v>13067.5</v>
      </c>
      <c r="P84" s="18">
        <f t="shared" si="31"/>
        <v>303.5</v>
      </c>
      <c r="Q84" s="18">
        <f t="shared" si="31"/>
        <v>36575</v>
      </c>
      <c r="R84" s="18">
        <f t="shared" si="31"/>
        <v>477.5</v>
      </c>
      <c r="S84" s="18">
        <f t="shared" si="31"/>
        <v>1644</v>
      </c>
      <c r="T84" s="18">
        <f t="shared" si="31"/>
        <v>166.5</v>
      </c>
      <c r="U84" s="18">
        <f t="shared" si="31"/>
        <v>48.5</v>
      </c>
      <c r="V84" s="18">
        <f t="shared" si="31"/>
        <v>265.5</v>
      </c>
      <c r="W84" s="18">
        <f t="shared" si="31"/>
        <v>130.5</v>
      </c>
      <c r="X84" s="18">
        <f t="shared" si="31"/>
        <v>30</v>
      </c>
      <c r="Y84" s="18">
        <f t="shared" si="31"/>
        <v>456</v>
      </c>
      <c r="Z84" s="18">
        <f t="shared" si="31"/>
        <v>235.5</v>
      </c>
      <c r="AA84" s="18">
        <f t="shared" si="31"/>
        <v>30979.5</v>
      </c>
      <c r="AB84" s="18">
        <f t="shared" si="31"/>
        <v>27171.5</v>
      </c>
      <c r="AC84" s="18">
        <f t="shared" si="31"/>
        <v>951</v>
      </c>
      <c r="AD84" s="18">
        <f t="shared" si="31"/>
        <v>1259.5</v>
      </c>
      <c r="AE84" s="18">
        <f t="shared" si="31"/>
        <v>92</v>
      </c>
      <c r="AF84" s="18">
        <f t="shared" si="31"/>
        <v>172</v>
      </c>
      <c r="AG84" s="18">
        <f t="shared" si="31"/>
        <v>609</v>
      </c>
      <c r="AH84" s="18">
        <f t="shared" si="31"/>
        <v>991.5</v>
      </c>
      <c r="AI84" s="18">
        <f t="shared" si="31"/>
        <v>365.5</v>
      </c>
      <c r="AJ84" s="18">
        <f t="shared" si="31"/>
        <v>153</v>
      </c>
      <c r="AK84" s="18">
        <f t="shared" si="31"/>
        <v>166.5</v>
      </c>
      <c r="AL84" s="18">
        <f t="shared" si="31"/>
        <v>259.5</v>
      </c>
      <c r="AM84" s="18">
        <f t="shared" si="31"/>
        <v>380</v>
      </c>
      <c r="AN84" s="18">
        <f t="shared" si="31"/>
        <v>318.5</v>
      </c>
      <c r="AO84" s="18">
        <f t="shared" si="31"/>
        <v>4241</v>
      </c>
      <c r="AP84" s="18">
        <f t="shared" si="31"/>
        <v>82330</v>
      </c>
      <c r="AQ84" s="18">
        <f t="shared" si="31"/>
        <v>244.5</v>
      </c>
      <c r="AR84" s="18">
        <f t="shared" si="31"/>
        <v>59455.5</v>
      </c>
      <c r="AS84" s="18">
        <f t="shared" si="31"/>
        <v>6343.5</v>
      </c>
      <c r="AT84" s="18">
        <f t="shared" si="31"/>
        <v>2293.5</v>
      </c>
      <c r="AU84" s="18">
        <f t="shared" si="31"/>
        <v>275</v>
      </c>
      <c r="AV84" s="18">
        <f t="shared" si="31"/>
        <v>329.5</v>
      </c>
      <c r="AW84" s="18">
        <f t="shared" si="31"/>
        <v>248.5</v>
      </c>
      <c r="AX84" s="18">
        <f t="shared" si="31"/>
        <v>69.5</v>
      </c>
      <c r="AY84" s="18">
        <f t="shared" si="31"/>
        <v>409.5</v>
      </c>
      <c r="AZ84" s="18">
        <f t="shared" si="31"/>
        <v>12298.5</v>
      </c>
      <c r="BA84" s="18">
        <f t="shared" si="31"/>
        <v>9225.5</v>
      </c>
      <c r="BB84" s="18">
        <f t="shared" si="31"/>
        <v>7727</v>
      </c>
      <c r="BC84" s="18">
        <f t="shared" si="31"/>
        <v>21009</v>
      </c>
      <c r="BD84" s="18">
        <f t="shared" si="31"/>
        <v>3622.5</v>
      </c>
      <c r="BE84" s="18">
        <f t="shared" si="31"/>
        <v>1286</v>
      </c>
      <c r="BF84" s="18">
        <f t="shared" si="31"/>
        <v>24490.5</v>
      </c>
      <c r="BG84" s="18">
        <f t="shared" si="31"/>
        <v>894</v>
      </c>
      <c r="BH84" s="18">
        <f t="shared" si="31"/>
        <v>566</v>
      </c>
      <c r="BI84" s="18">
        <f t="shared" si="31"/>
        <v>270</v>
      </c>
      <c r="BJ84" s="18">
        <f t="shared" si="31"/>
        <v>6299.5</v>
      </c>
      <c r="BK84" s="18">
        <f t="shared" si="31"/>
        <v>18861.5</v>
      </c>
      <c r="BL84" s="18">
        <f t="shared" si="31"/>
        <v>75.5</v>
      </c>
      <c r="BM84" s="18">
        <f t="shared" si="31"/>
        <v>303</v>
      </c>
      <c r="BN84" s="18">
        <f t="shared" si="31"/>
        <v>3219</v>
      </c>
      <c r="BO84" s="18">
        <f t="shared" ref="BO84:DZ87" si="32">BO23</f>
        <v>1303.5</v>
      </c>
      <c r="BP84" s="18">
        <f t="shared" si="32"/>
        <v>175</v>
      </c>
      <c r="BQ84" s="18">
        <f t="shared" si="32"/>
        <v>5661.5</v>
      </c>
      <c r="BR84" s="18">
        <f t="shared" si="32"/>
        <v>4525</v>
      </c>
      <c r="BS84" s="18">
        <f t="shared" si="32"/>
        <v>1123.5</v>
      </c>
      <c r="BT84" s="18">
        <f t="shared" si="32"/>
        <v>379.5</v>
      </c>
      <c r="BU84" s="18">
        <f t="shared" si="32"/>
        <v>395.5</v>
      </c>
      <c r="BV84" s="18">
        <f t="shared" si="32"/>
        <v>1232</v>
      </c>
      <c r="BW84" s="18">
        <f t="shared" si="32"/>
        <v>1990</v>
      </c>
      <c r="BX84" s="18">
        <f t="shared" si="32"/>
        <v>72.5</v>
      </c>
      <c r="BY84" s="18">
        <f t="shared" si="32"/>
        <v>451</v>
      </c>
      <c r="BZ84" s="18">
        <f t="shared" si="32"/>
        <v>217</v>
      </c>
      <c r="CA84" s="18">
        <f t="shared" si="32"/>
        <v>167.5</v>
      </c>
      <c r="CB84" s="18">
        <f t="shared" si="32"/>
        <v>72924.5</v>
      </c>
      <c r="CC84" s="18">
        <f t="shared" si="32"/>
        <v>186</v>
      </c>
      <c r="CD84" s="18">
        <f t="shared" si="32"/>
        <v>223</v>
      </c>
      <c r="CE84" s="18">
        <f t="shared" si="32"/>
        <v>156.5</v>
      </c>
      <c r="CF84" s="18">
        <f t="shared" si="32"/>
        <v>119</v>
      </c>
      <c r="CG84" s="18">
        <f t="shared" si="32"/>
        <v>202.5</v>
      </c>
      <c r="CH84" s="18">
        <f t="shared" si="32"/>
        <v>101.5</v>
      </c>
      <c r="CI84" s="18">
        <f t="shared" si="32"/>
        <v>715.5</v>
      </c>
      <c r="CJ84" s="18">
        <f t="shared" si="32"/>
        <v>900</v>
      </c>
      <c r="CK84" s="18">
        <f t="shared" si="32"/>
        <v>4395</v>
      </c>
      <c r="CL84" s="18">
        <f t="shared" si="32"/>
        <v>1269</v>
      </c>
      <c r="CM84" s="18">
        <f t="shared" si="32"/>
        <v>698</v>
      </c>
      <c r="CN84" s="18">
        <f t="shared" si="32"/>
        <v>28615</v>
      </c>
      <c r="CO84" s="18">
        <f t="shared" si="32"/>
        <v>14617</v>
      </c>
      <c r="CP84" s="18">
        <f t="shared" si="32"/>
        <v>983</v>
      </c>
      <c r="CQ84" s="18">
        <f t="shared" si="32"/>
        <v>805</v>
      </c>
      <c r="CR84" s="18">
        <f t="shared" si="32"/>
        <v>238</v>
      </c>
      <c r="CS84" s="18">
        <f t="shared" si="32"/>
        <v>308</v>
      </c>
      <c r="CT84" s="18">
        <f t="shared" si="32"/>
        <v>107.5</v>
      </c>
      <c r="CU84" s="18">
        <f t="shared" si="32"/>
        <v>69</v>
      </c>
      <c r="CV84" s="18">
        <f t="shared" si="32"/>
        <v>29.5</v>
      </c>
      <c r="CW84" s="18">
        <f t="shared" si="32"/>
        <v>195.5</v>
      </c>
      <c r="CX84" s="18">
        <f t="shared" si="32"/>
        <v>467.5</v>
      </c>
      <c r="CY84" s="18">
        <f t="shared" si="32"/>
        <v>37</v>
      </c>
      <c r="CZ84" s="18">
        <f t="shared" si="32"/>
        <v>1845</v>
      </c>
      <c r="DA84" s="18">
        <f t="shared" si="32"/>
        <v>203.5</v>
      </c>
      <c r="DB84" s="18">
        <f t="shared" si="32"/>
        <v>316</v>
      </c>
      <c r="DC84" s="18">
        <f t="shared" si="32"/>
        <v>162</v>
      </c>
      <c r="DD84" s="18">
        <f t="shared" si="32"/>
        <v>157</v>
      </c>
      <c r="DE84" s="18">
        <f t="shared" si="32"/>
        <v>291.5</v>
      </c>
      <c r="DF84" s="18">
        <f t="shared" si="32"/>
        <v>19957.5</v>
      </c>
      <c r="DG84" s="18">
        <f t="shared" si="32"/>
        <v>85</v>
      </c>
      <c r="DH84" s="18">
        <f t="shared" si="32"/>
        <v>1945</v>
      </c>
      <c r="DI84" s="18">
        <f t="shared" si="32"/>
        <v>2362.5</v>
      </c>
      <c r="DJ84" s="18">
        <f t="shared" si="32"/>
        <v>631.5</v>
      </c>
      <c r="DK84" s="18">
        <f t="shared" si="32"/>
        <v>468</v>
      </c>
      <c r="DL84" s="18">
        <f t="shared" si="32"/>
        <v>5726</v>
      </c>
      <c r="DM84" s="18">
        <f t="shared" si="32"/>
        <v>236</v>
      </c>
      <c r="DN84" s="18">
        <f t="shared" si="32"/>
        <v>1296.5</v>
      </c>
      <c r="DO84" s="18">
        <f t="shared" si="32"/>
        <v>3203</v>
      </c>
      <c r="DP84" s="18">
        <f t="shared" si="32"/>
        <v>208.5</v>
      </c>
      <c r="DQ84" s="18">
        <f t="shared" si="32"/>
        <v>798</v>
      </c>
      <c r="DR84" s="18">
        <f t="shared" si="32"/>
        <v>1356.5</v>
      </c>
      <c r="DS84" s="18">
        <f t="shared" si="32"/>
        <v>632</v>
      </c>
      <c r="DT84" s="18">
        <f t="shared" si="32"/>
        <v>163</v>
      </c>
      <c r="DU84" s="18">
        <f t="shared" si="32"/>
        <v>346.5</v>
      </c>
      <c r="DV84" s="18">
        <f t="shared" si="32"/>
        <v>218</v>
      </c>
      <c r="DW84" s="18">
        <f t="shared" si="32"/>
        <v>314</v>
      </c>
      <c r="DX84" s="18">
        <f t="shared" si="32"/>
        <v>160.5</v>
      </c>
      <c r="DY84" s="18">
        <f t="shared" si="32"/>
        <v>309.5</v>
      </c>
      <c r="DZ84" s="18">
        <f t="shared" si="32"/>
        <v>729.5</v>
      </c>
      <c r="EA84" s="18">
        <f t="shared" ref="EA84:FX87" si="33">EA23</f>
        <v>533.5</v>
      </c>
      <c r="EB84" s="18">
        <f t="shared" si="33"/>
        <v>556.5</v>
      </c>
      <c r="EC84" s="18">
        <f t="shared" si="33"/>
        <v>306.5</v>
      </c>
      <c r="ED84" s="18">
        <f t="shared" si="33"/>
        <v>1552.5</v>
      </c>
      <c r="EE84" s="18">
        <f t="shared" si="33"/>
        <v>198</v>
      </c>
      <c r="EF84" s="18">
        <f t="shared" si="33"/>
        <v>1414</v>
      </c>
      <c r="EG84" s="18">
        <f t="shared" si="33"/>
        <v>252.5</v>
      </c>
      <c r="EH84" s="18">
        <f t="shared" si="33"/>
        <v>248.5</v>
      </c>
      <c r="EI84" s="18">
        <f t="shared" si="33"/>
        <v>14340.5</v>
      </c>
      <c r="EJ84" s="18">
        <f t="shared" si="33"/>
        <v>10073.5</v>
      </c>
      <c r="EK84" s="18">
        <f t="shared" si="33"/>
        <v>673.5</v>
      </c>
      <c r="EL84" s="18">
        <f t="shared" si="33"/>
        <v>457.5</v>
      </c>
      <c r="EM84" s="18">
        <f t="shared" si="33"/>
        <v>391.5</v>
      </c>
      <c r="EN84" s="18">
        <f t="shared" si="33"/>
        <v>896.5</v>
      </c>
      <c r="EO84" s="18">
        <f t="shared" si="33"/>
        <v>322</v>
      </c>
      <c r="EP84" s="18">
        <f t="shared" si="33"/>
        <v>424.5</v>
      </c>
      <c r="EQ84" s="18">
        <f t="shared" si="33"/>
        <v>2592.5</v>
      </c>
      <c r="ER84" s="18">
        <f t="shared" si="33"/>
        <v>316.5</v>
      </c>
      <c r="ES84" s="18">
        <f t="shared" si="33"/>
        <v>168.5</v>
      </c>
      <c r="ET84" s="18">
        <f t="shared" si="33"/>
        <v>166</v>
      </c>
      <c r="EU84" s="18">
        <f t="shared" si="33"/>
        <v>581</v>
      </c>
      <c r="EV84" s="18">
        <f t="shared" si="33"/>
        <v>80</v>
      </c>
      <c r="EW84" s="18">
        <f t="shared" si="33"/>
        <v>871</v>
      </c>
      <c r="EX84" s="18">
        <f t="shared" si="33"/>
        <v>165.5</v>
      </c>
      <c r="EY84" s="18">
        <f t="shared" si="33"/>
        <v>208.5</v>
      </c>
      <c r="EZ84" s="18">
        <f t="shared" si="33"/>
        <v>114</v>
      </c>
      <c r="FA84" s="18">
        <f t="shared" si="33"/>
        <v>3486</v>
      </c>
      <c r="FB84" s="18">
        <f t="shared" si="33"/>
        <v>286.5</v>
      </c>
      <c r="FC84" s="18">
        <f t="shared" si="33"/>
        <v>1944</v>
      </c>
      <c r="FD84" s="18">
        <f t="shared" si="33"/>
        <v>415</v>
      </c>
      <c r="FE84" s="18">
        <f t="shared" si="33"/>
        <v>82</v>
      </c>
      <c r="FF84" s="18">
        <f t="shared" si="33"/>
        <v>188</v>
      </c>
      <c r="FG84" s="18">
        <f t="shared" si="33"/>
        <v>124</v>
      </c>
      <c r="FH84" s="18">
        <f t="shared" si="33"/>
        <v>72</v>
      </c>
      <c r="FI84" s="18">
        <f t="shared" si="33"/>
        <v>1752</v>
      </c>
      <c r="FJ84" s="18">
        <f t="shared" si="33"/>
        <v>1998.5</v>
      </c>
      <c r="FK84" s="18">
        <f t="shared" si="33"/>
        <v>2612.5</v>
      </c>
      <c r="FL84" s="18">
        <f t="shared" si="33"/>
        <v>7995.5</v>
      </c>
      <c r="FM84" s="18">
        <f t="shared" si="33"/>
        <v>3731.5</v>
      </c>
      <c r="FN84" s="18">
        <f t="shared" si="33"/>
        <v>21573.5</v>
      </c>
      <c r="FO84" s="18">
        <f t="shared" si="33"/>
        <v>1104</v>
      </c>
      <c r="FP84" s="18">
        <f t="shared" si="33"/>
        <v>2342</v>
      </c>
      <c r="FQ84" s="18">
        <f t="shared" si="33"/>
        <v>994.5</v>
      </c>
      <c r="FR84" s="18">
        <f t="shared" si="33"/>
        <v>169.5</v>
      </c>
      <c r="FS84" s="18">
        <f t="shared" si="33"/>
        <v>179</v>
      </c>
      <c r="FT84" s="18">
        <f t="shared" si="33"/>
        <v>58</v>
      </c>
      <c r="FU84" s="18">
        <f t="shared" si="33"/>
        <v>832.5</v>
      </c>
      <c r="FV84" s="18">
        <f t="shared" si="33"/>
        <v>689</v>
      </c>
      <c r="FW84" s="18">
        <f t="shared" si="33"/>
        <v>156</v>
      </c>
      <c r="FX84" s="18">
        <f t="shared" si="33"/>
        <v>57.5</v>
      </c>
      <c r="FY84" s="7"/>
      <c r="FZ84" s="18">
        <f t="shared" si="30"/>
        <v>796939.5</v>
      </c>
      <c r="GA84" s="20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</row>
    <row r="85" spans="1:197" x14ac:dyDescent="0.35">
      <c r="A85" s="6" t="s">
        <v>551</v>
      </c>
      <c r="B85" s="7" t="s">
        <v>552</v>
      </c>
      <c r="C85" s="18">
        <f t="shared" si="31"/>
        <v>6356.5</v>
      </c>
      <c r="D85" s="18">
        <f t="shared" si="31"/>
        <v>34775</v>
      </c>
      <c r="E85" s="18">
        <f t="shared" si="31"/>
        <v>5544</v>
      </c>
      <c r="F85" s="18">
        <f t="shared" si="31"/>
        <v>19613</v>
      </c>
      <c r="G85" s="18">
        <f t="shared" si="31"/>
        <v>1207.5</v>
      </c>
      <c r="H85" s="18">
        <f t="shared" si="31"/>
        <v>1096.5</v>
      </c>
      <c r="I85" s="18">
        <f t="shared" si="31"/>
        <v>7781</v>
      </c>
      <c r="J85" s="18">
        <f t="shared" si="31"/>
        <v>2171.5</v>
      </c>
      <c r="K85" s="18">
        <f t="shared" si="31"/>
        <v>233.5</v>
      </c>
      <c r="L85" s="18">
        <f t="shared" si="31"/>
        <v>2219.5</v>
      </c>
      <c r="M85" s="18">
        <f t="shared" si="31"/>
        <v>1047</v>
      </c>
      <c r="N85" s="18">
        <f t="shared" si="31"/>
        <v>51486.5</v>
      </c>
      <c r="O85" s="18">
        <f t="shared" si="31"/>
        <v>13342.5</v>
      </c>
      <c r="P85" s="18">
        <f t="shared" si="31"/>
        <v>270.5</v>
      </c>
      <c r="Q85" s="18">
        <f t="shared" si="31"/>
        <v>36070.5</v>
      </c>
      <c r="R85" s="18">
        <f t="shared" si="31"/>
        <v>474.5</v>
      </c>
      <c r="S85" s="18">
        <f t="shared" si="31"/>
        <v>1662.5</v>
      </c>
      <c r="T85" s="18">
        <f t="shared" si="31"/>
        <v>144.5</v>
      </c>
      <c r="U85" s="18">
        <f t="shared" si="31"/>
        <v>54.5</v>
      </c>
      <c r="V85" s="18">
        <f t="shared" si="31"/>
        <v>250</v>
      </c>
      <c r="W85" s="18">
        <f t="shared" si="31"/>
        <v>141.5</v>
      </c>
      <c r="X85" s="18">
        <f t="shared" si="31"/>
        <v>44</v>
      </c>
      <c r="Y85" s="18">
        <f t="shared" si="31"/>
        <v>434</v>
      </c>
      <c r="Z85" s="18">
        <f t="shared" si="31"/>
        <v>219</v>
      </c>
      <c r="AA85" s="18">
        <f t="shared" si="31"/>
        <v>30848.5</v>
      </c>
      <c r="AB85" s="18">
        <f t="shared" si="31"/>
        <v>27335.5</v>
      </c>
      <c r="AC85" s="18">
        <f t="shared" si="31"/>
        <v>960</v>
      </c>
      <c r="AD85" s="18">
        <f t="shared" si="31"/>
        <v>1252.5</v>
      </c>
      <c r="AE85" s="18">
        <f t="shared" si="31"/>
        <v>92.5</v>
      </c>
      <c r="AF85" s="18">
        <f t="shared" si="31"/>
        <v>174.5</v>
      </c>
      <c r="AG85" s="18">
        <f t="shared" si="31"/>
        <v>632</v>
      </c>
      <c r="AH85" s="18">
        <f t="shared" si="31"/>
        <v>1007</v>
      </c>
      <c r="AI85" s="18">
        <f t="shared" si="31"/>
        <v>331.5</v>
      </c>
      <c r="AJ85" s="18">
        <f t="shared" si="31"/>
        <v>140.5</v>
      </c>
      <c r="AK85" s="18">
        <f t="shared" si="31"/>
        <v>177.5</v>
      </c>
      <c r="AL85" s="18">
        <f t="shared" si="31"/>
        <v>237.5</v>
      </c>
      <c r="AM85" s="18">
        <f t="shared" si="31"/>
        <v>403</v>
      </c>
      <c r="AN85" s="18">
        <f t="shared" si="31"/>
        <v>331.5</v>
      </c>
      <c r="AO85" s="18">
        <f t="shared" si="31"/>
        <v>4360.5</v>
      </c>
      <c r="AP85" s="18">
        <f t="shared" si="31"/>
        <v>83793</v>
      </c>
      <c r="AQ85" s="18">
        <f t="shared" si="31"/>
        <v>241</v>
      </c>
      <c r="AR85" s="18">
        <f t="shared" si="31"/>
        <v>60239.5</v>
      </c>
      <c r="AS85" s="18">
        <f t="shared" si="31"/>
        <v>6425.5</v>
      </c>
      <c r="AT85" s="18">
        <f t="shared" si="31"/>
        <v>2232</v>
      </c>
      <c r="AU85" s="18">
        <f t="shared" si="31"/>
        <v>255</v>
      </c>
      <c r="AV85" s="18">
        <f t="shared" si="31"/>
        <v>304</v>
      </c>
      <c r="AW85" s="18">
        <f t="shared" si="31"/>
        <v>254</v>
      </c>
      <c r="AX85" s="18">
        <f t="shared" si="31"/>
        <v>71.5</v>
      </c>
      <c r="AY85" s="18">
        <f t="shared" si="31"/>
        <v>426</v>
      </c>
      <c r="AZ85" s="18">
        <f t="shared" si="31"/>
        <v>12587</v>
      </c>
      <c r="BA85" s="18">
        <f t="shared" si="31"/>
        <v>8981</v>
      </c>
      <c r="BB85" s="18">
        <f t="shared" si="31"/>
        <v>7862.5</v>
      </c>
      <c r="BC85" s="18">
        <f t="shared" si="31"/>
        <v>21479.5</v>
      </c>
      <c r="BD85" s="18">
        <f t="shared" si="31"/>
        <v>3545</v>
      </c>
      <c r="BE85" s="18">
        <f t="shared" si="31"/>
        <v>1295.5</v>
      </c>
      <c r="BF85" s="18">
        <f t="shared" si="31"/>
        <v>24154.5</v>
      </c>
      <c r="BG85" s="18">
        <f t="shared" si="31"/>
        <v>891.5</v>
      </c>
      <c r="BH85" s="18">
        <f t="shared" si="31"/>
        <v>546.5</v>
      </c>
      <c r="BI85" s="18">
        <f t="shared" si="31"/>
        <v>258</v>
      </c>
      <c r="BJ85" s="18">
        <f t="shared" si="31"/>
        <v>6328.5</v>
      </c>
      <c r="BK85" s="18">
        <f t="shared" si="31"/>
        <v>18568.5</v>
      </c>
      <c r="BL85" s="18">
        <f t="shared" si="31"/>
        <v>104</v>
      </c>
      <c r="BM85" s="18">
        <f t="shared" si="31"/>
        <v>288</v>
      </c>
      <c r="BN85" s="18">
        <f t="shared" si="31"/>
        <v>3250</v>
      </c>
      <c r="BO85" s="18">
        <f t="shared" si="32"/>
        <v>1341</v>
      </c>
      <c r="BP85" s="18">
        <f t="shared" si="32"/>
        <v>194</v>
      </c>
      <c r="BQ85" s="18">
        <f t="shared" si="32"/>
        <v>5572.5</v>
      </c>
      <c r="BR85" s="18">
        <f t="shared" si="32"/>
        <v>4487</v>
      </c>
      <c r="BS85" s="18">
        <f t="shared" si="32"/>
        <v>1138.5</v>
      </c>
      <c r="BT85" s="18">
        <f t="shared" si="32"/>
        <v>412.5</v>
      </c>
      <c r="BU85" s="18">
        <f t="shared" si="32"/>
        <v>398</v>
      </c>
      <c r="BV85" s="18">
        <f t="shared" si="32"/>
        <v>1248.5</v>
      </c>
      <c r="BW85" s="18">
        <f t="shared" si="32"/>
        <v>2006.5</v>
      </c>
      <c r="BX85" s="18">
        <f t="shared" si="32"/>
        <v>69</v>
      </c>
      <c r="BY85" s="18">
        <f t="shared" si="32"/>
        <v>466</v>
      </c>
      <c r="BZ85" s="18">
        <f t="shared" si="32"/>
        <v>199</v>
      </c>
      <c r="CA85" s="18">
        <f t="shared" si="32"/>
        <v>153</v>
      </c>
      <c r="CB85" s="18">
        <f t="shared" si="32"/>
        <v>73784</v>
      </c>
      <c r="CC85" s="18">
        <f t="shared" si="32"/>
        <v>187</v>
      </c>
      <c r="CD85" s="18">
        <f t="shared" si="32"/>
        <v>82</v>
      </c>
      <c r="CE85" s="18">
        <f t="shared" si="32"/>
        <v>125.5</v>
      </c>
      <c r="CF85" s="18">
        <f t="shared" si="32"/>
        <v>141.5</v>
      </c>
      <c r="CG85" s="18">
        <f t="shared" si="32"/>
        <v>209</v>
      </c>
      <c r="CH85" s="18">
        <f t="shared" si="32"/>
        <v>102</v>
      </c>
      <c r="CI85" s="18">
        <f t="shared" si="32"/>
        <v>687.5</v>
      </c>
      <c r="CJ85" s="18">
        <f t="shared" si="32"/>
        <v>910.5</v>
      </c>
      <c r="CK85" s="18">
        <f t="shared" si="32"/>
        <v>4431.5</v>
      </c>
      <c r="CL85" s="18">
        <f t="shared" si="32"/>
        <v>1311.5</v>
      </c>
      <c r="CM85" s="18">
        <f t="shared" si="32"/>
        <v>688</v>
      </c>
      <c r="CN85" s="18">
        <f t="shared" si="32"/>
        <v>28349</v>
      </c>
      <c r="CO85" s="18">
        <f t="shared" si="32"/>
        <v>14746.5</v>
      </c>
      <c r="CP85" s="18">
        <f t="shared" si="32"/>
        <v>997</v>
      </c>
      <c r="CQ85" s="18">
        <f t="shared" si="32"/>
        <v>783.5</v>
      </c>
      <c r="CR85" s="18">
        <f t="shared" si="32"/>
        <v>214.5</v>
      </c>
      <c r="CS85" s="18">
        <f t="shared" si="32"/>
        <v>314</v>
      </c>
      <c r="CT85" s="18">
        <f t="shared" si="32"/>
        <v>101.5</v>
      </c>
      <c r="CU85" s="18">
        <f t="shared" si="32"/>
        <v>83</v>
      </c>
      <c r="CV85" s="18">
        <f t="shared" si="32"/>
        <v>28</v>
      </c>
      <c r="CW85" s="18">
        <f t="shared" si="32"/>
        <v>188.5</v>
      </c>
      <c r="CX85" s="18">
        <f t="shared" si="32"/>
        <v>454</v>
      </c>
      <c r="CY85" s="18">
        <f t="shared" si="32"/>
        <v>36.5</v>
      </c>
      <c r="CZ85" s="18">
        <f t="shared" si="32"/>
        <v>1888</v>
      </c>
      <c r="DA85" s="18">
        <f t="shared" si="32"/>
        <v>197</v>
      </c>
      <c r="DB85" s="18">
        <f t="shared" si="32"/>
        <v>308.5</v>
      </c>
      <c r="DC85" s="18">
        <f t="shared" si="32"/>
        <v>142</v>
      </c>
      <c r="DD85" s="18">
        <f t="shared" si="32"/>
        <v>156</v>
      </c>
      <c r="DE85" s="18">
        <f t="shared" si="32"/>
        <v>287.5</v>
      </c>
      <c r="DF85" s="18">
        <f t="shared" si="32"/>
        <v>20440</v>
      </c>
      <c r="DG85" s="18">
        <f t="shared" si="32"/>
        <v>79</v>
      </c>
      <c r="DH85" s="18">
        <f t="shared" si="32"/>
        <v>1945</v>
      </c>
      <c r="DI85" s="18">
        <f t="shared" si="32"/>
        <v>2491</v>
      </c>
      <c r="DJ85" s="18">
        <f t="shared" si="32"/>
        <v>662.5</v>
      </c>
      <c r="DK85" s="18">
        <f t="shared" si="32"/>
        <v>454</v>
      </c>
      <c r="DL85" s="18">
        <f t="shared" si="32"/>
        <v>5766</v>
      </c>
      <c r="DM85" s="18">
        <f t="shared" si="32"/>
        <v>237</v>
      </c>
      <c r="DN85" s="18">
        <f t="shared" si="32"/>
        <v>1321</v>
      </c>
      <c r="DO85" s="18">
        <f t="shared" si="32"/>
        <v>3212.5</v>
      </c>
      <c r="DP85" s="18">
        <f t="shared" si="32"/>
        <v>203.5</v>
      </c>
      <c r="DQ85" s="18">
        <f t="shared" si="32"/>
        <v>764</v>
      </c>
      <c r="DR85" s="18">
        <f t="shared" si="32"/>
        <v>1354</v>
      </c>
      <c r="DS85" s="18">
        <f t="shared" si="32"/>
        <v>679.5</v>
      </c>
      <c r="DT85" s="18">
        <f t="shared" si="32"/>
        <v>150</v>
      </c>
      <c r="DU85" s="18">
        <f t="shared" si="32"/>
        <v>367.5</v>
      </c>
      <c r="DV85" s="18">
        <f t="shared" si="32"/>
        <v>217</v>
      </c>
      <c r="DW85" s="18">
        <f t="shared" si="32"/>
        <v>311.5</v>
      </c>
      <c r="DX85" s="18">
        <f t="shared" si="32"/>
        <v>174</v>
      </c>
      <c r="DY85" s="18">
        <f t="shared" si="32"/>
        <v>310.5</v>
      </c>
      <c r="DZ85" s="18">
        <f t="shared" si="32"/>
        <v>759</v>
      </c>
      <c r="EA85" s="18">
        <f t="shared" si="33"/>
        <v>525.5</v>
      </c>
      <c r="EB85" s="18">
        <f t="shared" si="33"/>
        <v>582</v>
      </c>
      <c r="EC85" s="18">
        <f t="shared" si="33"/>
        <v>311</v>
      </c>
      <c r="ED85" s="18">
        <f t="shared" si="33"/>
        <v>1635.5</v>
      </c>
      <c r="EE85" s="18">
        <f t="shared" si="33"/>
        <v>181</v>
      </c>
      <c r="EF85" s="18">
        <f t="shared" si="33"/>
        <v>1471</v>
      </c>
      <c r="EG85" s="18">
        <f t="shared" si="33"/>
        <v>247</v>
      </c>
      <c r="EH85" s="18">
        <f t="shared" si="33"/>
        <v>242.5</v>
      </c>
      <c r="EI85" s="18">
        <f t="shared" si="33"/>
        <v>14421.5</v>
      </c>
      <c r="EJ85" s="18">
        <f t="shared" si="33"/>
        <v>10062.5</v>
      </c>
      <c r="EK85" s="18">
        <f t="shared" si="33"/>
        <v>681</v>
      </c>
      <c r="EL85" s="18">
        <f t="shared" si="33"/>
        <v>468</v>
      </c>
      <c r="EM85" s="18">
        <f t="shared" si="33"/>
        <v>406</v>
      </c>
      <c r="EN85" s="18">
        <f t="shared" si="33"/>
        <v>930</v>
      </c>
      <c r="EO85" s="18">
        <f t="shared" si="33"/>
        <v>329</v>
      </c>
      <c r="EP85" s="18">
        <f t="shared" si="33"/>
        <v>398.5</v>
      </c>
      <c r="EQ85" s="18">
        <f t="shared" si="33"/>
        <v>2589.5</v>
      </c>
      <c r="ER85" s="18">
        <f t="shared" si="33"/>
        <v>302</v>
      </c>
      <c r="ES85" s="18">
        <f t="shared" si="33"/>
        <v>145.5</v>
      </c>
      <c r="ET85" s="18">
        <f t="shared" si="33"/>
        <v>202</v>
      </c>
      <c r="EU85" s="18">
        <f t="shared" si="33"/>
        <v>582.5</v>
      </c>
      <c r="EV85" s="18">
        <f t="shared" si="33"/>
        <v>74</v>
      </c>
      <c r="EW85" s="18">
        <f t="shared" si="33"/>
        <v>879.5</v>
      </c>
      <c r="EX85" s="18">
        <f t="shared" si="33"/>
        <v>174.5</v>
      </c>
      <c r="EY85" s="18">
        <f t="shared" si="33"/>
        <v>210.5</v>
      </c>
      <c r="EZ85" s="18">
        <f t="shared" si="33"/>
        <v>134.5</v>
      </c>
      <c r="FA85" s="18">
        <f t="shared" si="33"/>
        <v>3492</v>
      </c>
      <c r="FB85" s="18">
        <f t="shared" si="33"/>
        <v>336</v>
      </c>
      <c r="FC85" s="18">
        <f t="shared" si="33"/>
        <v>2023.5</v>
      </c>
      <c r="FD85" s="18">
        <f t="shared" si="33"/>
        <v>399.5</v>
      </c>
      <c r="FE85" s="18">
        <f t="shared" si="33"/>
        <v>86</v>
      </c>
      <c r="FF85" s="18">
        <f t="shared" si="33"/>
        <v>201</v>
      </c>
      <c r="FG85" s="18">
        <f t="shared" si="33"/>
        <v>125</v>
      </c>
      <c r="FH85" s="18">
        <f t="shared" si="33"/>
        <v>65</v>
      </c>
      <c r="FI85" s="18">
        <f t="shared" si="33"/>
        <v>1785</v>
      </c>
      <c r="FJ85" s="18">
        <f t="shared" si="33"/>
        <v>1999.5</v>
      </c>
      <c r="FK85" s="18">
        <f t="shared" si="33"/>
        <v>2534</v>
      </c>
      <c r="FL85" s="18">
        <f t="shared" si="33"/>
        <v>7895.5</v>
      </c>
      <c r="FM85" s="18">
        <f t="shared" si="33"/>
        <v>3662</v>
      </c>
      <c r="FN85" s="18">
        <f t="shared" si="33"/>
        <v>21110.5</v>
      </c>
      <c r="FO85" s="18">
        <f t="shared" si="33"/>
        <v>1090.5</v>
      </c>
      <c r="FP85" s="18">
        <f t="shared" si="33"/>
        <v>2312.5</v>
      </c>
      <c r="FQ85" s="18">
        <f t="shared" si="33"/>
        <v>1016.5</v>
      </c>
      <c r="FR85" s="18">
        <f t="shared" si="33"/>
        <v>179</v>
      </c>
      <c r="FS85" s="18">
        <f t="shared" si="33"/>
        <v>183</v>
      </c>
      <c r="FT85" s="18">
        <f t="shared" si="33"/>
        <v>59.5</v>
      </c>
      <c r="FU85" s="18">
        <f t="shared" si="33"/>
        <v>818.5</v>
      </c>
      <c r="FV85" s="18">
        <f t="shared" si="33"/>
        <v>700.5</v>
      </c>
      <c r="FW85" s="18">
        <f t="shared" si="33"/>
        <v>172.5</v>
      </c>
      <c r="FX85" s="18">
        <f t="shared" si="33"/>
        <v>53.5</v>
      </c>
      <c r="FY85" s="18"/>
      <c r="FZ85" s="18">
        <f t="shared" si="30"/>
        <v>801311.5</v>
      </c>
      <c r="GA85" s="20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</row>
    <row r="86" spans="1:197" x14ac:dyDescent="0.35">
      <c r="A86" s="6" t="s">
        <v>553</v>
      </c>
      <c r="B86" s="7" t="s">
        <v>554</v>
      </c>
      <c r="C86" s="18">
        <f t="shared" si="31"/>
        <v>6206.5</v>
      </c>
      <c r="D86" s="18">
        <f t="shared" si="31"/>
        <v>35353</v>
      </c>
      <c r="E86" s="18">
        <f t="shared" si="31"/>
        <v>5620</v>
      </c>
      <c r="F86" s="18">
        <f t="shared" si="31"/>
        <v>18697</v>
      </c>
      <c r="G86" s="18">
        <f t="shared" si="31"/>
        <v>1129</v>
      </c>
      <c r="H86" s="18">
        <f t="shared" si="31"/>
        <v>1008.5</v>
      </c>
      <c r="I86" s="18">
        <f t="shared" si="31"/>
        <v>7839.5</v>
      </c>
      <c r="J86" s="18">
        <f t="shared" si="31"/>
        <v>2173</v>
      </c>
      <c r="K86" s="18">
        <f t="shared" si="31"/>
        <v>227.5</v>
      </c>
      <c r="L86" s="18">
        <f t="shared" si="31"/>
        <v>2253</v>
      </c>
      <c r="M86" s="18">
        <f t="shared" si="31"/>
        <v>1130.5</v>
      </c>
      <c r="N86" s="18">
        <f t="shared" si="31"/>
        <v>52424.5</v>
      </c>
      <c r="O86" s="18">
        <f t="shared" si="31"/>
        <v>13743.5</v>
      </c>
      <c r="P86" s="18">
        <f t="shared" si="31"/>
        <v>225.5</v>
      </c>
      <c r="Q86" s="18">
        <f t="shared" si="31"/>
        <v>35788.5</v>
      </c>
      <c r="R86" s="18">
        <f t="shared" si="31"/>
        <v>461</v>
      </c>
      <c r="S86" s="18">
        <f t="shared" si="31"/>
        <v>1567</v>
      </c>
      <c r="T86" s="18">
        <f t="shared" si="31"/>
        <v>134.5</v>
      </c>
      <c r="U86" s="18">
        <f t="shared" si="31"/>
        <v>55.5</v>
      </c>
      <c r="V86" s="18">
        <f t="shared" si="31"/>
        <v>265.5</v>
      </c>
      <c r="W86" s="18">
        <f t="shared" si="31"/>
        <v>131.5</v>
      </c>
      <c r="X86" s="18">
        <f t="shared" si="31"/>
        <v>46</v>
      </c>
      <c r="Y86" s="18">
        <f t="shared" si="31"/>
        <v>410</v>
      </c>
      <c r="Z86" s="18">
        <f t="shared" si="31"/>
        <v>202.5</v>
      </c>
      <c r="AA86" s="18">
        <f t="shared" si="31"/>
        <v>30000.5</v>
      </c>
      <c r="AB86" s="18">
        <f t="shared" si="31"/>
        <v>27543.5</v>
      </c>
      <c r="AC86" s="18">
        <f t="shared" si="31"/>
        <v>891.5</v>
      </c>
      <c r="AD86" s="18">
        <f t="shared" si="31"/>
        <v>1188.5</v>
      </c>
      <c r="AE86" s="18">
        <f t="shared" si="31"/>
        <v>92</v>
      </c>
      <c r="AF86" s="18">
        <f t="shared" si="31"/>
        <v>164.5</v>
      </c>
      <c r="AG86" s="18">
        <f t="shared" si="31"/>
        <v>635.5</v>
      </c>
      <c r="AH86" s="18">
        <f t="shared" si="31"/>
        <v>994</v>
      </c>
      <c r="AI86" s="18">
        <f t="shared" si="31"/>
        <v>335.5</v>
      </c>
      <c r="AJ86" s="18">
        <f t="shared" si="31"/>
        <v>145</v>
      </c>
      <c r="AK86" s="18">
        <f t="shared" si="31"/>
        <v>193</v>
      </c>
      <c r="AL86" s="18">
        <f t="shared" si="31"/>
        <v>242</v>
      </c>
      <c r="AM86" s="18">
        <f t="shared" si="31"/>
        <v>393</v>
      </c>
      <c r="AN86" s="18">
        <f t="shared" si="31"/>
        <v>316.5</v>
      </c>
      <c r="AO86" s="18">
        <f t="shared" si="31"/>
        <v>4455</v>
      </c>
      <c r="AP86" s="18">
        <f t="shared" si="31"/>
        <v>85068.5</v>
      </c>
      <c r="AQ86" s="18">
        <f t="shared" si="31"/>
        <v>212.5</v>
      </c>
      <c r="AR86" s="18">
        <f t="shared" si="31"/>
        <v>60561</v>
      </c>
      <c r="AS86" s="18">
        <f t="shared" si="31"/>
        <v>6434</v>
      </c>
      <c r="AT86" s="18">
        <f t="shared" si="31"/>
        <v>2065.5</v>
      </c>
      <c r="AU86" s="18">
        <f t="shared" si="31"/>
        <v>229.5</v>
      </c>
      <c r="AV86" s="18">
        <f t="shared" si="31"/>
        <v>281.5</v>
      </c>
      <c r="AW86" s="18">
        <f t="shared" si="31"/>
        <v>250.5</v>
      </c>
      <c r="AX86" s="18">
        <f t="shared" si="31"/>
        <v>64</v>
      </c>
      <c r="AY86" s="18">
        <f t="shared" si="31"/>
        <v>433</v>
      </c>
      <c r="AZ86" s="18">
        <f t="shared" si="31"/>
        <v>12480.5</v>
      </c>
      <c r="BA86" s="18">
        <f t="shared" si="31"/>
        <v>8836.5</v>
      </c>
      <c r="BB86" s="18">
        <f t="shared" si="31"/>
        <v>7811.5</v>
      </c>
      <c r="BC86" s="18">
        <f t="shared" si="31"/>
        <v>22495.5</v>
      </c>
      <c r="BD86" s="18">
        <f t="shared" si="31"/>
        <v>3592.5</v>
      </c>
      <c r="BE86" s="18">
        <f t="shared" si="31"/>
        <v>1312.5</v>
      </c>
      <c r="BF86" s="18">
        <f t="shared" si="31"/>
        <v>23847</v>
      </c>
      <c r="BG86" s="18">
        <f t="shared" si="31"/>
        <v>941.5</v>
      </c>
      <c r="BH86" s="18">
        <f t="shared" si="31"/>
        <v>554</v>
      </c>
      <c r="BI86" s="18">
        <f t="shared" si="31"/>
        <v>236</v>
      </c>
      <c r="BJ86" s="18">
        <f t="shared" si="31"/>
        <v>6205.5</v>
      </c>
      <c r="BK86" s="18">
        <f t="shared" si="31"/>
        <v>17370</v>
      </c>
      <c r="BL86" s="18">
        <f t="shared" si="31"/>
        <v>148.5</v>
      </c>
      <c r="BM86" s="18">
        <f t="shared" si="31"/>
        <v>229</v>
      </c>
      <c r="BN86" s="18">
        <f t="shared" si="31"/>
        <v>3248.5</v>
      </c>
      <c r="BO86" s="18">
        <f t="shared" si="32"/>
        <v>1291.5</v>
      </c>
      <c r="BP86" s="18">
        <f t="shared" si="32"/>
        <v>177</v>
      </c>
      <c r="BQ86" s="18">
        <f t="shared" si="32"/>
        <v>5543.1</v>
      </c>
      <c r="BR86" s="18">
        <f t="shared" si="32"/>
        <v>4380.5</v>
      </c>
      <c r="BS86" s="18">
        <f t="shared" si="32"/>
        <v>1082</v>
      </c>
      <c r="BT86" s="18">
        <f t="shared" si="32"/>
        <v>409</v>
      </c>
      <c r="BU86" s="18">
        <f t="shared" si="32"/>
        <v>400.5</v>
      </c>
      <c r="BV86" s="18">
        <f t="shared" si="32"/>
        <v>1232</v>
      </c>
      <c r="BW86" s="18">
        <f t="shared" si="32"/>
        <v>2002.5</v>
      </c>
      <c r="BX86" s="18">
        <f t="shared" si="32"/>
        <v>55.5</v>
      </c>
      <c r="BY86" s="18">
        <f t="shared" si="32"/>
        <v>500</v>
      </c>
      <c r="BZ86" s="18">
        <f t="shared" si="32"/>
        <v>196</v>
      </c>
      <c r="CA86" s="18">
        <f t="shared" si="32"/>
        <v>135.5</v>
      </c>
      <c r="CB86" s="18">
        <f t="shared" si="32"/>
        <v>76761</v>
      </c>
      <c r="CC86" s="18">
        <f t="shared" si="32"/>
        <v>188</v>
      </c>
      <c r="CD86" s="18">
        <f t="shared" si="32"/>
        <v>37.5</v>
      </c>
      <c r="CE86" s="18">
        <f t="shared" si="32"/>
        <v>140.5</v>
      </c>
      <c r="CF86" s="18">
        <f t="shared" si="32"/>
        <v>137</v>
      </c>
      <c r="CG86" s="18">
        <f t="shared" si="32"/>
        <v>192</v>
      </c>
      <c r="CH86" s="18">
        <f t="shared" si="32"/>
        <v>101</v>
      </c>
      <c r="CI86" s="18">
        <f t="shared" si="32"/>
        <v>681</v>
      </c>
      <c r="CJ86" s="18">
        <f t="shared" si="32"/>
        <v>924</v>
      </c>
      <c r="CK86" s="18">
        <f t="shared" si="32"/>
        <v>4386</v>
      </c>
      <c r="CL86" s="18">
        <f t="shared" si="32"/>
        <v>1306</v>
      </c>
      <c r="CM86" s="18">
        <f t="shared" si="32"/>
        <v>712.5</v>
      </c>
      <c r="CN86" s="18">
        <f t="shared" si="32"/>
        <v>28365.5</v>
      </c>
      <c r="CO86" s="18">
        <f t="shared" si="32"/>
        <v>14463</v>
      </c>
      <c r="CP86" s="18">
        <f t="shared" si="32"/>
        <v>992</v>
      </c>
      <c r="CQ86" s="18">
        <f t="shared" si="32"/>
        <v>783.5</v>
      </c>
      <c r="CR86" s="18">
        <f t="shared" si="32"/>
        <v>204</v>
      </c>
      <c r="CS86" s="18">
        <f t="shared" si="32"/>
        <v>319</v>
      </c>
      <c r="CT86" s="18">
        <f t="shared" si="32"/>
        <v>90</v>
      </c>
      <c r="CU86" s="18">
        <f t="shared" si="32"/>
        <v>71</v>
      </c>
      <c r="CV86" s="18">
        <f t="shared" si="32"/>
        <v>37</v>
      </c>
      <c r="CW86" s="18">
        <f t="shared" si="32"/>
        <v>195.5</v>
      </c>
      <c r="CX86" s="18">
        <f t="shared" si="32"/>
        <v>437</v>
      </c>
      <c r="CY86" s="18">
        <f t="shared" si="32"/>
        <v>39</v>
      </c>
      <c r="CZ86" s="18">
        <f t="shared" si="32"/>
        <v>1973.5</v>
      </c>
      <c r="DA86" s="18">
        <f t="shared" si="32"/>
        <v>173.5</v>
      </c>
      <c r="DB86" s="18">
        <f t="shared" si="32"/>
        <v>308.5</v>
      </c>
      <c r="DC86" s="18">
        <f t="shared" si="32"/>
        <v>140.5</v>
      </c>
      <c r="DD86" s="18">
        <f t="shared" si="32"/>
        <v>159</v>
      </c>
      <c r="DE86" s="18">
        <f t="shared" si="32"/>
        <v>335.5</v>
      </c>
      <c r="DF86" s="18">
        <f t="shared" si="32"/>
        <v>20321.5</v>
      </c>
      <c r="DG86" s="18">
        <f t="shared" si="32"/>
        <v>81</v>
      </c>
      <c r="DH86" s="18">
        <f t="shared" si="32"/>
        <v>1890</v>
      </c>
      <c r="DI86" s="18">
        <f t="shared" si="32"/>
        <v>2497.5</v>
      </c>
      <c r="DJ86" s="18">
        <f t="shared" si="32"/>
        <v>613</v>
      </c>
      <c r="DK86" s="18">
        <f t="shared" si="32"/>
        <v>437.5</v>
      </c>
      <c r="DL86" s="18">
        <f t="shared" si="32"/>
        <v>5575.5</v>
      </c>
      <c r="DM86" s="18">
        <f t="shared" si="32"/>
        <v>234.5</v>
      </c>
      <c r="DN86" s="18">
        <f t="shared" si="32"/>
        <v>1260.5</v>
      </c>
      <c r="DO86" s="18">
        <f t="shared" si="32"/>
        <v>3148.5</v>
      </c>
      <c r="DP86" s="18">
        <f t="shared" si="32"/>
        <v>198</v>
      </c>
      <c r="DQ86" s="18">
        <f t="shared" si="32"/>
        <v>701.5</v>
      </c>
      <c r="DR86" s="18">
        <f t="shared" si="32"/>
        <v>1384.5</v>
      </c>
      <c r="DS86" s="18">
        <f t="shared" si="32"/>
        <v>715.5</v>
      </c>
      <c r="DT86" s="18">
        <f t="shared" si="32"/>
        <v>165</v>
      </c>
      <c r="DU86" s="18">
        <f t="shared" si="32"/>
        <v>369.5</v>
      </c>
      <c r="DV86" s="18">
        <f t="shared" si="32"/>
        <v>205</v>
      </c>
      <c r="DW86" s="18">
        <f t="shared" si="32"/>
        <v>312</v>
      </c>
      <c r="DX86" s="18">
        <f t="shared" si="32"/>
        <v>173.5</v>
      </c>
      <c r="DY86" s="18">
        <f t="shared" si="32"/>
        <v>317</v>
      </c>
      <c r="DZ86" s="18">
        <f t="shared" si="32"/>
        <v>724.5</v>
      </c>
      <c r="EA86" s="18">
        <f t="shared" si="33"/>
        <v>560</v>
      </c>
      <c r="EB86" s="18">
        <f t="shared" si="33"/>
        <v>593</v>
      </c>
      <c r="EC86" s="18">
        <f t="shared" si="33"/>
        <v>301</v>
      </c>
      <c r="ED86" s="18">
        <f t="shared" si="33"/>
        <v>1584</v>
      </c>
      <c r="EE86" s="18">
        <f t="shared" si="33"/>
        <v>171.5</v>
      </c>
      <c r="EF86" s="18">
        <f t="shared" si="33"/>
        <v>1443.5</v>
      </c>
      <c r="EG86" s="18">
        <f t="shared" si="33"/>
        <v>257</v>
      </c>
      <c r="EH86" s="18">
        <f t="shared" si="33"/>
        <v>247.5</v>
      </c>
      <c r="EI86" s="18">
        <f t="shared" si="33"/>
        <v>14573.5</v>
      </c>
      <c r="EJ86" s="18">
        <f t="shared" si="33"/>
        <v>10050.5</v>
      </c>
      <c r="EK86" s="18">
        <f t="shared" si="33"/>
        <v>643</v>
      </c>
      <c r="EL86" s="18">
        <f t="shared" si="33"/>
        <v>458</v>
      </c>
      <c r="EM86" s="18">
        <f t="shared" si="33"/>
        <v>382</v>
      </c>
      <c r="EN86" s="18">
        <f t="shared" si="33"/>
        <v>1009.5</v>
      </c>
      <c r="EO86" s="18">
        <f t="shared" si="33"/>
        <v>332</v>
      </c>
      <c r="EP86" s="18">
        <f t="shared" si="33"/>
        <v>354</v>
      </c>
      <c r="EQ86" s="18">
        <f t="shared" si="33"/>
        <v>2533</v>
      </c>
      <c r="ER86" s="18">
        <f t="shared" si="33"/>
        <v>277</v>
      </c>
      <c r="ES86" s="18">
        <f t="shared" si="33"/>
        <v>132.5</v>
      </c>
      <c r="ET86" s="18">
        <f t="shared" si="33"/>
        <v>217</v>
      </c>
      <c r="EU86" s="18">
        <f t="shared" si="33"/>
        <v>565</v>
      </c>
      <c r="EV86" s="18">
        <f t="shared" si="33"/>
        <v>74</v>
      </c>
      <c r="EW86" s="18">
        <f t="shared" si="33"/>
        <v>872.5</v>
      </c>
      <c r="EX86" s="18">
        <f t="shared" si="33"/>
        <v>162</v>
      </c>
      <c r="EY86" s="18">
        <f t="shared" si="33"/>
        <v>225</v>
      </c>
      <c r="EZ86" s="18">
        <f t="shared" si="33"/>
        <v>126</v>
      </c>
      <c r="FA86" s="18">
        <f t="shared" si="33"/>
        <v>3331</v>
      </c>
      <c r="FB86" s="18">
        <f t="shared" si="33"/>
        <v>313.5</v>
      </c>
      <c r="FC86" s="18">
        <f t="shared" si="33"/>
        <v>2271.5</v>
      </c>
      <c r="FD86" s="18">
        <f t="shared" si="33"/>
        <v>381</v>
      </c>
      <c r="FE86" s="18">
        <f t="shared" si="33"/>
        <v>87</v>
      </c>
      <c r="FF86" s="18">
        <f t="shared" si="33"/>
        <v>210.5</v>
      </c>
      <c r="FG86" s="18">
        <f t="shared" si="33"/>
        <v>139</v>
      </c>
      <c r="FH86" s="18">
        <f t="shared" si="33"/>
        <v>70</v>
      </c>
      <c r="FI86" s="18">
        <f t="shared" si="33"/>
        <v>1796.5</v>
      </c>
      <c r="FJ86" s="18">
        <f t="shared" si="33"/>
        <v>1954.5</v>
      </c>
      <c r="FK86" s="18">
        <f t="shared" si="33"/>
        <v>2442.5</v>
      </c>
      <c r="FL86" s="18">
        <f t="shared" si="33"/>
        <v>7316</v>
      </c>
      <c r="FM86" s="18">
        <f t="shared" si="33"/>
        <v>3616.5</v>
      </c>
      <c r="FN86" s="18">
        <f t="shared" si="33"/>
        <v>21483</v>
      </c>
      <c r="FO86" s="18">
        <f t="shared" si="33"/>
        <v>1044.5</v>
      </c>
      <c r="FP86" s="18">
        <f t="shared" si="33"/>
        <v>2128.5</v>
      </c>
      <c r="FQ86" s="18">
        <f t="shared" si="33"/>
        <v>898.5</v>
      </c>
      <c r="FR86" s="18">
        <f t="shared" si="33"/>
        <v>165</v>
      </c>
      <c r="FS86" s="18">
        <f t="shared" si="33"/>
        <v>206.5</v>
      </c>
      <c r="FT86" s="18">
        <f t="shared" si="33"/>
        <v>54</v>
      </c>
      <c r="FU86" s="18">
        <f t="shared" si="33"/>
        <v>849</v>
      </c>
      <c r="FV86" s="18">
        <f t="shared" si="33"/>
        <v>698.5</v>
      </c>
      <c r="FW86" s="18">
        <f t="shared" si="33"/>
        <v>178.5</v>
      </c>
      <c r="FX86" s="18">
        <f t="shared" si="33"/>
        <v>56</v>
      </c>
      <c r="FY86" s="18"/>
      <c r="FZ86" s="18">
        <f t="shared" si="30"/>
        <v>802811.6</v>
      </c>
      <c r="GA86" s="20"/>
      <c r="GB86" s="18"/>
      <c r="GC86" s="18"/>
      <c r="GD86" s="18"/>
      <c r="GE86" s="18"/>
      <c r="GF86" s="18"/>
      <c r="GG86" s="7"/>
      <c r="GH86" s="7"/>
      <c r="GI86" s="7"/>
      <c r="GJ86" s="7"/>
      <c r="GK86" s="7"/>
      <c r="GL86" s="7"/>
      <c r="GM86" s="7"/>
    </row>
    <row r="87" spans="1:197" x14ac:dyDescent="0.35">
      <c r="A87" s="6" t="s">
        <v>555</v>
      </c>
      <c r="B87" s="7" t="s">
        <v>556</v>
      </c>
      <c r="C87" s="18">
        <f t="shared" si="31"/>
        <v>6370</v>
      </c>
      <c r="D87" s="18">
        <f t="shared" si="31"/>
        <v>37392</v>
      </c>
      <c r="E87" s="18">
        <f t="shared" si="31"/>
        <v>6075.5</v>
      </c>
      <c r="F87" s="18">
        <f t="shared" si="31"/>
        <v>18594</v>
      </c>
      <c r="G87" s="18">
        <f t="shared" si="31"/>
        <v>1069</v>
      </c>
      <c r="H87" s="18">
        <f t="shared" si="31"/>
        <v>1016</v>
      </c>
      <c r="I87" s="18">
        <f t="shared" si="31"/>
        <v>8482.5</v>
      </c>
      <c r="J87" s="18">
        <f t="shared" si="31"/>
        <v>2302</v>
      </c>
      <c r="K87" s="18">
        <f t="shared" si="31"/>
        <v>271</v>
      </c>
      <c r="L87" s="18">
        <f t="shared" si="31"/>
        <v>2402.5</v>
      </c>
      <c r="M87" s="18">
        <f t="shared" si="31"/>
        <v>1209.5</v>
      </c>
      <c r="N87" s="18">
        <f t="shared" si="31"/>
        <v>54233</v>
      </c>
      <c r="O87" s="18">
        <f t="shared" si="31"/>
        <v>14424.5</v>
      </c>
      <c r="P87" s="18">
        <f t="shared" si="31"/>
        <v>220.5</v>
      </c>
      <c r="Q87" s="18">
        <f t="shared" si="31"/>
        <v>37464.5</v>
      </c>
      <c r="R87" s="18">
        <f t="shared" si="31"/>
        <v>508</v>
      </c>
      <c r="S87" s="18">
        <f t="shared" si="31"/>
        <v>1680.5</v>
      </c>
      <c r="T87" s="18">
        <f t="shared" si="31"/>
        <v>139</v>
      </c>
      <c r="U87" s="18">
        <f t="shared" si="31"/>
        <v>53</v>
      </c>
      <c r="V87" s="18">
        <f t="shared" si="31"/>
        <v>277</v>
      </c>
      <c r="W87" s="18">
        <f t="shared" si="31"/>
        <v>80</v>
      </c>
      <c r="X87" s="18">
        <f t="shared" si="31"/>
        <v>39</v>
      </c>
      <c r="Y87" s="18">
        <f t="shared" si="31"/>
        <v>454.5</v>
      </c>
      <c r="Z87" s="18">
        <f t="shared" si="31"/>
        <v>213.5</v>
      </c>
      <c r="AA87" s="18">
        <f t="shared" si="31"/>
        <v>31033.5</v>
      </c>
      <c r="AB87" s="18">
        <f t="shared" si="31"/>
        <v>29992.5</v>
      </c>
      <c r="AC87" s="18">
        <f t="shared" si="31"/>
        <v>984</v>
      </c>
      <c r="AD87" s="18">
        <f t="shared" si="31"/>
        <v>1250.5</v>
      </c>
      <c r="AE87" s="18">
        <f t="shared" si="31"/>
        <v>102.5</v>
      </c>
      <c r="AF87" s="18">
        <f t="shared" si="31"/>
        <v>181.5</v>
      </c>
      <c r="AG87" s="18">
        <f t="shared" si="31"/>
        <v>657.5</v>
      </c>
      <c r="AH87" s="18">
        <f t="shared" si="31"/>
        <v>1071</v>
      </c>
      <c r="AI87" s="18">
        <f t="shared" si="31"/>
        <v>326</v>
      </c>
      <c r="AJ87" s="18">
        <f t="shared" si="31"/>
        <v>146</v>
      </c>
      <c r="AK87" s="18">
        <f t="shared" si="31"/>
        <v>191</v>
      </c>
      <c r="AL87" s="18">
        <f t="shared" si="31"/>
        <v>247.5</v>
      </c>
      <c r="AM87" s="18">
        <f t="shared" si="31"/>
        <v>421.5</v>
      </c>
      <c r="AN87" s="18">
        <f t="shared" si="31"/>
        <v>366</v>
      </c>
      <c r="AO87" s="18">
        <f t="shared" si="31"/>
        <v>4676.5</v>
      </c>
      <c r="AP87" s="18">
        <f t="shared" si="31"/>
        <v>86844</v>
      </c>
      <c r="AQ87" s="18">
        <f t="shared" si="31"/>
        <v>218.5</v>
      </c>
      <c r="AR87" s="18">
        <f t="shared" si="31"/>
        <v>63331</v>
      </c>
      <c r="AS87" s="18">
        <f t="shared" si="31"/>
        <v>6556.5</v>
      </c>
      <c r="AT87" s="18">
        <f t="shared" si="31"/>
        <v>2196</v>
      </c>
      <c r="AU87" s="18">
        <f t="shared" si="31"/>
        <v>223</v>
      </c>
      <c r="AV87" s="18">
        <f t="shared" si="31"/>
        <v>309.5</v>
      </c>
      <c r="AW87" s="18">
        <f t="shared" si="31"/>
        <v>227.5</v>
      </c>
      <c r="AX87" s="18">
        <f t="shared" si="31"/>
        <v>37.5</v>
      </c>
      <c r="AY87" s="18">
        <f t="shared" si="31"/>
        <v>444.5</v>
      </c>
      <c r="AZ87" s="18">
        <f t="shared" si="31"/>
        <v>12842.5</v>
      </c>
      <c r="BA87" s="18">
        <f t="shared" si="31"/>
        <v>9292.5</v>
      </c>
      <c r="BB87" s="18">
        <f t="shared" si="31"/>
        <v>8083.5</v>
      </c>
      <c r="BC87" s="18">
        <f t="shared" si="31"/>
        <v>24645.5</v>
      </c>
      <c r="BD87" s="18">
        <f t="shared" si="31"/>
        <v>3672</v>
      </c>
      <c r="BE87" s="18">
        <f t="shared" si="31"/>
        <v>1393</v>
      </c>
      <c r="BF87" s="18">
        <f t="shared" si="31"/>
        <v>24709</v>
      </c>
      <c r="BG87" s="18">
        <f t="shared" si="31"/>
        <v>1038.5</v>
      </c>
      <c r="BH87" s="18">
        <f t="shared" si="31"/>
        <v>575.5</v>
      </c>
      <c r="BI87" s="18">
        <f t="shared" si="31"/>
        <v>226.5</v>
      </c>
      <c r="BJ87" s="18">
        <f t="shared" si="31"/>
        <v>6433</v>
      </c>
      <c r="BK87" s="18">
        <f t="shared" si="31"/>
        <v>17504</v>
      </c>
      <c r="BL87" s="18">
        <f t="shared" si="31"/>
        <v>187</v>
      </c>
      <c r="BM87" s="18">
        <f t="shared" si="31"/>
        <v>264.5</v>
      </c>
      <c r="BN87" s="18">
        <f t="shared" ref="BN87" si="34">BN26</f>
        <v>3494.5</v>
      </c>
      <c r="BO87" s="18">
        <f t="shared" si="32"/>
        <v>1308.5</v>
      </c>
      <c r="BP87" s="18">
        <f t="shared" si="32"/>
        <v>211</v>
      </c>
      <c r="BQ87" s="18">
        <f t="shared" si="32"/>
        <v>5866</v>
      </c>
      <c r="BR87" s="18">
        <f t="shared" si="32"/>
        <v>4650</v>
      </c>
      <c r="BS87" s="18">
        <f t="shared" si="32"/>
        <v>1234</v>
      </c>
      <c r="BT87" s="18">
        <f t="shared" si="32"/>
        <v>457.5</v>
      </c>
      <c r="BU87" s="18">
        <f t="shared" si="32"/>
        <v>435.5</v>
      </c>
      <c r="BV87" s="18">
        <f t="shared" si="32"/>
        <v>1305.5</v>
      </c>
      <c r="BW87" s="18">
        <f t="shared" si="32"/>
        <v>2018</v>
      </c>
      <c r="BX87" s="18">
        <f t="shared" si="32"/>
        <v>78.5</v>
      </c>
      <c r="BY87" s="18">
        <f t="shared" si="32"/>
        <v>495</v>
      </c>
      <c r="BZ87" s="18">
        <f t="shared" si="32"/>
        <v>200</v>
      </c>
      <c r="CA87" s="18">
        <f t="shared" si="32"/>
        <v>158.5</v>
      </c>
      <c r="CB87" s="18">
        <f t="shared" si="32"/>
        <v>79941</v>
      </c>
      <c r="CC87" s="18">
        <f t="shared" si="32"/>
        <v>173</v>
      </c>
      <c r="CD87" s="18">
        <f t="shared" si="32"/>
        <v>47.5</v>
      </c>
      <c r="CE87" s="18">
        <f t="shared" si="32"/>
        <v>141</v>
      </c>
      <c r="CF87" s="18">
        <f t="shared" si="32"/>
        <v>112.5</v>
      </c>
      <c r="CG87" s="18">
        <f t="shared" si="32"/>
        <v>209.5</v>
      </c>
      <c r="CH87" s="18">
        <f t="shared" si="32"/>
        <v>112.5</v>
      </c>
      <c r="CI87" s="18">
        <f t="shared" si="32"/>
        <v>703</v>
      </c>
      <c r="CJ87" s="18">
        <f t="shared" si="32"/>
        <v>1004</v>
      </c>
      <c r="CK87" s="18">
        <f t="shared" si="32"/>
        <v>4473</v>
      </c>
      <c r="CL87" s="18">
        <f t="shared" si="32"/>
        <v>1366</v>
      </c>
      <c r="CM87" s="18">
        <f t="shared" si="32"/>
        <v>784.5</v>
      </c>
      <c r="CN87" s="18">
        <f t="shared" si="32"/>
        <v>29377</v>
      </c>
      <c r="CO87" s="18">
        <f t="shared" si="32"/>
        <v>15434</v>
      </c>
      <c r="CP87" s="18">
        <f t="shared" si="32"/>
        <v>1075</v>
      </c>
      <c r="CQ87" s="18">
        <f t="shared" si="32"/>
        <v>887.5</v>
      </c>
      <c r="CR87" s="18">
        <f t="shared" si="32"/>
        <v>187</v>
      </c>
      <c r="CS87" s="18">
        <f t="shared" si="32"/>
        <v>366</v>
      </c>
      <c r="CT87" s="18">
        <f t="shared" si="32"/>
        <v>108.5</v>
      </c>
      <c r="CU87" s="18">
        <f t="shared" si="32"/>
        <v>65</v>
      </c>
      <c r="CV87" s="18">
        <f t="shared" si="32"/>
        <v>42</v>
      </c>
      <c r="CW87" s="18">
        <f t="shared" si="32"/>
        <v>195.5</v>
      </c>
      <c r="CX87" s="18">
        <f t="shared" si="32"/>
        <v>456</v>
      </c>
      <c r="CY87" s="18">
        <f t="shared" si="32"/>
        <v>43</v>
      </c>
      <c r="CZ87" s="18">
        <f t="shared" si="32"/>
        <v>2080</v>
      </c>
      <c r="DA87" s="18">
        <f t="shared" si="32"/>
        <v>190.5</v>
      </c>
      <c r="DB87" s="18">
        <f t="shared" si="32"/>
        <v>303.5</v>
      </c>
      <c r="DC87" s="18">
        <f t="shared" si="32"/>
        <v>150.5</v>
      </c>
      <c r="DD87" s="18">
        <f t="shared" si="32"/>
        <v>149.5</v>
      </c>
      <c r="DE87" s="18">
        <f t="shared" si="32"/>
        <v>382</v>
      </c>
      <c r="DF87" s="18">
        <f t="shared" si="32"/>
        <v>21119</v>
      </c>
      <c r="DG87" s="18">
        <f t="shared" si="32"/>
        <v>80.5</v>
      </c>
      <c r="DH87" s="18">
        <f t="shared" si="32"/>
        <v>1989</v>
      </c>
      <c r="DI87" s="18">
        <f t="shared" si="32"/>
        <v>2641.5</v>
      </c>
      <c r="DJ87" s="18">
        <f t="shared" si="32"/>
        <v>633.5</v>
      </c>
      <c r="DK87" s="18">
        <f t="shared" si="32"/>
        <v>465.5</v>
      </c>
      <c r="DL87" s="18">
        <f t="shared" si="32"/>
        <v>5885</v>
      </c>
      <c r="DM87" s="18">
        <f t="shared" si="32"/>
        <v>236.5</v>
      </c>
      <c r="DN87" s="18">
        <f t="shared" si="32"/>
        <v>1369.5</v>
      </c>
      <c r="DO87" s="18">
        <f t="shared" si="32"/>
        <v>3256</v>
      </c>
      <c r="DP87" s="18">
        <f t="shared" si="32"/>
        <v>196.5</v>
      </c>
      <c r="DQ87" s="18">
        <f t="shared" si="32"/>
        <v>655.5</v>
      </c>
      <c r="DR87" s="18">
        <f t="shared" si="32"/>
        <v>1425.5</v>
      </c>
      <c r="DS87" s="18">
        <f t="shared" si="32"/>
        <v>740</v>
      </c>
      <c r="DT87" s="18">
        <f t="shared" si="32"/>
        <v>167</v>
      </c>
      <c r="DU87" s="18">
        <f t="shared" si="32"/>
        <v>360</v>
      </c>
      <c r="DV87" s="18">
        <f t="shared" si="32"/>
        <v>209</v>
      </c>
      <c r="DW87" s="18">
        <f t="shared" si="32"/>
        <v>321</v>
      </c>
      <c r="DX87" s="18">
        <f t="shared" si="32"/>
        <v>157.5</v>
      </c>
      <c r="DY87" s="18">
        <f t="shared" si="32"/>
        <v>330.5</v>
      </c>
      <c r="DZ87" s="18">
        <f t="shared" ref="DZ87" si="35">DZ26</f>
        <v>802</v>
      </c>
      <c r="EA87" s="18">
        <f t="shared" si="33"/>
        <v>624.5</v>
      </c>
      <c r="EB87" s="18">
        <f t="shared" si="33"/>
        <v>596</v>
      </c>
      <c r="EC87" s="18">
        <f t="shared" si="33"/>
        <v>311</v>
      </c>
      <c r="ED87" s="18">
        <f t="shared" si="33"/>
        <v>1638</v>
      </c>
      <c r="EE87" s="18">
        <f t="shared" si="33"/>
        <v>177.5</v>
      </c>
      <c r="EF87" s="18">
        <f t="shared" si="33"/>
        <v>1483.5</v>
      </c>
      <c r="EG87" s="18">
        <f t="shared" si="33"/>
        <v>280.5</v>
      </c>
      <c r="EH87" s="18">
        <f t="shared" si="33"/>
        <v>214</v>
      </c>
      <c r="EI87" s="18">
        <f t="shared" si="33"/>
        <v>15221.5</v>
      </c>
      <c r="EJ87" s="18">
        <f t="shared" si="33"/>
        <v>10295</v>
      </c>
      <c r="EK87" s="18">
        <f t="shared" si="33"/>
        <v>707</v>
      </c>
      <c r="EL87" s="18">
        <f t="shared" si="33"/>
        <v>475</v>
      </c>
      <c r="EM87" s="18">
        <f t="shared" si="33"/>
        <v>422</v>
      </c>
      <c r="EN87" s="18">
        <f t="shared" si="33"/>
        <v>998</v>
      </c>
      <c r="EO87" s="18">
        <f t="shared" si="33"/>
        <v>358.5</v>
      </c>
      <c r="EP87" s="18">
        <f t="shared" si="33"/>
        <v>385.5</v>
      </c>
      <c r="EQ87" s="18">
        <f t="shared" si="33"/>
        <v>2613.5</v>
      </c>
      <c r="ER87" s="18">
        <f t="shared" si="33"/>
        <v>290</v>
      </c>
      <c r="ES87" s="18">
        <f t="shared" si="33"/>
        <v>141</v>
      </c>
      <c r="ET87" s="18">
        <f t="shared" si="33"/>
        <v>215</v>
      </c>
      <c r="EU87" s="18">
        <f t="shared" si="33"/>
        <v>570.5</v>
      </c>
      <c r="EV87" s="18">
        <f t="shared" si="33"/>
        <v>72</v>
      </c>
      <c r="EW87" s="18">
        <f t="shared" si="33"/>
        <v>894</v>
      </c>
      <c r="EX87" s="18">
        <f t="shared" si="33"/>
        <v>171.5</v>
      </c>
      <c r="EY87" s="18">
        <f t="shared" si="33"/>
        <v>260</v>
      </c>
      <c r="EZ87" s="18">
        <f t="shared" si="33"/>
        <v>142</v>
      </c>
      <c r="FA87" s="18">
        <f t="shared" si="33"/>
        <v>3452</v>
      </c>
      <c r="FB87" s="18">
        <f t="shared" si="33"/>
        <v>340.5</v>
      </c>
      <c r="FC87" s="18">
        <f t="shared" si="33"/>
        <v>2447.5</v>
      </c>
      <c r="FD87" s="18">
        <f t="shared" si="33"/>
        <v>361.5</v>
      </c>
      <c r="FE87" s="18">
        <f t="shared" si="33"/>
        <v>94</v>
      </c>
      <c r="FF87" s="18">
        <f t="shared" si="33"/>
        <v>202.5</v>
      </c>
      <c r="FG87" s="18">
        <f t="shared" si="33"/>
        <v>128</v>
      </c>
      <c r="FH87" s="18">
        <f t="shared" si="33"/>
        <v>80</v>
      </c>
      <c r="FI87" s="18">
        <f t="shared" si="33"/>
        <v>1840</v>
      </c>
      <c r="FJ87" s="18">
        <f t="shared" si="33"/>
        <v>1983</v>
      </c>
      <c r="FK87" s="18">
        <f t="shared" si="33"/>
        <v>2526.5</v>
      </c>
      <c r="FL87" s="18">
        <f t="shared" si="33"/>
        <v>7095</v>
      </c>
      <c r="FM87" s="18">
        <f t="shared" si="33"/>
        <v>3847</v>
      </c>
      <c r="FN87" s="18">
        <f t="shared" si="33"/>
        <v>22102</v>
      </c>
      <c r="FO87" s="18">
        <f t="shared" si="33"/>
        <v>1109.5</v>
      </c>
      <c r="FP87" s="18">
        <f t="shared" si="33"/>
        <v>2254.5</v>
      </c>
      <c r="FQ87" s="18">
        <f t="shared" si="33"/>
        <v>940.5</v>
      </c>
      <c r="FR87" s="18">
        <f t="shared" si="33"/>
        <v>175.5</v>
      </c>
      <c r="FS87" s="18">
        <f t="shared" si="33"/>
        <v>210.5</v>
      </c>
      <c r="FT87" s="18">
        <f t="shared" si="33"/>
        <v>73</v>
      </c>
      <c r="FU87" s="18">
        <f t="shared" si="33"/>
        <v>849</v>
      </c>
      <c r="FV87" s="18">
        <f t="shared" si="33"/>
        <v>713.5</v>
      </c>
      <c r="FW87" s="18">
        <f t="shared" si="33"/>
        <v>184</v>
      </c>
      <c r="FX87" s="18">
        <f t="shared" si="33"/>
        <v>59</v>
      </c>
      <c r="FY87" s="18"/>
      <c r="FZ87" s="18">
        <f t="shared" si="30"/>
        <v>836012</v>
      </c>
      <c r="GA87" s="21"/>
      <c r="GB87" s="18"/>
      <c r="GC87" s="18"/>
      <c r="GD87" s="18"/>
      <c r="GE87" s="18"/>
      <c r="GF87" s="18"/>
      <c r="GG87" s="7"/>
      <c r="GH87" s="7"/>
      <c r="GI87" s="7"/>
      <c r="GJ87" s="7"/>
      <c r="GK87" s="7"/>
      <c r="GL87" s="7"/>
      <c r="GM87" s="7"/>
      <c r="GN87" s="23"/>
      <c r="GO87" s="23"/>
    </row>
    <row r="88" spans="1:197" x14ac:dyDescent="0.35">
      <c r="A88" s="6" t="s">
        <v>557</v>
      </c>
      <c r="B88" s="7" t="s">
        <v>558</v>
      </c>
      <c r="C88" s="18">
        <f t="shared" ref="C88:BN88" si="36">ROUND(MAX(C83,ROUND(AVERAGE(C83:C84),1),ROUND(AVERAGE(C83:C85),1),ROUND(AVERAGE(C83:C86),1),ROUND(AVERAGE(C83:C87),1)),1)</f>
        <v>6353.7</v>
      </c>
      <c r="D88" s="18">
        <f t="shared" si="36"/>
        <v>35020.699999999997</v>
      </c>
      <c r="E88" s="18">
        <f t="shared" si="36"/>
        <v>5502.6</v>
      </c>
      <c r="F88" s="18">
        <f t="shared" si="36"/>
        <v>20597.5</v>
      </c>
      <c r="G88" s="18">
        <f t="shared" si="36"/>
        <v>1573</v>
      </c>
      <c r="H88" s="18">
        <f t="shared" si="36"/>
        <v>1111.5</v>
      </c>
      <c r="I88" s="18">
        <f t="shared" si="36"/>
        <v>7717.6</v>
      </c>
      <c r="J88" s="18">
        <f t="shared" si="36"/>
        <v>2159.4</v>
      </c>
      <c r="K88" s="18">
        <f t="shared" si="36"/>
        <v>263</v>
      </c>
      <c r="L88" s="18">
        <f t="shared" si="36"/>
        <v>2234.4</v>
      </c>
      <c r="M88" s="18">
        <f t="shared" si="36"/>
        <v>1063.7</v>
      </c>
      <c r="N88" s="18">
        <f t="shared" si="36"/>
        <v>51776.1</v>
      </c>
      <c r="O88" s="18">
        <f t="shared" si="36"/>
        <v>13472.3</v>
      </c>
      <c r="P88" s="18">
        <f t="shared" si="36"/>
        <v>330</v>
      </c>
      <c r="Q88" s="18">
        <f t="shared" si="36"/>
        <v>36560.5</v>
      </c>
      <c r="R88" s="18">
        <f t="shared" si="36"/>
        <v>497</v>
      </c>
      <c r="S88" s="18">
        <f t="shared" si="36"/>
        <v>1624.7</v>
      </c>
      <c r="T88" s="18">
        <f t="shared" si="36"/>
        <v>163.30000000000001</v>
      </c>
      <c r="U88" s="18">
        <f t="shared" si="36"/>
        <v>52.3</v>
      </c>
      <c r="V88" s="18">
        <f t="shared" si="36"/>
        <v>263.89999999999998</v>
      </c>
      <c r="W88" s="18">
        <f t="shared" si="36"/>
        <v>209.5</v>
      </c>
      <c r="X88" s="18">
        <f t="shared" si="36"/>
        <v>37.200000000000003</v>
      </c>
      <c r="Y88" s="18">
        <f t="shared" si="36"/>
        <v>442</v>
      </c>
      <c r="Z88" s="18">
        <f t="shared" si="36"/>
        <v>231.3</v>
      </c>
      <c r="AA88" s="18">
        <f t="shared" si="36"/>
        <v>30740.799999999999</v>
      </c>
      <c r="AB88" s="18">
        <f t="shared" si="36"/>
        <v>27795</v>
      </c>
      <c r="AC88" s="18">
        <f t="shared" si="36"/>
        <v>940</v>
      </c>
      <c r="AD88" s="18">
        <f t="shared" si="36"/>
        <v>1257.3</v>
      </c>
      <c r="AE88" s="18">
        <f t="shared" si="36"/>
        <v>94.6</v>
      </c>
      <c r="AF88" s="18">
        <f t="shared" si="36"/>
        <v>171</v>
      </c>
      <c r="AG88" s="18">
        <f t="shared" si="36"/>
        <v>624.79999999999995</v>
      </c>
      <c r="AH88" s="18">
        <f t="shared" si="36"/>
        <v>1003.7</v>
      </c>
      <c r="AI88" s="18">
        <f t="shared" si="36"/>
        <v>385.5</v>
      </c>
      <c r="AJ88" s="18">
        <f t="shared" si="36"/>
        <v>164</v>
      </c>
      <c r="AK88" s="18">
        <f t="shared" si="36"/>
        <v>177.4</v>
      </c>
      <c r="AL88" s="18">
        <f t="shared" si="36"/>
        <v>276</v>
      </c>
      <c r="AM88" s="18">
        <f t="shared" si="36"/>
        <v>388.1</v>
      </c>
      <c r="AN88" s="18">
        <f t="shared" si="36"/>
        <v>328.3</v>
      </c>
      <c r="AO88" s="18">
        <f t="shared" si="36"/>
        <v>4372.1000000000004</v>
      </c>
      <c r="AP88" s="18">
        <f t="shared" si="36"/>
        <v>84102.399999999994</v>
      </c>
      <c r="AQ88" s="18">
        <f t="shared" si="36"/>
        <v>239.2</v>
      </c>
      <c r="AR88" s="18">
        <f t="shared" si="36"/>
        <v>60415.3</v>
      </c>
      <c r="AS88" s="18">
        <f t="shared" si="36"/>
        <v>6384.9</v>
      </c>
      <c r="AT88" s="18">
        <f t="shared" si="36"/>
        <v>2332.5</v>
      </c>
      <c r="AU88" s="18">
        <f t="shared" si="36"/>
        <v>291</v>
      </c>
      <c r="AV88" s="18">
        <f t="shared" si="36"/>
        <v>313.3</v>
      </c>
      <c r="AW88" s="18">
        <f t="shared" si="36"/>
        <v>256</v>
      </c>
      <c r="AX88" s="18">
        <f t="shared" si="36"/>
        <v>68</v>
      </c>
      <c r="AY88" s="18">
        <f t="shared" si="36"/>
        <v>425.6</v>
      </c>
      <c r="AZ88" s="18">
        <f t="shared" si="36"/>
        <v>12451.7</v>
      </c>
      <c r="BA88" s="18">
        <f t="shared" si="36"/>
        <v>9018.2999999999993</v>
      </c>
      <c r="BB88" s="18">
        <f t="shared" si="36"/>
        <v>7765.1</v>
      </c>
      <c r="BC88" s="18">
        <f t="shared" si="36"/>
        <v>22114.6</v>
      </c>
      <c r="BD88" s="18">
        <f t="shared" si="36"/>
        <v>3616</v>
      </c>
      <c r="BE88" s="18">
        <f t="shared" si="36"/>
        <v>1298.8</v>
      </c>
      <c r="BF88" s="18">
        <f t="shared" si="36"/>
        <v>24418.3</v>
      </c>
      <c r="BG88" s="18">
        <f t="shared" si="36"/>
        <v>930</v>
      </c>
      <c r="BH88" s="18">
        <f t="shared" si="36"/>
        <v>556.79999999999995</v>
      </c>
      <c r="BI88" s="18">
        <f t="shared" si="36"/>
        <v>261.8</v>
      </c>
      <c r="BJ88" s="18">
        <f t="shared" si="36"/>
        <v>6298.2</v>
      </c>
      <c r="BK88" s="18">
        <f t="shared" si="36"/>
        <v>19735</v>
      </c>
      <c r="BL88" s="18">
        <f t="shared" si="36"/>
        <v>114.6</v>
      </c>
      <c r="BM88" s="18">
        <f t="shared" si="36"/>
        <v>360.5</v>
      </c>
      <c r="BN88" s="18">
        <f t="shared" si="36"/>
        <v>3246.3</v>
      </c>
      <c r="BO88" s="18">
        <f t="shared" ref="BO88:DZ88" si="37">ROUND(MAX(BO83,ROUND(AVERAGE(BO83:BO84),1),ROUND(AVERAGE(BO83:BO85),1),ROUND(AVERAGE(BO83:BO86),1),ROUND(AVERAGE(BO83:BO87),1)),1)</f>
        <v>1299.0999999999999</v>
      </c>
      <c r="BP88" s="18">
        <f t="shared" si="37"/>
        <v>181.8</v>
      </c>
      <c r="BQ88" s="18">
        <f t="shared" si="37"/>
        <v>5659.2</v>
      </c>
      <c r="BR88" s="18">
        <f t="shared" si="37"/>
        <v>4505.1000000000004</v>
      </c>
      <c r="BS88" s="18">
        <f t="shared" si="37"/>
        <v>1136.8</v>
      </c>
      <c r="BT88" s="18">
        <f t="shared" si="37"/>
        <v>404.1</v>
      </c>
      <c r="BU88" s="18">
        <f t="shared" si="37"/>
        <v>410</v>
      </c>
      <c r="BV88" s="18">
        <f t="shared" si="37"/>
        <v>1248.2</v>
      </c>
      <c r="BW88" s="18">
        <f t="shared" si="37"/>
        <v>2000.5</v>
      </c>
      <c r="BX88" s="18">
        <f t="shared" si="37"/>
        <v>69.8</v>
      </c>
      <c r="BY88" s="18">
        <f t="shared" si="37"/>
        <v>470.3</v>
      </c>
      <c r="BZ88" s="18">
        <f t="shared" si="37"/>
        <v>206</v>
      </c>
      <c r="CA88" s="18">
        <f>ROUND(MAX(CA83,ROUND(AVERAGE(CA83:CA84),1),ROUND(AVERAGE(CA83:CA85),1),ROUND(AVERAGE(CA83:CA86),1),ROUND(AVERAGE(CA83:CA87),1)),1)</f>
        <v>153.30000000000001</v>
      </c>
      <c r="CB88" s="18">
        <f t="shared" si="37"/>
        <v>74934.2</v>
      </c>
      <c r="CC88" s="18">
        <f t="shared" si="37"/>
        <v>192</v>
      </c>
      <c r="CD88" s="18">
        <f t="shared" si="37"/>
        <v>213.5</v>
      </c>
      <c r="CE88" s="18">
        <f t="shared" si="37"/>
        <v>153.80000000000001</v>
      </c>
      <c r="CF88" s="18">
        <f t="shared" si="37"/>
        <v>126.9</v>
      </c>
      <c r="CG88" s="18">
        <f t="shared" si="37"/>
        <v>204.3</v>
      </c>
      <c r="CH88" s="18">
        <f t="shared" si="37"/>
        <v>103.2</v>
      </c>
      <c r="CI88" s="18">
        <f t="shared" si="37"/>
        <v>703.3</v>
      </c>
      <c r="CJ88" s="18">
        <f t="shared" si="37"/>
        <v>922.3</v>
      </c>
      <c r="CK88" s="18">
        <f t="shared" si="37"/>
        <v>4391.6000000000004</v>
      </c>
      <c r="CL88" s="18">
        <f t="shared" si="37"/>
        <v>1299.4000000000001</v>
      </c>
      <c r="CM88" s="18">
        <f t="shared" si="37"/>
        <v>716.8</v>
      </c>
      <c r="CN88" s="18">
        <f t="shared" si="37"/>
        <v>28608.799999999999</v>
      </c>
      <c r="CO88" s="18">
        <f t="shared" si="37"/>
        <v>14713.8</v>
      </c>
      <c r="CP88" s="18">
        <f t="shared" si="37"/>
        <v>996.8</v>
      </c>
      <c r="CQ88" s="18">
        <f t="shared" si="37"/>
        <v>799.9</v>
      </c>
      <c r="CR88" s="18">
        <f t="shared" si="37"/>
        <v>234.3</v>
      </c>
      <c r="CS88" s="18">
        <f t="shared" si="37"/>
        <v>319.39999999999998</v>
      </c>
      <c r="CT88" s="18">
        <f t="shared" si="37"/>
        <v>104.3</v>
      </c>
      <c r="CU88" s="18">
        <f t="shared" si="37"/>
        <v>75</v>
      </c>
      <c r="CV88" s="18">
        <f t="shared" si="37"/>
        <v>32</v>
      </c>
      <c r="CW88" s="18">
        <f t="shared" si="37"/>
        <v>205</v>
      </c>
      <c r="CX88" s="18">
        <f t="shared" si="37"/>
        <v>470.5</v>
      </c>
      <c r="CY88" s="18">
        <f t="shared" si="37"/>
        <v>37</v>
      </c>
      <c r="CZ88" s="18">
        <f t="shared" si="37"/>
        <v>1909.1</v>
      </c>
      <c r="DA88" s="18">
        <f t="shared" si="37"/>
        <v>202.3</v>
      </c>
      <c r="DB88" s="18">
        <f t="shared" si="37"/>
        <v>322.5</v>
      </c>
      <c r="DC88" s="18">
        <f t="shared" si="37"/>
        <v>182</v>
      </c>
      <c r="DD88" s="18">
        <f t="shared" si="37"/>
        <v>157</v>
      </c>
      <c r="DE88" s="18">
        <f t="shared" si="37"/>
        <v>316.8</v>
      </c>
      <c r="DF88" s="18">
        <f t="shared" si="37"/>
        <v>20222.2</v>
      </c>
      <c r="DG88" s="18">
        <f t="shared" si="37"/>
        <v>95</v>
      </c>
      <c r="DH88" s="18">
        <f t="shared" si="37"/>
        <v>1906.6</v>
      </c>
      <c r="DI88" s="18">
        <f t="shared" si="37"/>
        <v>2477.4</v>
      </c>
      <c r="DJ88" s="18">
        <f t="shared" si="37"/>
        <v>639</v>
      </c>
      <c r="DK88" s="18">
        <f t="shared" si="37"/>
        <v>485.5</v>
      </c>
      <c r="DL88" s="18">
        <f t="shared" si="37"/>
        <v>5728.6</v>
      </c>
      <c r="DM88" s="18">
        <f t="shared" si="37"/>
        <v>234.5</v>
      </c>
      <c r="DN88" s="18">
        <f t="shared" si="37"/>
        <v>1302.2</v>
      </c>
      <c r="DO88" s="18">
        <f t="shared" si="37"/>
        <v>3230</v>
      </c>
      <c r="DP88" s="18">
        <f t="shared" si="37"/>
        <v>201</v>
      </c>
      <c r="DQ88" s="18">
        <f t="shared" si="37"/>
        <v>817</v>
      </c>
      <c r="DR88" s="18">
        <f t="shared" si="37"/>
        <v>1367.8</v>
      </c>
      <c r="DS88" s="18">
        <f t="shared" si="37"/>
        <v>671.2</v>
      </c>
      <c r="DT88" s="18">
        <f t="shared" si="37"/>
        <v>180.5</v>
      </c>
      <c r="DU88" s="18">
        <f t="shared" si="37"/>
        <v>359.7</v>
      </c>
      <c r="DV88" s="18">
        <f t="shared" si="37"/>
        <v>213.8</v>
      </c>
      <c r="DW88" s="18">
        <f t="shared" si="37"/>
        <v>311.89999999999998</v>
      </c>
      <c r="DX88" s="18">
        <f t="shared" si="37"/>
        <v>166.8</v>
      </c>
      <c r="DY88" s="18">
        <f t="shared" si="37"/>
        <v>312.7</v>
      </c>
      <c r="DZ88" s="18">
        <f t="shared" si="37"/>
        <v>738</v>
      </c>
      <c r="EA88" s="18">
        <f t="shared" ref="EA88:FX88" si="38">ROUND(MAX(EA83,ROUND(AVERAGE(EA83:EA84),1),ROUND(AVERAGE(EA83:EA85),1),ROUND(AVERAGE(EA83:EA86),1),ROUND(AVERAGE(EA83:EA87),1)),1)</f>
        <v>550.79999999999995</v>
      </c>
      <c r="EB88" s="18">
        <f t="shared" si="38"/>
        <v>570.9</v>
      </c>
      <c r="EC88" s="18">
        <f t="shared" si="38"/>
        <v>302.2</v>
      </c>
      <c r="ED88" s="18">
        <f t="shared" si="38"/>
        <v>1586.6</v>
      </c>
      <c r="EE88" s="18">
        <f t="shared" si="38"/>
        <v>193.5</v>
      </c>
      <c r="EF88" s="18">
        <f t="shared" si="38"/>
        <v>1432.4</v>
      </c>
      <c r="EG88" s="18">
        <f t="shared" si="38"/>
        <v>256.60000000000002</v>
      </c>
      <c r="EH88" s="18">
        <f t="shared" si="38"/>
        <v>250</v>
      </c>
      <c r="EI88" s="18">
        <f t="shared" si="38"/>
        <v>14483.9</v>
      </c>
      <c r="EJ88" s="18">
        <f t="shared" si="38"/>
        <v>10108.1</v>
      </c>
      <c r="EK88" s="18">
        <f t="shared" si="38"/>
        <v>686</v>
      </c>
      <c r="EL88" s="18">
        <f t="shared" si="38"/>
        <v>467.5</v>
      </c>
      <c r="EM88" s="18">
        <f t="shared" si="38"/>
        <v>394.9</v>
      </c>
      <c r="EN88" s="18">
        <f t="shared" si="38"/>
        <v>946.6</v>
      </c>
      <c r="EO88" s="18">
        <f t="shared" si="38"/>
        <v>327.5</v>
      </c>
      <c r="EP88" s="18">
        <f t="shared" si="38"/>
        <v>421</v>
      </c>
      <c r="EQ88" s="18">
        <f t="shared" si="38"/>
        <v>2567.5</v>
      </c>
      <c r="ER88" s="18">
        <f t="shared" si="38"/>
        <v>313.5</v>
      </c>
      <c r="ES88" s="18">
        <f t="shared" si="38"/>
        <v>174.5</v>
      </c>
      <c r="ET88" s="18">
        <f t="shared" si="38"/>
        <v>196.4</v>
      </c>
      <c r="EU88" s="18">
        <f t="shared" si="38"/>
        <v>577.5</v>
      </c>
      <c r="EV88" s="18">
        <f t="shared" si="38"/>
        <v>75.5</v>
      </c>
      <c r="EW88" s="18">
        <f t="shared" si="38"/>
        <v>863.6</v>
      </c>
      <c r="EX88" s="18">
        <f t="shared" si="38"/>
        <v>170</v>
      </c>
      <c r="EY88" s="18">
        <f t="shared" si="38"/>
        <v>224</v>
      </c>
      <c r="EZ88" s="18">
        <f t="shared" si="38"/>
        <v>131</v>
      </c>
      <c r="FA88" s="18">
        <f t="shared" si="38"/>
        <v>3462.3</v>
      </c>
      <c r="FB88" s="18">
        <f t="shared" si="38"/>
        <v>308.60000000000002</v>
      </c>
      <c r="FC88" s="18">
        <f t="shared" si="38"/>
        <v>2100.3000000000002</v>
      </c>
      <c r="FD88" s="18">
        <f t="shared" si="38"/>
        <v>407</v>
      </c>
      <c r="FE88" s="18">
        <f t="shared" si="38"/>
        <v>86.2</v>
      </c>
      <c r="FF88" s="18">
        <f t="shared" si="38"/>
        <v>197</v>
      </c>
      <c r="FG88" s="18">
        <f t="shared" si="38"/>
        <v>128</v>
      </c>
      <c r="FH88" s="18">
        <f t="shared" si="38"/>
        <v>71</v>
      </c>
      <c r="FI88" s="18">
        <f t="shared" si="38"/>
        <v>1772.9</v>
      </c>
      <c r="FJ88" s="18">
        <f t="shared" si="38"/>
        <v>2017</v>
      </c>
      <c r="FK88" s="18">
        <f>ROUND(MAX(FK83,ROUND(AVERAGE(FK83:FK84),1),ROUND(AVERAGE(FK83:FK85),1),ROUND(AVERAGE(FK83:FK86),1),ROUND(AVERAGE(FK83:FK87),1)),1)</f>
        <v>2574.3000000000002</v>
      </c>
      <c r="FL88" s="18">
        <f t="shared" si="38"/>
        <v>8175.5</v>
      </c>
      <c r="FM88" s="18">
        <f t="shared" si="38"/>
        <v>3824.5</v>
      </c>
      <c r="FN88" s="18">
        <f t="shared" si="38"/>
        <v>21727</v>
      </c>
      <c r="FO88" s="18">
        <f t="shared" si="38"/>
        <v>1093</v>
      </c>
      <c r="FP88" s="18">
        <f t="shared" si="38"/>
        <v>2293</v>
      </c>
      <c r="FQ88" s="18">
        <f t="shared" si="38"/>
        <v>989.2</v>
      </c>
      <c r="FR88" s="18">
        <f t="shared" si="38"/>
        <v>170.8</v>
      </c>
      <c r="FS88" s="18">
        <f t="shared" si="38"/>
        <v>189.4</v>
      </c>
      <c r="FT88" s="18">
        <f t="shared" si="38"/>
        <v>60.5</v>
      </c>
      <c r="FU88" s="18">
        <f t="shared" si="38"/>
        <v>826.8</v>
      </c>
      <c r="FV88" s="18">
        <f t="shared" si="38"/>
        <v>698.6</v>
      </c>
      <c r="FW88" s="18">
        <f t="shared" si="38"/>
        <v>167.6</v>
      </c>
      <c r="FX88" s="18">
        <f t="shared" si="38"/>
        <v>57.5</v>
      </c>
      <c r="FY88" s="18"/>
      <c r="FZ88" s="18">
        <f t="shared" si="30"/>
        <v>809713.40000000049</v>
      </c>
      <c r="GA88" s="75">
        <v>809730.3</v>
      </c>
      <c r="GB88" s="18">
        <f>FZ88-GA88</f>
        <v>-16.899999999557622</v>
      </c>
      <c r="GC88" s="18"/>
      <c r="GD88" s="18"/>
      <c r="GE88" s="18"/>
      <c r="GF88" s="18"/>
      <c r="GG88" s="7"/>
      <c r="GH88" s="7"/>
      <c r="GI88" s="7"/>
      <c r="GJ88" s="7"/>
      <c r="GK88" s="7"/>
      <c r="GL88" s="7"/>
      <c r="GM88" s="7"/>
      <c r="GN88" s="23"/>
      <c r="GO88" s="23"/>
    </row>
    <row r="89" spans="1:197" x14ac:dyDescent="0.35">
      <c r="A89" s="7"/>
      <c r="B89" s="7" t="s">
        <v>559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18"/>
      <c r="FZ89" s="20"/>
      <c r="GA89" s="21"/>
      <c r="GB89" s="18"/>
      <c r="GC89" s="18"/>
      <c r="GD89" s="18"/>
      <c r="GE89" s="18"/>
      <c r="GF89" s="18"/>
      <c r="GG89" s="7"/>
      <c r="GH89" s="7"/>
      <c r="GI89" s="7"/>
      <c r="GJ89" s="7"/>
      <c r="GK89" s="7"/>
      <c r="GL89" s="7"/>
      <c r="GM89" s="7"/>
      <c r="GN89" s="23"/>
      <c r="GO89" s="23"/>
    </row>
    <row r="90" spans="1:197" x14ac:dyDescent="0.35">
      <c r="A90" s="7"/>
      <c r="B90" s="7" t="s">
        <v>560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18"/>
      <c r="FZ90" s="20"/>
      <c r="GA90" s="21"/>
      <c r="GB90" s="18"/>
      <c r="GC90" s="18"/>
      <c r="GD90" s="18"/>
      <c r="GE90" s="18"/>
      <c r="GF90" s="18"/>
      <c r="GG90" s="7"/>
      <c r="GH90" s="7"/>
      <c r="GI90" s="7"/>
      <c r="GJ90" s="7"/>
      <c r="GK90" s="7"/>
      <c r="GL90" s="7"/>
      <c r="GM90" s="7"/>
      <c r="GN90" s="23"/>
      <c r="GO90" s="23"/>
    </row>
    <row r="91" spans="1:197" x14ac:dyDescent="0.35">
      <c r="A91" s="6" t="s">
        <v>561</v>
      </c>
      <c r="B91" s="7" t="s">
        <v>562</v>
      </c>
      <c r="C91" s="48">
        <f t="shared" ref="C91:BN91" si="39">ROUND(C10*2*$A$81,2)</f>
        <v>0</v>
      </c>
      <c r="D91" s="48">
        <f t="shared" si="39"/>
        <v>0</v>
      </c>
      <c r="E91" s="48">
        <f t="shared" si="39"/>
        <v>0.16</v>
      </c>
      <c r="F91" s="48">
        <f t="shared" si="39"/>
        <v>0</v>
      </c>
      <c r="G91" s="48">
        <f t="shared" si="39"/>
        <v>0</v>
      </c>
      <c r="H91" s="48">
        <f t="shared" si="39"/>
        <v>0</v>
      </c>
      <c r="I91" s="48">
        <f t="shared" si="39"/>
        <v>0.08</v>
      </c>
      <c r="J91" s="48">
        <f t="shared" si="39"/>
        <v>0</v>
      </c>
      <c r="K91" s="48">
        <f t="shared" si="39"/>
        <v>0</v>
      </c>
      <c r="L91" s="48">
        <f t="shared" si="39"/>
        <v>0</v>
      </c>
      <c r="M91" s="48">
        <f t="shared" si="39"/>
        <v>0</v>
      </c>
      <c r="N91" s="48">
        <f t="shared" si="39"/>
        <v>3.44</v>
      </c>
      <c r="O91" s="48">
        <f t="shared" si="39"/>
        <v>0</v>
      </c>
      <c r="P91" s="48">
        <f t="shared" si="39"/>
        <v>0</v>
      </c>
      <c r="Q91" s="48">
        <f t="shared" si="39"/>
        <v>4.96</v>
      </c>
      <c r="R91" s="48">
        <f t="shared" si="39"/>
        <v>0</v>
      </c>
      <c r="S91" s="48">
        <f t="shared" si="39"/>
        <v>0.8</v>
      </c>
      <c r="T91" s="48">
        <f t="shared" si="39"/>
        <v>0</v>
      </c>
      <c r="U91" s="48">
        <f t="shared" si="39"/>
        <v>0</v>
      </c>
      <c r="V91" s="48">
        <f t="shared" si="39"/>
        <v>0.08</v>
      </c>
      <c r="W91" s="48">
        <f t="shared" si="39"/>
        <v>0.88</v>
      </c>
      <c r="X91" s="48">
        <f t="shared" si="39"/>
        <v>0</v>
      </c>
      <c r="Y91" s="48">
        <f t="shared" si="39"/>
        <v>0</v>
      </c>
      <c r="Z91" s="48">
        <f t="shared" si="39"/>
        <v>0</v>
      </c>
      <c r="AA91" s="48">
        <f t="shared" si="39"/>
        <v>4.4000000000000004</v>
      </c>
      <c r="AB91" s="48">
        <f t="shared" si="39"/>
        <v>0.16</v>
      </c>
      <c r="AC91" s="48">
        <f t="shared" si="39"/>
        <v>0</v>
      </c>
      <c r="AD91" s="48">
        <f t="shared" si="39"/>
        <v>0.08</v>
      </c>
      <c r="AE91" s="48">
        <f t="shared" si="39"/>
        <v>0</v>
      </c>
      <c r="AF91" s="48">
        <f t="shared" si="39"/>
        <v>0</v>
      </c>
      <c r="AG91" s="48">
        <f t="shared" si="39"/>
        <v>0</v>
      </c>
      <c r="AH91" s="48">
        <f t="shared" si="39"/>
        <v>0</v>
      </c>
      <c r="AI91" s="48">
        <f t="shared" si="39"/>
        <v>0</v>
      </c>
      <c r="AJ91" s="48">
        <f t="shared" si="39"/>
        <v>0</v>
      </c>
      <c r="AK91" s="48">
        <f t="shared" si="39"/>
        <v>0</v>
      </c>
      <c r="AL91" s="48">
        <f t="shared" si="39"/>
        <v>0</v>
      </c>
      <c r="AM91" s="48">
        <f t="shared" si="39"/>
        <v>0</v>
      </c>
      <c r="AN91" s="48">
        <f t="shared" si="39"/>
        <v>0</v>
      </c>
      <c r="AO91" s="48">
        <f t="shared" si="39"/>
        <v>0.56000000000000005</v>
      </c>
      <c r="AP91" s="48">
        <f t="shared" si="39"/>
        <v>0.08</v>
      </c>
      <c r="AQ91" s="48">
        <f t="shared" si="39"/>
        <v>0</v>
      </c>
      <c r="AR91" s="48">
        <f t="shared" si="39"/>
        <v>9.44</v>
      </c>
      <c r="AS91" s="48">
        <f t="shared" si="39"/>
        <v>0</v>
      </c>
      <c r="AT91" s="48">
        <f t="shared" si="39"/>
        <v>2.4</v>
      </c>
      <c r="AU91" s="48">
        <f t="shared" si="39"/>
        <v>0</v>
      </c>
      <c r="AV91" s="48">
        <f t="shared" si="39"/>
        <v>0</v>
      </c>
      <c r="AW91" s="48">
        <f t="shared" si="39"/>
        <v>0</v>
      </c>
      <c r="AX91" s="48">
        <f t="shared" si="39"/>
        <v>0</v>
      </c>
      <c r="AY91" s="48">
        <f t="shared" si="39"/>
        <v>0</v>
      </c>
      <c r="AZ91" s="48">
        <f t="shared" si="39"/>
        <v>2.2400000000000002</v>
      </c>
      <c r="BA91" s="48">
        <f t="shared" si="39"/>
        <v>0</v>
      </c>
      <c r="BB91" s="48">
        <f t="shared" si="39"/>
        <v>0.08</v>
      </c>
      <c r="BC91" s="48">
        <f t="shared" si="39"/>
        <v>1.1200000000000001</v>
      </c>
      <c r="BD91" s="48">
        <f t="shared" si="39"/>
        <v>0</v>
      </c>
      <c r="BE91" s="48">
        <f t="shared" si="39"/>
        <v>0</v>
      </c>
      <c r="BF91" s="48">
        <f t="shared" si="39"/>
        <v>29.68</v>
      </c>
      <c r="BG91" s="48">
        <f t="shared" si="39"/>
        <v>0</v>
      </c>
      <c r="BH91" s="48">
        <f t="shared" si="39"/>
        <v>0</v>
      </c>
      <c r="BI91" s="48">
        <f t="shared" si="39"/>
        <v>0</v>
      </c>
      <c r="BJ91" s="48">
        <f t="shared" si="39"/>
        <v>2.16</v>
      </c>
      <c r="BK91" s="48">
        <f t="shared" si="39"/>
        <v>36.4</v>
      </c>
      <c r="BL91" s="48">
        <f t="shared" si="39"/>
        <v>0</v>
      </c>
      <c r="BM91" s="48">
        <f t="shared" si="39"/>
        <v>0</v>
      </c>
      <c r="BN91" s="48">
        <f t="shared" si="39"/>
        <v>0.08</v>
      </c>
      <c r="BO91" s="48">
        <f t="shared" ref="BO91:DZ91" si="40">ROUND(BO10*2*$A$81,2)</f>
        <v>0</v>
      </c>
      <c r="BP91" s="48">
        <f t="shared" si="40"/>
        <v>0</v>
      </c>
      <c r="BQ91" s="48">
        <f t="shared" si="40"/>
        <v>0</v>
      </c>
      <c r="BR91" s="48">
        <f t="shared" si="40"/>
        <v>0.08</v>
      </c>
      <c r="BS91" s="48">
        <f t="shared" si="40"/>
        <v>0</v>
      </c>
      <c r="BT91" s="48">
        <f t="shared" si="40"/>
        <v>0</v>
      </c>
      <c r="BU91" s="48">
        <f t="shared" si="40"/>
        <v>0</v>
      </c>
      <c r="BV91" s="48">
        <f t="shared" si="40"/>
        <v>0</v>
      </c>
      <c r="BW91" s="48">
        <f t="shared" si="40"/>
        <v>0.16</v>
      </c>
      <c r="BX91" s="48">
        <f t="shared" si="40"/>
        <v>0</v>
      </c>
      <c r="BY91" s="48">
        <f t="shared" si="40"/>
        <v>0</v>
      </c>
      <c r="BZ91" s="48">
        <f t="shared" si="40"/>
        <v>0</v>
      </c>
      <c r="CA91" s="48">
        <f t="shared" si="40"/>
        <v>0</v>
      </c>
      <c r="CB91" s="48">
        <f t="shared" si="40"/>
        <v>11.12</v>
      </c>
      <c r="CC91" s="48">
        <f t="shared" si="40"/>
        <v>0</v>
      </c>
      <c r="CD91" s="48">
        <f t="shared" si="40"/>
        <v>1.84</v>
      </c>
      <c r="CE91" s="48">
        <f t="shared" si="40"/>
        <v>0</v>
      </c>
      <c r="CF91" s="48">
        <f t="shared" si="40"/>
        <v>0</v>
      </c>
      <c r="CG91" s="48">
        <f t="shared" si="40"/>
        <v>0</v>
      </c>
      <c r="CH91" s="48">
        <f t="shared" si="40"/>
        <v>0</v>
      </c>
      <c r="CI91" s="48">
        <f t="shared" si="40"/>
        <v>0</v>
      </c>
      <c r="CJ91" s="48">
        <f t="shared" si="40"/>
        <v>0</v>
      </c>
      <c r="CK91" s="48">
        <f t="shared" si="40"/>
        <v>0.56000000000000005</v>
      </c>
      <c r="CL91" s="48">
        <f t="shared" si="40"/>
        <v>0.16</v>
      </c>
      <c r="CM91" s="48">
        <f t="shared" si="40"/>
        <v>1.2</v>
      </c>
      <c r="CN91" s="48">
        <f t="shared" si="40"/>
        <v>12.56</v>
      </c>
      <c r="CO91" s="48">
        <f t="shared" si="40"/>
        <v>4</v>
      </c>
      <c r="CP91" s="48">
        <f t="shared" si="40"/>
        <v>0.4</v>
      </c>
      <c r="CQ91" s="48">
        <f t="shared" si="40"/>
        <v>0</v>
      </c>
      <c r="CR91" s="48">
        <f t="shared" si="40"/>
        <v>0</v>
      </c>
      <c r="CS91" s="48">
        <f t="shared" si="40"/>
        <v>0</v>
      </c>
      <c r="CT91" s="48">
        <f t="shared" si="40"/>
        <v>0</v>
      </c>
      <c r="CU91" s="48">
        <f t="shared" si="40"/>
        <v>0</v>
      </c>
      <c r="CV91" s="48">
        <f t="shared" si="40"/>
        <v>0</v>
      </c>
      <c r="CW91" s="48">
        <f t="shared" si="40"/>
        <v>0</v>
      </c>
      <c r="CX91" s="48">
        <f t="shared" si="40"/>
        <v>0</v>
      </c>
      <c r="CY91" s="48">
        <f t="shared" si="40"/>
        <v>0</v>
      </c>
      <c r="CZ91" s="48">
        <f t="shared" si="40"/>
        <v>0</v>
      </c>
      <c r="DA91" s="48">
        <f t="shared" si="40"/>
        <v>0</v>
      </c>
      <c r="DB91" s="48">
        <f t="shared" si="40"/>
        <v>0</v>
      </c>
      <c r="DC91" s="48">
        <f t="shared" si="40"/>
        <v>0</v>
      </c>
      <c r="DD91" s="48">
        <f t="shared" si="40"/>
        <v>0</v>
      </c>
      <c r="DE91" s="48">
        <f t="shared" si="40"/>
        <v>0</v>
      </c>
      <c r="DF91" s="48">
        <f t="shared" si="40"/>
        <v>1.28</v>
      </c>
      <c r="DG91" s="48">
        <f t="shared" si="40"/>
        <v>0</v>
      </c>
      <c r="DH91" s="48">
        <f t="shared" si="40"/>
        <v>0</v>
      </c>
      <c r="DI91" s="48">
        <f t="shared" si="40"/>
        <v>0.24</v>
      </c>
      <c r="DJ91" s="48">
        <f t="shared" si="40"/>
        <v>0</v>
      </c>
      <c r="DK91" s="48">
        <f t="shared" si="40"/>
        <v>0</v>
      </c>
      <c r="DL91" s="48">
        <f t="shared" si="40"/>
        <v>0.08</v>
      </c>
      <c r="DM91" s="48">
        <f t="shared" si="40"/>
        <v>0.08</v>
      </c>
      <c r="DN91" s="48">
        <f t="shared" si="40"/>
        <v>0</v>
      </c>
      <c r="DO91" s="48">
        <f t="shared" si="40"/>
        <v>0</v>
      </c>
      <c r="DP91" s="48">
        <f t="shared" si="40"/>
        <v>0</v>
      </c>
      <c r="DQ91" s="48">
        <f t="shared" si="40"/>
        <v>0</v>
      </c>
      <c r="DR91" s="48">
        <f t="shared" si="40"/>
        <v>0</v>
      </c>
      <c r="DS91" s="48">
        <f t="shared" si="40"/>
        <v>0</v>
      </c>
      <c r="DT91" s="48">
        <f t="shared" si="40"/>
        <v>0</v>
      </c>
      <c r="DU91" s="48">
        <f t="shared" si="40"/>
        <v>0</v>
      </c>
      <c r="DV91" s="48">
        <f t="shared" si="40"/>
        <v>0</v>
      </c>
      <c r="DW91" s="48">
        <f t="shared" si="40"/>
        <v>0</v>
      </c>
      <c r="DX91" s="48">
        <f t="shared" si="40"/>
        <v>0</v>
      </c>
      <c r="DY91" s="48">
        <f t="shared" si="40"/>
        <v>0</v>
      </c>
      <c r="DZ91" s="48">
        <f t="shared" si="40"/>
        <v>0</v>
      </c>
      <c r="EA91" s="48">
        <f t="shared" ref="EA91:FX91" si="41">ROUND(EA10*2*$A$81,2)</f>
        <v>0</v>
      </c>
      <c r="EB91" s="48">
        <f t="shared" si="41"/>
        <v>0</v>
      </c>
      <c r="EC91" s="48">
        <f t="shared" si="41"/>
        <v>0</v>
      </c>
      <c r="ED91" s="48">
        <f t="shared" si="41"/>
        <v>0</v>
      </c>
      <c r="EE91" s="48">
        <f t="shared" si="41"/>
        <v>0</v>
      </c>
      <c r="EF91" s="48">
        <f t="shared" si="41"/>
        <v>0</v>
      </c>
      <c r="EG91" s="48">
        <f t="shared" si="41"/>
        <v>0</v>
      </c>
      <c r="EH91" s="48">
        <f t="shared" si="41"/>
        <v>0</v>
      </c>
      <c r="EI91" s="48">
        <f t="shared" si="41"/>
        <v>0</v>
      </c>
      <c r="EJ91" s="48">
        <f t="shared" si="41"/>
        <v>0.08</v>
      </c>
      <c r="EK91" s="48">
        <f t="shared" si="41"/>
        <v>0</v>
      </c>
      <c r="EL91" s="48">
        <f t="shared" si="41"/>
        <v>0</v>
      </c>
      <c r="EM91" s="48">
        <f t="shared" si="41"/>
        <v>0</v>
      </c>
      <c r="EN91" s="48">
        <f t="shared" si="41"/>
        <v>0</v>
      </c>
      <c r="EO91" s="48">
        <f t="shared" si="41"/>
        <v>0</v>
      </c>
      <c r="EP91" s="48">
        <f t="shared" si="41"/>
        <v>0</v>
      </c>
      <c r="EQ91" s="48">
        <f t="shared" si="41"/>
        <v>0</v>
      </c>
      <c r="ER91" s="48">
        <f t="shared" si="41"/>
        <v>0</v>
      </c>
      <c r="ES91" s="48">
        <f t="shared" si="41"/>
        <v>0.88</v>
      </c>
      <c r="ET91" s="48">
        <f t="shared" si="41"/>
        <v>0</v>
      </c>
      <c r="EU91" s="48">
        <f t="shared" si="41"/>
        <v>0</v>
      </c>
      <c r="EV91" s="48">
        <f t="shared" si="41"/>
        <v>0</v>
      </c>
      <c r="EW91" s="48">
        <f t="shared" si="41"/>
        <v>0</v>
      </c>
      <c r="EX91" s="48">
        <f t="shared" si="41"/>
        <v>0</v>
      </c>
      <c r="EY91" s="48">
        <f t="shared" si="41"/>
        <v>0</v>
      </c>
      <c r="EZ91" s="48">
        <f t="shared" si="41"/>
        <v>0</v>
      </c>
      <c r="FA91" s="48">
        <f t="shared" si="41"/>
        <v>0</v>
      </c>
      <c r="FB91" s="48">
        <f t="shared" si="41"/>
        <v>0</v>
      </c>
      <c r="FC91" s="48">
        <f t="shared" si="41"/>
        <v>0.72</v>
      </c>
      <c r="FD91" s="48">
        <f t="shared" si="41"/>
        <v>0</v>
      </c>
      <c r="FE91" s="48">
        <f t="shared" si="41"/>
        <v>0</v>
      </c>
      <c r="FF91" s="48">
        <f t="shared" si="41"/>
        <v>0</v>
      </c>
      <c r="FG91" s="48">
        <f t="shared" si="41"/>
        <v>0</v>
      </c>
      <c r="FH91" s="48">
        <f t="shared" si="41"/>
        <v>0</v>
      </c>
      <c r="FI91" s="48">
        <f t="shared" si="41"/>
        <v>0</v>
      </c>
      <c r="FJ91" s="48">
        <f t="shared" si="41"/>
        <v>0</v>
      </c>
      <c r="FK91" s="48">
        <f t="shared" si="41"/>
        <v>0</v>
      </c>
      <c r="FL91" s="48">
        <f t="shared" si="41"/>
        <v>6.64</v>
      </c>
      <c r="FM91" s="48">
        <f t="shared" si="41"/>
        <v>0</v>
      </c>
      <c r="FN91" s="48">
        <f t="shared" si="41"/>
        <v>1.36</v>
      </c>
      <c r="FO91" s="48">
        <f t="shared" si="41"/>
        <v>0</v>
      </c>
      <c r="FP91" s="48">
        <f t="shared" si="41"/>
        <v>0</v>
      </c>
      <c r="FQ91" s="48">
        <f t="shared" si="41"/>
        <v>0</v>
      </c>
      <c r="FR91" s="48">
        <f t="shared" si="41"/>
        <v>0</v>
      </c>
      <c r="FS91" s="48">
        <f t="shared" si="41"/>
        <v>0</v>
      </c>
      <c r="FT91" s="48">
        <f t="shared" si="41"/>
        <v>0</v>
      </c>
      <c r="FU91" s="48">
        <f t="shared" si="41"/>
        <v>0</v>
      </c>
      <c r="FV91" s="48">
        <f t="shared" si="41"/>
        <v>0</v>
      </c>
      <c r="FW91" s="48">
        <f t="shared" si="41"/>
        <v>0</v>
      </c>
      <c r="FX91" s="48">
        <f t="shared" si="41"/>
        <v>0</v>
      </c>
      <c r="FY91" s="7"/>
      <c r="FZ91" s="7">
        <f>SUM(C91:FX91)</f>
        <v>142.72000000000003</v>
      </c>
      <c r="GA91" s="21"/>
      <c r="GB91" s="20"/>
      <c r="GC91" s="20"/>
      <c r="GD91" s="20"/>
      <c r="GE91" s="20"/>
      <c r="GF91" s="7"/>
      <c r="GG91" s="7"/>
      <c r="GH91" s="18"/>
      <c r="GI91" s="18"/>
      <c r="GJ91" s="18"/>
      <c r="GK91" s="18"/>
      <c r="GL91" s="18"/>
      <c r="GM91" s="18"/>
      <c r="GN91" s="23"/>
      <c r="GO91" s="23"/>
    </row>
    <row r="92" spans="1:197" x14ac:dyDescent="0.35">
      <c r="A92" s="6" t="s">
        <v>563</v>
      </c>
      <c r="B92" s="7" t="s">
        <v>564</v>
      </c>
      <c r="C92" s="21">
        <f t="shared" ref="C92:BN92" si="42">C29</f>
        <v>0</v>
      </c>
      <c r="D92" s="21">
        <f t="shared" si="42"/>
        <v>4703.8</v>
      </c>
      <c r="E92" s="21">
        <f t="shared" si="42"/>
        <v>640.79999999999995</v>
      </c>
      <c r="F92" s="21">
        <f t="shared" si="42"/>
        <v>875.8</v>
      </c>
      <c r="G92" s="21">
        <f t="shared" si="42"/>
        <v>0</v>
      </c>
      <c r="H92" s="21">
        <f t="shared" si="42"/>
        <v>0</v>
      </c>
      <c r="I92" s="21">
        <f t="shared" si="42"/>
        <v>969.1</v>
      </c>
      <c r="J92" s="21">
        <f t="shared" si="42"/>
        <v>0</v>
      </c>
      <c r="K92" s="21">
        <f t="shared" si="42"/>
        <v>0</v>
      </c>
      <c r="L92" s="21">
        <f t="shared" si="42"/>
        <v>0</v>
      </c>
      <c r="M92" s="21">
        <f t="shared" si="42"/>
        <v>0</v>
      </c>
      <c r="N92" s="21">
        <f t="shared" si="42"/>
        <v>0</v>
      </c>
      <c r="O92" s="21">
        <f t="shared" si="42"/>
        <v>0</v>
      </c>
      <c r="P92" s="21">
        <f t="shared" si="42"/>
        <v>0</v>
      </c>
      <c r="Q92" s="21">
        <f t="shared" si="42"/>
        <v>1060.3</v>
      </c>
      <c r="R92" s="21">
        <f t="shared" si="42"/>
        <v>0</v>
      </c>
      <c r="S92" s="21">
        <f t="shared" si="42"/>
        <v>0</v>
      </c>
      <c r="T92" s="21">
        <f t="shared" si="42"/>
        <v>0</v>
      </c>
      <c r="U92" s="21">
        <f t="shared" si="42"/>
        <v>0</v>
      </c>
      <c r="V92" s="21">
        <f t="shared" si="42"/>
        <v>0</v>
      </c>
      <c r="W92" s="21">
        <f t="shared" si="42"/>
        <v>0</v>
      </c>
      <c r="X92" s="21">
        <f t="shared" si="42"/>
        <v>0</v>
      </c>
      <c r="Y92" s="21">
        <f t="shared" si="42"/>
        <v>0</v>
      </c>
      <c r="Z92" s="21">
        <f t="shared" si="42"/>
        <v>0</v>
      </c>
      <c r="AA92" s="21">
        <f t="shared" si="42"/>
        <v>0</v>
      </c>
      <c r="AB92" s="21">
        <f t="shared" si="42"/>
        <v>0</v>
      </c>
      <c r="AC92" s="21">
        <f t="shared" si="42"/>
        <v>0</v>
      </c>
      <c r="AD92" s="21">
        <f t="shared" si="42"/>
        <v>151</v>
      </c>
      <c r="AE92" s="21">
        <f t="shared" si="42"/>
        <v>0</v>
      </c>
      <c r="AF92" s="21">
        <f t="shared" si="42"/>
        <v>0</v>
      </c>
      <c r="AG92" s="21">
        <f t="shared" si="42"/>
        <v>0</v>
      </c>
      <c r="AH92" s="21">
        <f t="shared" si="42"/>
        <v>0</v>
      </c>
      <c r="AI92" s="21">
        <f t="shared" si="42"/>
        <v>0</v>
      </c>
      <c r="AJ92" s="21">
        <f t="shared" si="42"/>
        <v>0</v>
      </c>
      <c r="AK92" s="21">
        <f t="shared" si="42"/>
        <v>0</v>
      </c>
      <c r="AL92" s="21">
        <f t="shared" si="42"/>
        <v>0</v>
      </c>
      <c r="AM92" s="21">
        <f t="shared" si="42"/>
        <v>0</v>
      </c>
      <c r="AN92" s="21">
        <f t="shared" si="42"/>
        <v>0</v>
      </c>
      <c r="AO92" s="21">
        <f t="shared" si="42"/>
        <v>0</v>
      </c>
      <c r="AP92" s="21">
        <f t="shared" si="42"/>
        <v>0</v>
      </c>
      <c r="AQ92" s="21">
        <f t="shared" si="42"/>
        <v>0</v>
      </c>
      <c r="AR92" s="21">
        <f t="shared" si="42"/>
        <v>2205</v>
      </c>
      <c r="AS92" s="21">
        <f t="shared" si="42"/>
        <v>307.60000000000002</v>
      </c>
      <c r="AT92" s="21">
        <f t="shared" si="42"/>
        <v>0</v>
      </c>
      <c r="AU92" s="21">
        <f t="shared" si="42"/>
        <v>0</v>
      </c>
      <c r="AV92" s="21">
        <f t="shared" si="42"/>
        <v>0</v>
      </c>
      <c r="AW92" s="21">
        <f t="shared" si="42"/>
        <v>0</v>
      </c>
      <c r="AX92" s="21">
        <f t="shared" si="42"/>
        <v>0</v>
      </c>
      <c r="AY92" s="21">
        <f t="shared" si="42"/>
        <v>0</v>
      </c>
      <c r="AZ92" s="21">
        <f t="shared" si="42"/>
        <v>0</v>
      </c>
      <c r="BA92" s="21">
        <f t="shared" si="42"/>
        <v>0</v>
      </c>
      <c r="BB92" s="21">
        <f t="shared" si="42"/>
        <v>0</v>
      </c>
      <c r="BC92" s="21">
        <f t="shared" si="42"/>
        <v>3884.1</v>
      </c>
      <c r="BD92" s="21">
        <f t="shared" si="42"/>
        <v>0</v>
      </c>
      <c r="BE92" s="21">
        <f t="shared" si="42"/>
        <v>0</v>
      </c>
      <c r="BF92" s="21">
        <f t="shared" si="42"/>
        <v>0</v>
      </c>
      <c r="BG92" s="21">
        <f t="shared" si="42"/>
        <v>0</v>
      </c>
      <c r="BH92" s="21">
        <f t="shared" si="42"/>
        <v>0</v>
      </c>
      <c r="BI92" s="21">
        <f t="shared" si="42"/>
        <v>0</v>
      </c>
      <c r="BJ92" s="21">
        <f t="shared" si="42"/>
        <v>0</v>
      </c>
      <c r="BK92" s="21">
        <f t="shared" si="42"/>
        <v>0</v>
      </c>
      <c r="BL92" s="21">
        <f t="shared" si="42"/>
        <v>0</v>
      </c>
      <c r="BM92" s="21">
        <f t="shared" si="42"/>
        <v>0</v>
      </c>
      <c r="BN92" s="21">
        <f t="shared" si="42"/>
        <v>0</v>
      </c>
      <c r="BO92" s="21">
        <f t="shared" ref="BO92:DZ92" si="43">BO29</f>
        <v>0</v>
      </c>
      <c r="BP92" s="21">
        <f t="shared" si="43"/>
        <v>0</v>
      </c>
      <c r="BQ92" s="21">
        <f t="shared" si="43"/>
        <v>275.60000000000002</v>
      </c>
      <c r="BR92" s="21">
        <f t="shared" si="43"/>
        <v>0</v>
      </c>
      <c r="BS92" s="21">
        <f t="shared" si="43"/>
        <v>0</v>
      </c>
      <c r="BT92" s="21">
        <f t="shared" si="43"/>
        <v>0</v>
      </c>
      <c r="BU92" s="21">
        <f t="shared" si="43"/>
        <v>0</v>
      </c>
      <c r="BV92" s="21">
        <f t="shared" si="43"/>
        <v>0</v>
      </c>
      <c r="BW92" s="21">
        <f t="shared" si="43"/>
        <v>0</v>
      </c>
      <c r="BX92" s="21">
        <f t="shared" si="43"/>
        <v>0</v>
      </c>
      <c r="BY92" s="21">
        <f t="shared" si="43"/>
        <v>0</v>
      </c>
      <c r="BZ92" s="21">
        <f t="shared" si="43"/>
        <v>0</v>
      </c>
      <c r="CA92" s="21">
        <f t="shared" si="43"/>
        <v>0</v>
      </c>
      <c r="CB92" s="21">
        <f t="shared" si="43"/>
        <v>825.8</v>
      </c>
      <c r="CC92" s="21">
        <f t="shared" si="43"/>
        <v>0</v>
      </c>
      <c r="CD92" s="21">
        <f t="shared" si="43"/>
        <v>0</v>
      </c>
      <c r="CE92" s="21">
        <f t="shared" si="43"/>
        <v>0</v>
      </c>
      <c r="CF92" s="21">
        <f t="shared" si="43"/>
        <v>0</v>
      </c>
      <c r="CG92" s="21">
        <f t="shared" si="43"/>
        <v>0</v>
      </c>
      <c r="CH92" s="21">
        <f t="shared" si="43"/>
        <v>0</v>
      </c>
      <c r="CI92" s="21">
        <f t="shared" si="43"/>
        <v>0</v>
      </c>
      <c r="CJ92" s="21">
        <f t="shared" si="43"/>
        <v>0</v>
      </c>
      <c r="CK92" s="21">
        <f t="shared" si="43"/>
        <v>581</v>
      </c>
      <c r="CL92" s="21">
        <f t="shared" si="43"/>
        <v>0</v>
      </c>
      <c r="CM92" s="21">
        <f t="shared" si="43"/>
        <v>0</v>
      </c>
      <c r="CN92" s="21">
        <f t="shared" si="43"/>
        <v>3313.3</v>
      </c>
      <c r="CO92" s="21">
        <f t="shared" si="43"/>
        <v>0</v>
      </c>
      <c r="CP92" s="21">
        <f t="shared" si="43"/>
        <v>0</v>
      </c>
      <c r="CQ92" s="21">
        <f t="shared" si="43"/>
        <v>0</v>
      </c>
      <c r="CR92" s="21">
        <f t="shared" si="43"/>
        <v>0</v>
      </c>
      <c r="CS92" s="21">
        <f t="shared" si="43"/>
        <v>0</v>
      </c>
      <c r="CT92" s="21">
        <f t="shared" si="43"/>
        <v>0</v>
      </c>
      <c r="CU92" s="21">
        <f t="shared" si="43"/>
        <v>0</v>
      </c>
      <c r="CV92" s="21">
        <f t="shared" si="43"/>
        <v>0</v>
      </c>
      <c r="CW92" s="21">
        <f t="shared" si="43"/>
        <v>0</v>
      </c>
      <c r="CX92" s="21">
        <f t="shared" si="43"/>
        <v>0</v>
      </c>
      <c r="CY92" s="21">
        <f t="shared" si="43"/>
        <v>0</v>
      </c>
      <c r="CZ92" s="21">
        <f t="shared" si="43"/>
        <v>0</v>
      </c>
      <c r="DA92" s="21">
        <f t="shared" si="43"/>
        <v>0</v>
      </c>
      <c r="DB92" s="21">
        <f t="shared" si="43"/>
        <v>0</v>
      </c>
      <c r="DC92" s="21">
        <f t="shared" si="43"/>
        <v>0</v>
      </c>
      <c r="DD92" s="21">
        <f t="shared" si="43"/>
        <v>0</v>
      </c>
      <c r="DE92" s="21">
        <f t="shared" si="43"/>
        <v>0</v>
      </c>
      <c r="DF92" s="21">
        <f t="shared" si="43"/>
        <v>1215.3</v>
      </c>
      <c r="DG92" s="21">
        <f t="shared" si="43"/>
        <v>0</v>
      </c>
      <c r="DH92" s="21">
        <f t="shared" si="43"/>
        <v>0</v>
      </c>
      <c r="DI92" s="21">
        <f t="shared" si="43"/>
        <v>55</v>
      </c>
      <c r="DJ92" s="21">
        <f t="shared" si="43"/>
        <v>0</v>
      </c>
      <c r="DK92" s="21">
        <f t="shared" si="43"/>
        <v>0</v>
      </c>
      <c r="DL92" s="21">
        <f t="shared" si="43"/>
        <v>0</v>
      </c>
      <c r="DM92" s="21">
        <f t="shared" si="43"/>
        <v>0</v>
      </c>
      <c r="DN92" s="21">
        <f t="shared" si="43"/>
        <v>0</v>
      </c>
      <c r="DO92" s="21">
        <f t="shared" si="43"/>
        <v>0</v>
      </c>
      <c r="DP92" s="21">
        <f t="shared" si="43"/>
        <v>0</v>
      </c>
      <c r="DQ92" s="21">
        <f t="shared" si="43"/>
        <v>0</v>
      </c>
      <c r="DR92" s="21">
        <f t="shared" si="43"/>
        <v>0</v>
      </c>
      <c r="DS92" s="21">
        <f t="shared" si="43"/>
        <v>0</v>
      </c>
      <c r="DT92" s="21">
        <f t="shared" si="43"/>
        <v>0</v>
      </c>
      <c r="DU92" s="21">
        <f t="shared" si="43"/>
        <v>0</v>
      </c>
      <c r="DV92" s="21">
        <f t="shared" si="43"/>
        <v>0</v>
      </c>
      <c r="DW92" s="21">
        <f t="shared" si="43"/>
        <v>0</v>
      </c>
      <c r="DX92" s="21">
        <f t="shared" si="43"/>
        <v>0</v>
      </c>
      <c r="DY92" s="21">
        <f t="shared" si="43"/>
        <v>0</v>
      </c>
      <c r="DZ92" s="21">
        <f t="shared" si="43"/>
        <v>0</v>
      </c>
      <c r="EA92" s="21">
        <f t="shared" ref="EA92:FX92" si="44">EA29</f>
        <v>0</v>
      </c>
      <c r="EB92" s="21">
        <f t="shared" si="44"/>
        <v>0</v>
      </c>
      <c r="EC92" s="21">
        <f t="shared" si="44"/>
        <v>0</v>
      </c>
      <c r="ED92" s="21">
        <f t="shared" si="44"/>
        <v>0</v>
      </c>
      <c r="EE92" s="21">
        <f t="shared" si="44"/>
        <v>0</v>
      </c>
      <c r="EF92" s="21">
        <f t="shared" si="44"/>
        <v>0</v>
      </c>
      <c r="EG92" s="21">
        <f t="shared" si="44"/>
        <v>0</v>
      </c>
      <c r="EH92" s="21">
        <f t="shared" si="44"/>
        <v>0</v>
      </c>
      <c r="EI92" s="21">
        <f t="shared" si="44"/>
        <v>0</v>
      </c>
      <c r="EJ92" s="21">
        <f t="shared" si="44"/>
        <v>0</v>
      </c>
      <c r="EK92" s="21">
        <f t="shared" si="44"/>
        <v>0</v>
      </c>
      <c r="EL92" s="21">
        <f t="shared" si="44"/>
        <v>0</v>
      </c>
      <c r="EM92" s="21">
        <f t="shared" si="44"/>
        <v>0</v>
      </c>
      <c r="EN92" s="21">
        <f t="shared" si="44"/>
        <v>0</v>
      </c>
      <c r="EO92" s="21">
        <f t="shared" si="44"/>
        <v>0</v>
      </c>
      <c r="EP92" s="21">
        <f t="shared" si="44"/>
        <v>0</v>
      </c>
      <c r="EQ92" s="21">
        <f t="shared" si="44"/>
        <v>128</v>
      </c>
      <c r="ER92" s="21">
        <f t="shared" si="44"/>
        <v>0</v>
      </c>
      <c r="ES92" s="21">
        <f t="shared" si="44"/>
        <v>0</v>
      </c>
      <c r="ET92" s="21">
        <f t="shared" si="44"/>
        <v>0</v>
      </c>
      <c r="EU92" s="21">
        <f t="shared" si="44"/>
        <v>0</v>
      </c>
      <c r="EV92" s="21">
        <f t="shared" si="44"/>
        <v>0</v>
      </c>
      <c r="EW92" s="21">
        <f t="shared" si="44"/>
        <v>0</v>
      </c>
      <c r="EX92" s="21">
        <f t="shared" si="44"/>
        <v>0</v>
      </c>
      <c r="EY92" s="21">
        <f t="shared" si="44"/>
        <v>0</v>
      </c>
      <c r="EZ92" s="21">
        <f t="shared" si="44"/>
        <v>0</v>
      </c>
      <c r="FA92" s="21">
        <f t="shared" si="44"/>
        <v>0</v>
      </c>
      <c r="FB92" s="21">
        <f t="shared" si="44"/>
        <v>0</v>
      </c>
      <c r="FC92" s="21">
        <f t="shared" si="44"/>
        <v>0</v>
      </c>
      <c r="FD92" s="21">
        <f t="shared" si="44"/>
        <v>0</v>
      </c>
      <c r="FE92" s="21">
        <f t="shared" si="44"/>
        <v>0</v>
      </c>
      <c r="FF92" s="21">
        <f t="shared" si="44"/>
        <v>0</v>
      </c>
      <c r="FG92" s="21">
        <f t="shared" si="44"/>
        <v>0</v>
      </c>
      <c r="FH92" s="21">
        <f t="shared" si="44"/>
        <v>0</v>
      </c>
      <c r="FI92" s="21">
        <f t="shared" si="44"/>
        <v>0</v>
      </c>
      <c r="FJ92" s="21">
        <f t="shared" si="44"/>
        <v>0</v>
      </c>
      <c r="FK92" s="21">
        <f t="shared" si="44"/>
        <v>0</v>
      </c>
      <c r="FL92" s="21">
        <f t="shared" si="44"/>
        <v>0</v>
      </c>
      <c r="FM92" s="21">
        <f t="shared" si="44"/>
        <v>0</v>
      </c>
      <c r="FN92" s="21">
        <f t="shared" si="44"/>
        <v>0</v>
      </c>
      <c r="FO92" s="21">
        <f t="shared" si="44"/>
        <v>0</v>
      </c>
      <c r="FP92" s="21">
        <f t="shared" si="44"/>
        <v>0</v>
      </c>
      <c r="FQ92" s="21">
        <f t="shared" si="44"/>
        <v>0</v>
      </c>
      <c r="FR92" s="21">
        <f t="shared" si="44"/>
        <v>0</v>
      </c>
      <c r="FS92" s="21">
        <f t="shared" si="44"/>
        <v>0</v>
      </c>
      <c r="FT92" s="21">
        <f t="shared" si="44"/>
        <v>0</v>
      </c>
      <c r="FU92" s="21">
        <f t="shared" si="44"/>
        <v>0</v>
      </c>
      <c r="FV92" s="21">
        <f t="shared" si="44"/>
        <v>0</v>
      </c>
      <c r="FW92" s="21">
        <f t="shared" si="44"/>
        <v>0</v>
      </c>
      <c r="FX92" s="21">
        <f t="shared" si="44"/>
        <v>0</v>
      </c>
      <c r="FY92" s="21"/>
      <c r="FZ92" s="21">
        <f>SUM(C92:FY92)</f>
        <v>21191.5</v>
      </c>
      <c r="GA92" s="20"/>
      <c r="GB92" s="20"/>
      <c r="GC92" s="20"/>
      <c r="GD92" s="20"/>
      <c r="GE92" s="20"/>
      <c r="GF92" s="20"/>
      <c r="GG92" s="7"/>
      <c r="GH92" s="18"/>
      <c r="GI92" s="18"/>
      <c r="GJ92" s="18"/>
      <c r="GK92" s="18"/>
      <c r="GL92" s="18"/>
      <c r="GM92" s="18"/>
      <c r="GN92" s="23"/>
      <c r="GO92" s="23"/>
    </row>
    <row r="93" spans="1:197" x14ac:dyDescent="0.35">
      <c r="A93" s="6" t="s">
        <v>565</v>
      </c>
      <c r="B93" s="7" t="s">
        <v>566</v>
      </c>
      <c r="C93" s="21">
        <f t="shared" ref="C93:BN93" si="45">ROUND(C31*2*$A$81,2)</f>
        <v>0</v>
      </c>
      <c r="D93" s="21">
        <f t="shared" si="45"/>
        <v>0</v>
      </c>
      <c r="E93" s="21">
        <f t="shared" si="45"/>
        <v>0</v>
      </c>
      <c r="F93" s="21">
        <f t="shared" si="45"/>
        <v>0</v>
      </c>
      <c r="G93" s="21">
        <f t="shared" si="45"/>
        <v>0</v>
      </c>
      <c r="H93" s="21">
        <f t="shared" si="45"/>
        <v>0</v>
      </c>
      <c r="I93" s="21">
        <f t="shared" si="45"/>
        <v>0</v>
      </c>
      <c r="J93" s="21">
        <f t="shared" si="45"/>
        <v>0</v>
      </c>
      <c r="K93" s="21">
        <f t="shared" si="45"/>
        <v>0</v>
      </c>
      <c r="L93" s="21">
        <f t="shared" si="45"/>
        <v>0</v>
      </c>
      <c r="M93" s="21">
        <f t="shared" si="45"/>
        <v>0</v>
      </c>
      <c r="N93" s="21">
        <f t="shared" si="45"/>
        <v>0</v>
      </c>
      <c r="O93" s="21">
        <f t="shared" si="45"/>
        <v>0</v>
      </c>
      <c r="P93" s="21">
        <f t="shared" si="45"/>
        <v>0</v>
      </c>
      <c r="Q93" s="21">
        <f t="shared" si="45"/>
        <v>0</v>
      </c>
      <c r="R93" s="21">
        <f t="shared" si="45"/>
        <v>0</v>
      </c>
      <c r="S93" s="21">
        <f t="shared" si="45"/>
        <v>0</v>
      </c>
      <c r="T93" s="21">
        <f t="shared" si="45"/>
        <v>0</v>
      </c>
      <c r="U93" s="21">
        <f t="shared" si="45"/>
        <v>0</v>
      </c>
      <c r="V93" s="21">
        <f t="shared" si="45"/>
        <v>0</v>
      </c>
      <c r="W93" s="21">
        <f t="shared" si="45"/>
        <v>0</v>
      </c>
      <c r="X93" s="21">
        <f t="shared" si="45"/>
        <v>0</v>
      </c>
      <c r="Y93" s="21">
        <f t="shared" si="45"/>
        <v>0</v>
      </c>
      <c r="Z93" s="21">
        <f t="shared" si="45"/>
        <v>0</v>
      </c>
      <c r="AA93" s="21">
        <f t="shared" si="45"/>
        <v>0</v>
      </c>
      <c r="AB93" s="21">
        <f t="shared" si="45"/>
        <v>0</v>
      </c>
      <c r="AC93" s="21">
        <f t="shared" si="45"/>
        <v>0</v>
      </c>
      <c r="AD93" s="21">
        <f t="shared" si="45"/>
        <v>0</v>
      </c>
      <c r="AE93" s="21">
        <f t="shared" si="45"/>
        <v>0</v>
      </c>
      <c r="AF93" s="21">
        <f t="shared" si="45"/>
        <v>0</v>
      </c>
      <c r="AG93" s="21">
        <f t="shared" si="45"/>
        <v>0</v>
      </c>
      <c r="AH93" s="21">
        <f t="shared" si="45"/>
        <v>0</v>
      </c>
      <c r="AI93" s="21">
        <f t="shared" si="45"/>
        <v>0</v>
      </c>
      <c r="AJ93" s="21">
        <f t="shared" si="45"/>
        <v>0</v>
      </c>
      <c r="AK93" s="21">
        <f t="shared" si="45"/>
        <v>0</v>
      </c>
      <c r="AL93" s="21">
        <f t="shared" si="45"/>
        <v>0</v>
      </c>
      <c r="AM93" s="21">
        <f t="shared" si="45"/>
        <v>0</v>
      </c>
      <c r="AN93" s="21">
        <f t="shared" si="45"/>
        <v>0</v>
      </c>
      <c r="AO93" s="21">
        <f t="shared" si="45"/>
        <v>0</v>
      </c>
      <c r="AP93" s="21">
        <f t="shared" si="45"/>
        <v>0</v>
      </c>
      <c r="AQ93" s="21">
        <f t="shared" si="45"/>
        <v>0</v>
      </c>
      <c r="AR93" s="48">
        <f t="shared" si="45"/>
        <v>4.16</v>
      </c>
      <c r="AS93" s="21">
        <f t="shared" si="45"/>
        <v>0</v>
      </c>
      <c r="AT93" s="21">
        <f t="shared" si="45"/>
        <v>0</v>
      </c>
      <c r="AU93" s="21">
        <f t="shared" si="45"/>
        <v>0</v>
      </c>
      <c r="AV93" s="21">
        <f t="shared" si="45"/>
        <v>0</v>
      </c>
      <c r="AW93" s="21">
        <f t="shared" si="45"/>
        <v>0</v>
      </c>
      <c r="AX93" s="21">
        <f t="shared" si="45"/>
        <v>0</v>
      </c>
      <c r="AY93" s="21">
        <f t="shared" si="45"/>
        <v>0</v>
      </c>
      <c r="AZ93" s="21">
        <f t="shared" si="45"/>
        <v>0</v>
      </c>
      <c r="BA93" s="21">
        <f t="shared" si="45"/>
        <v>0</v>
      </c>
      <c r="BB93" s="21">
        <f t="shared" si="45"/>
        <v>0</v>
      </c>
      <c r="BC93" s="21">
        <f t="shared" si="45"/>
        <v>4.4000000000000004</v>
      </c>
      <c r="BD93" s="21">
        <f t="shared" si="45"/>
        <v>0</v>
      </c>
      <c r="BE93" s="21">
        <f t="shared" si="45"/>
        <v>0</v>
      </c>
      <c r="BF93" s="21">
        <f t="shared" si="45"/>
        <v>0</v>
      </c>
      <c r="BG93" s="21">
        <f t="shared" si="45"/>
        <v>0</v>
      </c>
      <c r="BH93" s="21">
        <f t="shared" si="45"/>
        <v>0</v>
      </c>
      <c r="BI93" s="21">
        <f t="shared" si="45"/>
        <v>0</v>
      </c>
      <c r="BJ93" s="21">
        <f t="shared" si="45"/>
        <v>0</v>
      </c>
      <c r="BK93" s="21">
        <f t="shared" si="45"/>
        <v>0</v>
      </c>
      <c r="BL93" s="21">
        <f t="shared" si="45"/>
        <v>0</v>
      </c>
      <c r="BM93" s="21">
        <f t="shared" si="45"/>
        <v>0</v>
      </c>
      <c r="BN93" s="21">
        <f t="shared" si="45"/>
        <v>0</v>
      </c>
      <c r="BO93" s="21">
        <f t="shared" ref="BO93:DZ93" si="46">ROUND(BO31*2*$A$81,2)</f>
        <v>0</v>
      </c>
      <c r="BP93" s="21">
        <f t="shared" si="46"/>
        <v>0</v>
      </c>
      <c r="BQ93" s="21">
        <f t="shared" si="46"/>
        <v>0</v>
      </c>
      <c r="BR93" s="21">
        <f t="shared" si="46"/>
        <v>0</v>
      </c>
      <c r="BS93" s="21">
        <f t="shared" si="46"/>
        <v>0</v>
      </c>
      <c r="BT93" s="21">
        <f t="shared" si="46"/>
        <v>0</v>
      </c>
      <c r="BU93" s="21">
        <f t="shared" si="46"/>
        <v>0</v>
      </c>
      <c r="BV93" s="21">
        <f t="shared" si="46"/>
        <v>0</v>
      </c>
      <c r="BW93" s="21">
        <f t="shared" si="46"/>
        <v>0</v>
      </c>
      <c r="BX93" s="21">
        <f t="shared" si="46"/>
        <v>0</v>
      </c>
      <c r="BY93" s="21">
        <f t="shared" si="46"/>
        <v>0</v>
      </c>
      <c r="BZ93" s="21">
        <f t="shared" si="46"/>
        <v>0</v>
      </c>
      <c r="CA93" s="21">
        <f t="shared" si="46"/>
        <v>0</v>
      </c>
      <c r="CB93" s="21">
        <f t="shared" si="46"/>
        <v>0.56000000000000005</v>
      </c>
      <c r="CC93" s="21">
        <f t="shared" si="46"/>
        <v>0</v>
      </c>
      <c r="CD93" s="21">
        <f t="shared" si="46"/>
        <v>0</v>
      </c>
      <c r="CE93" s="21">
        <f t="shared" si="46"/>
        <v>0</v>
      </c>
      <c r="CF93" s="21">
        <f t="shared" si="46"/>
        <v>0</v>
      </c>
      <c r="CG93" s="21">
        <f t="shared" si="46"/>
        <v>0</v>
      </c>
      <c r="CH93" s="21">
        <f t="shared" si="46"/>
        <v>0</v>
      </c>
      <c r="CI93" s="21">
        <f t="shared" si="46"/>
        <v>0</v>
      </c>
      <c r="CJ93" s="21">
        <f t="shared" si="46"/>
        <v>0</v>
      </c>
      <c r="CK93" s="21">
        <f t="shared" si="46"/>
        <v>0.48</v>
      </c>
      <c r="CL93" s="21">
        <f t="shared" si="46"/>
        <v>0</v>
      </c>
      <c r="CM93" s="21">
        <f t="shared" si="46"/>
        <v>0</v>
      </c>
      <c r="CN93" s="21">
        <f t="shared" si="46"/>
        <v>21.28</v>
      </c>
      <c r="CO93" s="21">
        <f t="shared" si="46"/>
        <v>0</v>
      </c>
      <c r="CP93" s="21">
        <f t="shared" si="46"/>
        <v>0</v>
      </c>
      <c r="CQ93" s="21">
        <f t="shared" si="46"/>
        <v>0</v>
      </c>
      <c r="CR93" s="21">
        <f t="shared" si="46"/>
        <v>0</v>
      </c>
      <c r="CS93" s="21">
        <f t="shared" si="46"/>
        <v>0</v>
      </c>
      <c r="CT93" s="21">
        <f t="shared" si="46"/>
        <v>0</v>
      </c>
      <c r="CU93" s="21">
        <f t="shared" si="46"/>
        <v>0</v>
      </c>
      <c r="CV93" s="21">
        <f t="shared" si="46"/>
        <v>0</v>
      </c>
      <c r="CW93" s="21">
        <f t="shared" si="46"/>
        <v>0</v>
      </c>
      <c r="CX93" s="21">
        <f t="shared" si="46"/>
        <v>0</v>
      </c>
      <c r="CY93" s="21">
        <f t="shared" si="46"/>
        <v>0</v>
      </c>
      <c r="CZ93" s="21">
        <f t="shared" si="46"/>
        <v>0</v>
      </c>
      <c r="DA93" s="21">
        <f t="shared" si="46"/>
        <v>0</v>
      </c>
      <c r="DB93" s="21">
        <f t="shared" si="46"/>
        <v>0</v>
      </c>
      <c r="DC93" s="21">
        <f t="shared" si="46"/>
        <v>0</v>
      </c>
      <c r="DD93" s="21">
        <f t="shared" si="46"/>
        <v>0</v>
      </c>
      <c r="DE93" s="21">
        <f t="shared" si="46"/>
        <v>0</v>
      </c>
      <c r="DF93" s="21">
        <f t="shared" si="46"/>
        <v>0.64</v>
      </c>
      <c r="DG93" s="21">
        <f t="shared" si="46"/>
        <v>0</v>
      </c>
      <c r="DH93" s="21">
        <f t="shared" si="46"/>
        <v>0</v>
      </c>
      <c r="DI93" s="21">
        <f t="shared" si="46"/>
        <v>0</v>
      </c>
      <c r="DJ93" s="21">
        <f t="shared" si="46"/>
        <v>0</v>
      </c>
      <c r="DK93" s="21">
        <f t="shared" si="46"/>
        <v>0</v>
      </c>
      <c r="DL93" s="21">
        <f t="shared" si="46"/>
        <v>0</v>
      </c>
      <c r="DM93" s="21">
        <f t="shared" si="46"/>
        <v>0</v>
      </c>
      <c r="DN93" s="21">
        <f t="shared" si="46"/>
        <v>0</v>
      </c>
      <c r="DO93" s="21">
        <f t="shared" si="46"/>
        <v>0</v>
      </c>
      <c r="DP93" s="21">
        <f t="shared" si="46"/>
        <v>0</v>
      </c>
      <c r="DQ93" s="21">
        <f t="shared" si="46"/>
        <v>0</v>
      </c>
      <c r="DR93" s="21">
        <f t="shared" si="46"/>
        <v>0</v>
      </c>
      <c r="DS93" s="21">
        <f t="shared" si="46"/>
        <v>0</v>
      </c>
      <c r="DT93" s="21">
        <f t="shared" si="46"/>
        <v>0</v>
      </c>
      <c r="DU93" s="21">
        <f t="shared" si="46"/>
        <v>0</v>
      </c>
      <c r="DV93" s="21">
        <f t="shared" si="46"/>
        <v>0</v>
      </c>
      <c r="DW93" s="21">
        <f t="shared" si="46"/>
        <v>0</v>
      </c>
      <c r="DX93" s="21">
        <f t="shared" si="46"/>
        <v>0</v>
      </c>
      <c r="DY93" s="21">
        <f t="shared" si="46"/>
        <v>0</v>
      </c>
      <c r="DZ93" s="21">
        <f t="shared" si="46"/>
        <v>0</v>
      </c>
      <c r="EA93" s="21">
        <f t="shared" ref="EA93:FX93" si="47">ROUND(EA31*2*$A$81,2)</f>
        <v>0</v>
      </c>
      <c r="EB93" s="21">
        <f t="shared" si="47"/>
        <v>0</v>
      </c>
      <c r="EC93" s="21">
        <f t="shared" si="47"/>
        <v>0</v>
      </c>
      <c r="ED93" s="21">
        <f t="shared" si="47"/>
        <v>0</v>
      </c>
      <c r="EE93" s="21">
        <f t="shared" si="47"/>
        <v>0</v>
      </c>
      <c r="EF93" s="21">
        <f t="shared" si="47"/>
        <v>0</v>
      </c>
      <c r="EG93" s="21">
        <f t="shared" si="47"/>
        <v>0</v>
      </c>
      <c r="EH93" s="21">
        <f t="shared" si="47"/>
        <v>0</v>
      </c>
      <c r="EI93" s="21">
        <f t="shared" si="47"/>
        <v>0</v>
      </c>
      <c r="EJ93" s="21">
        <f t="shared" si="47"/>
        <v>0</v>
      </c>
      <c r="EK93" s="21">
        <f t="shared" si="47"/>
        <v>0</v>
      </c>
      <c r="EL93" s="21">
        <f t="shared" si="47"/>
        <v>0</v>
      </c>
      <c r="EM93" s="21">
        <f t="shared" si="47"/>
        <v>0</v>
      </c>
      <c r="EN93" s="21">
        <f t="shared" si="47"/>
        <v>0</v>
      </c>
      <c r="EO93" s="21">
        <f t="shared" si="47"/>
        <v>0</v>
      </c>
      <c r="EP93" s="21">
        <f t="shared" si="47"/>
        <v>0</v>
      </c>
      <c r="EQ93" s="21">
        <f t="shared" si="47"/>
        <v>0</v>
      </c>
      <c r="ER93" s="21">
        <f t="shared" si="47"/>
        <v>0</v>
      </c>
      <c r="ES93" s="21">
        <f t="shared" si="47"/>
        <v>0</v>
      </c>
      <c r="ET93" s="21">
        <f t="shared" si="47"/>
        <v>0</v>
      </c>
      <c r="EU93" s="21">
        <f t="shared" si="47"/>
        <v>0</v>
      </c>
      <c r="EV93" s="21">
        <f t="shared" si="47"/>
        <v>0</v>
      </c>
      <c r="EW93" s="21">
        <f t="shared" si="47"/>
        <v>0</v>
      </c>
      <c r="EX93" s="21">
        <f t="shared" si="47"/>
        <v>0</v>
      </c>
      <c r="EY93" s="21">
        <f t="shared" si="47"/>
        <v>0</v>
      </c>
      <c r="EZ93" s="21">
        <f t="shared" si="47"/>
        <v>0</v>
      </c>
      <c r="FA93" s="21">
        <f t="shared" si="47"/>
        <v>0</v>
      </c>
      <c r="FB93" s="21">
        <f t="shared" si="47"/>
        <v>0</v>
      </c>
      <c r="FC93" s="21">
        <f t="shared" si="47"/>
        <v>0</v>
      </c>
      <c r="FD93" s="21">
        <f t="shared" si="47"/>
        <v>0</v>
      </c>
      <c r="FE93" s="21">
        <f t="shared" si="47"/>
        <v>0</v>
      </c>
      <c r="FF93" s="21">
        <f t="shared" si="47"/>
        <v>0</v>
      </c>
      <c r="FG93" s="21">
        <f t="shared" si="47"/>
        <v>0</v>
      </c>
      <c r="FH93" s="21">
        <f t="shared" si="47"/>
        <v>0</v>
      </c>
      <c r="FI93" s="21">
        <f t="shared" si="47"/>
        <v>0</v>
      </c>
      <c r="FJ93" s="21">
        <f t="shared" si="47"/>
        <v>0</v>
      </c>
      <c r="FK93" s="21">
        <f t="shared" si="47"/>
        <v>0</v>
      </c>
      <c r="FL93" s="21">
        <f t="shared" si="47"/>
        <v>0</v>
      </c>
      <c r="FM93" s="21">
        <f t="shared" si="47"/>
        <v>0</v>
      </c>
      <c r="FN93" s="21">
        <f t="shared" si="47"/>
        <v>0</v>
      </c>
      <c r="FO93" s="21">
        <f t="shared" si="47"/>
        <v>0</v>
      </c>
      <c r="FP93" s="21">
        <f t="shared" si="47"/>
        <v>0</v>
      </c>
      <c r="FQ93" s="21">
        <f t="shared" si="47"/>
        <v>0</v>
      </c>
      <c r="FR93" s="21">
        <f t="shared" si="47"/>
        <v>0</v>
      </c>
      <c r="FS93" s="21">
        <f t="shared" si="47"/>
        <v>0</v>
      </c>
      <c r="FT93" s="21">
        <f t="shared" si="47"/>
        <v>0</v>
      </c>
      <c r="FU93" s="21">
        <f t="shared" si="47"/>
        <v>0</v>
      </c>
      <c r="FV93" s="21">
        <f t="shared" si="47"/>
        <v>0</v>
      </c>
      <c r="FW93" s="21">
        <f t="shared" si="47"/>
        <v>0</v>
      </c>
      <c r="FX93" s="21">
        <f t="shared" si="47"/>
        <v>0</v>
      </c>
      <c r="FY93" s="21"/>
      <c r="FZ93" s="48">
        <f>SUM(C93:FY93)</f>
        <v>31.520000000000003</v>
      </c>
      <c r="GA93" s="20"/>
      <c r="GB93" s="21"/>
      <c r="GC93" s="21"/>
      <c r="GD93" s="21"/>
      <c r="GE93" s="21"/>
      <c r="GF93" s="7"/>
      <c r="GG93" s="7"/>
      <c r="GH93" s="18"/>
      <c r="GI93" s="18"/>
      <c r="GJ93" s="18"/>
      <c r="GK93" s="18"/>
      <c r="GL93" s="18"/>
      <c r="GM93" s="18"/>
      <c r="GN93" s="23"/>
      <c r="GO93" s="23"/>
    </row>
    <row r="94" spans="1:197" x14ac:dyDescent="0.35">
      <c r="A94" s="6" t="s">
        <v>567</v>
      </c>
      <c r="B94" s="7" t="s">
        <v>568</v>
      </c>
      <c r="C94" s="30">
        <f t="shared" ref="C94:BN94" si="48">IF(AND((C88+C91+C92+C93)&lt;50,(C12=0)),50,(C88+C91+C92+C93))</f>
        <v>6353.7</v>
      </c>
      <c r="D94" s="30">
        <f t="shared" si="48"/>
        <v>39724.5</v>
      </c>
      <c r="E94" s="30">
        <f t="shared" si="48"/>
        <v>6143.56</v>
      </c>
      <c r="F94" s="30">
        <f t="shared" si="48"/>
        <v>21473.3</v>
      </c>
      <c r="G94" s="30">
        <f t="shared" si="48"/>
        <v>1573</v>
      </c>
      <c r="H94" s="30">
        <f t="shared" si="48"/>
        <v>1111.5</v>
      </c>
      <c r="I94" s="30">
        <f t="shared" si="48"/>
        <v>8686.7800000000007</v>
      </c>
      <c r="J94" s="30">
        <f t="shared" si="48"/>
        <v>2159.4</v>
      </c>
      <c r="K94" s="30">
        <f t="shared" si="48"/>
        <v>263</v>
      </c>
      <c r="L94" s="30">
        <f t="shared" si="48"/>
        <v>2234.4</v>
      </c>
      <c r="M94" s="30">
        <f t="shared" si="48"/>
        <v>1063.7</v>
      </c>
      <c r="N94" s="30">
        <f t="shared" si="48"/>
        <v>51779.54</v>
      </c>
      <c r="O94" s="30">
        <f t="shared" si="48"/>
        <v>13472.3</v>
      </c>
      <c r="P94" s="30">
        <f t="shared" si="48"/>
        <v>330</v>
      </c>
      <c r="Q94" s="30">
        <f t="shared" si="48"/>
        <v>37625.760000000002</v>
      </c>
      <c r="R94" s="30">
        <f t="shared" si="48"/>
        <v>497</v>
      </c>
      <c r="S94" s="30">
        <f t="shared" si="48"/>
        <v>1625.5</v>
      </c>
      <c r="T94" s="30">
        <f t="shared" si="48"/>
        <v>163.30000000000001</v>
      </c>
      <c r="U94" s="30">
        <f t="shared" si="48"/>
        <v>52.3</v>
      </c>
      <c r="V94" s="30">
        <f t="shared" si="48"/>
        <v>263.97999999999996</v>
      </c>
      <c r="W94" s="30">
        <f t="shared" si="48"/>
        <v>210.38</v>
      </c>
      <c r="X94" s="30">
        <f t="shared" si="48"/>
        <v>50</v>
      </c>
      <c r="Y94" s="30">
        <f t="shared" si="48"/>
        <v>442</v>
      </c>
      <c r="Z94" s="30">
        <f t="shared" si="48"/>
        <v>231.3</v>
      </c>
      <c r="AA94" s="30">
        <f t="shared" si="48"/>
        <v>30745.200000000001</v>
      </c>
      <c r="AB94" s="30">
        <f t="shared" si="48"/>
        <v>27795.16</v>
      </c>
      <c r="AC94" s="30">
        <f t="shared" si="48"/>
        <v>940</v>
      </c>
      <c r="AD94" s="30">
        <f t="shared" si="48"/>
        <v>1408.3799999999999</v>
      </c>
      <c r="AE94" s="30">
        <f t="shared" si="48"/>
        <v>94.6</v>
      </c>
      <c r="AF94" s="30">
        <f t="shared" si="48"/>
        <v>171</v>
      </c>
      <c r="AG94" s="30">
        <f t="shared" si="48"/>
        <v>624.79999999999995</v>
      </c>
      <c r="AH94" s="30">
        <f t="shared" si="48"/>
        <v>1003.7</v>
      </c>
      <c r="AI94" s="30">
        <f t="shared" si="48"/>
        <v>385.5</v>
      </c>
      <c r="AJ94" s="30">
        <f t="shared" si="48"/>
        <v>164</v>
      </c>
      <c r="AK94" s="30">
        <f t="shared" si="48"/>
        <v>177.4</v>
      </c>
      <c r="AL94" s="30">
        <f t="shared" si="48"/>
        <v>276</v>
      </c>
      <c r="AM94" s="30">
        <f t="shared" si="48"/>
        <v>388.1</v>
      </c>
      <c r="AN94" s="30">
        <f t="shared" si="48"/>
        <v>328.3</v>
      </c>
      <c r="AO94" s="30">
        <f t="shared" si="48"/>
        <v>4372.6600000000008</v>
      </c>
      <c r="AP94" s="30">
        <f t="shared" si="48"/>
        <v>84102.48</v>
      </c>
      <c r="AQ94" s="30">
        <f t="shared" si="48"/>
        <v>239.2</v>
      </c>
      <c r="AR94" s="30">
        <f t="shared" si="48"/>
        <v>62633.900000000009</v>
      </c>
      <c r="AS94" s="30">
        <f t="shared" si="48"/>
        <v>6692.5</v>
      </c>
      <c r="AT94" s="30">
        <f t="shared" si="48"/>
        <v>2334.9</v>
      </c>
      <c r="AU94" s="30">
        <f t="shared" si="48"/>
        <v>291</v>
      </c>
      <c r="AV94" s="30">
        <f t="shared" si="48"/>
        <v>313.3</v>
      </c>
      <c r="AW94" s="30">
        <f t="shared" si="48"/>
        <v>256</v>
      </c>
      <c r="AX94" s="30">
        <f t="shared" si="48"/>
        <v>68</v>
      </c>
      <c r="AY94" s="30">
        <f t="shared" si="48"/>
        <v>425.6</v>
      </c>
      <c r="AZ94" s="30">
        <f t="shared" si="48"/>
        <v>12453.94</v>
      </c>
      <c r="BA94" s="30">
        <f t="shared" si="48"/>
        <v>9018.2999999999993</v>
      </c>
      <c r="BB94" s="30">
        <f t="shared" si="48"/>
        <v>7765.18</v>
      </c>
      <c r="BC94" s="30">
        <f t="shared" si="48"/>
        <v>26004.219999999998</v>
      </c>
      <c r="BD94" s="30">
        <f t="shared" si="48"/>
        <v>3616</v>
      </c>
      <c r="BE94" s="30">
        <f t="shared" si="48"/>
        <v>1298.8</v>
      </c>
      <c r="BF94" s="30">
        <f t="shared" si="48"/>
        <v>24447.98</v>
      </c>
      <c r="BG94" s="30">
        <f t="shared" si="48"/>
        <v>930</v>
      </c>
      <c r="BH94" s="30">
        <f t="shared" si="48"/>
        <v>556.79999999999995</v>
      </c>
      <c r="BI94" s="30">
        <f t="shared" si="48"/>
        <v>261.8</v>
      </c>
      <c r="BJ94" s="30">
        <f t="shared" si="48"/>
        <v>6300.36</v>
      </c>
      <c r="BK94" s="30">
        <f t="shared" si="48"/>
        <v>19771.400000000001</v>
      </c>
      <c r="BL94" s="30">
        <f t="shared" si="48"/>
        <v>114.6</v>
      </c>
      <c r="BM94" s="30">
        <f t="shared" si="48"/>
        <v>360.5</v>
      </c>
      <c r="BN94" s="30">
        <f t="shared" si="48"/>
        <v>3246.38</v>
      </c>
      <c r="BO94" s="30">
        <f t="shared" ref="BO94:DZ94" si="49">IF(AND((BO88+BO91+BO92+BO93)&lt;50,(BO12=0)),50,(BO88+BO91+BO92+BO93))</f>
        <v>1299.0999999999999</v>
      </c>
      <c r="BP94" s="30">
        <f t="shared" si="49"/>
        <v>181.8</v>
      </c>
      <c r="BQ94" s="30">
        <f t="shared" si="49"/>
        <v>5934.8</v>
      </c>
      <c r="BR94" s="30">
        <f t="shared" si="49"/>
        <v>4505.18</v>
      </c>
      <c r="BS94" s="30">
        <f t="shared" si="49"/>
        <v>1136.8</v>
      </c>
      <c r="BT94" s="30">
        <f t="shared" si="49"/>
        <v>404.1</v>
      </c>
      <c r="BU94" s="30">
        <f t="shared" si="49"/>
        <v>410</v>
      </c>
      <c r="BV94" s="30">
        <f t="shared" si="49"/>
        <v>1248.2</v>
      </c>
      <c r="BW94" s="30">
        <f t="shared" si="49"/>
        <v>2000.66</v>
      </c>
      <c r="BX94" s="30">
        <f t="shared" si="49"/>
        <v>69.8</v>
      </c>
      <c r="BY94" s="30">
        <f t="shared" si="49"/>
        <v>470.3</v>
      </c>
      <c r="BZ94" s="30">
        <f t="shared" si="49"/>
        <v>206</v>
      </c>
      <c r="CA94" s="30">
        <f t="shared" si="49"/>
        <v>153.30000000000001</v>
      </c>
      <c r="CB94" s="30">
        <f t="shared" si="49"/>
        <v>75771.679999999993</v>
      </c>
      <c r="CC94" s="30">
        <f t="shared" si="49"/>
        <v>192</v>
      </c>
      <c r="CD94" s="30">
        <f t="shared" si="49"/>
        <v>215.34</v>
      </c>
      <c r="CE94" s="30">
        <f t="shared" si="49"/>
        <v>153.80000000000001</v>
      </c>
      <c r="CF94" s="30">
        <f t="shared" si="49"/>
        <v>126.9</v>
      </c>
      <c r="CG94" s="30">
        <f t="shared" si="49"/>
        <v>204.3</v>
      </c>
      <c r="CH94" s="30">
        <f t="shared" si="49"/>
        <v>103.2</v>
      </c>
      <c r="CI94" s="30">
        <f t="shared" si="49"/>
        <v>703.3</v>
      </c>
      <c r="CJ94" s="30">
        <f t="shared" si="49"/>
        <v>922.3</v>
      </c>
      <c r="CK94" s="30">
        <f t="shared" si="49"/>
        <v>4973.6400000000003</v>
      </c>
      <c r="CL94" s="30">
        <f t="shared" si="49"/>
        <v>1299.5600000000002</v>
      </c>
      <c r="CM94" s="30">
        <f t="shared" si="49"/>
        <v>718</v>
      </c>
      <c r="CN94" s="30">
        <f t="shared" si="49"/>
        <v>31955.94</v>
      </c>
      <c r="CO94" s="30">
        <f t="shared" si="49"/>
        <v>14717.8</v>
      </c>
      <c r="CP94" s="30">
        <f t="shared" si="49"/>
        <v>997.19999999999993</v>
      </c>
      <c r="CQ94" s="30">
        <f t="shared" si="49"/>
        <v>799.9</v>
      </c>
      <c r="CR94" s="30">
        <f t="shared" si="49"/>
        <v>234.3</v>
      </c>
      <c r="CS94" s="30">
        <f t="shared" si="49"/>
        <v>319.39999999999998</v>
      </c>
      <c r="CT94" s="30">
        <f t="shared" si="49"/>
        <v>104.3</v>
      </c>
      <c r="CU94" s="30">
        <f t="shared" si="49"/>
        <v>75</v>
      </c>
      <c r="CV94" s="30">
        <f t="shared" si="49"/>
        <v>50</v>
      </c>
      <c r="CW94" s="30">
        <f t="shared" si="49"/>
        <v>205</v>
      </c>
      <c r="CX94" s="30">
        <f t="shared" si="49"/>
        <v>470.5</v>
      </c>
      <c r="CY94" s="30">
        <f t="shared" si="49"/>
        <v>50</v>
      </c>
      <c r="CZ94" s="30">
        <f t="shared" si="49"/>
        <v>1909.1</v>
      </c>
      <c r="DA94" s="30">
        <f t="shared" si="49"/>
        <v>202.3</v>
      </c>
      <c r="DB94" s="30">
        <f t="shared" si="49"/>
        <v>322.5</v>
      </c>
      <c r="DC94" s="30">
        <f t="shared" si="49"/>
        <v>182</v>
      </c>
      <c r="DD94" s="30">
        <f t="shared" si="49"/>
        <v>157</v>
      </c>
      <c r="DE94" s="30">
        <f t="shared" si="49"/>
        <v>316.8</v>
      </c>
      <c r="DF94" s="30">
        <f t="shared" si="49"/>
        <v>21439.42</v>
      </c>
      <c r="DG94" s="30">
        <f t="shared" si="49"/>
        <v>95</v>
      </c>
      <c r="DH94" s="30">
        <f t="shared" si="49"/>
        <v>1906.6</v>
      </c>
      <c r="DI94" s="30">
        <f t="shared" si="49"/>
        <v>2532.64</v>
      </c>
      <c r="DJ94" s="30">
        <f t="shared" si="49"/>
        <v>639</v>
      </c>
      <c r="DK94" s="30">
        <f t="shared" si="49"/>
        <v>485.5</v>
      </c>
      <c r="DL94" s="30">
        <f t="shared" si="49"/>
        <v>5728.68</v>
      </c>
      <c r="DM94" s="30">
        <f t="shared" si="49"/>
        <v>234.58</v>
      </c>
      <c r="DN94" s="30">
        <f t="shared" si="49"/>
        <v>1302.2</v>
      </c>
      <c r="DO94" s="30">
        <f t="shared" si="49"/>
        <v>3230</v>
      </c>
      <c r="DP94" s="30">
        <f t="shared" si="49"/>
        <v>201</v>
      </c>
      <c r="DQ94" s="30">
        <f t="shared" si="49"/>
        <v>817</v>
      </c>
      <c r="DR94" s="30">
        <f t="shared" si="49"/>
        <v>1367.8</v>
      </c>
      <c r="DS94" s="30">
        <f t="shared" si="49"/>
        <v>671.2</v>
      </c>
      <c r="DT94" s="30">
        <f t="shared" si="49"/>
        <v>180.5</v>
      </c>
      <c r="DU94" s="30">
        <f t="shared" si="49"/>
        <v>359.7</v>
      </c>
      <c r="DV94" s="30">
        <f t="shared" si="49"/>
        <v>213.8</v>
      </c>
      <c r="DW94" s="30">
        <f t="shared" si="49"/>
        <v>311.89999999999998</v>
      </c>
      <c r="DX94" s="30">
        <f t="shared" si="49"/>
        <v>166.8</v>
      </c>
      <c r="DY94" s="30">
        <f t="shared" si="49"/>
        <v>312.7</v>
      </c>
      <c r="DZ94" s="30">
        <f t="shared" si="49"/>
        <v>738</v>
      </c>
      <c r="EA94" s="30">
        <f t="shared" ref="EA94:FX94" si="50">IF(AND((EA88+EA91+EA92+EA93)&lt;50,(EA12=0)),50,(EA88+EA91+EA92+EA93))</f>
        <v>550.79999999999995</v>
      </c>
      <c r="EB94" s="30">
        <f t="shared" si="50"/>
        <v>570.9</v>
      </c>
      <c r="EC94" s="30">
        <f t="shared" si="50"/>
        <v>302.2</v>
      </c>
      <c r="ED94" s="30">
        <f t="shared" si="50"/>
        <v>1586.6</v>
      </c>
      <c r="EE94" s="30">
        <f t="shared" si="50"/>
        <v>193.5</v>
      </c>
      <c r="EF94" s="30">
        <f t="shared" si="50"/>
        <v>1432.4</v>
      </c>
      <c r="EG94" s="30">
        <f t="shared" si="50"/>
        <v>256.60000000000002</v>
      </c>
      <c r="EH94" s="30">
        <f t="shared" si="50"/>
        <v>250</v>
      </c>
      <c r="EI94" s="30">
        <f t="shared" si="50"/>
        <v>14483.9</v>
      </c>
      <c r="EJ94" s="30">
        <f t="shared" si="50"/>
        <v>10108.18</v>
      </c>
      <c r="EK94" s="30">
        <f t="shared" si="50"/>
        <v>686</v>
      </c>
      <c r="EL94" s="30">
        <f t="shared" si="50"/>
        <v>467.5</v>
      </c>
      <c r="EM94" s="30">
        <f t="shared" si="50"/>
        <v>394.9</v>
      </c>
      <c r="EN94" s="30">
        <f t="shared" si="50"/>
        <v>946.6</v>
      </c>
      <c r="EO94" s="30">
        <f t="shared" si="50"/>
        <v>327.5</v>
      </c>
      <c r="EP94" s="30">
        <f t="shared" si="50"/>
        <v>421</v>
      </c>
      <c r="EQ94" s="30">
        <f t="shared" si="50"/>
        <v>2695.5</v>
      </c>
      <c r="ER94" s="30">
        <f t="shared" si="50"/>
        <v>313.5</v>
      </c>
      <c r="ES94" s="30">
        <f t="shared" si="50"/>
        <v>175.38</v>
      </c>
      <c r="ET94" s="30">
        <f t="shared" si="50"/>
        <v>196.4</v>
      </c>
      <c r="EU94" s="30">
        <f t="shared" si="50"/>
        <v>577.5</v>
      </c>
      <c r="EV94" s="30">
        <f t="shared" si="50"/>
        <v>75.5</v>
      </c>
      <c r="EW94" s="30">
        <f t="shared" si="50"/>
        <v>863.6</v>
      </c>
      <c r="EX94" s="30">
        <f t="shared" si="50"/>
        <v>170</v>
      </c>
      <c r="EY94" s="30">
        <f t="shared" si="50"/>
        <v>224</v>
      </c>
      <c r="EZ94" s="30">
        <f t="shared" si="50"/>
        <v>131</v>
      </c>
      <c r="FA94" s="30">
        <f t="shared" si="50"/>
        <v>3462.3</v>
      </c>
      <c r="FB94" s="30">
        <f t="shared" si="50"/>
        <v>308.60000000000002</v>
      </c>
      <c r="FC94" s="30">
        <f t="shared" si="50"/>
        <v>2101.02</v>
      </c>
      <c r="FD94" s="30">
        <f t="shared" si="50"/>
        <v>407</v>
      </c>
      <c r="FE94" s="30">
        <f t="shared" si="50"/>
        <v>86.2</v>
      </c>
      <c r="FF94" s="30">
        <f t="shared" si="50"/>
        <v>197</v>
      </c>
      <c r="FG94" s="30">
        <f t="shared" si="50"/>
        <v>128</v>
      </c>
      <c r="FH94" s="30">
        <f t="shared" si="50"/>
        <v>71</v>
      </c>
      <c r="FI94" s="30">
        <f t="shared" si="50"/>
        <v>1772.9</v>
      </c>
      <c r="FJ94" s="30">
        <f t="shared" si="50"/>
        <v>2017</v>
      </c>
      <c r="FK94" s="30">
        <f t="shared" si="50"/>
        <v>2574.3000000000002</v>
      </c>
      <c r="FL94" s="30">
        <f t="shared" si="50"/>
        <v>8182.14</v>
      </c>
      <c r="FM94" s="30">
        <f t="shared" si="50"/>
        <v>3824.5</v>
      </c>
      <c r="FN94" s="30">
        <f t="shared" si="50"/>
        <v>21728.36</v>
      </c>
      <c r="FO94" s="30">
        <f t="shared" si="50"/>
        <v>1093</v>
      </c>
      <c r="FP94" s="30">
        <f t="shared" si="50"/>
        <v>2293</v>
      </c>
      <c r="FQ94" s="30">
        <f t="shared" si="50"/>
        <v>989.2</v>
      </c>
      <c r="FR94" s="30">
        <f t="shared" si="50"/>
        <v>170.8</v>
      </c>
      <c r="FS94" s="30">
        <f t="shared" si="50"/>
        <v>189.4</v>
      </c>
      <c r="FT94" s="30">
        <f t="shared" si="50"/>
        <v>60.5</v>
      </c>
      <c r="FU94" s="30">
        <f t="shared" si="50"/>
        <v>826.8</v>
      </c>
      <c r="FV94" s="30">
        <f t="shared" si="50"/>
        <v>698.6</v>
      </c>
      <c r="FW94" s="30">
        <f t="shared" si="50"/>
        <v>167.6</v>
      </c>
      <c r="FX94" s="30">
        <f t="shared" si="50"/>
        <v>57.5</v>
      </c>
      <c r="FY94" s="21"/>
      <c r="FZ94" s="21">
        <f t="shared" ref="FZ94:FZ101" si="51">SUM(C94:FX94)</f>
        <v>831122.94000000064</v>
      </c>
      <c r="GA94" s="20"/>
      <c r="GB94" s="21"/>
      <c r="GC94" s="21"/>
      <c r="GD94" s="21"/>
      <c r="GE94" s="21"/>
      <c r="GF94" s="7"/>
      <c r="GG94" s="7"/>
      <c r="GH94" s="18"/>
      <c r="GI94" s="18"/>
      <c r="GJ94" s="18"/>
      <c r="GK94" s="18"/>
      <c r="GL94" s="18"/>
      <c r="GM94" s="18"/>
      <c r="GN94" s="23"/>
      <c r="GO94" s="23"/>
    </row>
    <row r="95" spans="1:197" x14ac:dyDescent="0.35">
      <c r="A95" s="6" t="s">
        <v>569</v>
      </c>
      <c r="B95" s="7" t="s">
        <v>570</v>
      </c>
      <c r="C95" s="21">
        <f t="shared" ref="C95:BN95" si="52">C13</f>
        <v>2</v>
      </c>
      <c r="D95" s="21">
        <f t="shared" si="52"/>
        <v>38.5</v>
      </c>
      <c r="E95" s="21">
        <f t="shared" si="52"/>
        <v>0</v>
      </c>
      <c r="F95" s="21">
        <f t="shared" si="52"/>
        <v>4</v>
      </c>
      <c r="G95" s="21">
        <f t="shared" si="52"/>
        <v>0</v>
      </c>
      <c r="H95" s="21">
        <f t="shared" si="52"/>
        <v>2</v>
      </c>
      <c r="I95" s="21">
        <f t="shared" si="52"/>
        <v>13</v>
      </c>
      <c r="J95" s="21">
        <f t="shared" si="52"/>
        <v>0</v>
      </c>
      <c r="K95" s="21">
        <f t="shared" si="52"/>
        <v>0</v>
      </c>
      <c r="L95" s="21">
        <f t="shared" si="52"/>
        <v>11.5</v>
      </c>
      <c r="M95" s="21">
        <f t="shared" si="52"/>
        <v>5</v>
      </c>
      <c r="N95" s="21">
        <f t="shared" si="52"/>
        <v>74.5</v>
      </c>
      <c r="O95" s="21">
        <f t="shared" si="52"/>
        <v>50</v>
      </c>
      <c r="P95" s="21">
        <f t="shared" si="52"/>
        <v>0</v>
      </c>
      <c r="Q95" s="21">
        <f t="shared" si="52"/>
        <v>141</v>
      </c>
      <c r="R95" s="21">
        <f t="shared" si="52"/>
        <v>2</v>
      </c>
      <c r="S95" s="21">
        <f t="shared" si="52"/>
        <v>0</v>
      </c>
      <c r="T95" s="21">
        <f t="shared" si="52"/>
        <v>0</v>
      </c>
      <c r="U95" s="21">
        <f t="shared" si="52"/>
        <v>0</v>
      </c>
      <c r="V95" s="21">
        <f t="shared" si="52"/>
        <v>0</v>
      </c>
      <c r="W95" s="21">
        <f t="shared" si="52"/>
        <v>0</v>
      </c>
      <c r="X95" s="21">
        <f t="shared" si="52"/>
        <v>0</v>
      </c>
      <c r="Y95" s="21">
        <f t="shared" si="52"/>
        <v>0</v>
      </c>
      <c r="Z95" s="21">
        <f t="shared" si="52"/>
        <v>0</v>
      </c>
      <c r="AA95" s="21">
        <f t="shared" si="52"/>
        <v>36.5</v>
      </c>
      <c r="AB95" s="21">
        <f t="shared" si="52"/>
        <v>36</v>
      </c>
      <c r="AC95" s="21">
        <f t="shared" si="52"/>
        <v>0</v>
      </c>
      <c r="AD95" s="21">
        <f t="shared" si="52"/>
        <v>2</v>
      </c>
      <c r="AE95" s="21">
        <f t="shared" si="52"/>
        <v>0</v>
      </c>
      <c r="AF95" s="21">
        <f t="shared" si="52"/>
        <v>0</v>
      </c>
      <c r="AG95" s="21">
        <f t="shared" si="52"/>
        <v>0</v>
      </c>
      <c r="AH95" s="21">
        <f t="shared" si="52"/>
        <v>0</v>
      </c>
      <c r="AI95" s="21">
        <f t="shared" si="52"/>
        <v>0</v>
      </c>
      <c r="AJ95" s="21">
        <f t="shared" si="52"/>
        <v>0</v>
      </c>
      <c r="AK95" s="21">
        <f t="shared" si="52"/>
        <v>0</v>
      </c>
      <c r="AL95" s="21">
        <f t="shared" si="52"/>
        <v>0</v>
      </c>
      <c r="AM95" s="21">
        <f t="shared" si="52"/>
        <v>0</v>
      </c>
      <c r="AN95" s="21">
        <f t="shared" si="52"/>
        <v>0</v>
      </c>
      <c r="AO95" s="21">
        <f t="shared" si="52"/>
        <v>0</v>
      </c>
      <c r="AP95" s="21">
        <f t="shared" si="52"/>
        <v>166</v>
      </c>
      <c r="AQ95" s="21">
        <f t="shared" si="52"/>
        <v>1</v>
      </c>
      <c r="AR95" s="21">
        <f t="shared" si="52"/>
        <v>73</v>
      </c>
      <c r="AS95" s="21">
        <f t="shared" si="52"/>
        <v>14</v>
      </c>
      <c r="AT95" s="21">
        <f t="shared" si="52"/>
        <v>1</v>
      </c>
      <c r="AU95" s="21">
        <f t="shared" si="52"/>
        <v>0</v>
      </c>
      <c r="AV95" s="21">
        <f t="shared" si="52"/>
        <v>0</v>
      </c>
      <c r="AW95" s="21">
        <f t="shared" si="52"/>
        <v>0</v>
      </c>
      <c r="AX95" s="21">
        <f t="shared" si="52"/>
        <v>0</v>
      </c>
      <c r="AY95" s="21">
        <f t="shared" si="52"/>
        <v>0</v>
      </c>
      <c r="AZ95" s="21">
        <f t="shared" si="52"/>
        <v>0</v>
      </c>
      <c r="BA95" s="21">
        <f t="shared" si="52"/>
        <v>0</v>
      </c>
      <c r="BB95" s="21">
        <f t="shared" si="52"/>
        <v>10</v>
      </c>
      <c r="BC95" s="21">
        <f t="shared" si="52"/>
        <v>22.5</v>
      </c>
      <c r="BD95" s="21">
        <f t="shared" si="52"/>
        <v>5</v>
      </c>
      <c r="BE95" s="21">
        <f t="shared" si="52"/>
        <v>0</v>
      </c>
      <c r="BF95" s="21">
        <f t="shared" si="52"/>
        <v>30</v>
      </c>
      <c r="BG95" s="21">
        <f t="shared" si="52"/>
        <v>0</v>
      </c>
      <c r="BH95" s="21">
        <f t="shared" si="52"/>
        <v>9.5</v>
      </c>
      <c r="BI95" s="21">
        <f t="shared" si="52"/>
        <v>0</v>
      </c>
      <c r="BJ95" s="21">
        <f t="shared" si="52"/>
        <v>17</v>
      </c>
      <c r="BK95" s="21">
        <f t="shared" si="52"/>
        <v>99</v>
      </c>
      <c r="BL95" s="21">
        <f t="shared" si="52"/>
        <v>1.5</v>
      </c>
      <c r="BM95" s="21">
        <f t="shared" si="52"/>
        <v>4</v>
      </c>
      <c r="BN95" s="21">
        <f t="shared" si="52"/>
        <v>45</v>
      </c>
      <c r="BO95" s="21">
        <f t="shared" ref="BO95:DZ95" si="53">BO13</f>
        <v>0</v>
      </c>
      <c r="BP95" s="21">
        <f t="shared" si="53"/>
        <v>0</v>
      </c>
      <c r="BQ95" s="21">
        <f t="shared" si="53"/>
        <v>1.5</v>
      </c>
      <c r="BR95" s="21">
        <f t="shared" si="53"/>
        <v>0</v>
      </c>
      <c r="BS95" s="21">
        <f t="shared" si="53"/>
        <v>0</v>
      </c>
      <c r="BT95" s="21">
        <f t="shared" si="53"/>
        <v>0</v>
      </c>
      <c r="BU95" s="21">
        <f t="shared" si="53"/>
        <v>0</v>
      </c>
      <c r="BV95" s="21">
        <f t="shared" si="53"/>
        <v>0</v>
      </c>
      <c r="BW95" s="21">
        <f t="shared" si="53"/>
        <v>0</v>
      </c>
      <c r="BX95" s="21">
        <f t="shared" si="53"/>
        <v>0</v>
      </c>
      <c r="BY95" s="21">
        <f t="shared" si="53"/>
        <v>0</v>
      </c>
      <c r="BZ95" s="21">
        <f t="shared" si="53"/>
        <v>0</v>
      </c>
      <c r="CA95" s="21">
        <f t="shared" si="53"/>
        <v>0</v>
      </c>
      <c r="CB95" s="21">
        <f t="shared" si="53"/>
        <v>153</v>
      </c>
      <c r="CC95" s="21">
        <f t="shared" si="53"/>
        <v>0</v>
      </c>
      <c r="CD95" s="21">
        <f t="shared" si="53"/>
        <v>0</v>
      </c>
      <c r="CE95" s="21">
        <f t="shared" si="53"/>
        <v>0</v>
      </c>
      <c r="CF95" s="21">
        <f t="shared" si="53"/>
        <v>0</v>
      </c>
      <c r="CG95" s="21">
        <f t="shared" si="53"/>
        <v>0</v>
      </c>
      <c r="CH95" s="21">
        <f t="shared" si="53"/>
        <v>0</v>
      </c>
      <c r="CI95" s="21">
        <f t="shared" si="53"/>
        <v>0</v>
      </c>
      <c r="CJ95" s="21">
        <f t="shared" si="53"/>
        <v>1</v>
      </c>
      <c r="CK95" s="21">
        <f t="shared" si="53"/>
        <v>0</v>
      </c>
      <c r="CL95" s="21">
        <f t="shared" si="53"/>
        <v>3</v>
      </c>
      <c r="CM95" s="21">
        <f t="shared" si="53"/>
        <v>1</v>
      </c>
      <c r="CN95" s="21">
        <f t="shared" si="53"/>
        <v>167</v>
      </c>
      <c r="CO95" s="21">
        <f t="shared" si="53"/>
        <v>60.5</v>
      </c>
      <c r="CP95" s="21">
        <f t="shared" si="53"/>
        <v>8</v>
      </c>
      <c r="CQ95" s="21">
        <f t="shared" si="53"/>
        <v>0</v>
      </c>
      <c r="CR95" s="21">
        <f t="shared" si="53"/>
        <v>0</v>
      </c>
      <c r="CS95" s="21">
        <f t="shared" si="53"/>
        <v>0</v>
      </c>
      <c r="CT95" s="21">
        <f t="shared" si="53"/>
        <v>0</v>
      </c>
      <c r="CU95" s="21">
        <f t="shared" si="53"/>
        <v>0</v>
      </c>
      <c r="CV95" s="21">
        <f t="shared" si="53"/>
        <v>0</v>
      </c>
      <c r="CW95" s="21">
        <f t="shared" si="53"/>
        <v>0</v>
      </c>
      <c r="CX95" s="21">
        <f t="shared" si="53"/>
        <v>0</v>
      </c>
      <c r="CY95" s="21">
        <f t="shared" si="53"/>
        <v>0</v>
      </c>
      <c r="CZ95" s="21">
        <f t="shared" si="53"/>
        <v>0</v>
      </c>
      <c r="DA95" s="21">
        <f t="shared" si="53"/>
        <v>0</v>
      </c>
      <c r="DB95" s="21">
        <f t="shared" si="53"/>
        <v>0</v>
      </c>
      <c r="DC95" s="21">
        <f t="shared" si="53"/>
        <v>0</v>
      </c>
      <c r="DD95" s="21">
        <f t="shared" si="53"/>
        <v>0</v>
      </c>
      <c r="DE95" s="21">
        <f t="shared" si="53"/>
        <v>0</v>
      </c>
      <c r="DF95" s="21">
        <f t="shared" si="53"/>
        <v>36.5</v>
      </c>
      <c r="DG95" s="21">
        <f t="shared" si="53"/>
        <v>0</v>
      </c>
      <c r="DH95" s="21">
        <f t="shared" si="53"/>
        <v>0</v>
      </c>
      <c r="DI95" s="21">
        <f t="shared" si="53"/>
        <v>2.5</v>
      </c>
      <c r="DJ95" s="21">
        <f t="shared" si="53"/>
        <v>0</v>
      </c>
      <c r="DK95" s="21">
        <f t="shared" si="53"/>
        <v>0</v>
      </c>
      <c r="DL95" s="21">
        <f t="shared" si="53"/>
        <v>0</v>
      </c>
      <c r="DM95" s="21">
        <f t="shared" si="53"/>
        <v>0</v>
      </c>
      <c r="DN95" s="21">
        <f t="shared" si="53"/>
        <v>0</v>
      </c>
      <c r="DO95" s="21">
        <f t="shared" si="53"/>
        <v>1</v>
      </c>
      <c r="DP95" s="21">
        <f t="shared" si="53"/>
        <v>0</v>
      </c>
      <c r="DQ95" s="21">
        <f t="shared" si="53"/>
        <v>0</v>
      </c>
      <c r="DR95" s="21">
        <f t="shared" si="53"/>
        <v>0</v>
      </c>
      <c r="DS95" s="21">
        <f t="shared" si="53"/>
        <v>0</v>
      </c>
      <c r="DT95" s="21">
        <f t="shared" si="53"/>
        <v>0</v>
      </c>
      <c r="DU95" s="21">
        <f t="shared" si="53"/>
        <v>0</v>
      </c>
      <c r="DV95" s="21">
        <f t="shared" si="53"/>
        <v>0</v>
      </c>
      <c r="DW95" s="21">
        <f t="shared" si="53"/>
        <v>0</v>
      </c>
      <c r="DX95" s="21">
        <f t="shared" si="53"/>
        <v>0</v>
      </c>
      <c r="DY95" s="21">
        <f t="shared" si="53"/>
        <v>0</v>
      </c>
      <c r="DZ95" s="21">
        <f t="shared" si="53"/>
        <v>1</v>
      </c>
      <c r="EA95" s="21">
        <f t="shared" ref="EA95:FX95" si="54">EA13</f>
        <v>1</v>
      </c>
      <c r="EB95" s="21">
        <f t="shared" si="54"/>
        <v>0</v>
      </c>
      <c r="EC95" s="21">
        <f t="shared" si="54"/>
        <v>0</v>
      </c>
      <c r="ED95" s="21">
        <f t="shared" si="54"/>
        <v>0</v>
      </c>
      <c r="EE95" s="21">
        <f t="shared" si="54"/>
        <v>0</v>
      </c>
      <c r="EF95" s="21">
        <f t="shared" si="54"/>
        <v>2</v>
      </c>
      <c r="EG95" s="21">
        <f t="shared" si="54"/>
        <v>0</v>
      </c>
      <c r="EH95" s="21">
        <f t="shared" si="54"/>
        <v>1</v>
      </c>
      <c r="EI95" s="21">
        <f t="shared" si="54"/>
        <v>9</v>
      </c>
      <c r="EJ95" s="21">
        <f t="shared" si="54"/>
        <v>23</v>
      </c>
      <c r="EK95" s="21">
        <f t="shared" si="54"/>
        <v>0</v>
      </c>
      <c r="EL95" s="21">
        <f t="shared" si="54"/>
        <v>0</v>
      </c>
      <c r="EM95" s="21">
        <f t="shared" si="54"/>
        <v>1</v>
      </c>
      <c r="EN95" s="21">
        <f t="shared" si="54"/>
        <v>0</v>
      </c>
      <c r="EO95" s="21">
        <f t="shared" si="54"/>
        <v>0</v>
      </c>
      <c r="EP95" s="21">
        <f t="shared" si="54"/>
        <v>0</v>
      </c>
      <c r="EQ95" s="21">
        <f t="shared" si="54"/>
        <v>0</v>
      </c>
      <c r="ER95" s="21">
        <f t="shared" si="54"/>
        <v>0</v>
      </c>
      <c r="ES95" s="21">
        <f t="shared" si="54"/>
        <v>0</v>
      </c>
      <c r="ET95" s="21">
        <f t="shared" si="54"/>
        <v>0</v>
      </c>
      <c r="EU95" s="21">
        <f t="shared" si="54"/>
        <v>0</v>
      </c>
      <c r="EV95" s="21">
        <f t="shared" si="54"/>
        <v>1</v>
      </c>
      <c r="EW95" s="21">
        <f t="shared" si="54"/>
        <v>0</v>
      </c>
      <c r="EX95" s="21">
        <f t="shared" si="54"/>
        <v>0</v>
      </c>
      <c r="EY95" s="21">
        <f t="shared" si="54"/>
        <v>0</v>
      </c>
      <c r="EZ95" s="21">
        <f t="shared" si="54"/>
        <v>0</v>
      </c>
      <c r="FA95" s="21">
        <f t="shared" si="54"/>
        <v>8</v>
      </c>
      <c r="FB95" s="21">
        <f t="shared" si="54"/>
        <v>0</v>
      </c>
      <c r="FC95" s="21">
        <f t="shared" si="54"/>
        <v>5</v>
      </c>
      <c r="FD95" s="21">
        <f t="shared" si="54"/>
        <v>0</v>
      </c>
      <c r="FE95" s="21">
        <f t="shared" si="54"/>
        <v>0</v>
      </c>
      <c r="FF95" s="21">
        <f t="shared" si="54"/>
        <v>0</v>
      </c>
      <c r="FG95" s="21">
        <f t="shared" si="54"/>
        <v>0</v>
      </c>
      <c r="FH95" s="21">
        <f t="shared" si="54"/>
        <v>0</v>
      </c>
      <c r="FI95" s="21">
        <f t="shared" si="54"/>
        <v>0</v>
      </c>
      <c r="FJ95" s="21">
        <f t="shared" si="54"/>
        <v>0</v>
      </c>
      <c r="FK95" s="21">
        <f t="shared" si="54"/>
        <v>0</v>
      </c>
      <c r="FL95" s="21">
        <f t="shared" si="54"/>
        <v>0</v>
      </c>
      <c r="FM95" s="21">
        <f t="shared" si="54"/>
        <v>0</v>
      </c>
      <c r="FN95" s="21">
        <f t="shared" si="54"/>
        <v>6.5</v>
      </c>
      <c r="FO95" s="21">
        <f t="shared" si="54"/>
        <v>0</v>
      </c>
      <c r="FP95" s="21">
        <f t="shared" si="54"/>
        <v>0</v>
      </c>
      <c r="FQ95" s="21">
        <f t="shared" si="54"/>
        <v>0</v>
      </c>
      <c r="FR95" s="21">
        <f t="shared" si="54"/>
        <v>0</v>
      </c>
      <c r="FS95" s="21">
        <f t="shared" si="54"/>
        <v>0</v>
      </c>
      <c r="FT95" s="21">
        <f t="shared" si="54"/>
        <v>0</v>
      </c>
      <c r="FU95" s="21">
        <f t="shared" si="54"/>
        <v>0</v>
      </c>
      <c r="FV95" s="21">
        <f t="shared" si="54"/>
        <v>0</v>
      </c>
      <c r="FW95" s="21">
        <f t="shared" si="54"/>
        <v>0</v>
      </c>
      <c r="FX95" s="21">
        <f t="shared" si="54"/>
        <v>0</v>
      </c>
      <c r="FZ95" s="21">
        <f t="shared" si="51"/>
        <v>1410</v>
      </c>
      <c r="GA95" s="20"/>
      <c r="GB95" s="21"/>
      <c r="GC95" s="21"/>
      <c r="GD95" s="21"/>
      <c r="GE95" s="21"/>
      <c r="GF95" s="21"/>
      <c r="GG95" s="7"/>
      <c r="GH95" s="18"/>
      <c r="GI95" s="18"/>
      <c r="GJ95" s="18"/>
      <c r="GK95" s="18"/>
      <c r="GL95" s="18"/>
      <c r="GM95" s="18"/>
      <c r="GN95" s="23"/>
      <c r="GO95" s="23"/>
    </row>
    <row r="96" spans="1:197" x14ac:dyDescent="0.35">
      <c r="A96" s="6" t="s">
        <v>571</v>
      </c>
      <c r="B96" s="7" t="s">
        <v>572</v>
      </c>
      <c r="C96" s="21">
        <f t="shared" ref="C96:BN96" si="55">C33</f>
        <v>0</v>
      </c>
      <c r="D96" s="21">
        <f t="shared" si="55"/>
        <v>8</v>
      </c>
      <c r="E96" s="21">
        <f t="shared" si="55"/>
        <v>0</v>
      </c>
      <c r="F96" s="21">
        <f t="shared" si="55"/>
        <v>0</v>
      </c>
      <c r="G96" s="21">
        <f t="shared" si="55"/>
        <v>0</v>
      </c>
      <c r="H96" s="21">
        <f t="shared" si="55"/>
        <v>0</v>
      </c>
      <c r="I96" s="21">
        <f t="shared" si="55"/>
        <v>0</v>
      </c>
      <c r="J96" s="21">
        <f t="shared" si="55"/>
        <v>0</v>
      </c>
      <c r="K96" s="21">
        <f t="shared" si="55"/>
        <v>0</v>
      </c>
      <c r="L96" s="21">
        <f t="shared" si="55"/>
        <v>0</v>
      </c>
      <c r="M96" s="21">
        <f t="shared" si="55"/>
        <v>0</v>
      </c>
      <c r="N96" s="21">
        <f t="shared" si="55"/>
        <v>0</v>
      </c>
      <c r="O96" s="21">
        <f t="shared" si="55"/>
        <v>0</v>
      </c>
      <c r="P96" s="21">
        <f t="shared" si="55"/>
        <v>0</v>
      </c>
      <c r="Q96" s="21">
        <f t="shared" si="55"/>
        <v>0</v>
      </c>
      <c r="R96" s="21">
        <f t="shared" si="55"/>
        <v>0</v>
      </c>
      <c r="S96" s="21">
        <f t="shared" si="55"/>
        <v>0</v>
      </c>
      <c r="T96" s="21">
        <f t="shared" si="55"/>
        <v>0</v>
      </c>
      <c r="U96" s="21">
        <f t="shared" si="55"/>
        <v>0</v>
      </c>
      <c r="V96" s="21">
        <f t="shared" si="55"/>
        <v>0</v>
      </c>
      <c r="W96" s="21">
        <f t="shared" si="55"/>
        <v>0</v>
      </c>
      <c r="X96" s="21">
        <f t="shared" si="55"/>
        <v>0</v>
      </c>
      <c r="Y96" s="21">
        <f t="shared" si="55"/>
        <v>0</v>
      </c>
      <c r="Z96" s="21">
        <f t="shared" si="55"/>
        <v>0</v>
      </c>
      <c r="AA96" s="21">
        <f t="shared" si="55"/>
        <v>0</v>
      </c>
      <c r="AB96" s="21">
        <f t="shared" si="55"/>
        <v>0</v>
      </c>
      <c r="AC96" s="21">
        <f t="shared" si="55"/>
        <v>0</v>
      </c>
      <c r="AD96" s="21">
        <f t="shared" si="55"/>
        <v>0</v>
      </c>
      <c r="AE96" s="21">
        <f t="shared" si="55"/>
        <v>0</v>
      </c>
      <c r="AF96" s="21">
        <f t="shared" si="55"/>
        <v>0</v>
      </c>
      <c r="AG96" s="21">
        <f t="shared" si="55"/>
        <v>0</v>
      </c>
      <c r="AH96" s="21">
        <f t="shared" si="55"/>
        <v>0</v>
      </c>
      <c r="AI96" s="21">
        <f t="shared" si="55"/>
        <v>0</v>
      </c>
      <c r="AJ96" s="21">
        <f t="shared" si="55"/>
        <v>0</v>
      </c>
      <c r="AK96" s="21">
        <f t="shared" si="55"/>
        <v>0</v>
      </c>
      <c r="AL96" s="21">
        <f t="shared" si="55"/>
        <v>0</v>
      </c>
      <c r="AM96" s="21">
        <f t="shared" si="55"/>
        <v>0</v>
      </c>
      <c r="AN96" s="21">
        <f t="shared" si="55"/>
        <v>0</v>
      </c>
      <c r="AO96" s="21">
        <f t="shared" si="55"/>
        <v>0</v>
      </c>
      <c r="AP96" s="21">
        <f t="shared" si="55"/>
        <v>0</v>
      </c>
      <c r="AQ96" s="21">
        <f t="shared" si="55"/>
        <v>0</v>
      </c>
      <c r="AR96" s="21">
        <f t="shared" si="55"/>
        <v>0</v>
      </c>
      <c r="AS96" s="21">
        <f t="shared" si="55"/>
        <v>0</v>
      </c>
      <c r="AT96" s="21">
        <f t="shared" si="55"/>
        <v>0</v>
      </c>
      <c r="AU96" s="21">
        <f t="shared" si="55"/>
        <v>0</v>
      </c>
      <c r="AV96" s="21">
        <f t="shared" si="55"/>
        <v>0</v>
      </c>
      <c r="AW96" s="21">
        <f t="shared" si="55"/>
        <v>0</v>
      </c>
      <c r="AX96" s="21">
        <f t="shared" si="55"/>
        <v>0</v>
      </c>
      <c r="AY96" s="21">
        <f t="shared" si="55"/>
        <v>0</v>
      </c>
      <c r="AZ96" s="21">
        <f t="shared" si="55"/>
        <v>0</v>
      </c>
      <c r="BA96" s="21">
        <f t="shared" si="55"/>
        <v>0</v>
      </c>
      <c r="BB96" s="21">
        <f t="shared" si="55"/>
        <v>0</v>
      </c>
      <c r="BC96" s="21">
        <f t="shared" si="55"/>
        <v>0</v>
      </c>
      <c r="BD96" s="21">
        <f t="shared" si="55"/>
        <v>0</v>
      </c>
      <c r="BE96" s="21">
        <f t="shared" si="55"/>
        <v>0</v>
      </c>
      <c r="BF96" s="21">
        <f t="shared" si="55"/>
        <v>0</v>
      </c>
      <c r="BG96" s="21">
        <f t="shared" si="55"/>
        <v>0</v>
      </c>
      <c r="BH96" s="21">
        <f t="shared" si="55"/>
        <v>0</v>
      </c>
      <c r="BI96" s="21">
        <f t="shared" si="55"/>
        <v>0</v>
      </c>
      <c r="BJ96" s="21">
        <f t="shared" si="55"/>
        <v>0</v>
      </c>
      <c r="BK96" s="21">
        <f t="shared" si="55"/>
        <v>0</v>
      </c>
      <c r="BL96" s="21">
        <f t="shared" si="55"/>
        <v>0</v>
      </c>
      <c r="BM96" s="21">
        <f t="shared" si="55"/>
        <v>0</v>
      </c>
      <c r="BN96" s="21">
        <f t="shared" si="55"/>
        <v>0</v>
      </c>
      <c r="BO96" s="21">
        <f t="shared" ref="BO96:DZ96" si="56">BO33</f>
        <v>0</v>
      </c>
      <c r="BP96" s="21">
        <f t="shared" si="56"/>
        <v>0</v>
      </c>
      <c r="BQ96" s="21">
        <f t="shared" si="56"/>
        <v>0</v>
      </c>
      <c r="BR96" s="21">
        <f t="shared" si="56"/>
        <v>0</v>
      </c>
      <c r="BS96" s="21">
        <f t="shared" si="56"/>
        <v>0</v>
      </c>
      <c r="BT96" s="21">
        <f t="shared" si="56"/>
        <v>0</v>
      </c>
      <c r="BU96" s="21">
        <f t="shared" si="56"/>
        <v>0</v>
      </c>
      <c r="BV96" s="21">
        <f t="shared" si="56"/>
        <v>0</v>
      </c>
      <c r="BW96" s="21">
        <f t="shared" si="56"/>
        <v>0</v>
      </c>
      <c r="BX96" s="21">
        <f t="shared" si="56"/>
        <v>0</v>
      </c>
      <c r="BY96" s="21">
        <f t="shared" si="56"/>
        <v>0</v>
      </c>
      <c r="BZ96" s="21">
        <f t="shared" si="56"/>
        <v>0</v>
      </c>
      <c r="CA96" s="21">
        <f t="shared" si="56"/>
        <v>0</v>
      </c>
      <c r="CB96" s="21">
        <f t="shared" si="56"/>
        <v>0</v>
      </c>
      <c r="CC96" s="21">
        <f t="shared" si="56"/>
        <v>0</v>
      </c>
      <c r="CD96" s="21">
        <f t="shared" si="56"/>
        <v>0</v>
      </c>
      <c r="CE96" s="21">
        <f t="shared" si="56"/>
        <v>0</v>
      </c>
      <c r="CF96" s="21">
        <f t="shared" si="56"/>
        <v>0</v>
      </c>
      <c r="CG96" s="21">
        <f t="shared" si="56"/>
        <v>0</v>
      </c>
      <c r="CH96" s="21">
        <f t="shared" si="56"/>
        <v>0</v>
      </c>
      <c r="CI96" s="21">
        <f t="shared" si="56"/>
        <v>0</v>
      </c>
      <c r="CJ96" s="21">
        <f t="shared" si="56"/>
        <v>0</v>
      </c>
      <c r="CK96" s="21">
        <f t="shared" si="56"/>
        <v>0</v>
      </c>
      <c r="CL96" s="21">
        <f t="shared" si="56"/>
        <v>0</v>
      </c>
      <c r="CM96" s="21">
        <f t="shared" si="56"/>
        <v>0</v>
      </c>
      <c r="CN96" s="21">
        <f t="shared" si="56"/>
        <v>0</v>
      </c>
      <c r="CO96" s="21">
        <f t="shared" si="56"/>
        <v>0</v>
      </c>
      <c r="CP96" s="21">
        <f t="shared" si="56"/>
        <v>0</v>
      </c>
      <c r="CQ96" s="21">
        <f t="shared" si="56"/>
        <v>0</v>
      </c>
      <c r="CR96" s="21">
        <f t="shared" si="56"/>
        <v>0</v>
      </c>
      <c r="CS96" s="21">
        <f t="shared" si="56"/>
        <v>0</v>
      </c>
      <c r="CT96" s="21">
        <f t="shared" si="56"/>
        <v>0</v>
      </c>
      <c r="CU96" s="21">
        <f t="shared" si="56"/>
        <v>0</v>
      </c>
      <c r="CV96" s="21">
        <f t="shared" si="56"/>
        <v>0</v>
      </c>
      <c r="CW96" s="21">
        <f t="shared" si="56"/>
        <v>0</v>
      </c>
      <c r="CX96" s="21">
        <f t="shared" si="56"/>
        <v>0</v>
      </c>
      <c r="CY96" s="21">
        <f t="shared" si="56"/>
        <v>0</v>
      </c>
      <c r="CZ96" s="21">
        <f t="shared" si="56"/>
        <v>0</v>
      </c>
      <c r="DA96" s="21">
        <f t="shared" si="56"/>
        <v>0</v>
      </c>
      <c r="DB96" s="21">
        <f t="shared" si="56"/>
        <v>0</v>
      </c>
      <c r="DC96" s="21">
        <f t="shared" si="56"/>
        <v>0</v>
      </c>
      <c r="DD96" s="21">
        <f t="shared" si="56"/>
        <v>0</v>
      </c>
      <c r="DE96" s="21">
        <f t="shared" si="56"/>
        <v>0</v>
      </c>
      <c r="DF96" s="21">
        <f t="shared" si="56"/>
        <v>0</v>
      </c>
      <c r="DG96" s="21">
        <f t="shared" si="56"/>
        <v>0</v>
      </c>
      <c r="DH96" s="21">
        <f t="shared" si="56"/>
        <v>0</v>
      </c>
      <c r="DI96" s="21">
        <f t="shared" si="56"/>
        <v>0</v>
      </c>
      <c r="DJ96" s="21">
        <f t="shared" si="56"/>
        <v>0</v>
      </c>
      <c r="DK96" s="21">
        <f t="shared" si="56"/>
        <v>0</v>
      </c>
      <c r="DL96" s="21">
        <f t="shared" si="56"/>
        <v>0</v>
      </c>
      <c r="DM96" s="21">
        <f t="shared" si="56"/>
        <v>0</v>
      </c>
      <c r="DN96" s="21">
        <f t="shared" si="56"/>
        <v>0</v>
      </c>
      <c r="DO96" s="21">
        <f t="shared" si="56"/>
        <v>0</v>
      </c>
      <c r="DP96" s="21">
        <f t="shared" si="56"/>
        <v>0</v>
      </c>
      <c r="DQ96" s="21">
        <f t="shared" si="56"/>
        <v>0</v>
      </c>
      <c r="DR96" s="21">
        <f t="shared" si="56"/>
        <v>0</v>
      </c>
      <c r="DS96" s="21">
        <f t="shared" si="56"/>
        <v>0</v>
      </c>
      <c r="DT96" s="21">
        <f t="shared" si="56"/>
        <v>0</v>
      </c>
      <c r="DU96" s="21">
        <f t="shared" si="56"/>
        <v>0</v>
      </c>
      <c r="DV96" s="21">
        <f t="shared" si="56"/>
        <v>0</v>
      </c>
      <c r="DW96" s="21">
        <f t="shared" si="56"/>
        <v>0</v>
      </c>
      <c r="DX96" s="21">
        <f t="shared" si="56"/>
        <v>0</v>
      </c>
      <c r="DY96" s="21">
        <f t="shared" si="56"/>
        <v>0</v>
      </c>
      <c r="DZ96" s="21">
        <f t="shared" si="56"/>
        <v>0</v>
      </c>
      <c r="EA96" s="21">
        <f t="shared" ref="EA96:FX96" si="57">EA33</f>
        <v>0</v>
      </c>
      <c r="EB96" s="21">
        <f t="shared" si="57"/>
        <v>0</v>
      </c>
      <c r="EC96" s="21">
        <f t="shared" si="57"/>
        <v>0</v>
      </c>
      <c r="ED96" s="21">
        <f t="shared" si="57"/>
        <v>0</v>
      </c>
      <c r="EE96" s="21">
        <f t="shared" si="57"/>
        <v>0</v>
      </c>
      <c r="EF96" s="21">
        <f t="shared" si="57"/>
        <v>0</v>
      </c>
      <c r="EG96" s="21">
        <f t="shared" si="57"/>
        <v>0</v>
      </c>
      <c r="EH96" s="21">
        <f t="shared" si="57"/>
        <v>0</v>
      </c>
      <c r="EI96" s="21">
        <f t="shared" si="57"/>
        <v>0</v>
      </c>
      <c r="EJ96" s="21">
        <f t="shared" si="57"/>
        <v>0</v>
      </c>
      <c r="EK96" s="21">
        <f t="shared" si="57"/>
        <v>0</v>
      </c>
      <c r="EL96" s="21">
        <f t="shared" si="57"/>
        <v>0</v>
      </c>
      <c r="EM96" s="21">
        <f t="shared" si="57"/>
        <v>0</v>
      </c>
      <c r="EN96" s="21">
        <f t="shared" si="57"/>
        <v>0</v>
      </c>
      <c r="EO96" s="21">
        <f t="shared" si="57"/>
        <v>0</v>
      </c>
      <c r="EP96" s="21">
        <f t="shared" si="57"/>
        <v>0</v>
      </c>
      <c r="EQ96" s="21">
        <f t="shared" si="57"/>
        <v>0</v>
      </c>
      <c r="ER96" s="21">
        <f t="shared" si="57"/>
        <v>0</v>
      </c>
      <c r="ES96" s="21">
        <f t="shared" si="57"/>
        <v>0</v>
      </c>
      <c r="ET96" s="21">
        <f t="shared" si="57"/>
        <v>0</v>
      </c>
      <c r="EU96" s="21">
        <f t="shared" si="57"/>
        <v>0</v>
      </c>
      <c r="EV96" s="21">
        <f t="shared" si="57"/>
        <v>0</v>
      </c>
      <c r="EW96" s="21">
        <f t="shared" si="57"/>
        <v>0</v>
      </c>
      <c r="EX96" s="21">
        <f t="shared" si="57"/>
        <v>0</v>
      </c>
      <c r="EY96" s="21">
        <f t="shared" si="57"/>
        <v>0</v>
      </c>
      <c r="EZ96" s="21">
        <f t="shared" si="57"/>
        <v>0</v>
      </c>
      <c r="FA96" s="21">
        <f t="shared" si="57"/>
        <v>0</v>
      </c>
      <c r="FB96" s="21">
        <f t="shared" si="57"/>
        <v>0</v>
      </c>
      <c r="FC96" s="21">
        <f t="shared" si="57"/>
        <v>0</v>
      </c>
      <c r="FD96" s="21">
        <f t="shared" si="57"/>
        <v>0</v>
      </c>
      <c r="FE96" s="21">
        <f t="shared" si="57"/>
        <v>0</v>
      </c>
      <c r="FF96" s="21">
        <f t="shared" si="57"/>
        <v>0</v>
      </c>
      <c r="FG96" s="21">
        <f t="shared" si="57"/>
        <v>0</v>
      </c>
      <c r="FH96" s="21">
        <f t="shared" si="57"/>
        <v>0</v>
      </c>
      <c r="FI96" s="21">
        <f t="shared" si="57"/>
        <v>0</v>
      </c>
      <c r="FJ96" s="21">
        <f t="shared" si="57"/>
        <v>0</v>
      </c>
      <c r="FK96" s="21">
        <f t="shared" si="57"/>
        <v>0</v>
      </c>
      <c r="FL96" s="21">
        <f t="shared" si="57"/>
        <v>0</v>
      </c>
      <c r="FM96" s="21">
        <f t="shared" si="57"/>
        <v>0</v>
      </c>
      <c r="FN96" s="21">
        <f t="shared" si="57"/>
        <v>0</v>
      </c>
      <c r="FO96" s="21">
        <f t="shared" si="57"/>
        <v>0</v>
      </c>
      <c r="FP96" s="21">
        <f t="shared" si="57"/>
        <v>0</v>
      </c>
      <c r="FQ96" s="21">
        <f t="shared" si="57"/>
        <v>0</v>
      </c>
      <c r="FR96" s="21">
        <f t="shared" si="57"/>
        <v>0</v>
      </c>
      <c r="FS96" s="21">
        <f t="shared" si="57"/>
        <v>0</v>
      </c>
      <c r="FT96" s="21">
        <f t="shared" si="57"/>
        <v>0</v>
      </c>
      <c r="FU96" s="21">
        <f t="shared" si="57"/>
        <v>0</v>
      </c>
      <c r="FV96" s="21">
        <f t="shared" si="57"/>
        <v>0</v>
      </c>
      <c r="FW96" s="21">
        <f t="shared" si="57"/>
        <v>0</v>
      </c>
      <c r="FX96" s="21">
        <f t="shared" si="57"/>
        <v>0</v>
      </c>
      <c r="FY96" s="30"/>
      <c r="FZ96" s="21">
        <f t="shared" si="51"/>
        <v>8</v>
      </c>
      <c r="GA96" s="20"/>
      <c r="GB96" s="21"/>
      <c r="GC96" s="21"/>
      <c r="GD96" s="21"/>
      <c r="GE96" s="21"/>
      <c r="GF96" s="21"/>
      <c r="GG96" s="7"/>
      <c r="GH96" s="18"/>
      <c r="GI96" s="18"/>
      <c r="GJ96" s="18"/>
      <c r="GK96" s="18"/>
      <c r="GL96" s="18"/>
      <c r="GM96" s="18"/>
      <c r="GN96" s="23"/>
      <c r="GO96" s="23"/>
    </row>
    <row r="97" spans="1:256" x14ac:dyDescent="0.35">
      <c r="A97" s="6" t="s">
        <v>573</v>
      </c>
      <c r="B97" s="7" t="s">
        <v>574</v>
      </c>
      <c r="C97" s="20">
        <f t="shared" ref="C97:BN97" si="58">C12</f>
        <v>167</v>
      </c>
      <c r="D97" s="20">
        <f t="shared" si="58"/>
        <v>468</v>
      </c>
      <c r="E97" s="20">
        <f t="shared" si="58"/>
        <v>0</v>
      </c>
      <c r="F97" s="20">
        <f t="shared" si="58"/>
        <v>1648</v>
      </c>
      <c r="G97" s="20">
        <f t="shared" si="58"/>
        <v>0</v>
      </c>
      <c r="H97" s="20">
        <f t="shared" si="58"/>
        <v>0</v>
      </c>
      <c r="I97" s="20">
        <f t="shared" si="58"/>
        <v>0</v>
      </c>
      <c r="J97" s="20">
        <f t="shared" si="58"/>
        <v>0</v>
      </c>
      <c r="K97" s="20">
        <f t="shared" si="58"/>
        <v>0</v>
      </c>
      <c r="L97" s="20">
        <f t="shared" si="58"/>
        <v>0</v>
      </c>
      <c r="M97" s="20">
        <f t="shared" si="58"/>
        <v>0</v>
      </c>
      <c r="N97" s="20">
        <f t="shared" si="58"/>
        <v>0</v>
      </c>
      <c r="O97" s="20">
        <f t="shared" si="58"/>
        <v>0</v>
      </c>
      <c r="P97" s="20">
        <f t="shared" si="58"/>
        <v>0</v>
      </c>
      <c r="Q97" s="20">
        <f t="shared" si="58"/>
        <v>0</v>
      </c>
      <c r="R97" s="20">
        <f t="shared" si="58"/>
        <v>5567.5</v>
      </c>
      <c r="S97" s="20">
        <f t="shared" si="58"/>
        <v>6</v>
      </c>
      <c r="T97" s="20">
        <f t="shared" si="58"/>
        <v>0</v>
      </c>
      <c r="U97" s="20">
        <f t="shared" si="58"/>
        <v>0</v>
      </c>
      <c r="V97" s="20">
        <f t="shared" si="58"/>
        <v>0</v>
      </c>
      <c r="W97" s="20">
        <f t="shared" si="58"/>
        <v>0</v>
      </c>
      <c r="X97" s="20">
        <f t="shared" si="58"/>
        <v>0</v>
      </c>
      <c r="Y97" s="20">
        <f t="shared" si="58"/>
        <v>512</v>
      </c>
      <c r="Z97" s="20">
        <f t="shared" si="58"/>
        <v>0</v>
      </c>
      <c r="AA97" s="20">
        <f t="shared" si="58"/>
        <v>325.5</v>
      </c>
      <c r="AB97" s="20">
        <f t="shared" si="58"/>
        <v>215.5</v>
      </c>
      <c r="AC97" s="20">
        <f t="shared" si="58"/>
        <v>0</v>
      </c>
      <c r="AD97" s="20">
        <f t="shared" si="58"/>
        <v>0</v>
      </c>
      <c r="AE97" s="20">
        <f t="shared" si="58"/>
        <v>0</v>
      </c>
      <c r="AF97" s="20">
        <f t="shared" si="58"/>
        <v>0</v>
      </c>
      <c r="AG97" s="20">
        <f t="shared" si="58"/>
        <v>0</v>
      </c>
      <c r="AH97" s="20">
        <f t="shared" si="58"/>
        <v>0</v>
      </c>
      <c r="AI97" s="20">
        <f t="shared" si="58"/>
        <v>0</v>
      </c>
      <c r="AJ97" s="20">
        <f t="shared" si="58"/>
        <v>0</v>
      </c>
      <c r="AK97" s="20">
        <f t="shared" si="58"/>
        <v>0</v>
      </c>
      <c r="AL97" s="20">
        <f t="shared" si="58"/>
        <v>0</v>
      </c>
      <c r="AM97" s="20">
        <f t="shared" si="58"/>
        <v>0</v>
      </c>
      <c r="AN97" s="20">
        <f t="shared" si="58"/>
        <v>0</v>
      </c>
      <c r="AO97" s="20">
        <f t="shared" si="58"/>
        <v>104.5</v>
      </c>
      <c r="AP97" s="20">
        <f t="shared" si="58"/>
        <v>579</v>
      </c>
      <c r="AQ97" s="20">
        <f t="shared" si="58"/>
        <v>0</v>
      </c>
      <c r="AR97" s="20">
        <f t="shared" si="58"/>
        <v>1356.5</v>
      </c>
      <c r="AS97" s="20">
        <f t="shared" si="58"/>
        <v>0</v>
      </c>
      <c r="AT97" s="20">
        <f t="shared" si="58"/>
        <v>0</v>
      </c>
      <c r="AU97" s="20">
        <f t="shared" si="58"/>
        <v>0</v>
      </c>
      <c r="AV97" s="20">
        <f t="shared" si="58"/>
        <v>0</v>
      </c>
      <c r="AW97" s="20">
        <f t="shared" si="58"/>
        <v>0</v>
      </c>
      <c r="AX97" s="20">
        <f t="shared" si="58"/>
        <v>0</v>
      </c>
      <c r="AY97" s="20">
        <f t="shared" si="58"/>
        <v>0</v>
      </c>
      <c r="AZ97" s="20">
        <f t="shared" si="58"/>
        <v>120</v>
      </c>
      <c r="BA97" s="20">
        <f t="shared" si="58"/>
        <v>238</v>
      </c>
      <c r="BB97" s="20">
        <f t="shared" si="58"/>
        <v>0</v>
      </c>
      <c r="BC97" s="20">
        <f t="shared" si="58"/>
        <v>522</v>
      </c>
      <c r="BD97" s="20">
        <f t="shared" si="58"/>
        <v>0</v>
      </c>
      <c r="BE97" s="20">
        <f t="shared" si="58"/>
        <v>0</v>
      </c>
      <c r="BF97" s="20">
        <f t="shared" si="58"/>
        <v>1127.5</v>
      </c>
      <c r="BG97" s="20">
        <f t="shared" si="58"/>
        <v>0</v>
      </c>
      <c r="BH97" s="20">
        <f t="shared" si="58"/>
        <v>27</v>
      </c>
      <c r="BI97" s="20">
        <f t="shared" si="58"/>
        <v>0</v>
      </c>
      <c r="BJ97" s="20">
        <f t="shared" si="58"/>
        <v>0</v>
      </c>
      <c r="BK97" s="20">
        <f t="shared" si="58"/>
        <v>10518</v>
      </c>
      <c r="BL97" s="20">
        <f t="shared" si="58"/>
        <v>0</v>
      </c>
      <c r="BM97" s="20">
        <f t="shared" si="58"/>
        <v>0</v>
      </c>
      <c r="BN97" s="20">
        <f t="shared" si="58"/>
        <v>0</v>
      </c>
      <c r="BO97" s="20">
        <f t="shared" ref="BO97:CM97" si="59">BO12</f>
        <v>0</v>
      </c>
      <c r="BP97" s="20">
        <f t="shared" si="59"/>
        <v>0</v>
      </c>
      <c r="BQ97" s="20">
        <f t="shared" si="59"/>
        <v>0</v>
      </c>
      <c r="BR97" s="20">
        <f t="shared" si="59"/>
        <v>0</v>
      </c>
      <c r="BS97" s="20">
        <f t="shared" si="59"/>
        <v>0</v>
      </c>
      <c r="BT97" s="20">
        <f t="shared" si="59"/>
        <v>0</v>
      </c>
      <c r="BU97" s="20">
        <f t="shared" si="59"/>
        <v>0</v>
      </c>
      <c r="BV97" s="20">
        <f t="shared" si="59"/>
        <v>0</v>
      </c>
      <c r="BW97" s="20">
        <f t="shared" si="59"/>
        <v>0</v>
      </c>
      <c r="BX97" s="20">
        <f t="shared" si="59"/>
        <v>0</v>
      </c>
      <c r="BY97" s="20">
        <f t="shared" si="59"/>
        <v>0</v>
      </c>
      <c r="BZ97" s="20">
        <f t="shared" si="59"/>
        <v>0</v>
      </c>
      <c r="CA97" s="20">
        <f t="shared" si="59"/>
        <v>0</v>
      </c>
      <c r="CB97" s="20">
        <f t="shared" si="59"/>
        <v>898</v>
      </c>
      <c r="CC97" s="20">
        <f t="shared" si="59"/>
        <v>0</v>
      </c>
      <c r="CD97" s="20">
        <f t="shared" si="59"/>
        <v>0</v>
      </c>
      <c r="CE97" s="20">
        <f t="shared" si="59"/>
        <v>0</v>
      </c>
      <c r="CF97" s="20">
        <f t="shared" si="59"/>
        <v>0</v>
      </c>
      <c r="CG97" s="20">
        <f t="shared" si="59"/>
        <v>0</v>
      </c>
      <c r="CH97" s="20">
        <f t="shared" si="59"/>
        <v>0</v>
      </c>
      <c r="CI97" s="20">
        <f t="shared" si="59"/>
        <v>0</v>
      </c>
      <c r="CJ97" s="20">
        <f t="shared" si="59"/>
        <v>0</v>
      </c>
      <c r="CK97" s="20">
        <f t="shared" si="59"/>
        <v>747</v>
      </c>
      <c r="CL97" s="20">
        <f t="shared" si="59"/>
        <v>7.5</v>
      </c>
      <c r="CM97" s="20">
        <f t="shared" si="59"/>
        <v>25.5</v>
      </c>
      <c r="CN97" s="20">
        <f>CN12</f>
        <v>293</v>
      </c>
      <c r="CO97" s="20">
        <f t="shared" ref="CO97:EZ97" si="60">CO12</f>
        <v>0</v>
      </c>
      <c r="CP97" s="20">
        <f t="shared" si="60"/>
        <v>0</v>
      </c>
      <c r="CQ97" s="20">
        <f t="shared" si="60"/>
        <v>0</v>
      </c>
      <c r="CR97" s="20">
        <f t="shared" si="60"/>
        <v>0</v>
      </c>
      <c r="CS97" s="20">
        <f t="shared" si="60"/>
        <v>0</v>
      </c>
      <c r="CT97" s="20">
        <f t="shared" si="60"/>
        <v>0</v>
      </c>
      <c r="CU97" s="20">
        <f t="shared" si="60"/>
        <v>331</v>
      </c>
      <c r="CV97" s="20">
        <f t="shared" si="60"/>
        <v>0</v>
      </c>
      <c r="CW97" s="20">
        <f t="shared" si="60"/>
        <v>0</v>
      </c>
      <c r="CX97" s="20">
        <f t="shared" si="60"/>
        <v>0</v>
      </c>
      <c r="CY97" s="20">
        <f t="shared" si="60"/>
        <v>0</v>
      </c>
      <c r="CZ97" s="20">
        <f t="shared" si="60"/>
        <v>0</v>
      </c>
      <c r="DA97" s="20">
        <f t="shared" si="60"/>
        <v>0</v>
      </c>
      <c r="DB97" s="20">
        <f t="shared" si="60"/>
        <v>0</v>
      </c>
      <c r="DC97" s="20">
        <f t="shared" si="60"/>
        <v>0</v>
      </c>
      <c r="DD97" s="20">
        <f t="shared" si="60"/>
        <v>0</v>
      </c>
      <c r="DE97" s="20">
        <f t="shared" si="60"/>
        <v>0</v>
      </c>
      <c r="DF97" s="20">
        <f t="shared" si="60"/>
        <v>0</v>
      </c>
      <c r="DG97" s="20">
        <f t="shared" si="60"/>
        <v>0</v>
      </c>
      <c r="DH97" s="20">
        <f t="shared" si="60"/>
        <v>0</v>
      </c>
      <c r="DI97" s="20">
        <f t="shared" si="60"/>
        <v>4</v>
      </c>
      <c r="DJ97" s="20">
        <f t="shared" si="60"/>
        <v>1</v>
      </c>
      <c r="DK97" s="20">
        <f t="shared" si="60"/>
        <v>0</v>
      </c>
      <c r="DL97" s="20">
        <f t="shared" si="60"/>
        <v>0</v>
      </c>
      <c r="DM97" s="20">
        <f t="shared" si="60"/>
        <v>0</v>
      </c>
      <c r="DN97" s="20">
        <f t="shared" si="60"/>
        <v>0</v>
      </c>
      <c r="DO97" s="20">
        <f t="shared" si="60"/>
        <v>0</v>
      </c>
      <c r="DP97" s="20">
        <f t="shared" si="60"/>
        <v>0</v>
      </c>
      <c r="DQ97" s="20">
        <f t="shared" si="60"/>
        <v>0</v>
      </c>
      <c r="DR97" s="20">
        <f t="shared" si="60"/>
        <v>0</v>
      </c>
      <c r="DS97" s="20">
        <f t="shared" si="60"/>
        <v>0</v>
      </c>
      <c r="DT97" s="20">
        <f t="shared" si="60"/>
        <v>0</v>
      </c>
      <c r="DU97" s="20">
        <f t="shared" si="60"/>
        <v>0</v>
      </c>
      <c r="DV97" s="20">
        <f t="shared" si="60"/>
        <v>0</v>
      </c>
      <c r="DW97" s="20">
        <f t="shared" si="60"/>
        <v>0</v>
      </c>
      <c r="DX97" s="20">
        <f t="shared" si="60"/>
        <v>0</v>
      </c>
      <c r="DY97" s="20">
        <f t="shared" si="60"/>
        <v>0</v>
      </c>
      <c r="DZ97" s="20">
        <f t="shared" si="60"/>
        <v>0</v>
      </c>
      <c r="EA97" s="20">
        <f t="shared" si="60"/>
        <v>0</v>
      </c>
      <c r="EB97" s="20">
        <f t="shared" si="60"/>
        <v>0</v>
      </c>
      <c r="EC97" s="20">
        <f t="shared" si="60"/>
        <v>0</v>
      </c>
      <c r="ED97" s="20">
        <f t="shared" si="60"/>
        <v>0</v>
      </c>
      <c r="EE97" s="20">
        <f t="shared" si="60"/>
        <v>0</v>
      </c>
      <c r="EF97" s="20">
        <f t="shared" si="60"/>
        <v>0</v>
      </c>
      <c r="EG97" s="20">
        <f t="shared" si="60"/>
        <v>0</v>
      </c>
      <c r="EH97" s="20">
        <f t="shared" si="60"/>
        <v>0</v>
      </c>
      <c r="EI97" s="20">
        <f t="shared" si="60"/>
        <v>0</v>
      </c>
      <c r="EJ97" s="20">
        <f t="shared" si="60"/>
        <v>196</v>
      </c>
      <c r="EK97" s="20">
        <f t="shared" si="60"/>
        <v>0</v>
      </c>
      <c r="EL97" s="20">
        <f t="shared" si="60"/>
        <v>0</v>
      </c>
      <c r="EM97" s="20">
        <f t="shared" si="60"/>
        <v>0</v>
      </c>
      <c r="EN97" s="20">
        <f t="shared" si="60"/>
        <v>55</v>
      </c>
      <c r="EO97" s="20">
        <f t="shared" si="60"/>
        <v>0</v>
      </c>
      <c r="EP97" s="20">
        <f t="shared" si="60"/>
        <v>0</v>
      </c>
      <c r="EQ97" s="20">
        <f t="shared" si="60"/>
        <v>0</v>
      </c>
      <c r="ER97" s="20">
        <f t="shared" si="60"/>
        <v>0</v>
      </c>
      <c r="ES97" s="20">
        <f t="shared" si="60"/>
        <v>0</v>
      </c>
      <c r="ET97" s="20">
        <f t="shared" si="60"/>
        <v>0</v>
      </c>
      <c r="EU97" s="20">
        <f t="shared" si="60"/>
        <v>0</v>
      </c>
      <c r="EV97" s="20">
        <f t="shared" si="60"/>
        <v>0</v>
      </c>
      <c r="EW97" s="20">
        <f t="shared" si="60"/>
        <v>0</v>
      </c>
      <c r="EX97" s="20">
        <f t="shared" si="60"/>
        <v>0</v>
      </c>
      <c r="EY97" s="20">
        <f t="shared" si="60"/>
        <v>565</v>
      </c>
      <c r="EZ97" s="20">
        <f t="shared" si="60"/>
        <v>0</v>
      </c>
      <c r="FA97" s="20">
        <f t="shared" ref="FA97:FX97" si="61">FA12</f>
        <v>0</v>
      </c>
      <c r="FB97" s="20">
        <f t="shared" si="61"/>
        <v>0</v>
      </c>
      <c r="FC97" s="20">
        <f t="shared" si="61"/>
        <v>0</v>
      </c>
      <c r="FD97" s="20">
        <f t="shared" si="61"/>
        <v>0</v>
      </c>
      <c r="FE97" s="20">
        <f t="shared" si="61"/>
        <v>0</v>
      </c>
      <c r="FF97" s="20">
        <f t="shared" si="61"/>
        <v>0</v>
      </c>
      <c r="FG97" s="20">
        <f t="shared" si="61"/>
        <v>0</v>
      </c>
      <c r="FH97" s="20">
        <f t="shared" si="61"/>
        <v>0</v>
      </c>
      <c r="FI97" s="20">
        <f t="shared" si="61"/>
        <v>0</v>
      </c>
      <c r="FJ97" s="20">
        <f t="shared" si="61"/>
        <v>0</v>
      </c>
      <c r="FK97" s="20">
        <f t="shared" si="61"/>
        <v>0</v>
      </c>
      <c r="FL97" s="20">
        <f t="shared" si="61"/>
        <v>0</v>
      </c>
      <c r="FM97" s="20">
        <f t="shared" si="61"/>
        <v>0</v>
      </c>
      <c r="FN97" s="20">
        <f t="shared" si="61"/>
        <v>281</v>
      </c>
      <c r="FO97" s="20">
        <f t="shared" si="61"/>
        <v>0</v>
      </c>
      <c r="FP97" s="20">
        <f t="shared" si="61"/>
        <v>0</v>
      </c>
      <c r="FQ97" s="20">
        <f t="shared" si="61"/>
        <v>0</v>
      </c>
      <c r="FR97" s="20">
        <f t="shared" si="61"/>
        <v>0</v>
      </c>
      <c r="FS97" s="20">
        <f t="shared" si="61"/>
        <v>0</v>
      </c>
      <c r="FT97" s="20">
        <f t="shared" si="61"/>
        <v>0</v>
      </c>
      <c r="FU97" s="20">
        <f t="shared" si="61"/>
        <v>0</v>
      </c>
      <c r="FV97" s="20">
        <f t="shared" si="61"/>
        <v>0</v>
      </c>
      <c r="FW97" s="20">
        <f t="shared" si="61"/>
        <v>0</v>
      </c>
      <c r="FX97" s="20">
        <f t="shared" si="61"/>
        <v>0</v>
      </c>
      <c r="FY97" s="30"/>
      <c r="FZ97" s="20">
        <f t="shared" si="51"/>
        <v>26906</v>
      </c>
      <c r="GA97" s="20"/>
      <c r="GB97" s="21"/>
      <c r="GC97" s="21"/>
      <c r="GD97" s="21"/>
      <c r="GE97" s="21"/>
      <c r="GF97" s="7"/>
      <c r="GG97" s="7"/>
      <c r="GH97" s="18"/>
      <c r="GI97" s="18"/>
      <c r="GJ97" s="18"/>
      <c r="GK97" s="18"/>
      <c r="GL97" s="18"/>
      <c r="GM97" s="18"/>
      <c r="GN97" s="23"/>
      <c r="GO97" s="23"/>
    </row>
    <row r="98" spans="1:256" x14ac:dyDescent="0.35">
      <c r="A98" s="6" t="s">
        <v>575</v>
      </c>
      <c r="B98" s="7" t="s">
        <v>576</v>
      </c>
      <c r="C98" s="20">
        <f t="shared" ref="C98:BN98" si="62">C32</f>
        <v>0</v>
      </c>
      <c r="D98" s="20">
        <f t="shared" si="62"/>
        <v>0</v>
      </c>
      <c r="E98" s="20">
        <f t="shared" si="62"/>
        <v>0</v>
      </c>
      <c r="F98" s="20">
        <f t="shared" si="62"/>
        <v>0</v>
      </c>
      <c r="G98" s="20">
        <f t="shared" si="62"/>
        <v>0</v>
      </c>
      <c r="H98" s="20">
        <f t="shared" si="62"/>
        <v>0</v>
      </c>
      <c r="I98" s="20">
        <f t="shared" si="62"/>
        <v>0</v>
      </c>
      <c r="J98" s="20">
        <f t="shared" si="62"/>
        <v>0</v>
      </c>
      <c r="K98" s="20">
        <f t="shared" si="62"/>
        <v>0</v>
      </c>
      <c r="L98" s="20">
        <f t="shared" si="62"/>
        <v>0</v>
      </c>
      <c r="M98" s="20">
        <f t="shared" si="62"/>
        <v>0</v>
      </c>
      <c r="N98" s="20">
        <f t="shared" si="62"/>
        <v>0</v>
      </c>
      <c r="O98" s="20">
        <f t="shared" si="62"/>
        <v>0</v>
      </c>
      <c r="P98" s="20">
        <f t="shared" si="62"/>
        <v>0</v>
      </c>
      <c r="Q98" s="20">
        <f t="shared" si="62"/>
        <v>0</v>
      </c>
      <c r="R98" s="20">
        <f t="shared" si="62"/>
        <v>0</v>
      </c>
      <c r="S98" s="20">
        <f t="shared" si="62"/>
        <v>0</v>
      </c>
      <c r="T98" s="20">
        <f t="shared" si="62"/>
        <v>0</v>
      </c>
      <c r="U98" s="20">
        <f t="shared" si="62"/>
        <v>0</v>
      </c>
      <c r="V98" s="20">
        <f t="shared" si="62"/>
        <v>0</v>
      </c>
      <c r="W98" s="20">
        <f t="shared" si="62"/>
        <v>0</v>
      </c>
      <c r="X98" s="20">
        <f t="shared" si="62"/>
        <v>0</v>
      </c>
      <c r="Y98" s="20">
        <f t="shared" si="62"/>
        <v>0</v>
      </c>
      <c r="Z98" s="20">
        <f t="shared" si="62"/>
        <v>0</v>
      </c>
      <c r="AA98" s="20">
        <f t="shared" si="62"/>
        <v>0</v>
      </c>
      <c r="AB98" s="20">
        <f t="shared" si="62"/>
        <v>0</v>
      </c>
      <c r="AC98" s="20">
        <f t="shared" si="62"/>
        <v>0</v>
      </c>
      <c r="AD98" s="20">
        <f t="shared" si="62"/>
        <v>0</v>
      </c>
      <c r="AE98" s="20">
        <f t="shared" si="62"/>
        <v>0</v>
      </c>
      <c r="AF98" s="20">
        <f t="shared" si="62"/>
        <v>0</v>
      </c>
      <c r="AG98" s="20">
        <f t="shared" si="62"/>
        <v>0</v>
      </c>
      <c r="AH98" s="20">
        <f t="shared" si="62"/>
        <v>0</v>
      </c>
      <c r="AI98" s="20">
        <f t="shared" si="62"/>
        <v>0</v>
      </c>
      <c r="AJ98" s="20">
        <f t="shared" si="62"/>
        <v>0</v>
      </c>
      <c r="AK98" s="20">
        <f t="shared" si="62"/>
        <v>0</v>
      </c>
      <c r="AL98" s="20">
        <f t="shared" si="62"/>
        <v>0</v>
      </c>
      <c r="AM98" s="20">
        <f t="shared" si="62"/>
        <v>0</v>
      </c>
      <c r="AN98" s="20">
        <f t="shared" si="62"/>
        <v>0</v>
      </c>
      <c r="AO98" s="20">
        <f t="shared" si="62"/>
        <v>0</v>
      </c>
      <c r="AP98" s="20">
        <f t="shared" si="62"/>
        <v>0</v>
      </c>
      <c r="AQ98" s="20">
        <f t="shared" si="62"/>
        <v>0</v>
      </c>
      <c r="AR98" s="20">
        <f t="shared" si="62"/>
        <v>0</v>
      </c>
      <c r="AS98" s="20">
        <f t="shared" si="62"/>
        <v>0</v>
      </c>
      <c r="AT98" s="20">
        <f t="shared" si="62"/>
        <v>0</v>
      </c>
      <c r="AU98" s="20">
        <f t="shared" si="62"/>
        <v>0</v>
      </c>
      <c r="AV98" s="20">
        <f t="shared" si="62"/>
        <v>0</v>
      </c>
      <c r="AW98" s="20">
        <f t="shared" si="62"/>
        <v>0</v>
      </c>
      <c r="AX98" s="20">
        <f t="shared" si="62"/>
        <v>0</v>
      </c>
      <c r="AY98" s="20">
        <f t="shared" si="62"/>
        <v>0</v>
      </c>
      <c r="AZ98" s="20">
        <f t="shared" si="62"/>
        <v>0</v>
      </c>
      <c r="BA98" s="20">
        <f t="shared" si="62"/>
        <v>0</v>
      </c>
      <c r="BB98" s="20">
        <f t="shared" si="62"/>
        <v>0</v>
      </c>
      <c r="BC98" s="20">
        <f t="shared" si="62"/>
        <v>0</v>
      </c>
      <c r="BD98" s="20">
        <f t="shared" si="62"/>
        <v>0</v>
      </c>
      <c r="BE98" s="20">
        <f t="shared" si="62"/>
        <v>0</v>
      </c>
      <c r="BF98" s="20">
        <f t="shared" si="62"/>
        <v>0</v>
      </c>
      <c r="BG98" s="20">
        <f t="shared" si="62"/>
        <v>0</v>
      </c>
      <c r="BH98" s="20">
        <f t="shared" si="62"/>
        <v>0</v>
      </c>
      <c r="BI98" s="20">
        <f t="shared" si="62"/>
        <v>0</v>
      </c>
      <c r="BJ98" s="20">
        <f t="shared" si="62"/>
        <v>0</v>
      </c>
      <c r="BK98" s="20">
        <f t="shared" si="62"/>
        <v>0</v>
      </c>
      <c r="BL98" s="20">
        <f t="shared" si="62"/>
        <v>0</v>
      </c>
      <c r="BM98" s="20">
        <f t="shared" si="62"/>
        <v>0</v>
      </c>
      <c r="BN98" s="20">
        <f t="shared" si="62"/>
        <v>0</v>
      </c>
      <c r="BO98" s="20">
        <f t="shared" ref="BO98:DZ98" si="63">BO32</f>
        <v>0</v>
      </c>
      <c r="BP98" s="20">
        <f t="shared" si="63"/>
        <v>0</v>
      </c>
      <c r="BQ98" s="20">
        <f t="shared" si="63"/>
        <v>0</v>
      </c>
      <c r="BR98" s="20">
        <f t="shared" si="63"/>
        <v>0</v>
      </c>
      <c r="BS98" s="20">
        <f t="shared" si="63"/>
        <v>0</v>
      </c>
      <c r="BT98" s="20">
        <f t="shared" si="63"/>
        <v>0</v>
      </c>
      <c r="BU98" s="20">
        <f t="shared" si="63"/>
        <v>0</v>
      </c>
      <c r="BV98" s="20">
        <f t="shared" si="63"/>
        <v>0</v>
      </c>
      <c r="BW98" s="20">
        <f t="shared" si="63"/>
        <v>0</v>
      </c>
      <c r="BX98" s="20">
        <f t="shared" si="63"/>
        <v>0</v>
      </c>
      <c r="BY98" s="20">
        <f t="shared" si="63"/>
        <v>0</v>
      </c>
      <c r="BZ98" s="20">
        <f t="shared" si="63"/>
        <v>0</v>
      </c>
      <c r="CA98" s="20">
        <f t="shared" si="63"/>
        <v>0</v>
      </c>
      <c r="CB98" s="20">
        <f t="shared" si="63"/>
        <v>0</v>
      </c>
      <c r="CC98" s="20">
        <f t="shared" si="63"/>
        <v>0</v>
      </c>
      <c r="CD98" s="20">
        <f t="shared" si="63"/>
        <v>0</v>
      </c>
      <c r="CE98" s="20">
        <f t="shared" si="63"/>
        <v>0</v>
      </c>
      <c r="CF98" s="20">
        <f t="shared" si="63"/>
        <v>0</v>
      </c>
      <c r="CG98" s="20">
        <f t="shared" si="63"/>
        <v>0</v>
      </c>
      <c r="CH98" s="20">
        <f t="shared" si="63"/>
        <v>0</v>
      </c>
      <c r="CI98" s="20">
        <f t="shared" si="63"/>
        <v>0</v>
      </c>
      <c r="CJ98" s="20">
        <f t="shared" si="63"/>
        <v>0</v>
      </c>
      <c r="CK98" s="20">
        <f t="shared" si="63"/>
        <v>0</v>
      </c>
      <c r="CL98" s="20">
        <f t="shared" si="63"/>
        <v>0</v>
      </c>
      <c r="CM98" s="20">
        <f t="shared" si="63"/>
        <v>0</v>
      </c>
      <c r="CN98" s="20">
        <f t="shared" si="63"/>
        <v>318.5</v>
      </c>
      <c r="CO98" s="20">
        <f t="shared" si="63"/>
        <v>0</v>
      </c>
      <c r="CP98" s="20">
        <f t="shared" si="63"/>
        <v>0</v>
      </c>
      <c r="CQ98" s="20">
        <f t="shared" si="63"/>
        <v>0</v>
      </c>
      <c r="CR98" s="20">
        <f t="shared" si="63"/>
        <v>0</v>
      </c>
      <c r="CS98" s="20">
        <f t="shared" si="63"/>
        <v>0</v>
      </c>
      <c r="CT98" s="20">
        <f t="shared" si="63"/>
        <v>0</v>
      </c>
      <c r="CU98" s="20">
        <f t="shared" si="63"/>
        <v>0</v>
      </c>
      <c r="CV98" s="20">
        <f t="shared" si="63"/>
        <v>0</v>
      </c>
      <c r="CW98" s="20">
        <f t="shared" si="63"/>
        <v>0</v>
      </c>
      <c r="CX98" s="20">
        <f t="shared" si="63"/>
        <v>0</v>
      </c>
      <c r="CY98" s="20">
        <f t="shared" si="63"/>
        <v>0</v>
      </c>
      <c r="CZ98" s="20">
        <f t="shared" si="63"/>
        <v>0</v>
      </c>
      <c r="DA98" s="20">
        <f t="shared" si="63"/>
        <v>0</v>
      </c>
      <c r="DB98" s="20">
        <f t="shared" si="63"/>
        <v>0</v>
      </c>
      <c r="DC98" s="20">
        <f t="shared" si="63"/>
        <v>0</v>
      </c>
      <c r="DD98" s="20">
        <f t="shared" si="63"/>
        <v>0</v>
      </c>
      <c r="DE98" s="20">
        <f t="shared" si="63"/>
        <v>0</v>
      </c>
      <c r="DF98" s="20">
        <f t="shared" si="63"/>
        <v>0</v>
      </c>
      <c r="DG98" s="20">
        <f t="shared" si="63"/>
        <v>0</v>
      </c>
      <c r="DH98" s="20">
        <f t="shared" si="63"/>
        <v>0</v>
      </c>
      <c r="DI98" s="20">
        <f t="shared" si="63"/>
        <v>0</v>
      </c>
      <c r="DJ98" s="20">
        <f t="shared" si="63"/>
        <v>0</v>
      </c>
      <c r="DK98" s="20">
        <f t="shared" si="63"/>
        <v>0</v>
      </c>
      <c r="DL98" s="20">
        <f t="shared" si="63"/>
        <v>0</v>
      </c>
      <c r="DM98" s="20">
        <f t="shared" si="63"/>
        <v>0</v>
      </c>
      <c r="DN98" s="20">
        <f t="shared" si="63"/>
        <v>0</v>
      </c>
      <c r="DO98" s="20">
        <f t="shared" si="63"/>
        <v>0</v>
      </c>
      <c r="DP98" s="20">
        <f t="shared" si="63"/>
        <v>0</v>
      </c>
      <c r="DQ98" s="20">
        <f t="shared" si="63"/>
        <v>0</v>
      </c>
      <c r="DR98" s="20">
        <f t="shared" si="63"/>
        <v>0</v>
      </c>
      <c r="DS98" s="20">
        <f t="shared" si="63"/>
        <v>0</v>
      </c>
      <c r="DT98" s="20">
        <f t="shared" si="63"/>
        <v>0</v>
      </c>
      <c r="DU98" s="20">
        <f t="shared" si="63"/>
        <v>0</v>
      </c>
      <c r="DV98" s="20">
        <f t="shared" si="63"/>
        <v>0</v>
      </c>
      <c r="DW98" s="20">
        <f t="shared" si="63"/>
        <v>0</v>
      </c>
      <c r="DX98" s="20">
        <f t="shared" si="63"/>
        <v>0</v>
      </c>
      <c r="DY98" s="20">
        <f t="shared" si="63"/>
        <v>0</v>
      </c>
      <c r="DZ98" s="20">
        <f t="shared" si="63"/>
        <v>0</v>
      </c>
      <c r="EA98" s="20">
        <f t="shared" ref="EA98:GM98" si="64">EA32</f>
        <v>0</v>
      </c>
      <c r="EB98" s="20">
        <f t="shared" si="64"/>
        <v>0</v>
      </c>
      <c r="EC98" s="20">
        <f t="shared" si="64"/>
        <v>0</v>
      </c>
      <c r="ED98" s="20">
        <f t="shared" si="64"/>
        <v>0</v>
      </c>
      <c r="EE98" s="20">
        <f t="shared" si="64"/>
        <v>0</v>
      </c>
      <c r="EF98" s="20">
        <f t="shared" si="64"/>
        <v>0</v>
      </c>
      <c r="EG98" s="20">
        <f t="shared" si="64"/>
        <v>0</v>
      </c>
      <c r="EH98" s="20">
        <f t="shared" si="64"/>
        <v>0</v>
      </c>
      <c r="EI98" s="20">
        <f t="shared" si="64"/>
        <v>0</v>
      </c>
      <c r="EJ98" s="20">
        <f t="shared" si="64"/>
        <v>0</v>
      </c>
      <c r="EK98" s="20">
        <f t="shared" si="64"/>
        <v>0</v>
      </c>
      <c r="EL98" s="20">
        <f t="shared" si="64"/>
        <v>0</v>
      </c>
      <c r="EM98" s="20">
        <f t="shared" si="64"/>
        <v>0</v>
      </c>
      <c r="EN98" s="20">
        <f t="shared" si="64"/>
        <v>0</v>
      </c>
      <c r="EO98" s="20">
        <f t="shared" si="64"/>
        <v>0</v>
      </c>
      <c r="EP98" s="20">
        <f t="shared" si="64"/>
        <v>0</v>
      </c>
      <c r="EQ98" s="20">
        <f t="shared" si="64"/>
        <v>0</v>
      </c>
      <c r="ER98" s="20">
        <f t="shared" si="64"/>
        <v>0</v>
      </c>
      <c r="ES98" s="20">
        <f t="shared" si="64"/>
        <v>0</v>
      </c>
      <c r="ET98" s="20">
        <f t="shared" si="64"/>
        <v>0</v>
      </c>
      <c r="EU98" s="20">
        <f t="shared" si="64"/>
        <v>0</v>
      </c>
      <c r="EV98" s="20">
        <f t="shared" si="64"/>
        <v>0</v>
      </c>
      <c r="EW98" s="20">
        <f t="shared" si="64"/>
        <v>0</v>
      </c>
      <c r="EX98" s="20">
        <f t="shared" si="64"/>
        <v>0</v>
      </c>
      <c r="EY98" s="20">
        <f t="shared" si="64"/>
        <v>0</v>
      </c>
      <c r="EZ98" s="20">
        <f t="shared" si="64"/>
        <v>0</v>
      </c>
      <c r="FA98" s="20">
        <f t="shared" si="64"/>
        <v>0</v>
      </c>
      <c r="FB98" s="20">
        <f t="shared" si="64"/>
        <v>0</v>
      </c>
      <c r="FC98" s="20">
        <f t="shared" si="64"/>
        <v>0</v>
      </c>
      <c r="FD98" s="20">
        <f t="shared" si="64"/>
        <v>0</v>
      </c>
      <c r="FE98" s="20">
        <f t="shared" si="64"/>
        <v>0</v>
      </c>
      <c r="FF98" s="20">
        <f t="shared" si="64"/>
        <v>0</v>
      </c>
      <c r="FG98" s="20">
        <f t="shared" si="64"/>
        <v>0</v>
      </c>
      <c r="FH98" s="20">
        <f t="shared" si="64"/>
        <v>0</v>
      </c>
      <c r="FI98" s="20">
        <f t="shared" si="64"/>
        <v>0</v>
      </c>
      <c r="FJ98" s="20">
        <f t="shared" si="64"/>
        <v>0</v>
      </c>
      <c r="FK98" s="20">
        <f t="shared" si="64"/>
        <v>0</v>
      </c>
      <c r="FL98" s="20">
        <f t="shared" si="64"/>
        <v>0</v>
      </c>
      <c r="FM98" s="20">
        <f t="shared" si="64"/>
        <v>0</v>
      </c>
      <c r="FN98" s="20">
        <f t="shared" si="64"/>
        <v>0</v>
      </c>
      <c r="FO98" s="20">
        <f t="shared" si="64"/>
        <v>0</v>
      </c>
      <c r="FP98" s="20">
        <f t="shared" si="64"/>
        <v>0</v>
      </c>
      <c r="FQ98" s="20">
        <f t="shared" si="64"/>
        <v>0</v>
      </c>
      <c r="FR98" s="20">
        <f t="shared" si="64"/>
        <v>0</v>
      </c>
      <c r="FS98" s="20">
        <f t="shared" si="64"/>
        <v>0</v>
      </c>
      <c r="FT98" s="20">
        <f t="shared" si="64"/>
        <v>0</v>
      </c>
      <c r="FU98" s="20">
        <f t="shared" si="64"/>
        <v>0</v>
      </c>
      <c r="FV98" s="20">
        <f t="shared" si="64"/>
        <v>0</v>
      </c>
      <c r="FW98" s="20">
        <f t="shared" si="64"/>
        <v>0</v>
      </c>
      <c r="FX98" s="20">
        <f t="shared" si="64"/>
        <v>0</v>
      </c>
      <c r="FY98" s="20"/>
      <c r="FZ98" s="20">
        <f t="shared" si="51"/>
        <v>318.5</v>
      </c>
      <c r="GA98" s="76"/>
      <c r="GB98" s="21"/>
      <c r="GC98" s="21"/>
      <c r="GD98" s="21"/>
      <c r="GE98" s="21"/>
      <c r="GF98" s="7"/>
      <c r="GG98" s="7"/>
      <c r="GH98" s="18"/>
      <c r="GI98" s="18"/>
      <c r="GJ98" s="18"/>
      <c r="GK98" s="18"/>
      <c r="GL98" s="18"/>
      <c r="GM98" s="18"/>
      <c r="GN98" s="23"/>
      <c r="GO98" s="23"/>
    </row>
    <row r="99" spans="1:256" x14ac:dyDescent="0.35">
      <c r="A99" s="6" t="s">
        <v>577</v>
      </c>
      <c r="B99" s="7" t="s">
        <v>578</v>
      </c>
      <c r="C99" s="30">
        <f>ROUND(SUM(C94:C98),1)</f>
        <v>6522.7</v>
      </c>
      <c r="D99" s="30">
        <f t="shared" ref="D99:BO99" si="65">ROUND(SUM(D94:D98),1)</f>
        <v>40239</v>
      </c>
      <c r="E99" s="30">
        <f t="shared" si="65"/>
        <v>6143.6</v>
      </c>
      <c r="F99" s="30">
        <f t="shared" si="65"/>
        <v>23125.3</v>
      </c>
      <c r="G99" s="30">
        <f t="shared" si="65"/>
        <v>1573</v>
      </c>
      <c r="H99" s="30">
        <f t="shared" si="65"/>
        <v>1113.5</v>
      </c>
      <c r="I99" s="30">
        <f t="shared" si="65"/>
        <v>8699.7999999999993</v>
      </c>
      <c r="J99" s="30">
        <f t="shared" si="65"/>
        <v>2159.4</v>
      </c>
      <c r="K99" s="30">
        <f t="shared" si="65"/>
        <v>263</v>
      </c>
      <c r="L99" s="30">
        <f t="shared" si="65"/>
        <v>2245.9</v>
      </c>
      <c r="M99" s="30">
        <f t="shared" si="65"/>
        <v>1068.7</v>
      </c>
      <c r="N99" s="30">
        <f t="shared" si="65"/>
        <v>51854</v>
      </c>
      <c r="O99" s="30">
        <f t="shared" si="65"/>
        <v>13522.3</v>
      </c>
      <c r="P99" s="30">
        <f t="shared" si="65"/>
        <v>330</v>
      </c>
      <c r="Q99" s="30">
        <f t="shared" si="65"/>
        <v>37766.800000000003</v>
      </c>
      <c r="R99" s="30">
        <f t="shared" si="65"/>
        <v>6066.5</v>
      </c>
      <c r="S99" s="30">
        <f t="shared" si="65"/>
        <v>1631.5</v>
      </c>
      <c r="T99" s="30">
        <f t="shared" si="65"/>
        <v>163.30000000000001</v>
      </c>
      <c r="U99" s="30">
        <f t="shared" si="65"/>
        <v>52.3</v>
      </c>
      <c r="V99" s="30">
        <f t="shared" si="65"/>
        <v>264</v>
      </c>
      <c r="W99" s="30">
        <f t="shared" si="65"/>
        <v>210.4</v>
      </c>
      <c r="X99" s="30">
        <f t="shared" si="65"/>
        <v>50</v>
      </c>
      <c r="Y99" s="30">
        <f t="shared" si="65"/>
        <v>954</v>
      </c>
      <c r="Z99" s="30">
        <f t="shared" si="65"/>
        <v>231.3</v>
      </c>
      <c r="AA99" s="30">
        <f t="shared" si="65"/>
        <v>31107.200000000001</v>
      </c>
      <c r="AB99" s="30">
        <f t="shared" si="65"/>
        <v>28046.7</v>
      </c>
      <c r="AC99" s="30">
        <f t="shared" si="65"/>
        <v>940</v>
      </c>
      <c r="AD99" s="30">
        <f t="shared" si="65"/>
        <v>1410.4</v>
      </c>
      <c r="AE99" s="30">
        <f t="shared" si="65"/>
        <v>94.6</v>
      </c>
      <c r="AF99" s="30">
        <f t="shared" si="65"/>
        <v>171</v>
      </c>
      <c r="AG99" s="30">
        <f t="shared" si="65"/>
        <v>624.79999999999995</v>
      </c>
      <c r="AH99" s="30">
        <f t="shared" si="65"/>
        <v>1003.7</v>
      </c>
      <c r="AI99" s="30">
        <f t="shared" si="65"/>
        <v>385.5</v>
      </c>
      <c r="AJ99" s="30">
        <f t="shared" si="65"/>
        <v>164</v>
      </c>
      <c r="AK99" s="30">
        <f t="shared" si="65"/>
        <v>177.4</v>
      </c>
      <c r="AL99" s="30">
        <f t="shared" si="65"/>
        <v>276</v>
      </c>
      <c r="AM99" s="30">
        <f t="shared" si="65"/>
        <v>388.1</v>
      </c>
      <c r="AN99" s="30">
        <f t="shared" si="65"/>
        <v>328.3</v>
      </c>
      <c r="AO99" s="30">
        <f t="shared" si="65"/>
        <v>4477.2</v>
      </c>
      <c r="AP99" s="30">
        <f t="shared" si="65"/>
        <v>84847.5</v>
      </c>
      <c r="AQ99" s="30">
        <f t="shared" si="65"/>
        <v>240.2</v>
      </c>
      <c r="AR99" s="30">
        <f>ROUND(SUM(AR94:AR98),2)</f>
        <v>64063.4</v>
      </c>
      <c r="AS99" s="30">
        <f t="shared" si="65"/>
        <v>6706.5</v>
      </c>
      <c r="AT99" s="30">
        <f t="shared" si="65"/>
        <v>2335.9</v>
      </c>
      <c r="AU99" s="30">
        <f t="shared" si="65"/>
        <v>291</v>
      </c>
      <c r="AV99" s="30">
        <f t="shared" si="65"/>
        <v>313.3</v>
      </c>
      <c r="AW99" s="30">
        <f t="shared" si="65"/>
        <v>256</v>
      </c>
      <c r="AX99" s="30">
        <f t="shared" si="65"/>
        <v>68</v>
      </c>
      <c r="AY99" s="30">
        <f t="shared" si="65"/>
        <v>425.6</v>
      </c>
      <c r="AZ99" s="30">
        <f t="shared" si="65"/>
        <v>12573.9</v>
      </c>
      <c r="BA99" s="30">
        <f t="shared" si="65"/>
        <v>9256.2999999999993</v>
      </c>
      <c r="BB99" s="30">
        <f t="shared" si="65"/>
        <v>7775.2</v>
      </c>
      <c r="BC99" s="30">
        <f t="shared" si="65"/>
        <v>26548.7</v>
      </c>
      <c r="BD99" s="30">
        <f t="shared" si="65"/>
        <v>3621</v>
      </c>
      <c r="BE99" s="30">
        <f t="shared" si="65"/>
        <v>1298.8</v>
      </c>
      <c r="BF99" s="30">
        <f t="shared" si="65"/>
        <v>25605.5</v>
      </c>
      <c r="BG99" s="30">
        <f t="shared" si="65"/>
        <v>930</v>
      </c>
      <c r="BH99" s="30">
        <f t="shared" si="65"/>
        <v>593.29999999999995</v>
      </c>
      <c r="BI99" s="30">
        <f t="shared" si="65"/>
        <v>261.8</v>
      </c>
      <c r="BJ99" s="30">
        <f t="shared" si="65"/>
        <v>6317.4</v>
      </c>
      <c r="BK99" s="30">
        <f t="shared" si="65"/>
        <v>30388.400000000001</v>
      </c>
      <c r="BL99" s="30">
        <f t="shared" si="65"/>
        <v>116.1</v>
      </c>
      <c r="BM99" s="30">
        <f t="shared" si="65"/>
        <v>364.5</v>
      </c>
      <c r="BN99" s="30">
        <f t="shared" si="65"/>
        <v>3291.4</v>
      </c>
      <c r="BO99" s="30">
        <f t="shared" si="65"/>
        <v>1299.0999999999999</v>
      </c>
      <c r="BP99" s="30">
        <f t="shared" ref="BP99:EA99" si="66">ROUND(SUM(BP94:BP98),1)</f>
        <v>181.8</v>
      </c>
      <c r="BQ99" s="30">
        <f t="shared" si="66"/>
        <v>5936.3</v>
      </c>
      <c r="BR99" s="30">
        <f t="shared" si="66"/>
        <v>4505.2</v>
      </c>
      <c r="BS99" s="30">
        <f t="shared" si="66"/>
        <v>1136.8</v>
      </c>
      <c r="BT99" s="30">
        <f t="shared" si="66"/>
        <v>404.1</v>
      </c>
      <c r="BU99" s="30">
        <f t="shared" si="66"/>
        <v>410</v>
      </c>
      <c r="BV99" s="30">
        <f t="shared" si="66"/>
        <v>1248.2</v>
      </c>
      <c r="BW99" s="30">
        <f t="shared" si="66"/>
        <v>2000.7</v>
      </c>
      <c r="BX99" s="30">
        <f t="shared" si="66"/>
        <v>69.8</v>
      </c>
      <c r="BY99" s="30">
        <f t="shared" si="66"/>
        <v>470.3</v>
      </c>
      <c r="BZ99" s="30">
        <f t="shared" si="66"/>
        <v>206</v>
      </c>
      <c r="CA99" s="30">
        <f t="shared" si="66"/>
        <v>153.30000000000001</v>
      </c>
      <c r="CB99" s="30">
        <f t="shared" si="66"/>
        <v>76822.7</v>
      </c>
      <c r="CC99" s="30">
        <f t="shared" si="66"/>
        <v>192</v>
      </c>
      <c r="CD99" s="30">
        <f t="shared" si="66"/>
        <v>215.3</v>
      </c>
      <c r="CE99" s="30">
        <f t="shared" si="66"/>
        <v>153.80000000000001</v>
      </c>
      <c r="CF99" s="30">
        <f t="shared" si="66"/>
        <v>126.9</v>
      </c>
      <c r="CG99" s="30">
        <f t="shared" si="66"/>
        <v>204.3</v>
      </c>
      <c r="CH99" s="30">
        <f t="shared" si="66"/>
        <v>103.2</v>
      </c>
      <c r="CI99" s="30">
        <f t="shared" si="66"/>
        <v>703.3</v>
      </c>
      <c r="CJ99" s="30">
        <f t="shared" si="66"/>
        <v>923.3</v>
      </c>
      <c r="CK99" s="30">
        <f t="shared" si="66"/>
        <v>5720.6</v>
      </c>
      <c r="CL99" s="30">
        <f t="shared" si="66"/>
        <v>1310.0999999999999</v>
      </c>
      <c r="CM99" s="30">
        <f t="shared" si="66"/>
        <v>744.5</v>
      </c>
      <c r="CN99" s="30">
        <f t="shared" si="66"/>
        <v>32734.400000000001</v>
      </c>
      <c r="CO99" s="30">
        <f t="shared" si="66"/>
        <v>14778.3</v>
      </c>
      <c r="CP99" s="30">
        <f t="shared" si="66"/>
        <v>1005.2</v>
      </c>
      <c r="CQ99" s="30">
        <f t="shared" si="66"/>
        <v>799.9</v>
      </c>
      <c r="CR99" s="30">
        <f t="shared" si="66"/>
        <v>234.3</v>
      </c>
      <c r="CS99" s="30">
        <f t="shared" si="66"/>
        <v>319.39999999999998</v>
      </c>
      <c r="CT99" s="30">
        <f t="shared" si="66"/>
        <v>104.3</v>
      </c>
      <c r="CU99" s="30">
        <f t="shared" si="66"/>
        <v>406</v>
      </c>
      <c r="CV99" s="30">
        <f t="shared" si="66"/>
        <v>50</v>
      </c>
      <c r="CW99" s="30">
        <f t="shared" si="66"/>
        <v>205</v>
      </c>
      <c r="CX99" s="30">
        <f t="shared" si="66"/>
        <v>470.5</v>
      </c>
      <c r="CY99" s="30">
        <f t="shared" si="66"/>
        <v>50</v>
      </c>
      <c r="CZ99" s="30">
        <f t="shared" si="66"/>
        <v>1909.1</v>
      </c>
      <c r="DA99" s="30">
        <f t="shared" si="66"/>
        <v>202.3</v>
      </c>
      <c r="DB99" s="30">
        <f t="shared" si="66"/>
        <v>322.5</v>
      </c>
      <c r="DC99" s="30">
        <f t="shared" si="66"/>
        <v>182</v>
      </c>
      <c r="DD99" s="30">
        <f t="shared" si="66"/>
        <v>157</v>
      </c>
      <c r="DE99" s="30">
        <f t="shared" si="66"/>
        <v>316.8</v>
      </c>
      <c r="DF99" s="30">
        <f t="shared" si="66"/>
        <v>21475.9</v>
      </c>
      <c r="DG99" s="30">
        <f t="shared" si="66"/>
        <v>95</v>
      </c>
      <c r="DH99" s="30">
        <f t="shared" si="66"/>
        <v>1906.6</v>
      </c>
      <c r="DI99" s="30">
        <f t="shared" si="66"/>
        <v>2539.1</v>
      </c>
      <c r="DJ99" s="30">
        <f t="shared" si="66"/>
        <v>640</v>
      </c>
      <c r="DK99" s="30">
        <f t="shared" si="66"/>
        <v>485.5</v>
      </c>
      <c r="DL99" s="30">
        <f t="shared" si="66"/>
        <v>5728.7</v>
      </c>
      <c r="DM99" s="30">
        <f t="shared" si="66"/>
        <v>234.6</v>
      </c>
      <c r="DN99" s="30">
        <f t="shared" si="66"/>
        <v>1302.2</v>
      </c>
      <c r="DO99" s="30">
        <f t="shared" si="66"/>
        <v>3231</v>
      </c>
      <c r="DP99" s="30">
        <f t="shared" si="66"/>
        <v>201</v>
      </c>
      <c r="DQ99" s="30">
        <f t="shared" si="66"/>
        <v>817</v>
      </c>
      <c r="DR99" s="30">
        <f t="shared" si="66"/>
        <v>1367.8</v>
      </c>
      <c r="DS99" s="30">
        <f t="shared" si="66"/>
        <v>671.2</v>
      </c>
      <c r="DT99" s="30">
        <f t="shared" si="66"/>
        <v>180.5</v>
      </c>
      <c r="DU99" s="30">
        <f t="shared" si="66"/>
        <v>359.7</v>
      </c>
      <c r="DV99" s="30">
        <f t="shared" si="66"/>
        <v>213.8</v>
      </c>
      <c r="DW99" s="30">
        <f t="shared" si="66"/>
        <v>311.89999999999998</v>
      </c>
      <c r="DX99" s="30">
        <f t="shared" si="66"/>
        <v>166.8</v>
      </c>
      <c r="DY99" s="30">
        <f t="shared" si="66"/>
        <v>312.7</v>
      </c>
      <c r="DZ99" s="30">
        <f t="shared" si="66"/>
        <v>739</v>
      </c>
      <c r="EA99" s="30">
        <f t="shared" si="66"/>
        <v>551.79999999999995</v>
      </c>
      <c r="EB99" s="30">
        <f t="shared" ref="EB99:FX99" si="67">ROUND(SUM(EB94:EB98),1)</f>
        <v>570.9</v>
      </c>
      <c r="EC99" s="30">
        <f t="shared" si="67"/>
        <v>302.2</v>
      </c>
      <c r="ED99" s="30">
        <f t="shared" si="67"/>
        <v>1586.6</v>
      </c>
      <c r="EE99" s="30">
        <f t="shared" si="67"/>
        <v>193.5</v>
      </c>
      <c r="EF99" s="30">
        <f t="shared" si="67"/>
        <v>1434.4</v>
      </c>
      <c r="EG99" s="30">
        <f t="shared" si="67"/>
        <v>256.60000000000002</v>
      </c>
      <c r="EH99" s="30">
        <f t="shared" si="67"/>
        <v>251</v>
      </c>
      <c r="EI99" s="30">
        <f t="shared" si="67"/>
        <v>14492.9</v>
      </c>
      <c r="EJ99" s="30">
        <f t="shared" si="67"/>
        <v>10327.200000000001</v>
      </c>
      <c r="EK99" s="30">
        <f t="shared" si="67"/>
        <v>686</v>
      </c>
      <c r="EL99" s="30">
        <f t="shared" si="67"/>
        <v>467.5</v>
      </c>
      <c r="EM99" s="30">
        <f t="shared" si="67"/>
        <v>395.9</v>
      </c>
      <c r="EN99" s="30">
        <f t="shared" si="67"/>
        <v>1001.6</v>
      </c>
      <c r="EO99" s="30">
        <f t="shared" si="67"/>
        <v>327.5</v>
      </c>
      <c r="EP99" s="30">
        <f t="shared" si="67"/>
        <v>421</v>
      </c>
      <c r="EQ99" s="30">
        <f t="shared" si="67"/>
        <v>2695.5</v>
      </c>
      <c r="ER99" s="30">
        <f t="shared" si="67"/>
        <v>313.5</v>
      </c>
      <c r="ES99" s="30">
        <f t="shared" si="67"/>
        <v>175.4</v>
      </c>
      <c r="ET99" s="30">
        <f t="shared" si="67"/>
        <v>196.4</v>
      </c>
      <c r="EU99" s="30">
        <f t="shared" si="67"/>
        <v>577.5</v>
      </c>
      <c r="EV99" s="30">
        <f t="shared" si="67"/>
        <v>76.5</v>
      </c>
      <c r="EW99" s="30">
        <f t="shared" si="67"/>
        <v>863.6</v>
      </c>
      <c r="EX99" s="30">
        <f t="shared" si="67"/>
        <v>170</v>
      </c>
      <c r="EY99" s="30">
        <f t="shared" si="67"/>
        <v>789</v>
      </c>
      <c r="EZ99" s="30">
        <f t="shared" si="67"/>
        <v>131</v>
      </c>
      <c r="FA99" s="30">
        <f t="shared" si="67"/>
        <v>3470.3</v>
      </c>
      <c r="FB99" s="30">
        <f t="shared" si="67"/>
        <v>308.60000000000002</v>
      </c>
      <c r="FC99" s="30">
        <f t="shared" si="67"/>
        <v>2106</v>
      </c>
      <c r="FD99" s="30">
        <f t="shared" si="67"/>
        <v>407</v>
      </c>
      <c r="FE99" s="30">
        <f t="shared" si="67"/>
        <v>86.2</v>
      </c>
      <c r="FF99" s="30">
        <f t="shared" si="67"/>
        <v>197</v>
      </c>
      <c r="FG99" s="30">
        <f t="shared" si="67"/>
        <v>128</v>
      </c>
      <c r="FH99" s="30">
        <f t="shared" si="67"/>
        <v>71</v>
      </c>
      <c r="FI99" s="30">
        <f t="shared" si="67"/>
        <v>1772.9</v>
      </c>
      <c r="FJ99" s="30">
        <f t="shared" si="67"/>
        <v>2017</v>
      </c>
      <c r="FK99" s="30">
        <f t="shared" si="67"/>
        <v>2574.3000000000002</v>
      </c>
      <c r="FL99" s="30">
        <f t="shared" si="67"/>
        <v>8182.1</v>
      </c>
      <c r="FM99" s="30">
        <f t="shared" si="67"/>
        <v>3824.5</v>
      </c>
      <c r="FN99" s="30">
        <f t="shared" si="67"/>
        <v>22015.9</v>
      </c>
      <c r="FO99" s="30">
        <f t="shared" si="67"/>
        <v>1093</v>
      </c>
      <c r="FP99" s="30">
        <f t="shared" si="67"/>
        <v>2293</v>
      </c>
      <c r="FQ99" s="30">
        <f t="shared" si="67"/>
        <v>989.2</v>
      </c>
      <c r="FR99" s="30">
        <f t="shared" si="67"/>
        <v>170.8</v>
      </c>
      <c r="FS99" s="30">
        <f t="shared" si="67"/>
        <v>189.4</v>
      </c>
      <c r="FT99" s="30">
        <f t="shared" si="67"/>
        <v>60.5</v>
      </c>
      <c r="FU99" s="30">
        <f t="shared" si="67"/>
        <v>826.8</v>
      </c>
      <c r="FV99" s="30">
        <f t="shared" si="67"/>
        <v>698.6</v>
      </c>
      <c r="FW99" s="30">
        <f t="shared" si="67"/>
        <v>167.6</v>
      </c>
      <c r="FX99" s="30">
        <f t="shared" si="67"/>
        <v>57.5</v>
      </c>
      <c r="FY99" s="20"/>
      <c r="FZ99" s="77">
        <f t="shared" si="51"/>
        <v>859765.7000000003</v>
      </c>
      <c r="GA99" s="78">
        <v>859765.7</v>
      </c>
      <c r="GB99" s="21">
        <f>FZ99-GA99</f>
        <v>0</v>
      </c>
      <c r="GC99" s="21"/>
      <c r="GD99" s="21"/>
      <c r="GE99" s="21"/>
      <c r="GF99" s="7"/>
      <c r="GG99" s="7"/>
      <c r="GH99" s="18"/>
      <c r="GI99" s="18"/>
      <c r="GJ99" s="18"/>
      <c r="GK99" s="18"/>
      <c r="GL99" s="18"/>
      <c r="GM99" s="18"/>
      <c r="GN99" s="23"/>
      <c r="GO99" s="23"/>
    </row>
    <row r="100" spans="1:256" x14ac:dyDescent="0.35">
      <c r="A100" s="6" t="s">
        <v>579</v>
      </c>
      <c r="B100" s="42" t="s">
        <v>580</v>
      </c>
      <c r="C100" s="21">
        <f t="shared" ref="C100:BN100" si="68">C99-C101</f>
        <v>6522.7</v>
      </c>
      <c r="D100" s="21">
        <f t="shared" si="68"/>
        <v>35527.199999999997</v>
      </c>
      <c r="E100" s="21">
        <f t="shared" si="68"/>
        <v>5502.8</v>
      </c>
      <c r="F100" s="21">
        <f t="shared" si="68"/>
        <v>22249.5</v>
      </c>
      <c r="G100" s="21">
        <f t="shared" si="68"/>
        <v>1573</v>
      </c>
      <c r="H100" s="21">
        <f t="shared" si="68"/>
        <v>1113.5</v>
      </c>
      <c r="I100" s="21">
        <f t="shared" si="68"/>
        <v>7730.6999999999989</v>
      </c>
      <c r="J100" s="21">
        <f t="shared" si="68"/>
        <v>2159.4</v>
      </c>
      <c r="K100" s="21">
        <f t="shared" si="68"/>
        <v>263</v>
      </c>
      <c r="L100" s="21">
        <f t="shared" si="68"/>
        <v>2245.9</v>
      </c>
      <c r="M100" s="21">
        <f t="shared" si="68"/>
        <v>1068.7</v>
      </c>
      <c r="N100" s="21">
        <f t="shared" si="68"/>
        <v>51854</v>
      </c>
      <c r="O100" s="21">
        <f t="shared" si="68"/>
        <v>13522.3</v>
      </c>
      <c r="P100" s="21">
        <f t="shared" si="68"/>
        <v>330</v>
      </c>
      <c r="Q100" s="21">
        <f t="shared" si="68"/>
        <v>36706.5</v>
      </c>
      <c r="R100" s="21">
        <f t="shared" si="68"/>
        <v>6066.5</v>
      </c>
      <c r="S100" s="21">
        <f t="shared" si="68"/>
        <v>1631.5</v>
      </c>
      <c r="T100" s="21">
        <f t="shared" si="68"/>
        <v>163.30000000000001</v>
      </c>
      <c r="U100" s="21">
        <f t="shared" si="68"/>
        <v>52.3</v>
      </c>
      <c r="V100" s="21">
        <f t="shared" si="68"/>
        <v>264</v>
      </c>
      <c r="W100" s="21">
        <f t="shared" si="68"/>
        <v>210.4</v>
      </c>
      <c r="X100" s="21">
        <f t="shared" si="68"/>
        <v>50</v>
      </c>
      <c r="Y100" s="21">
        <f t="shared" si="68"/>
        <v>954</v>
      </c>
      <c r="Z100" s="21">
        <f t="shared" si="68"/>
        <v>231.3</v>
      </c>
      <c r="AA100" s="21">
        <f t="shared" si="68"/>
        <v>31107.200000000001</v>
      </c>
      <c r="AB100" s="21">
        <f t="shared" si="68"/>
        <v>28046.7</v>
      </c>
      <c r="AC100" s="21">
        <f t="shared" si="68"/>
        <v>940</v>
      </c>
      <c r="AD100" s="21">
        <f t="shared" si="68"/>
        <v>1259.4000000000001</v>
      </c>
      <c r="AE100" s="21">
        <f t="shared" si="68"/>
        <v>94.6</v>
      </c>
      <c r="AF100" s="21">
        <f t="shared" si="68"/>
        <v>171</v>
      </c>
      <c r="AG100" s="21">
        <f t="shared" si="68"/>
        <v>624.79999999999995</v>
      </c>
      <c r="AH100" s="21">
        <f t="shared" si="68"/>
        <v>1003.7</v>
      </c>
      <c r="AI100" s="21">
        <f t="shared" si="68"/>
        <v>385.5</v>
      </c>
      <c r="AJ100" s="21">
        <f t="shared" si="68"/>
        <v>164</v>
      </c>
      <c r="AK100" s="21">
        <f t="shared" si="68"/>
        <v>177.4</v>
      </c>
      <c r="AL100" s="21">
        <f t="shared" si="68"/>
        <v>276</v>
      </c>
      <c r="AM100" s="21">
        <f t="shared" si="68"/>
        <v>388.1</v>
      </c>
      <c r="AN100" s="21">
        <f t="shared" si="68"/>
        <v>328.3</v>
      </c>
      <c r="AO100" s="21">
        <f t="shared" si="68"/>
        <v>4477.2</v>
      </c>
      <c r="AP100" s="21">
        <f t="shared" si="68"/>
        <v>84847.5</v>
      </c>
      <c r="AQ100" s="21">
        <f t="shared" si="68"/>
        <v>240.2</v>
      </c>
      <c r="AR100" s="21">
        <f t="shared" si="68"/>
        <v>61854.240000000005</v>
      </c>
      <c r="AS100" s="21">
        <f t="shared" si="68"/>
        <v>6398.9</v>
      </c>
      <c r="AT100" s="21">
        <f t="shared" si="68"/>
        <v>2335.9</v>
      </c>
      <c r="AU100" s="21">
        <f t="shared" si="68"/>
        <v>291</v>
      </c>
      <c r="AV100" s="21">
        <f t="shared" si="68"/>
        <v>313.3</v>
      </c>
      <c r="AW100" s="21">
        <f t="shared" si="68"/>
        <v>256</v>
      </c>
      <c r="AX100" s="21">
        <f t="shared" si="68"/>
        <v>68</v>
      </c>
      <c r="AY100" s="21">
        <f t="shared" si="68"/>
        <v>425.6</v>
      </c>
      <c r="AZ100" s="21">
        <f t="shared" si="68"/>
        <v>12573.9</v>
      </c>
      <c r="BA100" s="21">
        <f t="shared" si="68"/>
        <v>9256.2999999999993</v>
      </c>
      <c r="BB100" s="21">
        <f t="shared" si="68"/>
        <v>7775.2</v>
      </c>
      <c r="BC100" s="21">
        <f t="shared" si="68"/>
        <v>22660.2</v>
      </c>
      <c r="BD100" s="21">
        <f t="shared" si="68"/>
        <v>3621</v>
      </c>
      <c r="BE100" s="21">
        <f t="shared" si="68"/>
        <v>1298.8</v>
      </c>
      <c r="BF100" s="21">
        <f t="shared" si="68"/>
        <v>25605.5</v>
      </c>
      <c r="BG100" s="21">
        <f t="shared" si="68"/>
        <v>930</v>
      </c>
      <c r="BH100" s="21">
        <f t="shared" si="68"/>
        <v>593.29999999999995</v>
      </c>
      <c r="BI100" s="21">
        <f t="shared" si="68"/>
        <v>261.8</v>
      </c>
      <c r="BJ100" s="21">
        <f t="shared" si="68"/>
        <v>6317.4</v>
      </c>
      <c r="BK100" s="21">
        <f t="shared" si="68"/>
        <v>30388.400000000001</v>
      </c>
      <c r="BL100" s="21">
        <f t="shared" si="68"/>
        <v>116.1</v>
      </c>
      <c r="BM100" s="21">
        <f t="shared" si="68"/>
        <v>364.5</v>
      </c>
      <c r="BN100" s="21">
        <f t="shared" si="68"/>
        <v>3291.4</v>
      </c>
      <c r="BO100" s="21">
        <f t="shared" ref="BO100:DZ100" si="69">BO99-BO101</f>
        <v>1299.0999999999999</v>
      </c>
      <c r="BP100" s="21">
        <f t="shared" si="69"/>
        <v>181.8</v>
      </c>
      <c r="BQ100" s="21">
        <f t="shared" si="69"/>
        <v>5660.7</v>
      </c>
      <c r="BR100" s="21">
        <f t="shared" si="69"/>
        <v>4505.2</v>
      </c>
      <c r="BS100" s="21">
        <f t="shared" si="69"/>
        <v>1136.8</v>
      </c>
      <c r="BT100" s="21">
        <f t="shared" si="69"/>
        <v>404.1</v>
      </c>
      <c r="BU100" s="21">
        <f t="shared" si="69"/>
        <v>410</v>
      </c>
      <c r="BV100" s="21">
        <f t="shared" si="69"/>
        <v>1248.2</v>
      </c>
      <c r="BW100" s="21">
        <f t="shared" si="69"/>
        <v>2000.7</v>
      </c>
      <c r="BX100" s="21">
        <f t="shared" si="69"/>
        <v>69.8</v>
      </c>
      <c r="BY100" s="21">
        <f t="shared" si="69"/>
        <v>470.3</v>
      </c>
      <c r="BZ100" s="21">
        <f t="shared" si="69"/>
        <v>206</v>
      </c>
      <c r="CA100" s="21">
        <f t="shared" si="69"/>
        <v>153.30000000000001</v>
      </c>
      <c r="CB100" s="21">
        <f t="shared" si="69"/>
        <v>75996.34</v>
      </c>
      <c r="CC100" s="21">
        <f t="shared" si="69"/>
        <v>192</v>
      </c>
      <c r="CD100" s="21">
        <f t="shared" si="69"/>
        <v>215.3</v>
      </c>
      <c r="CE100" s="21">
        <f t="shared" si="69"/>
        <v>153.80000000000001</v>
      </c>
      <c r="CF100" s="21">
        <f t="shared" si="69"/>
        <v>126.9</v>
      </c>
      <c r="CG100" s="21">
        <f t="shared" si="69"/>
        <v>204.3</v>
      </c>
      <c r="CH100" s="21">
        <f t="shared" si="69"/>
        <v>103.2</v>
      </c>
      <c r="CI100" s="21">
        <f t="shared" si="69"/>
        <v>703.3</v>
      </c>
      <c r="CJ100" s="21">
        <f t="shared" si="69"/>
        <v>923.3</v>
      </c>
      <c r="CK100" s="21">
        <f t="shared" si="69"/>
        <v>5139.1200000000008</v>
      </c>
      <c r="CL100" s="21">
        <f t="shared" si="69"/>
        <v>1310.0999999999999</v>
      </c>
      <c r="CM100" s="21">
        <f t="shared" si="69"/>
        <v>744.5</v>
      </c>
      <c r="CN100" s="21">
        <f t="shared" si="69"/>
        <v>29081.32</v>
      </c>
      <c r="CO100" s="21">
        <f t="shared" si="69"/>
        <v>14778.3</v>
      </c>
      <c r="CP100" s="21">
        <f t="shared" si="69"/>
        <v>1005.2</v>
      </c>
      <c r="CQ100" s="21">
        <f t="shared" si="69"/>
        <v>799.9</v>
      </c>
      <c r="CR100" s="21">
        <f t="shared" si="69"/>
        <v>234.3</v>
      </c>
      <c r="CS100" s="21">
        <f t="shared" si="69"/>
        <v>319.39999999999998</v>
      </c>
      <c r="CT100" s="21">
        <f t="shared" si="69"/>
        <v>104.3</v>
      </c>
      <c r="CU100" s="21">
        <f t="shared" si="69"/>
        <v>406</v>
      </c>
      <c r="CV100" s="21">
        <f t="shared" si="69"/>
        <v>50</v>
      </c>
      <c r="CW100" s="21">
        <f t="shared" si="69"/>
        <v>205</v>
      </c>
      <c r="CX100" s="21">
        <f t="shared" si="69"/>
        <v>470.5</v>
      </c>
      <c r="CY100" s="21">
        <f t="shared" si="69"/>
        <v>50</v>
      </c>
      <c r="CZ100" s="21">
        <f t="shared" si="69"/>
        <v>1909.1</v>
      </c>
      <c r="DA100" s="21">
        <f t="shared" si="69"/>
        <v>202.3</v>
      </c>
      <c r="DB100" s="21">
        <f t="shared" si="69"/>
        <v>322.5</v>
      </c>
      <c r="DC100" s="21">
        <f t="shared" si="69"/>
        <v>182</v>
      </c>
      <c r="DD100" s="21">
        <f t="shared" si="69"/>
        <v>157</v>
      </c>
      <c r="DE100" s="21">
        <f t="shared" si="69"/>
        <v>316.8</v>
      </c>
      <c r="DF100" s="21">
        <f t="shared" si="69"/>
        <v>20259.960000000003</v>
      </c>
      <c r="DG100" s="21">
        <f t="shared" si="69"/>
        <v>95</v>
      </c>
      <c r="DH100" s="21">
        <f t="shared" si="69"/>
        <v>1906.6</v>
      </c>
      <c r="DI100" s="21">
        <f t="shared" si="69"/>
        <v>2484.1</v>
      </c>
      <c r="DJ100" s="21">
        <f t="shared" si="69"/>
        <v>640</v>
      </c>
      <c r="DK100" s="21">
        <f t="shared" si="69"/>
        <v>485.5</v>
      </c>
      <c r="DL100" s="21">
        <f t="shared" si="69"/>
        <v>5728.7</v>
      </c>
      <c r="DM100" s="21">
        <f t="shared" si="69"/>
        <v>234.6</v>
      </c>
      <c r="DN100" s="21">
        <f t="shared" si="69"/>
        <v>1302.2</v>
      </c>
      <c r="DO100" s="21">
        <f t="shared" si="69"/>
        <v>3231</v>
      </c>
      <c r="DP100" s="21">
        <f t="shared" si="69"/>
        <v>201</v>
      </c>
      <c r="DQ100" s="21">
        <f t="shared" si="69"/>
        <v>817</v>
      </c>
      <c r="DR100" s="21">
        <f t="shared" si="69"/>
        <v>1367.8</v>
      </c>
      <c r="DS100" s="21">
        <f t="shared" si="69"/>
        <v>671.2</v>
      </c>
      <c r="DT100" s="21">
        <f t="shared" si="69"/>
        <v>180.5</v>
      </c>
      <c r="DU100" s="21">
        <f t="shared" si="69"/>
        <v>359.7</v>
      </c>
      <c r="DV100" s="21">
        <f t="shared" si="69"/>
        <v>213.8</v>
      </c>
      <c r="DW100" s="21">
        <f t="shared" si="69"/>
        <v>311.89999999999998</v>
      </c>
      <c r="DX100" s="21">
        <f t="shared" si="69"/>
        <v>166.8</v>
      </c>
      <c r="DY100" s="21">
        <f t="shared" si="69"/>
        <v>312.7</v>
      </c>
      <c r="DZ100" s="21">
        <f t="shared" si="69"/>
        <v>739</v>
      </c>
      <c r="EA100" s="21">
        <f t="shared" ref="EA100:FX100" si="70">EA99-EA101</f>
        <v>551.79999999999995</v>
      </c>
      <c r="EB100" s="21">
        <f t="shared" si="70"/>
        <v>570.9</v>
      </c>
      <c r="EC100" s="21">
        <f t="shared" si="70"/>
        <v>302.2</v>
      </c>
      <c r="ED100" s="21">
        <f t="shared" si="70"/>
        <v>1586.6</v>
      </c>
      <c r="EE100" s="21">
        <f t="shared" si="70"/>
        <v>193.5</v>
      </c>
      <c r="EF100" s="21">
        <f t="shared" si="70"/>
        <v>1434.4</v>
      </c>
      <c r="EG100" s="21">
        <f t="shared" si="70"/>
        <v>256.60000000000002</v>
      </c>
      <c r="EH100" s="21">
        <f t="shared" si="70"/>
        <v>251</v>
      </c>
      <c r="EI100" s="21">
        <f t="shared" si="70"/>
        <v>14492.9</v>
      </c>
      <c r="EJ100" s="21">
        <f t="shared" si="70"/>
        <v>10327.200000000001</v>
      </c>
      <c r="EK100" s="21">
        <f t="shared" si="70"/>
        <v>686</v>
      </c>
      <c r="EL100" s="21">
        <f t="shared" si="70"/>
        <v>467.5</v>
      </c>
      <c r="EM100" s="21">
        <f t="shared" si="70"/>
        <v>395.9</v>
      </c>
      <c r="EN100" s="21">
        <f t="shared" si="70"/>
        <v>1001.6</v>
      </c>
      <c r="EO100" s="21">
        <f t="shared" si="70"/>
        <v>327.5</v>
      </c>
      <c r="EP100" s="21">
        <f t="shared" si="70"/>
        <v>421</v>
      </c>
      <c r="EQ100" s="21">
        <f t="shared" si="70"/>
        <v>2567.5</v>
      </c>
      <c r="ER100" s="21">
        <f t="shared" si="70"/>
        <v>313.5</v>
      </c>
      <c r="ES100" s="21">
        <f t="shared" si="70"/>
        <v>175.4</v>
      </c>
      <c r="ET100" s="21">
        <f t="shared" si="70"/>
        <v>196.4</v>
      </c>
      <c r="EU100" s="21">
        <f t="shared" si="70"/>
        <v>577.5</v>
      </c>
      <c r="EV100" s="21">
        <f t="shared" si="70"/>
        <v>76.5</v>
      </c>
      <c r="EW100" s="21">
        <f t="shared" si="70"/>
        <v>863.6</v>
      </c>
      <c r="EX100" s="21">
        <f t="shared" si="70"/>
        <v>170</v>
      </c>
      <c r="EY100" s="21">
        <f t="shared" si="70"/>
        <v>789</v>
      </c>
      <c r="EZ100" s="21">
        <f t="shared" si="70"/>
        <v>131</v>
      </c>
      <c r="FA100" s="21">
        <f t="shared" si="70"/>
        <v>3470.3</v>
      </c>
      <c r="FB100" s="21">
        <f t="shared" si="70"/>
        <v>308.60000000000002</v>
      </c>
      <c r="FC100" s="21">
        <f t="shared" si="70"/>
        <v>2106</v>
      </c>
      <c r="FD100" s="21">
        <f t="shared" si="70"/>
        <v>407</v>
      </c>
      <c r="FE100" s="21">
        <f t="shared" si="70"/>
        <v>86.2</v>
      </c>
      <c r="FF100" s="21">
        <f t="shared" si="70"/>
        <v>197</v>
      </c>
      <c r="FG100" s="21">
        <f t="shared" si="70"/>
        <v>128</v>
      </c>
      <c r="FH100" s="21">
        <f t="shared" si="70"/>
        <v>71</v>
      </c>
      <c r="FI100" s="21">
        <f t="shared" si="70"/>
        <v>1772.9</v>
      </c>
      <c r="FJ100" s="21">
        <f t="shared" si="70"/>
        <v>2017</v>
      </c>
      <c r="FK100" s="21">
        <f t="shared" si="70"/>
        <v>2574.3000000000002</v>
      </c>
      <c r="FL100" s="21">
        <f t="shared" si="70"/>
        <v>8182.1</v>
      </c>
      <c r="FM100" s="21">
        <f t="shared" si="70"/>
        <v>3824.5</v>
      </c>
      <c r="FN100" s="21">
        <f t="shared" si="70"/>
        <v>22015.9</v>
      </c>
      <c r="FO100" s="21">
        <f t="shared" si="70"/>
        <v>1093</v>
      </c>
      <c r="FP100" s="21">
        <f t="shared" si="70"/>
        <v>2293</v>
      </c>
      <c r="FQ100" s="21">
        <f t="shared" si="70"/>
        <v>989.2</v>
      </c>
      <c r="FR100" s="21">
        <f t="shared" si="70"/>
        <v>170.8</v>
      </c>
      <c r="FS100" s="21">
        <f t="shared" si="70"/>
        <v>189.4</v>
      </c>
      <c r="FT100" s="21">
        <f t="shared" si="70"/>
        <v>60.5</v>
      </c>
      <c r="FU100" s="21">
        <f t="shared" si="70"/>
        <v>826.8</v>
      </c>
      <c r="FV100" s="21">
        <f t="shared" si="70"/>
        <v>698.6</v>
      </c>
      <c r="FW100" s="21">
        <f t="shared" si="70"/>
        <v>167.6</v>
      </c>
      <c r="FX100" s="21">
        <f t="shared" si="70"/>
        <v>57.5</v>
      </c>
      <c r="FZ100" s="20">
        <f t="shared" si="51"/>
        <v>838216.18000000017</v>
      </c>
      <c r="GA100" s="20"/>
      <c r="GB100" s="20"/>
      <c r="GC100" s="20"/>
      <c r="GD100" s="20"/>
      <c r="GE100" s="20"/>
      <c r="GF100" s="7"/>
      <c r="GG100" s="7"/>
      <c r="GH100" s="18"/>
      <c r="GI100" s="18"/>
      <c r="GJ100" s="18"/>
      <c r="GK100" s="18"/>
      <c r="GL100" s="18"/>
      <c r="GM100" s="18"/>
      <c r="GN100" s="23"/>
      <c r="GO100" s="23"/>
    </row>
    <row r="101" spans="1:256" x14ac:dyDescent="0.35">
      <c r="A101" s="6" t="s">
        <v>581</v>
      </c>
      <c r="B101" s="42" t="s">
        <v>582</v>
      </c>
      <c r="C101" s="18">
        <f>C92+C93+C98+C96</f>
        <v>0</v>
      </c>
      <c r="D101" s="18">
        <f t="shared" ref="D101:BO101" si="71">D92+D93+D98+D96</f>
        <v>4711.8</v>
      </c>
      <c r="E101" s="18">
        <f t="shared" si="71"/>
        <v>640.79999999999995</v>
      </c>
      <c r="F101" s="18">
        <f t="shared" si="71"/>
        <v>875.8</v>
      </c>
      <c r="G101" s="18">
        <f t="shared" si="71"/>
        <v>0</v>
      </c>
      <c r="H101" s="18">
        <f t="shared" si="71"/>
        <v>0</v>
      </c>
      <c r="I101" s="18">
        <f t="shared" si="71"/>
        <v>969.1</v>
      </c>
      <c r="J101" s="18">
        <f t="shared" si="71"/>
        <v>0</v>
      </c>
      <c r="K101" s="18">
        <f t="shared" si="71"/>
        <v>0</v>
      </c>
      <c r="L101" s="18">
        <f t="shared" si="71"/>
        <v>0</v>
      </c>
      <c r="M101" s="18">
        <f t="shared" si="71"/>
        <v>0</v>
      </c>
      <c r="N101" s="18">
        <f t="shared" si="71"/>
        <v>0</v>
      </c>
      <c r="O101" s="18">
        <f t="shared" si="71"/>
        <v>0</v>
      </c>
      <c r="P101" s="18">
        <f t="shared" si="71"/>
        <v>0</v>
      </c>
      <c r="Q101" s="18">
        <f t="shared" si="71"/>
        <v>1060.3</v>
      </c>
      <c r="R101" s="18">
        <f t="shared" si="71"/>
        <v>0</v>
      </c>
      <c r="S101" s="18">
        <f t="shared" si="71"/>
        <v>0</v>
      </c>
      <c r="T101" s="18">
        <f t="shared" si="71"/>
        <v>0</v>
      </c>
      <c r="U101" s="18">
        <f t="shared" si="71"/>
        <v>0</v>
      </c>
      <c r="V101" s="18">
        <f t="shared" si="71"/>
        <v>0</v>
      </c>
      <c r="W101" s="18">
        <f t="shared" si="71"/>
        <v>0</v>
      </c>
      <c r="X101" s="18">
        <f t="shared" si="71"/>
        <v>0</v>
      </c>
      <c r="Y101" s="18">
        <f t="shared" si="71"/>
        <v>0</v>
      </c>
      <c r="Z101" s="18">
        <f t="shared" si="71"/>
        <v>0</v>
      </c>
      <c r="AA101" s="18">
        <f t="shared" si="71"/>
        <v>0</v>
      </c>
      <c r="AB101" s="18">
        <f t="shared" si="71"/>
        <v>0</v>
      </c>
      <c r="AC101" s="18">
        <f t="shared" si="71"/>
        <v>0</v>
      </c>
      <c r="AD101" s="18">
        <f t="shared" si="71"/>
        <v>151</v>
      </c>
      <c r="AE101" s="18">
        <f t="shared" si="71"/>
        <v>0</v>
      </c>
      <c r="AF101" s="18">
        <f t="shared" si="71"/>
        <v>0</v>
      </c>
      <c r="AG101" s="18">
        <f t="shared" si="71"/>
        <v>0</v>
      </c>
      <c r="AH101" s="18">
        <f t="shared" si="71"/>
        <v>0</v>
      </c>
      <c r="AI101" s="18">
        <f t="shared" si="71"/>
        <v>0</v>
      </c>
      <c r="AJ101" s="18">
        <f t="shared" si="71"/>
        <v>0</v>
      </c>
      <c r="AK101" s="18">
        <f t="shared" si="71"/>
        <v>0</v>
      </c>
      <c r="AL101" s="18">
        <f t="shared" si="71"/>
        <v>0</v>
      </c>
      <c r="AM101" s="18">
        <f t="shared" si="71"/>
        <v>0</v>
      </c>
      <c r="AN101" s="18">
        <f t="shared" si="71"/>
        <v>0</v>
      </c>
      <c r="AO101" s="18">
        <f t="shared" si="71"/>
        <v>0</v>
      </c>
      <c r="AP101" s="18">
        <f t="shared" si="71"/>
        <v>0</v>
      </c>
      <c r="AQ101" s="18">
        <f t="shared" si="71"/>
        <v>0</v>
      </c>
      <c r="AR101" s="18">
        <f t="shared" si="71"/>
        <v>2209.16</v>
      </c>
      <c r="AS101" s="18">
        <f t="shared" si="71"/>
        <v>307.60000000000002</v>
      </c>
      <c r="AT101" s="18">
        <f t="shared" si="71"/>
        <v>0</v>
      </c>
      <c r="AU101" s="18">
        <f t="shared" si="71"/>
        <v>0</v>
      </c>
      <c r="AV101" s="18">
        <f t="shared" si="71"/>
        <v>0</v>
      </c>
      <c r="AW101" s="18">
        <f t="shared" si="71"/>
        <v>0</v>
      </c>
      <c r="AX101" s="18">
        <f t="shared" si="71"/>
        <v>0</v>
      </c>
      <c r="AY101" s="18">
        <f t="shared" si="71"/>
        <v>0</v>
      </c>
      <c r="AZ101" s="18">
        <f t="shared" si="71"/>
        <v>0</v>
      </c>
      <c r="BA101" s="18">
        <f t="shared" si="71"/>
        <v>0</v>
      </c>
      <c r="BB101" s="18">
        <f t="shared" si="71"/>
        <v>0</v>
      </c>
      <c r="BC101" s="18">
        <f t="shared" si="71"/>
        <v>3888.5</v>
      </c>
      <c r="BD101" s="18">
        <f t="shared" si="71"/>
        <v>0</v>
      </c>
      <c r="BE101" s="18">
        <f t="shared" si="71"/>
        <v>0</v>
      </c>
      <c r="BF101" s="18">
        <f t="shared" si="71"/>
        <v>0</v>
      </c>
      <c r="BG101" s="18">
        <f t="shared" si="71"/>
        <v>0</v>
      </c>
      <c r="BH101" s="18">
        <f t="shared" si="71"/>
        <v>0</v>
      </c>
      <c r="BI101" s="18">
        <f t="shared" si="71"/>
        <v>0</v>
      </c>
      <c r="BJ101" s="18">
        <f t="shared" si="71"/>
        <v>0</v>
      </c>
      <c r="BK101" s="18">
        <f t="shared" si="71"/>
        <v>0</v>
      </c>
      <c r="BL101" s="18">
        <f t="shared" si="71"/>
        <v>0</v>
      </c>
      <c r="BM101" s="18">
        <f t="shared" si="71"/>
        <v>0</v>
      </c>
      <c r="BN101" s="18">
        <f t="shared" si="71"/>
        <v>0</v>
      </c>
      <c r="BO101" s="18">
        <f t="shared" si="71"/>
        <v>0</v>
      </c>
      <c r="BP101" s="18">
        <f t="shared" ref="BP101:EA101" si="72">BP92+BP93+BP98+BP96</f>
        <v>0</v>
      </c>
      <c r="BQ101" s="18">
        <f t="shared" si="72"/>
        <v>275.60000000000002</v>
      </c>
      <c r="BR101" s="18">
        <f t="shared" si="72"/>
        <v>0</v>
      </c>
      <c r="BS101" s="18">
        <f t="shared" si="72"/>
        <v>0</v>
      </c>
      <c r="BT101" s="18">
        <f t="shared" si="72"/>
        <v>0</v>
      </c>
      <c r="BU101" s="18">
        <f t="shared" si="72"/>
        <v>0</v>
      </c>
      <c r="BV101" s="18">
        <f t="shared" si="72"/>
        <v>0</v>
      </c>
      <c r="BW101" s="18">
        <f t="shared" si="72"/>
        <v>0</v>
      </c>
      <c r="BX101" s="18">
        <f t="shared" si="72"/>
        <v>0</v>
      </c>
      <c r="BY101" s="18">
        <f t="shared" si="72"/>
        <v>0</v>
      </c>
      <c r="BZ101" s="18">
        <f t="shared" si="72"/>
        <v>0</v>
      </c>
      <c r="CA101" s="18">
        <f t="shared" si="72"/>
        <v>0</v>
      </c>
      <c r="CB101" s="18">
        <f t="shared" si="72"/>
        <v>826.3599999999999</v>
      </c>
      <c r="CC101" s="18">
        <f t="shared" si="72"/>
        <v>0</v>
      </c>
      <c r="CD101" s="18">
        <f t="shared" si="72"/>
        <v>0</v>
      </c>
      <c r="CE101" s="18">
        <f t="shared" si="72"/>
        <v>0</v>
      </c>
      <c r="CF101" s="18">
        <f t="shared" si="72"/>
        <v>0</v>
      </c>
      <c r="CG101" s="18">
        <f t="shared" si="72"/>
        <v>0</v>
      </c>
      <c r="CH101" s="18">
        <f t="shared" si="72"/>
        <v>0</v>
      </c>
      <c r="CI101" s="18">
        <f t="shared" si="72"/>
        <v>0</v>
      </c>
      <c r="CJ101" s="18">
        <f t="shared" si="72"/>
        <v>0</v>
      </c>
      <c r="CK101" s="18">
        <f t="shared" si="72"/>
        <v>581.48</v>
      </c>
      <c r="CL101" s="18">
        <f t="shared" si="72"/>
        <v>0</v>
      </c>
      <c r="CM101" s="18">
        <f t="shared" si="72"/>
        <v>0</v>
      </c>
      <c r="CN101" s="18">
        <f t="shared" si="72"/>
        <v>3653.0800000000004</v>
      </c>
      <c r="CO101" s="18">
        <f t="shared" si="72"/>
        <v>0</v>
      </c>
      <c r="CP101" s="18">
        <f t="shared" si="72"/>
        <v>0</v>
      </c>
      <c r="CQ101" s="18">
        <f t="shared" si="72"/>
        <v>0</v>
      </c>
      <c r="CR101" s="18">
        <f t="shared" si="72"/>
        <v>0</v>
      </c>
      <c r="CS101" s="18">
        <f t="shared" si="72"/>
        <v>0</v>
      </c>
      <c r="CT101" s="18">
        <f t="shared" si="72"/>
        <v>0</v>
      </c>
      <c r="CU101" s="18">
        <f t="shared" si="72"/>
        <v>0</v>
      </c>
      <c r="CV101" s="18">
        <f t="shared" si="72"/>
        <v>0</v>
      </c>
      <c r="CW101" s="18">
        <f t="shared" si="72"/>
        <v>0</v>
      </c>
      <c r="CX101" s="18">
        <f t="shared" si="72"/>
        <v>0</v>
      </c>
      <c r="CY101" s="18">
        <f t="shared" si="72"/>
        <v>0</v>
      </c>
      <c r="CZ101" s="18">
        <f t="shared" si="72"/>
        <v>0</v>
      </c>
      <c r="DA101" s="18">
        <f t="shared" si="72"/>
        <v>0</v>
      </c>
      <c r="DB101" s="18">
        <f t="shared" si="72"/>
        <v>0</v>
      </c>
      <c r="DC101" s="18">
        <f t="shared" si="72"/>
        <v>0</v>
      </c>
      <c r="DD101" s="18">
        <f t="shared" si="72"/>
        <v>0</v>
      </c>
      <c r="DE101" s="18">
        <f t="shared" si="72"/>
        <v>0</v>
      </c>
      <c r="DF101" s="18">
        <f t="shared" si="72"/>
        <v>1215.94</v>
      </c>
      <c r="DG101" s="18">
        <f t="shared" si="72"/>
        <v>0</v>
      </c>
      <c r="DH101" s="18">
        <f t="shared" si="72"/>
        <v>0</v>
      </c>
      <c r="DI101" s="18">
        <f t="shared" si="72"/>
        <v>55</v>
      </c>
      <c r="DJ101" s="18">
        <f t="shared" si="72"/>
        <v>0</v>
      </c>
      <c r="DK101" s="18">
        <f t="shared" si="72"/>
        <v>0</v>
      </c>
      <c r="DL101" s="18">
        <f t="shared" si="72"/>
        <v>0</v>
      </c>
      <c r="DM101" s="18">
        <f t="shared" si="72"/>
        <v>0</v>
      </c>
      <c r="DN101" s="18">
        <f t="shared" si="72"/>
        <v>0</v>
      </c>
      <c r="DO101" s="18">
        <f t="shared" si="72"/>
        <v>0</v>
      </c>
      <c r="DP101" s="18">
        <f t="shared" si="72"/>
        <v>0</v>
      </c>
      <c r="DQ101" s="18">
        <f t="shared" si="72"/>
        <v>0</v>
      </c>
      <c r="DR101" s="18">
        <f t="shared" si="72"/>
        <v>0</v>
      </c>
      <c r="DS101" s="18">
        <f t="shared" si="72"/>
        <v>0</v>
      </c>
      <c r="DT101" s="18">
        <f t="shared" si="72"/>
        <v>0</v>
      </c>
      <c r="DU101" s="18">
        <f t="shared" si="72"/>
        <v>0</v>
      </c>
      <c r="DV101" s="18">
        <f t="shared" si="72"/>
        <v>0</v>
      </c>
      <c r="DW101" s="18">
        <f t="shared" si="72"/>
        <v>0</v>
      </c>
      <c r="DX101" s="18">
        <f t="shared" si="72"/>
        <v>0</v>
      </c>
      <c r="DY101" s="18">
        <f t="shared" si="72"/>
        <v>0</v>
      </c>
      <c r="DZ101" s="18">
        <f t="shared" si="72"/>
        <v>0</v>
      </c>
      <c r="EA101" s="18">
        <f t="shared" si="72"/>
        <v>0</v>
      </c>
      <c r="EB101" s="18">
        <f t="shared" ref="EB101:FX101" si="73">EB92+EB93+EB98+EB96</f>
        <v>0</v>
      </c>
      <c r="EC101" s="18">
        <f t="shared" si="73"/>
        <v>0</v>
      </c>
      <c r="ED101" s="18">
        <f t="shared" si="73"/>
        <v>0</v>
      </c>
      <c r="EE101" s="18">
        <f t="shared" si="73"/>
        <v>0</v>
      </c>
      <c r="EF101" s="18">
        <f t="shared" si="73"/>
        <v>0</v>
      </c>
      <c r="EG101" s="18">
        <f t="shared" si="73"/>
        <v>0</v>
      </c>
      <c r="EH101" s="18">
        <f t="shared" si="73"/>
        <v>0</v>
      </c>
      <c r="EI101" s="18">
        <f t="shared" si="73"/>
        <v>0</v>
      </c>
      <c r="EJ101" s="18">
        <f t="shared" si="73"/>
        <v>0</v>
      </c>
      <c r="EK101" s="18">
        <f t="shared" si="73"/>
        <v>0</v>
      </c>
      <c r="EL101" s="18">
        <f t="shared" si="73"/>
        <v>0</v>
      </c>
      <c r="EM101" s="18">
        <f t="shared" si="73"/>
        <v>0</v>
      </c>
      <c r="EN101" s="18">
        <f t="shared" si="73"/>
        <v>0</v>
      </c>
      <c r="EO101" s="18">
        <f t="shared" si="73"/>
        <v>0</v>
      </c>
      <c r="EP101" s="18">
        <f t="shared" si="73"/>
        <v>0</v>
      </c>
      <c r="EQ101" s="18">
        <f t="shared" si="73"/>
        <v>128</v>
      </c>
      <c r="ER101" s="18">
        <f t="shared" si="73"/>
        <v>0</v>
      </c>
      <c r="ES101" s="18">
        <f t="shared" si="73"/>
        <v>0</v>
      </c>
      <c r="ET101" s="18">
        <f t="shared" si="73"/>
        <v>0</v>
      </c>
      <c r="EU101" s="18">
        <f t="shared" si="73"/>
        <v>0</v>
      </c>
      <c r="EV101" s="18">
        <f t="shared" si="73"/>
        <v>0</v>
      </c>
      <c r="EW101" s="18">
        <f t="shared" si="73"/>
        <v>0</v>
      </c>
      <c r="EX101" s="18">
        <f t="shared" si="73"/>
        <v>0</v>
      </c>
      <c r="EY101" s="18">
        <f t="shared" si="73"/>
        <v>0</v>
      </c>
      <c r="EZ101" s="18">
        <f t="shared" si="73"/>
        <v>0</v>
      </c>
      <c r="FA101" s="18">
        <f t="shared" si="73"/>
        <v>0</v>
      </c>
      <c r="FB101" s="18">
        <f t="shared" si="73"/>
        <v>0</v>
      </c>
      <c r="FC101" s="18">
        <f t="shared" si="73"/>
        <v>0</v>
      </c>
      <c r="FD101" s="18">
        <f t="shared" si="73"/>
        <v>0</v>
      </c>
      <c r="FE101" s="18">
        <f t="shared" si="73"/>
        <v>0</v>
      </c>
      <c r="FF101" s="18">
        <f t="shared" si="73"/>
        <v>0</v>
      </c>
      <c r="FG101" s="18">
        <f t="shared" si="73"/>
        <v>0</v>
      </c>
      <c r="FH101" s="18">
        <f t="shared" si="73"/>
        <v>0</v>
      </c>
      <c r="FI101" s="18">
        <f t="shared" si="73"/>
        <v>0</v>
      </c>
      <c r="FJ101" s="18">
        <f t="shared" si="73"/>
        <v>0</v>
      </c>
      <c r="FK101" s="18">
        <f t="shared" si="73"/>
        <v>0</v>
      </c>
      <c r="FL101" s="18">
        <f t="shared" si="73"/>
        <v>0</v>
      </c>
      <c r="FM101" s="18">
        <f t="shared" si="73"/>
        <v>0</v>
      </c>
      <c r="FN101" s="18">
        <f t="shared" si="73"/>
        <v>0</v>
      </c>
      <c r="FO101" s="18">
        <f t="shared" si="73"/>
        <v>0</v>
      </c>
      <c r="FP101" s="18">
        <f t="shared" si="73"/>
        <v>0</v>
      </c>
      <c r="FQ101" s="18">
        <f t="shared" si="73"/>
        <v>0</v>
      </c>
      <c r="FR101" s="18">
        <f t="shared" si="73"/>
        <v>0</v>
      </c>
      <c r="FS101" s="18">
        <f t="shared" si="73"/>
        <v>0</v>
      </c>
      <c r="FT101" s="18">
        <f t="shared" si="73"/>
        <v>0</v>
      </c>
      <c r="FU101" s="18">
        <f t="shared" si="73"/>
        <v>0</v>
      </c>
      <c r="FV101" s="18">
        <f t="shared" si="73"/>
        <v>0</v>
      </c>
      <c r="FW101" s="18">
        <f t="shared" si="73"/>
        <v>0</v>
      </c>
      <c r="FX101" s="18">
        <f t="shared" si="73"/>
        <v>0</v>
      </c>
      <c r="FY101" s="20"/>
      <c r="FZ101" s="20">
        <f t="shared" si="51"/>
        <v>21549.520000000004</v>
      </c>
      <c r="GA101" s="7"/>
      <c r="GB101" s="20"/>
      <c r="GC101" s="20"/>
      <c r="GD101" s="20"/>
      <c r="GE101" s="20"/>
      <c r="GF101" s="20"/>
      <c r="GG101" s="7"/>
      <c r="GH101" s="18"/>
      <c r="GI101" s="18"/>
      <c r="GJ101" s="18"/>
      <c r="GK101" s="18"/>
      <c r="GL101" s="18"/>
      <c r="GM101" s="18"/>
      <c r="GN101" s="23"/>
      <c r="GO101" s="23"/>
    </row>
    <row r="102" spans="1:256" x14ac:dyDescent="0.35">
      <c r="A102" s="6"/>
      <c r="B102" s="42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20"/>
      <c r="FZ102" s="20"/>
      <c r="GA102" s="7"/>
      <c r="GB102" s="20"/>
      <c r="GC102" s="20"/>
      <c r="GD102" s="20"/>
      <c r="GE102" s="20"/>
      <c r="GF102" s="20"/>
      <c r="GG102" s="7"/>
      <c r="GH102" s="18"/>
      <c r="GI102" s="18"/>
      <c r="GJ102" s="18"/>
      <c r="GK102" s="18"/>
      <c r="GL102" s="18"/>
      <c r="GM102" s="18"/>
      <c r="GN102" s="23"/>
      <c r="GO102" s="23"/>
    </row>
    <row r="103" spans="1:256" x14ac:dyDescent="0.35">
      <c r="A103" s="6"/>
      <c r="B103" s="42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20"/>
      <c r="FZ103" s="20"/>
      <c r="GA103" s="7"/>
      <c r="GB103" s="20"/>
      <c r="GC103" s="20"/>
      <c r="GD103" s="20"/>
      <c r="GE103" s="20"/>
      <c r="GF103" s="20"/>
      <c r="GG103" s="7"/>
      <c r="GH103" s="18"/>
      <c r="GI103" s="18"/>
      <c r="GJ103" s="18"/>
      <c r="GK103" s="18"/>
      <c r="GL103" s="18"/>
      <c r="GM103" s="18"/>
      <c r="GN103" s="23"/>
      <c r="GO103" s="23"/>
    </row>
    <row r="104" spans="1:256" x14ac:dyDescent="0.35">
      <c r="A104" s="79"/>
      <c r="B104" s="80" t="s">
        <v>583</v>
      </c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6"/>
      <c r="GA104" s="33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79"/>
      <c r="GM104" s="79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  <c r="IO104" s="76"/>
      <c r="IP104" s="76"/>
      <c r="IQ104" s="76"/>
      <c r="IR104" s="76"/>
      <c r="IS104" s="76"/>
      <c r="IT104" s="76"/>
      <c r="IU104" s="76"/>
      <c r="IV104" s="76"/>
    </row>
    <row r="105" spans="1:256" x14ac:dyDescent="0.35">
      <c r="A105" s="6" t="s">
        <v>584</v>
      </c>
      <c r="B105" s="7" t="s">
        <v>585</v>
      </c>
      <c r="C105" s="35">
        <f t="shared" ref="C105:BN105" si="74">IF(AND(C21&gt;0,C99&lt;=500),C99-ROUND((C21*0.65),1),0)</f>
        <v>0</v>
      </c>
      <c r="D105" s="35">
        <f t="shared" si="74"/>
        <v>0</v>
      </c>
      <c r="E105" s="35">
        <f t="shared" si="74"/>
        <v>0</v>
      </c>
      <c r="F105" s="35">
        <f t="shared" si="74"/>
        <v>0</v>
      </c>
      <c r="G105" s="35">
        <f t="shared" si="74"/>
        <v>0</v>
      </c>
      <c r="H105" s="35">
        <f t="shared" si="74"/>
        <v>0</v>
      </c>
      <c r="I105" s="35">
        <f t="shared" si="74"/>
        <v>0</v>
      </c>
      <c r="J105" s="35">
        <f t="shared" si="74"/>
        <v>0</v>
      </c>
      <c r="K105" s="35">
        <f t="shared" si="74"/>
        <v>0</v>
      </c>
      <c r="L105" s="35">
        <f t="shared" si="74"/>
        <v>0</v>
      </c>
      <c r="M105" s="35">
        <f t="shared" si="74"/>
        <v>0</v>
      </c>
      <c r="N105" s="35">
        <f t="shared" si="74"/>
        <v>0</v>
      </c>
      <c r="O105" s="35">
        <f t="shared" si="74"/>
        <v>0</v>
      </c>
      <c r="P105" s="35">
        <f t="shared" si="74"/>
        <v>0</v>
      </c>
      <c r="Q105" s="35">
        <f t="shared" si="74"/>
        <v>0</v>
      </c>
      <c r="R105" s="35">
        <f t="shared" si="74"/>
        <v>0</v>
      </c>
      <c r="S105" s="35">
        <f t="shared" si="74"/>
        <v>0</v>
      </c>
      <c r="T105" s="35">
        <f t="shared" si="74"/>
        <v>0</v>
      </c>
      <c r="U105" s="35">
        <f t="shared" si="74"/>
        <v>0</v>
      </c>
      <c r="V105" s="35">
        <f t="shared" si="74"/>
        <v>0</v>
      </c>
      <c r="W105" s="35">
        <f t="shared" si="74"/>
        <v>0</v>
      </c>
      <c r="X105" s="35">
        <f t="shared" si="74"/>
        <v>0</v>
      </c>
      <c r="Y105" s="35">
        <f t="shared" si="74"/>
        <v>0</v>
      </c>
      <c r="Z105" s="35">
        <f t="shared" si="74"/>
        <v>0</v>
      </c>
      <c r="AA105" s="35">
        <f t="shared" si="74"/>
        <v>0</v>
      </c>
      <c r="AB105" s="35">
        <f t="shared" si="74"/>
        <v>0</v>
      </c>
      <c r="AC105" s="35">
        <f t="shared" si="74"/>
        <v>0</v>
      </c>
      <c r="AD105" s="35">
        <f t="shared" si="74"/>
        <v>0</v>
      </c>
      <c r="AE105" s="35">
        <f t="shared" si="74"/>
        <v>0</v>
      </c>
      <c r="AF105" s="35">
        <f t="shared" si="74"/>
        <v>0</v>
      </c>
      <c r="AG105" s="35">
        <f t="shared" si="74"/>
        <v>0</v>
      </c>
      <c r="AH105" s="35">
        <f t="shared" si="74"/>
        <v>0</v>
      </c>
      <c r="AI105" s="35">
        <f t="shared" si="74"/>
        <v>0</v>
      </c>
      <c r="AJ105" s="35">
        <f t="shared" si="74"/>
        <v>0</v>
      </c>
      <c r="AK105" s="35">
        <f t="shared" si="74"/>
        <v>0</v>
      </c>
      <c r="AL105" s="35">
        <f t="shared" si="74"/>
        <v>0</v>
      </c>
      <c r="AM105" s="35">
        <f t="shared" si="74"/>
        <v>0</v>
      </c>
      <c r="AN105" s="35">
        <f t="shared" si="74"/>
        <v>0</v>
      </c>
      <c r="AO105" s="35">
        <f t="shared" si="74"/>
        <v>0</v>
      </c>
      <c r="AP105" s="35">
        <f t="shared" si="74"/>
        <v>0</v>
      </c>
      <c r="AQ105" s="35">
        <f t="shared" si="74"/>
        <v>0</v>
      </c>
      <c r="AR105" s="35">
        <f t="shared" si="74"/>
        <v>0</v>
      </c>
      <c r="AS105" s="35">
        <f t="shared" si="74"/>
        <v>0</v>
      </c>
      <c r="AT105" s="35">
        <f t="shared" si="74"/>
        <v>0</v>
      </c>
      <c r="AU105" s="35">
        <f t="shared" si="74"/>
        <v>0</v>
      </c>
      <c r="AV105" s="35">
        <f t="shared" si="74"/>
        <v>0</v>
      </c>
      <c r="AW105" s="35">
        <f t="shared" si="74"/>
        <v>0</v>
      </c>
      <c r="AX105" s="35">
        <f t="shared" si="74"/>
        <v>0</v>
      </c>
      <c r="AY105" s="35">
        <f t="shared" si="74"/>
        <v>0</v>
      </c>
      <c r="AZ105" s="35">
        <f t="shared" si="74"/>
        <v>0</v>
      </c>
      <c r="BA105" s="35">
        <f t="shared" si="74"/>
        <v>0</v>
      </c>
      <c r="BB105" s="35">
        <f t="shared" si="74"/>
        <v>0</v>
      </c>
      <c r="BC105" s="35">
        <f t="shared" si="74"/>
        <v>0</v>
      </c>
      <c r="BD105" s="35">
        <f t="shared" si="74"/>
        <v>0</v>
      </c>
      <c r="BE105" s="35">
        <f t="shared" si="74"/>
        <v>0</v>
      </c>
      <c r="BF105" s="35">
        <f t="shared" si="74"/>
        <v>0</v>
      </c>
      <c r="BG105" s="35">
        <f t="shared" si="74"/>
        <v>0</v>
      </c>
      <c r="BH105" s="35">
        <f t="shared" si="74"/>
        <v>0</v>
      </c>
      <c r="BI105" s="35">
        <f t="shared" si="74"/>
        <v>0</v>
      </c>
      <c r="BJ105" s="35">
        <f t="shared" si="74"/>
        <v>0</v>
      </c>
      <c r="BK105" s="35">
        <f t="shared" si="74"/>
        <v>0</v>
      </c>
      <c r="BL105" s="35">
        <f t="shared" si="74"/>
        <v>0</v>
      </c>
      <c r="BM105" s="35">
        <f t="shared" si="74"/>
        <v>0</v>
      </c>
      <c r="BN105" s="35">
        <f t="shared" si="74"/>
        <v>0</v>
      </c>
      <c r="BO105" s="35">
        <f t="shared" ref="BO105:DZ105" si="75">IF(AND(BO21&gt;0,BO99&lt;=500),BO99-ROUND((BO21*0.65),1),0)</f>
        <v>0</v>
      </c>
      <c r="BP105" s="35">
        <f t="shared" si="75"/>
        <v>0</v>
      </c>
      <c r="BQ105" s="35">
        <f t="shared" si="75"/>
        <v>0</v>
      </c>
      <c r="BR105" s="35">
        <f t="shared" si="75"/>
        <v>0</v>
      </c>
      <c r="BS105" s="35">
        <f t="shared" si="75"/>
        <v>0</v>
      </c>
      <c r="BT105" s="35">
        <f t="shared" si="75"/>
        <v>0</v>
      </c>
      <c r="BU105" s="35">
        <f t="shared" si="75"/>
        <v>0</v>
      </c>
      <c r="BV105" s="35">
        <f t="shared" si="75"/>
        <v>0</v>
      </c>
      <c r="BW105" s="35">
        <f t="shared" si="75"/>
        <v>0</v>
      </c>
      <c r="BX105" s="35">
        <f t="shared" si="75"/>
        <v>0</v>
      </c>
      <c r="BY105" s="35">
        <f t="shared" si="75"/>
        <v>420.2</v>
      </c>
      <c r="BZ105" s="35">
        <f t="shared" si="75"/>
        <v>0</v>
      </c>
      <c r="CA105" s="35">
        <f t="shared" si="75"/>
        <v>0</v>
      </c>
      <c r="CB105" s="35">
        <f t="shared" si="75"/>
        <v>0</v>
      </c>
      <c r="CC105" s="35">
        <f t="shared" si="75"/>
        <v>0</v>
      </c>
      <c r="CD105" s="35">
        <f t="shared" si="75"/>
        <v>0</v>
      </c>
      <c r="CE105" s="35">
        <f t="shared" si="75"/>
        <v>0</v>
      </c>
      <c r="CF105" s="35">
        <f t="shared" si="75"/>
        <v>0</v>
      </c>
      <c r="CG105" s="35">
        <f t="shared" si="75"/>
        <v>0</v>
      </c>
      <c r="CH105" s="35">
        <f t="shared" si="75"/>
        <v>0</v>
      </c>
      <c r="CI105" s="35">
        <f t="shared" si="75"/>
        <v>0</v>
      </c>
      <c r="CJ105" s="35">
        <f t="shared" si="75"/>
        <v>0</v>
      </c>
      <c r="CK105" s="35">
        <f t="shared" si="75"/>
        <v>0</v>
      </c>
      <c r="CL105" s="35">
        <f t="shared" si="75"/>
        <v>0</v>
      </c>
      <c r="CM105" s="35">
        <f t="shared" si="75"/>
        <v>0</v>
      </c>
      <c r="CN105" s="35">
        <f t="shared" si="75"/>
        <v>0</v>
      </c>
      <c r="CO105" s="35">
        <f t="shared" si="75"/>
        <v>0</v>
      </c>
      <c r="CP105" s="35">
        <f t="shared" si="75"/>
        <v>0</v>
      </c>
      <c r="CQ105" s="35">
        <f t="shared" si="75"/>
        <v>0</v>
      </c>
      <c r="CR105" s="35">
        <f t="shared" si="75"/>
        <v>0</v>
      </c>
      <c r="CS105" s="35">
        <f t="shared" si="75"/>
        <v>0</v>
      </c>
      <c r="CT105" s="35">
        <f t="shared" si="75"/>
        <v>0</v>
      </c>
      <c r="CU105" s="35">
        <f t="shared" si="75"/>
        <v>0</v>
      </c>
      <c r="CV105" s="35">
        <f t="shared" si="75"/>
        <v>0</v>
      </c>
      <c r="CW105" s="35">
        <f t="shared" si="75"/>
        <v>0</v>
      </c>
      <c r="CX105" s="35">
        <f t="shared" si="75"/>
        <v>0</v>
      </c>
      <c r="CY105" s="35">
        <f t="shared" si="75"/>
        <v>0</v>
      </c>
      <c r="CZ105" s="35">
        <f t="shared" si="75"/>
        <v>0</v>
      </c>
      <c r="DA105" s="35">
        <f t="shared" si="75"/>
        <v>0</v>
      </c>
      <c r="DB105" s="35">
        <f t="shared" si="75"/>
        <v>0</v>
      </c>
      <c r="DC105" s="35">
        <f t="shared" si="75"/>
        <v>0</v>
      </c>
      <c r="DD105" s="35">
        <f t="shared" si="75"/>
        <v>0</v>
      </c>
      <c r="DE105" s="35">
        <f t="shared" si="75"/>
        <v>0</v>
      </c>
      <c r="DF105" s="35">
        <f t="shared" si="75"/>
        <v>0</v>
      </c>
      <c r="DG105" s="35">
        <f t="shared" si="75"/>
        <v>0</v>
      </c>
      <c r="DH105" s="35">
        <f t="shared" si="75"/>
        <v>0</v>
      </c>
      <c r="DI105" s="35">
        <f t="shared" si="75"/>
        <v>0</v>
      </c>
      <c r="DJ105" s="35">
        <f t="shared" si="75"/>
        <v>0</v>
      </c>
      <c r="DK105" s="35">
        <f t="shared" si="75"/>
        <v>0</v>
      </c>
      <c r="DL105" s="35">
        <f t="shared" si="75"/>
        <v>0</v>
      </c>
      <c r="DM105" s="35">
        <f t="shared" si="75"/>
        <v>0</v>
      </c>
      <c r="DN105" s="35">
        <f t="shared" si="75"/>
        <v>0</v>
      </c>
      <c r="DO105" s="35">
        <f t="shared" si="75"/>
        <v>0</v>
      </c>
      <c r="DP105" s="35">
        <f t="shared" si="75"/>
        <v>0</v>
      </c>
      <c r="DQ105" s="35">
        <f t="shared" si="75"/>
        <v>0</v>
      </c>
      <c r="DR105" s="35">
        <f t="shared" si="75"/>
        <v>0</v>
      </c>
      <c r="DS105" s="35">
        <f t="shared" si="75"/>
        <v>0</v>
      </c>
      <c r="DT105" s="35">
        <f t="shared" si="75"/>
        <v>0</v>
      </c>
      <c r="DU105" s="35">
        <f t="shared" si="75"/>
        <v>0</v>
      </c>
      <c r="DV105" s="35">
        <f t="shared" si="75"/>
        <v>0</v>
      </c>
      <c r="DW105" s="35">
        <f t="shared" si="75"/>
        <v>0</v>
      </c>
      <c r="DX105" s="35">
        <f t="shared" si="75"/>
        <v>0</v>
      </c>
      <c r="DY105" s="35">
        <f t="shared" si="75"/>
        <v>0</v>
      </c>
      <c r="DZ105" s="35">
        <f t="shared" si="75"/>
        <v>0</v>
      </c>
      <c r="EA105" s="35">
        <f t="shared" ref="EA105:FX105" si="76">IF(AND(EA21&gt;0,EA99&lt;=500),EA99-ROUND((EA21*0.65),1),0)</f>
        <v>0</v>
      </c>
      <c r="EB105" s="35">
        <f t="shared" si="76"/>
        <v>0</v>
      </c>
      <c r="EC105" s="35">
        <f t="shared" si="76"/>
        <v>0</v>
      </c>
      <c r="ED105" s="35">
        <f t="shared" si="76"/>
        <v>0</v>
      </c>
      <c r="EE105" s="35">
        <f t="shared" si="76"/>
        <v>0</v>
      </c>
      <c r="EF105" s="35">
        <f t="shared" si="76"/>
        <v>0</v>
      </c>
      <c r="EG105" s="35">
        <f t="shared" si="76"/>
        <v>0</v>
      </c>
      <c r="EH105" s="35">
        <f t="shared" si="76"/>
        <v>0</v>
      </c>
      <c r="EI105" s="35">
        <f t="shared" si="76"/>
        <v>0</v>
      </c>
      <c r="EJ105" s="35">
        <f t="shared" si="76"/>
        <v>0</v>
      </c>
      <c r="EK105" s="35">
        <f t="shared" si="76"/>
        <v>0</v>
      </c>
      <c r="EL105" s="35">
        <f t="shared" si="76"/>
        <v>0</v>
      </c>
      <c r="EM105" s="35">
        <f t="shared" si="76"/>
        <v>0</v>
      </c>
      <c r="EN105" s="35">
        <f t="shared" si="76"/>
        <v>0</v>
      </c>
      <c r="EO105" s="35">
        <f t="shared" si="76"/>
        <v>0</v>
      </c>
      <c r="EP105" s="35">
        <f t="shared" si="76"/>
        <v>0</v>
      </c>
      <c r="EQ105" s="35">
        <f t="shared" si="76"/>
        <v>0</v>
      </c>
      <c r="ER105" s="35">
        <f t="shared" si="76"/>
        <v>0</v>
      </c>
      <c r="ES105" s="35">
        <f t="shared" si="76"/>
        <v>0</v>
      </c>
      <c r="ET105" s="35">
        <f t="shared" si="76"/>
        <v>139.80000000000001</v>
      </c>
      <c r="EU105" s="35">
        <f t="shared" si="76"/>
        <v>0</v>
      </c>
      <c r="EV105" s="35">
        <f t="shared" si="76"/>
        <v>0</v>
      </c>
      <c r="EW105" s="35">
        <f t="shared" si="76"/>
        <v>0</v>
      </c>
      <c r="EX105" s="35">
        <f t="shared" si="76"/>
        <v>0</v>
      </c>
      <c r="EY105" s="35">
        <f t="shared" si="76"/>
        <v>0</v>
      </c>
      <c r="EZ105" s="35">
        <f t="shared" si="76"/>
        <v>0</v>
      </c>
      <c r="FA105" s="35">
        <f t="shared" si="76"/>
        <v>0</v>
      </c>
      <c r="FB105" s="35">
        <f t="shared" si="76"/>
        <v>0</v>
      </c>
      <c r="FC105" s="35">
        <f t="shared" si="76"/>
        <v>0</v>
      </c>
      <c r="FD105" s="35">
        <f t="shared" si="76"/>
        <v>0</v>
      </c>
      <c r="FE105" s="35">
        <f t="shared" si="76"/>
        <v>0</v>
      </c>
      <c r="FF105" s="35">
        <f t="shared" si="76"/>
        <v>0</v>
      </c>
      <c r="FG105" s="35">
        <f t="shared" si="76"/>
        <v>0</v>
      </c>
      <c r="FH105" s="35">
        <f t="shared" si="76"/>
        <v>0</v>
      </c>
      <c r="FI105" s="35">
        <f t="shared" si="76"/>
        <v>0</v>
      </c>
      <c r="FJ105" s="35">
        <f t="shared" si="76"/>
        <v>0</v>
      </c>
      <c r="FK105" s="35">
        <f t="shared" si="76"/>
        <v>0</v>
      </c>
      <c r="FL105" s="35">
        <f t="shared" si="76"/>
        <v>0</v>
      </c>
      <c r="FM105" s="35">
        <f t="shared" si="76"/>
        <v>0</v>
      </c>
      <c r="FN105" s="35">
        <f t="shared" si="76"/>
        <v>0</v>
      </c>
      <c r="FO105" s="35">
        <f t="shared" si="76"/>
        <v>0</v>
      </c>
      <c r="FP105" s="35">
        <f t="shared" si="76"/>
        <v>0</v>
      </c>
      <c r="FQ105" s="35">
        <f t="shared" si="76"/>
        <v>0</v>
      </c>
      <c r="FR105" s="35">
        <f t="shared" si="76"/>
        <v>0</v>
      </c>
      <c r="FS105" s="35">
        <f t="shared" si="76"/>
        <v>0</v>
      </c>
      <c r="FT105" s="35">
        <f t="shared" si="76"/>
        <v>0</v>
      </c>
      <c r="FU105" s="35">
        <f t="shared" si="76"/>
        <v>0</v>
      </c>
      <c r="FV105" s="35">
        <f t="shared" si="76"/>
        <v>0</v>
      </c>
      <c r="FW105" s="35">
        <f t="shared" si="76"/>
        <v>0</v>
      </c>
      <c r="FX105" s="35">
        <f t="shared" si="76"/>
        <v>0</v>
      </c>
      <c r="FY105" s="21"/>
      <c r="FZ105" s="20">
        <f>SUM(C105:FY105)</f>
        <v>560</v>
      </c>
      <c r="GA105" s="33"/>
      <c r="GB105" s="21"/>
      <c r="GC105" s="20"/>
      <c r="GD105" s="20"/>
      <c r="GE105" s="20"/>
      <c r="GF105" s="20"/>
      <c r="GG105" s="18"/>
      <c r="GH105" s="18"/>
      <c r="GI105" s="18"/>
      <c r="GJ105" s="18"/>
      <c r="GK105" s="18"/>
      <c r="GL105" s="18"/>
      <c r="GM105" s="18"/>
    </row>
    <row r="106" spans="1:256" s="76" customFormat="1" x14ac:dyDescent="0.35">
      <c r="A106" s="7"/>
      <c r="B106" s="7" t="s">
        <v>586</v>
      </c>
      <c r="C106" s="81"/>
      <c r="D106" s="81"/>
      <c r="E106" s="81"/>
      <c r="F106" s="81"/>
      <c r="G106" s="81">
        <v>1.1217999999999999</v>
      </c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1"/>
      <c r="DH106" s="81"/>
      <c r="DI106" s="81"/>
      <c r="DJ106" s="81"/>
      <c r="DK106" s="81"/>
      <c r="DL106" s="81"/>
      <c r="DM106" s="81"/>
      <c r="DN106" s="81"/>
      <c r="DO106" s="81"/>
      <c r="DP106" s="81"/>
      <c r="DQ106" s="81"/>
      <c r="DR106" s="81"/>
      <c r="DS106" s="81"/>
      <c r="DT106" s="81"/>
      <c r="DU106" s="81"/>
      <c r="DV106" s="81"/>
      <c r="DW106" s="81"/>
      <c r="DX106" s="81"/>
      <c r="DY106" s="81"/>
      <c r="DZ106" s="81"/>
      <c r="EA106" s="81"/>
      <c r="EB106" s="81"/>
      <c r="EC106" s="81"/>
      <c r="ED106" s="81"/>
      <c r="EE106" s="81"/>
      <c r="EF106" s="81"/>
      <c r="EG106" s="81"/>
      <c r="EH106" s="81"/>
      <c r="EI106" s="81"/>
      <c r="EJ106" s="81"/>
      <c r="EK106" s="81"/>
      <c r="EL106" s="81"/>
      <c r="EM106" s="81"/>
      <c r="EN106" s="81"/>
      <c r="EO106" s="81"/>
      <c r="EP106" s="81"/>
      <c r="EQ106" s="81"/>
      <c r="ER106" s="81"/>
      <c r="ES106" s="81"/>
      <c r="ET106" s="35"/>
      <c r="EU106" s="81"/>
      <c r="EV106" s="81"/>
      <c r="EW106" s="81"/>
      <c r="EX106" s="81"/>
      <c r="EY106" s="81"/>
      <c r="EZ106" s="81"/>
      <c r="FA106" s="81"/>
      <c r="FB106" s="81"/>
      <c r="FC106" s="81"/>
      <c r="FD106" s="81"/>
      <c r="FE106" s="81"/>
      <c r="FF106" s="81"/>
      <c r="FG106" s="81"/>
      <c r="FH106" s="81"/>
      <c r="FI106" s="81"/>
      <c r="FJ106" s="81"/>
      <c r="FK106" s="81"/>
      <c r="FL106" s="81"/>
      <c r="FM106" s="81"/>
      <c r="FN106" s="81"/>
      <c r="FO106" s="81"/>
      <c r="FP106" s="81"/>
      <c r="FQ106" s="81"/>
      <c r="FR106" s="81"/>
      <c r="FS106" s="81"/>
      <c r="FT106" s="81"/>
      <c r="FU106" s="81"/>
      <c r="FV106" s="81"/>
      <c r="FW106" s="81"/>
      <c r="FX106" s="81"/>
      <c r="FY106" s="21"/>
      <c r="FZ106" s="20"/>
      <c r="GA106" s="33"/>
      <c r="GB106" s="21"/>
      <c r="GC106" s="20"/>
      <c r="GD106" s="20"/>
      <c r="GE106" s="20"/>
      <c r="GF106" s="20"/>
      <c r="GG106" s="18"/>
      <c r="GH106" s="18"/>
      <c r="GI106" s="18"/>
      <c r="GJ106" s="18"/>
      <c r="GK106" s="18"/>
      <c r="GL106" s="18"/>
      <c r="GM106" s="18"/>
      <c r="GN106" s="27"/>
      <c r="GO106" s="27"/>
      <c r="GP106" s="27"/>
      <c r="GQ106" s="27"/>
      <c r="GR106" s="27"/>
      <c r="GS106" s="27"/>
      <c r="GT106" s="27"/>
      <c r="GU106" s="27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x14ac:dyDescent="0.35">
      <c r="A107" s="6" t="s">
        <v>587</v>
      </c>
      <c r="B107" s="7" t="s">
        <v>588</v>
      </c>
      <c r="C107" s="33">
        <f t="shared" ref="C107:BN107" si="77">IF(C105&gt;0,ROUND(IF(C105&lt;276,((276-C105)*0.00376159)+1.5457,IF(C105&lt;459,((459-C105)*0.00167869)+1.2385,IF(C105&lt;1027,((1027-C105)*0.00020599)+1.1215,0))),4),0)</f>
        <v>0</v>
      </c>
      <c r="D107" s="33">
        <f t="shared" si="77"/>
        <v>0</v>
      </c>
      <c r="E107" s="33">
        <f t="shared" si="77"/>
        <v>0</v>
      </c>
      <c r="F107" s="33">
        <f t="shared" si="77"/>
        <v>0</v>
      </c>
      <c r="G107" s="33">
        <f t="shared" si="77"/>
        <v>0</v>
      </c>
      <c r="H107" s="33">
        <f t="shared" si="77"/>
        <v>0</v>
      </c>
      <c r="I107" s="33">
        <f t="shared" si="77"/>
        <v>0</v>
      </c>
      <c r="J107" s="33">
        <f t="shared" si="77"/>
        <v>0</v>
      </c>
      <c r="K107" s="33">
        <f t="shared" si="77"/>
        <v>0</v>
      </c>
      <c r="L107" s="33">
        <f t="shared" si="77"/>
        <v>0</v>
      </c>
      <c r="M107" s="33">
        <f t="shared" si="77"/>
        <v>0</v>
      </c>
      <c r="N107" s="33">
        <f t="shared" si="77"/>
        <v>0</v>
      </c>
      <c r="O107" s="33">
        <f t="shared" si="77"/>
        <v>0</v>
      </c>
      <c r="P107" s="33">
        <f t="shared" si="77"/>
        <v>0</v>
      </c>
      <c r="Q107" s="33">
        <f t="shared" si="77"/>
        <v>0</v>
      </c>
      <c r="R107" s="33">
        <f t="shared" si="77"/>
        <v>0</v>
      </c>
      <c r="S107" s="33">
        <f t="shared" si="77"/>
        <v>0</v>
      </c>
      <c r="T107" s="33">
        <f t="shared" si="77"/>
        <v>0</v>
      </c>
      <c r="U107" s="33">
        <f t="shared" si="77"/>
        <v>0</v>
      </c>
      <c r="V107" s="33">
        <f t="shared" si="77"/>
        <v>0</v>
      </c>
      <c r="W107" s="33">
        <f t="shared" si="77"/>
        <v>0</v>
      </c>
      <c r="X107" s="33">
        <f t="shared" si="77"/>
        <v>0</v>
      </c>
      <c r="Y107" s="33">
        <f t="shared" si="77"/>
        <v>0</v>
      </c>
      <c r="Z107" s="33">
        <f t="shared" si="77"/>
        <v>0</v>
      </c>
      <c r="AA107" s="33">
        <f t="shared" si="77"/>
        <v>0</v>
      </c>
      <c r="AB107" s="33">
        <f t="shared" si="77"/>
        <v>0</v>
      </c>
      <c r="AC107" s="33">
        <f t="shared" si="77"/>
        <v>0</v>
      </c>
      <c r="AD107" s="33">
        <f t="shared" si="77"/>
        <v>0</v>
      </c>
      <c r="AE107" s="33">
        <f t="shared" si="77"/>
        <v>0</v>
      </c>
      <c r="AF107" s="33">
        <f t="shared" si="77"/>
        <v>0</v>
      </c>
      <c r="AG107" s="33">
        <f t="shared" si="77"/>
        <v>0</v>
      </c>
      <c r="AH107" s="33">
        <f t="shared" si="77"/>
        <v>0</v>
      </c>
      <c r="AI107" s="33">
        <f t="shared" si="77"/>
        <v>0</v>
      </c>
      <c r="AJ107" s="33">
        <f t="shared" si="77"/>
        <v>0</v>
      </c>
      <c r="AK107" s="33">
        <f t="shared" si="77"/>
        <v>0</v>
      </c>
      <c r="AL107" s="33">
        <f t="shared" si="77"/>
        <v>0</v>
      </c>
      <c r="AM107" s="33">
        <f t="shared" si="77"/>
        <v>0</v>
      </c>
      <c r="AN107" s="33">
        <f t="shared" si="77"/>
        <v>0</v>
      </c>
      <c r="AO107" s="33">
        <f t="shared" si="77"/>
        <v>0</v>
      </c>
      <c r="AP107" s="33">
        <f t="shared" si="77"/>
        <v>0</v>
      </c>
      <c r="AQ107" s="33">
        <f t="shared" si="77"/>
        <v>0</v>
      </c>
      <c r="AR107" s="33">
        <f t="shared" si="77"/>
        <v>0</v>
      </c>
      <c r="AS107" s="33">
        <f t="shared" si="77"/>
        <v>0</v>
      </c>
      <c r="AT107" s="33">
        <f t="shared" si="77"/>
        <v>0</v>
      </c>
      <c r="AU107" s="33">
        <f t="shared" si="77"/>
        <v>0</v>
      </c>
      <c r="AV107" s="33">
        <f t="shared" si="77"/>
        <v>0</v>
      </c>
      <c r="AW107" s="33">
        <f t="shared" si="77"/>
        <v>0</v>
      </c>
      <c r="AX107" s="33">
        <f t="shared" si="77"/>
        <v>0</v>
      </c>
      <c r="AY107" s="33">
        <f t="shared" si="77"/>
        <v>0</v>
      </c>
      <c r="AZ107" s="33">
        <f t="shared" si="77"/>
        <v>0</v>
      </c>
      <c r="BA107" s="33">
        <f t="shared" si="77"/>
        <v>0</v>
      </c>
      <c r="BB107" s="33">
        <f t="shared" si="77"/>
        <v>0</v>
      </c>
      <c r="BC107" s="33">
        <f t="shared" si="77"/>
        <v>0</v>
      </c>
      <c r="BD107" s="33">
        <f t="shared" si="77"/>
        <v>0</v>
      </c>
      <c r="BE107" s="33">
        <f t="shared" si="77"/>
        <v>0</v>
      </c>
      <c r="BF107" s="33">
        <f t="shared" si="77"/>
        <v>0</v>
      </c>
      <c r="BG107" s="33">
        <f t="shared" si="77"/>
        <v>0</v>
      </c>
      <c r="BH107" s="33">
        <f t="shared" si="77"/>
        <v>0</v>
      </c>
      <c r="BI107" s="33">
        <f t="shared" si="77"/>
        <v>0</v>
      </c>
      <c r="BJ107" s="33">
        <f t="shared" si="77"/>
        <v>0</v>
      </c>
      <c r="BK107" s="33">
        <f t="shared" si="77"/>
        <v>0</v>
      </c>
      <c r="BL107" s="33">
        <f t="shared" si="77"/>
        <v>0</v>
      </c>
      <c r="BM107" s="33">
        <f t="shared" si="77"/>
        <v>0</v>
      </c>
      <c r="BN107" s="33">
        <f t="shared" si="77"/>
        <v>0</v>
      </c>
      <c r="BO107" s="33">
        <f t="shared" ref="BO107:DZ107" si="78">IF(BO105&gt;0,ROUND(IF(BO105&lt;276,((276-BO105)*0.00376159)+1.5457,IF(BO105&lt;459,((459-BO105)*0.00167869)+1.2385,IF(BO105&lt;1027,((1027-BO105)*0.00020599)+1.1215,0))),4),0)</f>
        <v>0</v>
      </c>
      <c r="BP107" s="33">
        <f t="shared" si="78"/>
        <v>0</v>
      </c>
      <c r="BQ107" s="33">
        <f t="shared" si="78"/>
        <v>0</v>
      </c>
      <c r="BR107" s="33">
        <f t="shared" si="78"/>
        <v>0</v>
      </c>
      <c r="BS107" s="33">
        <f t="shared" si="78"/>
        <v>0</v>
      </c>
      <c r="BT107" s="33">
        <f t="shared" si="78"/>
        <v>0</v>
      </c>
      <c r="BU107" s="33">
        <f t="shared" si="78"/>
        <v>0</v>
      </c>
      <c r="BV107" s="33">
        <f t="shared" si="78"/>
        <v>0</v>
      </c>
      <c r="BW107" s="33">
        <f t="shared" si="78"/>
        <v>0</v>
      </c>
      <c r="BX107" s="33">
        <f t="shared" si="78"/>
        <v>0</v>
      </c>
      <c r="BY107" s="33">
        <f t="shared" si="78"/>
        <v>1.3036000000000001</v>
      </c>
      <c r="BZ107" s="33">
        <f t="shared" si="78"/>
        <v>0</v>
      </c>
      <c r="CA107" s="33">
        <f t="shared" si="78"/>
        <v>0</v>
      </c>
      <c r="CB107" s="33">
        <f t="shared" si="78"/>
        <v>0</v>
      </c>
      <c r="CC107" s="33">
        <f t="shared" si="78"/>
        <v>0</v>
      </c>
      <c r="CD107" s="33">
        <f t="shared" si="78"/>
        <v>0</v>
      </c>
      <c r="CE107" s="33">
        <f t="shared" si="78"/>
        <v>0</v>
      </c>
      <c r="CF107" s="33">
        <f t="shared" si="78"/>
        <v>0</v>
      </c>
      <c r="CG107" s="33">
        <f t="shared" si="78"/>
        <v>0</v>
      </c>
      <c r="CH107" s="33">
        <f t="shared" si="78"/>
        <v>0</v>
      </c>
      <c r="CI107" s="33">
        <f t="shared" si="78"/>
        <v>0</v>
      </c>
      <c r="CJ107" s="33">
        <f t="shared" si="78"/>
        <v>0</v>
      </c>
      <c r="CK107" s="33">
        <f t="shared" si="78"/>
        <v>0</v>
      </c>
      <c r="CL107" s="33">
        <f t="shared" si="78"/>
        <v>0</v>
      </c>
      <c r="CM107" s="33">
        <f t="shared" si="78"/>
        <v>0</v>
      </c>
      <c r="CN107" s="33">
        <f t="shared" si="78"/>
        <v>0</v>
      </c>
      <c r="CO107" s="33">
        <f t="shared" si="78"/>
        <v>0</v>
      </c>
      <c r="CP107" s="33">
        <f t="shared" si="78"/>
        <v>0</v>
      </c>
      <c r="CQ107" s="33">
        <f t="shared" si="78"/>
        <v>0</v>
      </c>
      <c r="CR107" s="33">
        <f t="shared" si="78"/>
        <v>0</v>
      </c>
      <c r="CS107" s="33">
        <f t="shared" si="78"/>
        <v>0</v>
      </c>
      <c r="CT107" s="33">
        <f t="shared" si="78"/>
        <v>0</v>
      </c>
      <c r="CU107" s="33">
        <f t="shared" si="78"/>
        <v>0</v>
      </c>
      <c r="CV107" s="33">
        <f t="shared" si="78"/>
        <v>0</v>
      </c>
      <c r="CW107" s="33">
        <f t="shared" si="78"/>
        <v>0</v>
      </c>
      <c r="CX107" s="33">
        <f t="shared" si="78"/>
        <v>0</v>
      </c>
      <c r="CY107" s="33">
        <f t="shared" si="78"/>
        <v>0</v>
      </c>
      <c r="CZ107" s="33">
        <f t="shared" si="78"/>
        <v>0</v>
      </c>
      <c r="DA107" s="33">
        <f t="shared" si="78"/>
        <v>0</v>
      </c>
      <c r="DB107" s="33">
        <f t="shared" si="78"/>
        <v>0</v>
      </c>
      <c r="DC107" s="33">
        <f t="shared" si="78"/>
        <v>0</v>
      </c>
      <c r="DD107" s="33">
        <f t="shared" si="78"/>
        <v>0</v>
      </c>
      <c r="DE107" s="33">
        <f t="shared" si="78"/>
        <v>0</v>
      </c>
      <c r="DF107" s="33">
        <f t="shared" si="78"/>
        <v>0</v>
      </c>
      <c r="DG107" s="33">
        <f t="shared" si="78"/>
        <v>0</v>
      </c>
      <c r="DH107" s="33">
        <f t="shared" si="78"/>
        <v>0</v>
      </c>
      <c r="DI107" s="33">
        <f t="shared" si="78"/>
        <v>0</v>
      </c>
      <c r="DJ107" s="33">
        <f t="shared" si="78"/>
        <v>0</v>
      </c>
      <c r="DK107" s="33">
        <f t="shared" si="78"/>
        <v>0</v>
      </c>
      <c r="DL107" s="33">
        <f t="shared" si="78"/>
        <v>0</v>
      </c>
      <c r="DM107" s="33">
        <f t="shared" si="78"/>
        <v>0</v>
      </c>
      <c r="DN107" s="33">
        <f t="shared" si="78"/>
        <v>0</v>
      </c>
      <c r="DO107" s="33">
        <f t="shared" si="78"/>
        <v>0</v>
      </c>
      <c r="DP107" s="33">
        <f t="shared" si="78"/>
        <v>0</v>
      </c>
      <c r="DQ107" s="33">
        <f t="shared" si="78"/>
        <v>0</v>
      </c>
      <c r="DR107" s="33">
        <f t="shared" si="78"/>
        <v>0</v>
      </c>
      <c r="DS107" s="33">
        <f t="shared" si="78"/>
        <v>0</v>
      </c>
      <c r="DT107" s="33">
        <f t="shared" si="78"/>
        <v>0</v>
      </c>
      <c r="DU107" s="33">
        <f t="shared" si="78"/>
        <v>0</v>
      </c>
      <c r="DV107" s="33">
        <f t="shared" si="78"/>
        <v>0</v>
      </c>
      <c r="DW107" s="33">
        <f t="shared" si="78"/>
        <v>0</v>
      </c>
      <c r="DX107" s="33">
        <f t="shared" si="78"/>
        <v>0</v>
      </c>
      <c r="DY107" s="33">
        <f t="shared" si="78"/>
        <v>0</v>
      </c>
      <c r="DZ107" s="33">
        <f t="shared" si="78"/>
        <v>0</v>
      </c>
      <c r="EA107" s="33">
        <f t="shared" ref="EA107:FX107" si="79">IF(EA105&gt;0,ROUND(IF(EA105&lt;276,((276-EA105)*0.00376159)+1.5457,IF(EA105&lt;459,((459-EA105)*0.00167869)+1.2385,IF(EA105&lt;1027,((1027-EA105)*0.00020599)+1.1215,0))),4),0)</f>
        <v>0</v>
      </c>
      <c r="EB107" s="33">
        <f t="shared" si="79"/>
        <v>0</v>
      </c>
      <c r="EC107" s="33">
        <f t="shared" si="79"/>
        <v>0</v>
      </c>
      <c r="ED107" s="33">
        <f t="shared" si="79"/>
        <v>0</v>
      </c>
      <c r="EE107" s="33">
        <f t="shared" si="79"/>
        <v>0</v>
      </c>
      <c r="EF107" s="33">
        <f t="shared" si="79"/>
        <v>0</v>
      </c>
      <c r="EG107" s="33">
        <f t="shared" si="79"/>
        <v>0</v>
      </c>
      <c r="EH107" s="33">
        <f t="shared" si="79"/>
        <v>0</v>
      </c>
      <c r="EI107" s="33">
        <f t="shared" si="79"/>
        <v>0</v>
      </c>
      <c r="EJ107" s="33">
        <f t="shared" si="79"/>
        <v>0</v>
      </c>
      <c r="EK107" s="33">
        <f t="shared" si="79"/>
        <v>0</v>
      </c>
      <c r="EL107" s="33">
        <f t="shared" si="79"/>
        <v>0</v>
      </c>
      <c r="EM107" s="33">
        <f t="shared" si="79"/>
        <v>0</v>
      </c>
      <c r="EN107" s="33">
        <f t="shared" si="79"/>
        <v>0</v>
      </c>
      <c r="EO107" s="33">
        <f t="shared" si="79"/>
        <v>0</v>
      </c>
      <c r="EP107" s="33">
        <f t="shared" si="79"/>
        <v>0</v>
      </c>
      <c r="EQ107" s="33">
        <f t="shared" si="79"/>
        <v>0</v>
      </c>
      <c r="ER107" s="33">
        <f t="shared" si="79"/>
        <v>0</v>
      </c>
      <c r="ES107" s="33">
        <f t="shared" si="79"/>
        <v>0</v>
      </c>
      <c r="ET107" s="33">
        <f t="shared" si="79"/>
        <v>2.0579999999999998</v>
      </c>
      <c r="EU107" s="33">
        <f t="shared" si="79"/>
        <v>0</v>
      </c>
      <c r="EV107" s="33">
        <f t="shared" si="79"/>
        <v>0</v>
      </c>
      <c r="EW107" s="33">
        <f t="shared" si="79"/>
        <v>0</v>
      </c>
      <c r="EX107" s="33">
        <f t="shared" si="79"/>
        <v>0</v>
      </c>
      <c r="EY107" s="33">
        <f t="shared" si="79"/>
        <v>0</v>
      </c>
      <c r="EZ107" s="33">
        <f t="shared" si="79"/>
        <v>0</v>
      </c>
      <c r="FA107" s="33">
        <f t="shared" si="79"/>
        <v>0</v>
      </c>
      <c r="FB107" s="33">
        <f t="shared" si="79"/>
        <v>0</v>
      </c>
      <c r="FC107" s="33">
        <f t="shared" si="79"/>
        <v>0</v>
      </c>
      <c r="FD107" s="33">
        <f t="shared" si="79"/>
        <v>0</v>
      </c>
      <c r="FE107" s="33">
        <f t="shared" si="79"/>
        <v>0</v>
      </c>
      <c r="FF107" s="33">
        <f t="shared" si="79"/>
        <v>0</v>
      </c>
      <c r="FG107" s="33">
        <f t="shared" si="79"/>
        <v>0</v>
      </c>
      <c r="FH107" s="33">
        <f t="shared" si="79"/>
        <v>0</v>
      </c>
      <c r="FI107" s="33">
        <f t="shared" si="79"/>
        <v>0</v>
      </c>
      <c r="FJ107" s="33">
        <f t="shared" si="79"/>
        <v>0</v>
      </c>
      <c r="FK107" s="33">
        <f t="shared" si="79"/>
        <v>0</v>
      </c>
      <c r="FL107" s="33">
        <f t="shared" si="79"/>
        <v>0</v>
      </c>
      <c r="FM107" s="33">
        <f t="shared" si="79"/>
        <v>0</v>
      </c>
      <c r="FN107" s="33">
        <f t="shared" si="79"/>
        <v>0</v>
      </c>
      <c r="FO107" s="33">
        <f t="shared" si="79"/>
        <v>0</v>
      </c>
      <c r="FP107" s="33">
        <f t="shared" si="79"/>
        <v>0</v>
      </c>
      <c r="FQ107" s="33">
        <f t="shared" si="79"/>
        <v>0</v>
      </c>
      <c r="FR107" s="33">
        <f t="shared" si="79"/>
        <v>0</v>
      </c>
      <c r="FS107" s="33">
        <f t="shared" si="79"/>
        <v>0</v>
      </c>
      <c r="FT107" s="33">
        <f t="shared" si="79"/>
        <v>0</v>
      </c>
      <c r="FU107" s="33">
        <f t="shared" si="79"/>
        <v>0</v>
      </c>
      <c r="FV107" s="33">
        <f t="shared" si="79"/>
        <v>0</v>
      </c>
      <c r="FW107" s="33">
        <f t="shared" si="79"/>
        <v>0</v>
      </c>
      <c r="FX107" s="33">
        <f t="shared" si="79"/>
        <v>0</v>
      </c>
      <c r="FY107" s="82"/>
      <c r="FZ107" s="7"/>
      <c r="GA107" s="7"/>
      <c r="GB107" s="21"/>
      <c r="GC107" s="20"/>
      <c r="GD107" s="20"/>
      <c r="GE107" s="20"/>
      <c r="GF107" s="20"/>
      <c r="GG107" s="18"/>
      <c r="GH107" s="18"/>
      <c r="GI107" s="18"/>
      <c r="GJ107" s="18"/>
      <c r="GK107" s="18"/>
      <c r="GL107" s="18"/>
      <c r="GM107" s="18"/>
    </row>
    <row r="108" spans="1:256" x14ac:dyDescent="0.35">
      <c r="A108" s="6" t="s">
        <v>589</v>
      </c>
      <c r="B108" s="7" t="s">
        <v>590</v>
      </c>
      <c r="C108" s="33">
        <f t="shared" ref="C108:BN108" si="80">ROUND(IF(C99&lt;276,((276-C99)*0.00376159)+1.5457,IF(C99&lt;459,((459-C99)*0.00167869)+1.2385,IF(C99&lt;1027,((1027-C99)*0.00020599)+1.1215,IF(C99&lt;2293,((2293-C99)*0.00005387)+1.0533,IF(C99&lt;3500,((3500-C99)*0.00001367)+1.0368,IF(C99&lt;5000,((5000-C99)*0.00000473)+1.0297,IF(C99&gt;=5000,1.0297))))))),4)</f>
        <v>1.0297000000000001</v>
      </c>
      <c r="D108" s="33">
        <f t="shared" si="80"/>
        <v>1.0297000000000001</v>
      </c>
      <c r="E108" s="33">
        <f t="shared" si="80"/>
        <v>1.0297000000000001</v>
      </c>
      <c r="F108" s="33">
        <f t="shared" si="80"/>
        <v>1.0297000000000001</v>
      </c>
      <c r="G108" s="33">
        <f t="shared" si="80"/>
        <v>1.0921000000000001</v>
      </c>
      <c r="H108" s="33">
        <f t="shared" si="80"/>
        <v>1.1168</v>
      </c>
      <c r="I108" s="33">
        <f t="shared" si="80"/>
        <v>1.0297000000000001</v>
      </c>
      <c r="J108" s="33">
        <f t="shared" si="80"/>
        <v>1.0605</v>
      </c>
      <c r="K108" s="33">
        <f t="shared" si="80"/>
        <v>1.5946</v>
      </c>
      <c r="L108" s="33">
        <f t="shared" si="80"/>
        <v>1.0558000000000001</v>
      </c>
      <c r="M108" s="33">
        <f t="shared" si="80"/>
        <v>1.1193</v>
      </c>
      <c r="N108" s="33">
        <f t="shared" si="80"/>
        <v>1.0297000000000001</v>
      </c>
      <c r="O108" s="33">
        <f t="shared" si="80"/>
        <v>1.0297000000000001</v>
      </c>
      <c r="P108" s="33">
        <f t="shared" si="80"/>
        <v>1.4551000000000001</v>
      </c>
      <c r="Q108" s="33">
        <f t="shared" si="80"/>
        <v>1.0297000000000001</v>
      </c>
      <c r="R108" s="33">
        <f t="shared" si="80"/>
        <v>1.0297000000000001</v>
      </c>
      <c r="S108" s="33">
        <f t="shared" si="80"/>
        <v>1.0889</v>
      </c>
      <c r="T108" s="33">
        <f t="shared" si="80"/>
        <v>1.9696</v>
      </c>
      <c r="U108" s="33">
        <f t="shared" si="80"/>
        <v>2.3872</v>
      </c>
      <c r="V108" s="33">
        <f t="shared" si="80"/>
        <v>1.5908</v>
      </c>
      <c r="W108" s="33">
        <f t="shared" si="80"/>
        <v>1.7925</v>
      </c>
      <c r="X108" s="33">
        <f t="shared" si="80"/>
        <v>2.3957999999999999</v>
      </c>
      <c r="Y108" s="33">
        <f t="shared" si="80"/>
        <v>1.1365000000000001</v>
      </c>
      <c r="Z108" s="33">
        <f t="shared" si="80"/>
        <v>1.7138</v>
      </c>
      <c r="AA108" s="33">
        <f t="shared" si="80"/>
        <v>1.0297000000000001</v>
      </c>
      <c r="AB108" s="33">
        <f t="shared" si="80"/>
        <v>1.0297000000000001</v>
      </c>
      <c r="AC108" s="33">
        <f t="shared" si="80"/>
        <v>1.1394</v>
      </c>
      <c r="AD108" s="33">
        <f t="shared" si="80"/>
        <v>1.1008</v>
      </c>
      <c r="AE108" s="33">
        <f t="shared" si="80"/>
        <v>2.2281</v>
      </c>
      <c r="AF108" s="33">
        <f t="shared" si="80"/>
        <v>1.9407000000000001</v>
      </c>
      <c r="AG108" s="33">
        <f t="shared" si="80"/>
        <v>1.2042999999999999</v>
      </c>
      <c r="AH108" s="33">
        <f t="shared" si="80"/>
        <v>1.1263000000000001</v>
      </c>
      <c r="AI108" s="33">
        <f t="shared" si="80"/>
        <v>1.3619000000000001</v>
      </c>
      <c r="AJ108" s="33">
        <f t="shared" si="80"/>
        <v>1.9670000000000001</v>
      </c>
      <c r="AK108" s="33">
        <f t="shared" si="80"/>
        <v>1.9166000000000001</v>
      </c>
      <c r="AL108" s="33">
        <f t="shared" si="80"/>
        <v>1.5457000000000001</v>
      </c>
      <c r="AM108" s="33">
        <f t="shared" si="80"/>
        <v>1.3574999999999999</v>
      </c>
      <c r="AN108" s="33">
        <f t="shared" si="80"/>
        <v>1.4579</v>
      </c>
      <c r="AO108" s="33">
        <f t="shared" si="80"/>
        <v>1.0322</v>
      </c>
      <c r="AP108" s="33">
        <f t="shared" si="80"/>
        <v>1.0297000000000001</v>
      </c>
      <c r="AQ108" s="33">
        <f t="shared" si="80"/>
        <v>1.6803999999999999</v>
      </c>
      <c r="AR108" s="33">
        <f t="shared" si="80"/>
        <v>1.0297000000000001</v>
      </c>
      <c r="AS108" s="33">
        <f t="shared" si="80"/>
        <v>1.0297000000000001</v>
      </c>
      <c r="AT108" s="33">
        <f t="shared" si="80"/>
        <v>1.0527</v>
      </c>
      <c r="AU108" s="33">
        <f t="shared" si="80"/>
        <v>1.5205</v>
      </c>
      <c r="AV108" s="33">
        <f t="shared" si="80"/>
        <v>1.4831000000000001</v>
      </c>
      <c r="AW108" s="33">
        <f t="shared" si="80"/>
        <v>1.6209</v>
      </c>
      <c r="AX108" s="33">
        <f t="shared" si="80"/>
        <v>2.3281000000000001</v>
      </c>
      <c r="AY108" s="33">
        <f t="shared" si="80"/>
        <v>1.2946</v>
      </c>
      <c r="AZ108" s="33">
        <f t="shared" si="80"/>
        <v>1.0297000000000001</v>
      </c>
      <c r="BA108" s="33">
        <f t="shared" si="80"/>
        <v>1.0297000000000001</v>
      </c>
      <c r="BB108" s="33">
        <f t="shared" si="80"/>
        <v>1.0297000000000001</v>
      </c>
      <c r="BC108" s="33">
        <f t="shared" si="80"/>
        <v>1.0297000000000001</v>
      </c>
      <c r="BD108" s="33">
        <f t="shared" si="80"/>
        <v>1.0362</v>
      </c>
      <c r="BE108" s="33">
        <f t="shared" si="80"/>
        <v>1.1069</v>
      </c>
      <c r="BF108" s="33">
        <f t="shared" si="80"/>
        <v>1.0297000000000001</v>
      </c>
      <c r="BG108" s="33">
        <f t="shared" si="80"/>
        <v>1.1415</v>
      </c>
      <c r="BH108" s="33">
        <f t="shared" si="80"/>
        <v>1.2108000000000001</v>
      </c>
      <c r="BI108" s="33">
        <f t="shared" si="80"/>
        <v>1.5991</v>
      </c>
      <c r="BJ108" s="33">
        <f t="shared" si="80"/>
        <v>1.0297000000000001</v>
      </c>
      <c r="BK108" s="33">
        <f t="shared" si="80"/>
        <v>1.0297000000000001</v>
      </c>
      <c r="BL108" s="33">
        <f t="shared" si="80"/>
        <v>2.1472000000000002</v>
      </c>
      <c r="BM108" s="33">
        <f t="shared" si="80"/>
        <v>1.3971</v>
      </c>
      <c r="BN108" s="33">
        <f t="shared" si="80"/>
        <v>1.0397000000000001</v>
      </c>
      <c r="BO108" s="33">
        <f t="shared" ref="BO108:DZ108" si="81">ROUND(IF(BO99&lt;276,((276-BO99)*0.00376159)+1.5457,IF(BO99&lt;459,((459-BO99)*0.00167869)+1.2385,IF(BO99&lt;1027,((1027-BO99)*0.00020599)+1.1215,IF(BO99&lt;2293,((2293-BO99)*0.00005387)+1.0533,IF(BO99&lt;3500,((3500-BO99)*0.00001367)+1.0368,IF(BO99&lt;5000,((5000-BO99)*0.00000473)+1.0297,IF(BO99&gt;=5000,1.0297))))))),4)</f>
        <v>1.1068</v>
      </c>
      <c r="BP108" s="33">
        <f t="shared" si="81"/>
        <v>1.9</v>
      </c>
      <c r="BQ108" s="33">
        <f t="shared" si="81"/>
        <v>1.0297000000000001</v>
      </c>
      <c r="BR108" s="33">
        <f t="shared" si="81"/>
        <v>1.032</v>
      </c>
      <c r="BS108" s="33">
        <f t="shared" si="81"/>
        <v>1.1155999999999999</v>
      </c>
      <c r="BT108" s="33">
        <f t="shared" si="81"/>
        <v>1.3307</v>
      </c>
      <c r="BU108" s="33">
        <f t="shared" si="81"/>
        <v>1.3208</v>
      </c>
      <c r="BV108" s="33">
        <f t="shared" si="81"/>
        <v>1.1095999999999999</v>
      </c>
      <c r="BW108" s="33">
        <f t="shared" si="81"/>
        <v>1.069</v>
      </c>
      <c r="BX108" s="33">
        <f t="shared" si="81"/>
        <v>2.3212999999999999</v>
      </c>
      <c r="BY108" s="33">
        <f t="shared" si="81"/>
        <v>1.2362</v>
      </c>
      <c r="BZ108" s="33">
        <f t="shared" si="81"/>
        <v>1.8089999999999999</v>
      </c>
      <c r="CA108" s="33">
        <f t="shared" si="81"/>
        <v>2.0072000000000001</v>
      </c>
      <c r="CB108" s="33">
        <f t="shared" si="81"/>
        <v>1.0297000000000001</v>
      </c>
      <c r="CC108" s="33">
        <f t="shared" si="81"/>
        <v>1.8616999999999999</v>
      </c>
      <c r="CD108" s="33">
        <f t="shared" si="81"/>
        <v>1.774</v>
      </c>
      <c r="CE108" s="33">
        <f t="shared" si="81"/>
        <v>2.0053999999999998</v>
      </c>
      <c r="CF108" s="33">
        <f t="shared" si="81"/>
        <v>2.1065999999999998</v>
      </c>
      <c r="CG108" s="33">
        <f t="shared" si="81"/>
        <v>1.8153999999999999</v>
      </c>
      <c r="CH108" s="33">
        <f t="shared" si="81"/>
        <v>2.1957</v>
      </c>
      <c r="CI108" s="33">
        <f t="shared" si="81"/>
        <v>1.1881999999999999</v>
      </c>
      <c r="CJ108" s="33">
        <f t="shared" si="81"/>
        <v>1.1429</v>
      </c>
      <c r="CK108" s="33">
        <f t="shared" si="81"/>
        <v>1.0297000000000001</v>
      </c>
      <c r="CL108" s="33">
        <f t="shared" si="81"/>
        <v>1.1062000000000001</v>
      </c>
      <c r="CM108" s="33">
        <f t="shared" si="81"/>
        <v>1.1797</v>
      </c>
      <c r="CN108" s="33">
        <f t="shared" si="81"/>
        <v>1.0297000000000001</v>
      </c>
      <c r="CO108" s="33">
        <f t="shared" si="81"/>
        <v>1.0297000000000001</v>
      </c>
      <c r="CP108" s="33">
        <f t="shared" si="81"/>
        <v>1.1259999999999999</v>
      </c>
      <c r="CQ108" s="33">
        <f t="shared" si="81"/>
        <v>1.1682999999999999</v>
      </c>
      <c r="CR108" s="33">
        <f t="shared" si="81"/>
        <v>1.7025999999999999</v>
      </c>
      <c r="CS108" s="33">
        <f t="shared" si="81"/>
        <v>1.4728000000000001</v>
      </c>
      <c r="CT108" s="33">
        <f t="shared" si="81"/>
        <v>2.1916000000000002</v>
      </c>
      <c r="CU108" s="33">
        <f t="shared" si="81"/>
        <v>1.3274999999999999</v>
      </c>
      <c r="CV108" s="33">
        <f t="shared" si="81"/>
        <v>2.3957999999999999</v>
      </c>
      <c r="CW108" s="33">
        <f t="shared" si="81"/>
        <v>1.8128</v>
      </c>
      <c r="CX108" s="33">
        <f t="shared" si="81"/>
        <v>1.2361</v>
      </c>
      <c r="CY108" s="33">
        <f t="shared" si="81"/>
        <v>2.3957999999999999</v>
      </c>
      <c r="CZ108" s="33">
        <f t="shared" si="81"/>
        <v>1.0740000000000001</v>
      </c>
      <c r="DA108" s="33">
        <f t="shared" si="81"/>
        <v>1.8229</v>
      </c>
      <c r="DB108" s="33">
        <f t="shared" si="81"/>
        <v>1.4676</v>
      </c>
      <c r="DC108" s="33">
        <f t="shared" si="81"/>
        <v>1.8993</v>
      </c>
      <c r="DD108" s="33">
        <f t="shared" si="81"/>
        <v>1.9933000000000001</v>
      </c>
      <c r="DE108" s="33">
        <f t="shared" si="81"/>
        <v>1.4772000000000001</v>
      </c>
      <c r="DF108" s="33">
        <f t="shared" si="81"/>
        <v>1.0297000000000001</v>
      </c>
      <c r="DG108" s="33">
        <f t="shared" si="81"/>
        <v>2.2265000000000001</v>
      </c>
      <c r="DH108" s="33">
        <f t="shared" si="81"/>
        <v>1.0741000000000001</v>
      </c>
      <c r="DI108" s="33">
        <f t="shared" si="81"/>
        <v>1.0499000000000001</v>
      </c>
      <c r="DJ108" s="33">
        <f t="shared" si="81"/>
        <v>1.2012</v>
      </c>
      <c r="DK108" s="33">
        <f t="shared" si="81"/>
        <v>1.2330000000000001</v>
      </c>
      <c r="DL108" s="33">
        <f t="shared" si="81"/>
        <v>1.0297000000000001</v>
      </c>
      <c r="DM108" s="33">
        <f t="shared" si="81"/>
        <v>1.7014</v>
      </c>
      <c r="DN108" s="33">
        <f t="shared" si="81"/>
        <v>1.1067</v>
      </c>
      <c r="DO108" s="33">
        <f t="shared" si="81"/>
        <v>1.0405</v>
      </c>
      <c r="DP108" s="33">
        <f t="shared" si="81"/>
        <v>1.8278000000000001</v>
      </c>
      <c r="DQ108" s="33">
        <f t="shared" si="81"/>
        <v>1.1648000000000001</v>
      </c>
      <c r="DR108" s="33">
        <f t="shared" si="81"/>
        <v>1.1031</v>
      </c>
      <c r="DS108" s="33">
        <f t="shared" si="81"/>
        <v>1.1948000000000001</v>
      </c>
      <c r="DT108" s="33">
        <f t="shared" si="81"/>
        <v>1.9049</v>
      </c>
      <c r="DU108" s="33">
        <f t="shared" si="81"/>
        <v>1.4052</v>
      </c>
      <c r="DV108" s="33">
        <f t="shared" si="81"/>
        <v>1.7797000000000001</v>
      </c>
      <c r="DW108" s="33">
        <f t="shared" si="81"/>
        <v>1.4854000000000001</v>
      </c>
      <c r="DX108" s="33">
        <f t="shared" si="81"/>
        <v>1.9564999999999999</v>
      </c>
      <c r="DY108" s="33">
        <f t="shared" si="81"/>
        <v>1.4841</v>
      </c>
      <c r="DZ108" s="33">
        <f t="shared" si="81"/>
        <v>1.1808000000000001</v>
      </c>
      <c r="EA108" s="33">
        <f t="shared" ref="EA108:FX108" si="82">ROUND(IF(EA99&lt;276,((276-EA99)*0.00376159)+1.5457,IF(EA99&lt;459,((459-EA99)*0.00167869)+1.2385,IF(EA99&lt;1027,((1027-EA99)*0.00020599)+1.1215,IF(EA99&lt;2293,((2293-EA99)*0.00005387)+1.0533,IF(EA99&lt;3500,((3500-EA99)*0.00001367)+1.0368,IF(EA99&lt;5000,((5000-EA99)*0.00000473)+1.0297,IF(EA99&gt;=5000,1.0297))))))),4)</f>
        <v>1.2194</v>
      </c>
      <c r="EB108" s="33">
        <f t="shared" si="82"/>
        <v>1.2155</v>
      </c>
      <c r="EC108" s="33">
        <f t="shared" si="82"/>
        <v>1.5017</v>
      </c>
      <c r="ED108" s="33">
        <f t="shared" si="82"/>
        <v>1.0913999999999999</v>
      </c>
      <c r="EE108" s="33">
        <f t="shared" si="82"/>
        <v>1.8560000000000001</v>
      </c>
      <c r="EF108" s="33">
        <f t="shared" si="82"/>
        <v>1.0995999999999999</v>
      </c>
      <c r="EG108" s="33">
        <f t="shared" si="82"/>
        <v>1.6187</v>
      </c>
      <c r="EH108" s="33">
        <f t="shared" si="82"/>
        <v>1.6396999999999999</v>
      </c>
      <c r="EI108" s="33">
        <f t="shared" si="82"/>
        <v>1.0297000000000001</v>
      </c>
      <c r="EJ108" s="33">
        <f t="shared" si="82"/>
        <v>1.0297000000000001</v>
      </c>
      <c r="EK108" s="33">
        <f t="shared" si="82"/>
        <v>1.1917</v>
      </c>
      <c r="EL108" s="33">
        <f t="shared" si="82"/>
        <v>1.2367999999999999</v>
      </c>
      <c r="EM108" s="33">
        <f t="shared" si="82"/>
        <v>1.3444</v>
      </c>
      <c r="EN108" s="33">
        <f t="shared" si="82"/>
        <v>1.1267</v>
      </c>
      <c r="EO108" s="33">
        <f t="shared" si="82"/>
        <v>1.4592000000000001</v>
      </c>
      <c r="EP108" s="33">
        <f t="shared" si="82"/>
        <v>1.3023</v>
      </c>
      <c r="EQ108" s="33">
        <f t="shared" si="82"/>
        <v>1.0478000000000001</v>
      </c>
      <c r="ER108" s="33">
        <f t="shared" si="82"/>
        <v>1.4826999999999999</v>
      </c>
      <c r="ES108" s="33">
        <f t="shared" si="82"/>
        <v>1.9240999999999999</v>
      </c>
      <c r="ET108" s="33">
        <f t="shared" si="82"/>
        <v>1.8451</v>
      </c>
      <c r="EU108" s="33">
        <f t="shared" si="82"/>
        <v>1.2141</v>
      </c>
      <c r="EV108" s="33">
        <f t="shared" si="82"/>
        <v>2.2961</v>
      </c>
      <c r="EW108" s="33">
        <f t="shared" si="82"/>
        <v>1.1552</v>
      </c>
      <c r="EX108" s="33">
        <f t="shared" si="82"/>
        <v>1.9443999999999999</v>
      </c>
      <c r="EY108" s="33">
        <f t="shared" si="82"/>
        <v>1.1705000000000001</v>
      </c>
      <c r="EZ108" s="33">
        <f t="shared" si="82"/>
        <v>2.0911</v>
      </c>
      <c r="FA108" s="33">
        <f t="shared" si="82"/>
        <v>1.0371999999999999</v>
      </c>
      <c r="FB108" s="33">
        <f t="shared" si="82"/>
        <v>1.4910000000000001</v>
      </c>
      <c r="FC108" s="33">
        <f t="shared" si="82"/>
        <v>1.0633999999999999</v>
      </c>
      <c r="FD108" s="33">
        <f t="shared" si="82"/>
        <v>1.3258000000000001</v>
      </c>
      <c r="FE108" s="33">
        <f t="shared" si="82"/>
        <v>2.2595999999999998</v>
      </c>
      <c r="FF108" s="33">
        <f t="shared" si="82"/>
        <v>1.8429</v>
      </c>
      <c r="FG108" s="33">
        <f t="shared" si="82"/>
        <v>2.1023999999999998</v>
      </c>
      <c r="FH108" s="33">
        <f t="shared" si="82"/>
        <v>2.3168000000000002</v>
      </c>
      <c r="FI108" s="33">
        <f t="shared" si="82"/>
        <v>1.0812999999999999</v>
      </c>
      <c r="FJ108" s="33">
        <f t="shared" si="82"/>
        <v>1.0682</v>
      </c>
      <c r="FK108" s="33">
        <f t="shared" si="82"/>
        <v>1.0495000000000001</v>
      </c>
      <c r="FL108" s="33">
        <f t="shared" si="82"/>
        <v>1.0297000000000001</v>
      </c>
      <c r="FM108" s="33">
        <f t="shared" si="82"/>
        <v>1.0353000000000001</v>
      </c>
      <c r="FN108" s="33">
        <f t="shared" si="82"/>
        <v>1.0297000000000001</v>
      </c>
      <c r="FO108" s="33">
        <f t="shared" si="82"/>
        <v>1.1178999999999999</v>
      </c>
      <c r="FP108" s="33">
        <f t="shared" si="82"/>
        <v>1.0532999999999999</v>
      </c>
      <c r="FQ108" s="33">
        <f t="shared" si="82"/>
        <v>1.1293</v>
      </c>
      <c r="FR108" s="33">
        <f t="shared" si="82"/>
        <v>1.9414</v>
      </c>
      <c r="FS108" s="33">
        <f t="shared" si="82"/>
        <v>1.8714999999999999</v>
      </c>
      <c r="FT108" s="33">
        <f t="shared" si="82"/>
        <v>2.3563000000000001</v>
      </c>
      <c r="FU108" s="33">
        <f t="shared" si="82"/>
        <v>1.1627000000000001</v>
      </c>
      <c r="FV108" s="33">
        <f t="shared" si="82"/>
        <v>1.1891</v>
      </c>
      <c r="FW108" s="33">
        <f t="shared" si="82"/>
        <v>1.9535</v>
      </c>
      <c r="FX108" s="33">
        <f t="shared" si="82"/>
        <v>2.3675999999999999</v>
      </c>
      <c r="FY108" s="35"/>
      <c r="FZ108" s="7"/>
      <c r="GA108" s="7"/>
      <c r="GB108" s="21"/>
      <c r="GC108" s="20"/>
      <c r="GD108" s="20"/>
      <c r="GE108" s="20"/>
      <c r="GF108" s="20"/>
      <c r="GG108" s="7"/>
      <c r="GH108" s="7"/>
      <c r="GI108" s="7"/>
      <c r="GJ108" s="7"/>
      <c r="GK108" s="7"/>
      <c r="GL108" s="7"/>
      <c r="GM108" s="7"/>
    </row>
    <row r="109" spans="1:256" x14ac:dyDescent="0.35">
      <c r="A109" s="6" t="s">
        <v>591</v>
      </c>
      <c r="B109" s="7" t="s">
        <v>592</v>
      </c>
      <c r="C109" s="33">
        <f t="shared" ref="C109:BN109" si="83">MAX(C107,C108)</f>
        <v>1.0297000000000001</v>
      </c>
      <c r="D109" s="33">
        <f t="shared" si="83"/>
        <v>1.0297000000000001</v>
      </c>
      <c r="E109" s="33">
        <f t="shared" si="83"/>
        <v>1.0297000000000001</v>
      </c>
      <c r="F109" s="33">
        <f t="shared" si="83"/>
        <v>1.0297000000000001</v>
      </c>
      <c r="G109" s="33">
        <f t="shared" si="83"/>
        <v>1.0921000000000001</v>
      </c>
      <c r="H109" s="33">
        <f t="shared" si="83"/>
        <v>1.1168</v>
      </c>
      <c r="I109" s="33">
        <f t="shared" si="83"/>
        <v>1.0297000000000001</v>
      </c>
      <c r="J109" s="33">
        <f t="shared" si="83"/>
        <v>1.0605</v>
      </c>
      <c r="K109" s="33">
        <f t="shared" si="83"/>
        <v>1.5946</v>
      </c>
      <c r="L109" s="33">
        <f t="shared" si="83"/>
        <v>1.0558000000000001</v>
      </c>
      <c r="M109" s="33">
        <f t="shared" si="83"/>
        <v>1.1193</v>
      </c>
      <c r="N109" s="33">
        <f t="shared" si="83"/>
        <v>1.0297000000000001</v>
      </c>
      <c r="O109" s="33">
        <f t="shared" si="83"/>
        <v>1.0297000000000001</v>
      </c>
      <c r="P109" s="33">
        <f t="shared" si="83"/>
        <v>1.4551000000000001</v>
      </c>
      <c r="Q109" s="33">
        <f t="shared" si="83"/>
        <v>1.0297000000000001</v>
      </c>
      <c r="R109" s="33">
        <f t="shared" si="83"/>
        <v>1.0297000000000001</v>
      </c>
      <c r="S109" s="33">
        <f t="shared" si="83"/>
        <v>1.0889</v>
      </c>
      <c r="T109" s="33">
        <f t="shared" si="83"/>
        <v>1.9696</v>
      </c>
      <c r="U109" s="33">
        <f t="shared" si="83"/>
        <v>2.3872</v>
      </c>
      <c r="V109" s="33">
        <f t="shared" si="83"/>
        <v>1.5908</v>
      </c>
      <c r="W109" s="33">
        <f t="shared" si="83"/>
        <v>1.7925</v>
      </c>
      <c r="X109" s="33">
        <f t="shared" si="83"/>
        <v>2.3957999999999999</v>
      </c>
      <c r="Y109" s="33">
        <f t="shared" si="83"/>
        <v>1.1365000000000001</v>
      </c>
      <c r="Z109" s="33">
        <f t="shared" si="83"/>
        <v>1.7138</v>
      </c>
      <c r="AA109" s="33">
        <f t="shared" si="83"/>
        <v>1.0297000000000001</v>
      </c>
      <c r="AB109" s="33">
        <f t="shared" si="83"/>
        <v>1.0297000000000001</v>
      </c>
      <c r="AC109" s="33">
        <f t="shared" si="83"/>
        <v>1.1394</v>
      </c>
      <c r="AD109" s="33">
        <f t="shared" si="83"/>
        <v>1.1008</v>
      </c>
      <c r="AE109" s="33">
        <f t="shared" si="83"/>
        <v>2.2281</v>
      </c>
      <c r="AF109" s="33">
        <f t="shared" si="83"/>
        <v>1.9407000000000001</v>
      </c>
      <c r="AG109" s="33">
        <f t="shared" si="83"/>
        <v>1.2042999999999999</v>
      </c>
      <c r="AH109" s="33">
        <f t="shared" si="83"/>
        <v>1.1263000000000001</v>
      </c>
      <c r="AI109" s="33">
        <f t="shared" si="83"/>
        <v>1.3619000000000001</v>
      </c>
      <c r="AJ109" s="33">
        <f t="shared" si="83"/>
        <v>1.9670000000000001</v>
      </c>
      <c r="AK109" s="33">
        <f t="shared" si="83"/>
        <v>1.9166000000000001</v>
      </c>
      <c r="AL109" s="33">
        <f t="shared" si="83"/>
        <v>1.5457000000000001</v>
      </c>
      <c r="AM109" s="33">
        <f t="shared" si="83"/>
        <v>1.3574999999999999</v>
      </c>
      <c r="AN109" s="33">
        <f t="shared" si="83"/>
        <v>1.4579</v>
      </c>
      <c r="AO109" s="33">
        <f t="shared" si="83"/>
        <v>1.0322</v>
      </c>
      <c r="AP109" s="33">
        <f t="shared" si="83"/>
        <v>1.0297000000000001</v>
      </c>
      <c r="AQ109" s="33">
        <f t="shared" si="83"/>
        <v>1.6803999999999999</v>
      </c>
      <c r="AR109" s="33">
        <f t="shared" si="83"/>
        <v>1.0297000000000001</v>
      </c>
      <c r="AS109" s="33">
        <f t="shared" si="83"/>
        <v>1.0297000000000001</v>
      </c>
      <c r="AT109" s="33">
        <f t="shared" si="83"/>
        <v>1.0527</v>
      </c>
      <c r="AU109" s="33">
        <f t="shared" si="83"/>
        <v>1.5205</v>
      </c>
      <c r="AV109" s="33">
        <f t="shared" si="83"/>
        <v>1.4831000000000001</v>
      </c>
      <c r="AW109" s="33">
        <f t="shared" si="83"/>
        <v>1.6209</v>
      </c>
      <c r="AX109" s="33">
        <f t="shared" si="83"/>
        <v>2.3281000000000001</v>
      </c>
      <c r="AY109" s="33">
        <f t="shared" si="83"/>
        <v>1.2946</v>
      </c>
      <c r="AZ109" s="33">
        <f t="shared" si="83"/>
        <v>1.0297000000000001</v>
      </c>
      <c r="BA109" s="33">
        <f t="shared" si="83"/>
        <v>1.0297000000000001</v>
      </c>
      <c r="BB109" s="33">
        <f t="shared" si="83"/>
        <v>1.0297000000000001</v>
      </c>
      <c r="BC109" s="33">
        <f t="shared" si="83"/>
        <v>1.0297000000000001</v>
      </c>
      <c r="BD109" s="33">
        <f t="shared" si="83"/>
        <v>1.0362</v>
      </c>
      <c r="BE109" s="33">
        <f t="shared" si="83"/>
        <v>1.1069</v>
      </c>
      <c r="BF109" s="33">
        <f t="shared" si="83"/>
        <v>1.0297000000000001</v>
      </c>
      <c r="BG109" s="33">
        <f t="shared" si="83"/>
        <v>1.1415</v>
      </c>
      <c r="BH109" s="33">
        <f t="shared" si="83"/>
        <v>1.2108000000000001</v>
      </c>
      <c r="BI109" s="33">
        <f t="shared" si="83"/>
        <v>1.5991</v>
      </c>
      <c r="BJ109" s="33">
        <f t="shared" si="83"/>
        <v>1.0297000000000001</v>
      </c>
      <c r="BK109" s="33">
        <f t="shared" si="83"/>
        <v>1.0297000000000001</v>
      </c>
      <c r="BL109" s="33">
        <f t="shared" si="83"/>
        <v>2.1472000000000002</v>
      </c>
      <c r="BM109" s="33">
        <f t="shared" si="83"/>
        <v>1.3971</v>
      </c>
      <c r="BN109" s="33">
        <f t="shared" si="83"/>
        <v>1.0397000000000001</v>
      </c>
      <c r="BO109" s="33">
        <f t="shared" ref="BO109:DZ109" si="84">MAX(BO107,BO108)</f>
        <v>1.1068</v>
      </c>
      <c r="BP109" s="33">
        <f t="shared" si="84"/>
        <v>1.9</v>
      </c>
      <c r="BQ109" s="33">
        <f t="shared" si="84"/>
        <v>1.0297000000000001</v>
      </c>
      <c r="BR109" s="33">
        <f t="shared" si="84"/>
        <v>1.032</v>
      </c>
      <c r="BS109" s="33">
        <f t="shared" si="84"/>
        <v>1.1155999999999999</v>
      </c>
      <c r="BT109" s="33">
        <f t="shared" si="84"/>
        <v>1.3307</v>
      </c>
      <c r="BU109" s="33">
        <f t="shared" si="84"/>
        <v>1.3208</v>
      </c>
      <c r="BV109" s="33">
        <f t="shared" si="84"/>
        <v>1.1095999999999999</v>
      </c>
      <c r="BW109" s="33">
        <f t="shared" si="84"/>
        <v>1.069</v>
      </c>
      <c r="BX109" s="33">
        <f t="shared" si="84"/>
        <v>2.3212999999999999</v>
      </c>
      <c r="BY109" s="33">
        <f t="shared" si="84"/>
        <v>1.3036000000000001</v>
      </c>
      <c r="BZ109" s="33">
        <f t="shared" si="84"/>
        <v>1.8089999999999999</v>
      </c>
      <c r="CA109" s="33">
        <f t="shared" si="84"/>
        <v>2.0072000000000001</v>
      </c>
      <c r="CB109" s="33">
        <f t="shared" si="84"/>
        <v>1.0297000000000001</v>
      </c>
      <c r="CC109" s="33">
        <f t="shared" si="84"/>
        <v>1.8616999999999999</v>
      </c>
      <c r="CD109" s="33">
        <f t="shared" si="84"/>
        <v>1.774</v>
      </c>
      <c r="CE109" s="33">
        <f t="shared" si="84"/>
        <v>2.0053999999999998</v>
      </c>
      <c r="CF109" s="33">
        <f t="shared" si="84"/>
        <v>2.1065999999999998</v>
      </c>
      <c r="CG109" s="33">
        <f t="shared" si="84"/>
        <v>1.8153999999999999</v>
      </c>
      <c r="CH109" s="33">
        <f t="shared" si="84"/>
        <v>2.1957</v>
      </c>
      <c r="CI109" s="33">
        <f t="shared" si="84"/>
        <v>1.1881999999999999</v>
      </c>
      <c r="CJ109" s="33">
        <f t="shared" si="84"/>
        <v>1.1429</v>
      </c>
      <c r="CK109" s="33">
        <f t="shared" si="84"/>
        <v>1.0297000000000001</v>
      </c>
      <c r="CL109" s="33">
        <f t="shared" si="84"/>
        <v>1.1062000000000001</v>
      </c>
      <c r="CM109" s="33">
        <f t="shared" si="84"/>
        <v>1.1797</v>
      </c>
      <c r="CN109" s="33">
        <f t="shared" si="84"/>
        <v>1.0297000000000001</v>
      </c>
      <c r="CO109" s="33">
        <f t="shared" si="84"/>
        <v>1.0297000000000001</v>
      </c>
      <c r="CP109" s="33">
        <f t="shared" si="84"/>
        <v>1.1259999999999999</v>
      </c>
      <c r="CQ109" s="33">
        <f t="shared" si="84"/>
        <v>1.1682999999999999</v>
      </c>
      <c r="CR109" s="33">
        <f t="shared" si="84"/>
        <v>1.7025999999999999</v>
      </c>
      <c r="CS109" s="33">
        <f t="shared" si="84"/>
        <v>1.4728000000000001</v>
      </c>
      <c r="CT109" s="33">
        <f t="shared" si="84"/>
        <v>2.1916000000000002</v>
      </c>
      <c r="CU109" s="33">
        <f t="shared" si="84"/>
        <v>1.3274999999999999</v>
      </c>
      <c r="CV109" s="33">
        <f t="shared" si="84"/>
        <v>2.3957999999999999</v>
      </c>
      <c r="CW109" s="33">
        <f t="shared" si="84"/>
        <v>1.8128</v>
      </c>
      <c r="CX109" s="33">
        <f t="shared" si="84"/>
        <v>1.2361</v>
      </c>
      <c r="CY109" s="33">
        <f t="shared" si="84"/>
        <v>2.3957999999999999</v>
      </c>
      <c r="CZ109" s="33">
        <f t="shared" si="84"/>
        <v>1.0740000000000001</v>
      </c>
      <c r="DA109" s="33">
        <f t="shared" si="84"/>
        <v>1.8229</v>
      </c>
      <c r="DB109" s="33">
        <f t="shared" si="84"/>
        <v>1.4676</v>
      </c>
      <c r="DC109" s="33">
        <f t="shared" si="84"/>
        <v>1.8993</v>
      </c>
      <c r="DD109" s="33">
        <f t="shared" si="84"/>
        <v>1.9933000000000001</v>
      </c>
      <c r="DE109" s="33">
        <f t="shared" si="84"/>
        <v>1.4772000000000001</v>
      </c>
      <c r="DF109" s="33">
        <f t="shared" si="84"/>
        <v>1.0297000000000001</v>
      </c>
      <c r="DG109" s="33">
        <f t="shared" si="84"/>
        <v>2.2265000000000001</v>
      </c>
      <c r="DH109" s="33">
        <f t="shared" si="84"/>
        <v>1.0741000000000001</v>
      </c>
      <c r="DI109" s="33">
        <f t="shared" si="84"/>
        <v>1.0499000000000001</v>
      </c>
      <c r="DJ109" s="33">
        <f t="shared" si="84"/>
        <v>1.2012</v>
      </c>
      <c r="DK109" s="33">
        <f t="shared" si="84"/>
        <v>1.2330000000000001</v>
      </c>
      <c r="DL109" s="33">
        <f t="shared" si="84"/>
        <v>1.0297000000000001</v>
      </c>
      <c r="DM109" s="33">
        <f t="shared" si="84"/>
        <v>1.7014</v>
      </c>
      <c r="DN109" s="33">
        <f t="shared" si="84"/>
        <v>1.1067</v>
      </c>
      <c r="DO109" s="33">
        <f t="shared" si="84"/>
        <v>1.0405</v>
      </c>
      <c r="DP109" s="33">
        <f t="shared" si="84"/>
        <v>1.8278000000000001</v>
      </c>
      <c r="DQ109" s="33">
        <f t="shared" si="84"/>
        <v>1.1648000000000001</v>
      </c>
      <c r="DR109" s="33">
        <f t="shared" si="84"/>
        <v>1.1031</v>
      </c>
      <c r="DS109" s="33">
        <f t="shared" si="84"/>
        <v>1.1948000000000001</v>
      </c>
      <c r="DT109" s="33">
        <f t="shared" si="84"/>
        <v>1.9049</v>
      </c>
      <c r="DU109" s="33">
        <f t="shared" si="84"/>
        <v>1.4052</v>
      </c>
      <c r="DV109" s="33">
        <f t="shared" si="84"/>
        <v>1.7797000000000001</v>
      </c>
      <c r="DW109" s="33">
        <f t="shared" si="84"/>
        <v>1.4854000000000001</v>
      </c>
      <c r="DX109" s="33">
        <f t="shared" si="84"/>
        <v>1.9564999999999999</v>
      </c>
      <c r="DY109" s="33">
        <f t="shared" si="84"/>
        <v>1.4841</v>
      </c>
      <c r="DZ109" s="33">
        <f t="shared" si="84"/>
        <v>1.1808000000000001</v>
      </c>
      <c r="EA109" s="33">
        <f t="shared" ref="EA109:FX109" si="85">MAX(EA107,EA108)</f>
        <v>1.2194</v>
      </c>
      <c r="EB109" s="33">
        <f t="shared" si="85"/>
        <v>1.2155</v>
      </c>
      <c r="EC109" s="33">
        <f t="shared" si="85"/>
        <v>1.5017</v>
      </c>
      <c r="ED109" s="33">
        <f t="shared" si="85"/>
        <v>1.0913999999999999</v>
      </c>
      <c r="EE109" s="33">
        <f t="shared" si="85"/>
        <v>1.8560000000000001</v>
      </c>
      <c r="EF109" s="33">
        <f t="shared" si="85"/>
        <v>1.0995999999999999</v>
      </c>
      <c r="EG109" s="33">
        <f t="shared" si="85"/>
        <v>1.6187</v>
      </c>
      <c r="EH109" s="33">
        <f t="shared" si="85"/>
        <v>1.6396999999999999</v>
      </c>
      <c r="EI109" s="33">
        <f t="shared" si="85"/>
        <v>1.0297000000000001</v>
      </c>
      <c r="EJ109" s="33">
        <f t="shared" si="85"/>
        <v>1.0297000000000001</v>
      </c>
      <c r="EK109" s="33">
        <f t="shared" si="85"/>
        <v>1.1917</v>
      </c>
      <c r="EL109" s="33">
        <f t="shared" si="85"/>
        <v>1.2367999999999999</v>
      </c>
      <c r="EM109" s="33">
        <f t="shared" si="85"/>
        <v>1.3444</v>
      </c>
      <c r="EN109" s="33">
        <f t="shared" si="85"/>
        <v>1.1267</v>
      </c>
      <c r="EO109" s="33">
        <f t="shared" si="85"/>
        <v>1.4592000000000001</v>
      </c>
      <c r="EP109" s="33">
        <f t="shared" si="85"/>
        <v>1.3023</v>
      </c>
      <c r="EQ109" s="33">
        <f t="shared" si="85"/>
        <v>1.0478000000000001</v>
      </c>
      <c r="ER109" s="33">
        <f t="shared" si="85"/>
        <v>1.4826999999999999</v>
      </c>
      <c r="ES109" s="33">
        <f t="shared" si="85"/>
        <v>1.9240999999999999</v>
      </c>
      <c r="ET109" s="33">
        <f t="shared" si="85"/>
        <v>2.0579999999999998</v>
      </c>
      <c r="EU109" s="33">
        <f t="shared" si="85"/>
        <v>1.2141</v>
      </c>
      <c r="EV109" s="33">
        <f t="shared" si="85"/>
        <v>2.2961</v>
      </c>
      <c r="EW109" s="33">
        <f t="shared" si="85"/>
        <v>1.1552</v>
      </c>
      <c r="EX109" s="33">
        <f t="shared" si="85"/>
        <v>1.9443999999999999</v>
      </c>
      <c r="EY109" s="33">
        <f t="shared" si="85"/>
        <v>1.1705000000000001</v>
      </c>
      <c r="EZ109" s="33">
        <f t="shared" si="85"/>
        <v>2.0911</v>
      </c>
      <c r="FA109" s="33">
        <f t="shared" si="85"/>
        <v>1.0371999999999999</v>
      </c>
      <c r="FB109" s="33">
        <f t="shared" si="85"/>
        <v>1.4910000000000001</v>
      </c>
      <c r="FC109" s="33">
        <f t="shared" si="85"/>
        <v>1.0633999999999999</v>
      </c>
      <c r="FD109" s="33">
        <f t="shared" si="85"/>
        <v>1.3258000000000001</v>
      </c>
      <c r="FE109" s="33">
        <f t="shared" si="85"/>
        <v>2.2595999999999998</v>
      </c>
      <c r="FF109" s="33">
        <f t="shared" si="85"/>
        <v>1.8429</v>
      </c>
      <c r="FG109" s="33">
        <f t="shared" si="85"/>
        <v>2.1023999999999998</v>
      </c>
      <c r="FH109" s="33">
        <f t="shared" si="85"/>
        <v>2.3168000000000002</v>
      </c>
      <c r="FI109" s="33">
        <f t="shared" si="85"/>
        <v>1.0812999999999999</v>
      </c>
      <c r="FJ109" s="33">
        <f t="shared" si="85"/>
        <v>1.0682</v>
      </c>
      <c r="FK109" s="33">
        <f t="shared" si="85"/>
        <v>1.0495000000000001</v>
      </c>
      <c r="FL109" s="33">
        <f t="shared" si="85"/>
        <v>1.0297000000000001</v>
      </c>
      <c r="FM109" s="33">
        <f t="shared" si="85"/>
        <v>1.0353000000000001</v>
      </c>
      <c r="FN109" s="33">
        <f t="shared" si="85"/>
        <v>1.0297000000000001</v>
      </c>
      <c r="FO109" s="33">
        <f t="shared" si="85"/>
        <v>1.1178999999999999</v>
      </c>
      <c r="FP109" s="33">
        <f t="shared" si="85"/>
        <v>1.0532999999999999</v>
      </c>
      <c r="FQ109" s="33">
        <f t="shared" si="85"/>
        <v>1.1293</v>
      </c>
      <c r="FR109" s="33">
        <f t="shared" si="85"/>
        <v>1.9414</v>
      </c>
      <c r="FS109" s="33">
        <f t="shared" si="85"/>
        <v>1.8714999999999999</v>
      </c>
      <c r="FT109" s="33">
        <f t="shared" si="85"/>
        <v>2.3563000000000001</v>
      </c>
      <c r="FU109" s="33">
        <f t="shared" si="85"/>
        <v>1.1627000000000001</v>
      </c>
      <c r="FV109" s="33">
        <f t="shared" si="85"/>
        <v>1.1891</v>
      </c>
      <c r="FW109" s="33">
        <f t="shared" si="85"/>
        <v>1.9535</v>
      </c>
      <c r="FX109" s="33">
        <f t="shared" si="85"/>
        <v>2.3675999999999999</v>
      </c>
      <c r="FY109" s="81"/>
      <c r="FZ109" s="81">
        <f>SUM(C109:FX109)</f>
        <v>253.14540000000002</v>
      </c>
      <c r="GA109" s="7"/>
      <c r="GB109" s="20"/>
      <c r="GC109" s="20"/>
      <c r="GD109" s="20"/>
      <c r="GE109" s="20"/>
      <c r="GF109" s="20"/>
      <c r="GG109" s="7"/>
      <c r="GH109" s="7"/>
      <c r="GI109" s="7"/>
      <c r="GJ109" s="7"/>
      <c r="GK109" s="7"/>
      <c r="GL109" s="7"/>
      <c r="GM109" s="7"/>
    </row>
    <row r="110" spans="1:256" x14ac:dyDescent="0.35">
      <c r="A110" s="7"/>
      <c r="B110" s="7" t="s">
        <v>593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33"/>
      <c r="FZ110" s="33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</row>
    <row r="111" spans="1:256" x14ac:dyDescent="0.35">
      <c r="A111" s="6" t="s">
        <v>594</v>
      </c>
      <c r="B111" s="42" t="s">
        <v>595</v>
      </c>
      <c r="C111" s="33">
        <f t="shared" ref="C111:BN111" si="86">ROUND(IF(C99&lt;453.5,0.825-(0.0000639*(453.5-C99)),IF(C99&lt;1567.5,0.8595-(0.000031*(1567.5-C99)),IF(C99&lt;6682,0.885-(0.000005*(6682-C99)),IF(C99&lt;30000,0.905-(0.0000009*(30000-C99)),0.905)))),4)</f>
        <v>0.88419999999999999</v>
      </c>
      <c r="D111" s="33">
        <f t="shared" si="86"/>
        <v>0.90500000000000003</v>
      </c>
      <c r="E111" s="33">
        <f t="shared" si="86"/>
        <v>0.88229999999999997</v>
      </c>
      <c r="F111" s="33">
        <f t="shared" si="86"/>
        <v>0.89880000000000004</v>
      </c>
      <c r="G111" s="33">
        <f t="shared" si="86"/>
        <v>0.85950000000000004</v>
      </c>
      <c r="H111" s="33">
        <f t="shared" si="86"/>
        <v>0.84540000000000004</v>
      </c>
      <c r="I111" s="33">
        <f t="shared" si="86"/>
        <v>0.88580000000000003</v>
      </c>
      <c r="J111" s="33">
        <f t="shared" si="86"/>
        <v>0.86240000000000006</v>
      </c>
      <c r="K111" s="33">
        <f t="shared" si="86"/>
        <v>0.81279999999999997</v>
      </c>
      <c r="L111" s="33">
        <f t="shared" si="86"/>
        <v>0.86280000000000001</v>
      </c>
      <c r="M111" s="33">
        <f t="shared" si="86"/>
        <v>0.84399999999999997</v>
      </c>
      <c r="N111" s="33">
        <f t="shared" si="86"/>
        <v>0.90500000000000003</v>
      </c>
      <c r="O111" s="33">
        <f t="shared" si="86"/>
        <v>0.89019999999999999</v>
      </c>
      <c r="P111" s="33">
        <f t="shared" si="86"/>
        <v>0.81710000000000005</v>
      </c>
      <c r="Q111" s="33">
        <f t="shared" si="86"/>
        <v>0.90500000000000003</v>
      </c>
      <c r="R111" s="33">
        <f t="shared" si="86"/>
        <v>0.88190000000000002</v>
      </c>
      <c r="S111" s="33">
        <f t="shared" si="86"/>
        <v>0.85970000000000002</v>
      </c>
      <c r="T111" s="33">
        <f t="shared" si="86"/>
        <v>0.80649999999999999</v>
      </c>
      <c r="U111" s="33">
        <f t="shared" si="86"/>
        <v>0.7994</v>
      </c>
      <c r="V111" s="33">
        <f t="shared" si="86"/>
        <v>0.81289999999999996</v>
      </c>
      <c r="W111" s="33">
        <f t="shared" si="86"/>
        <v>0.8095</v>
      </c>
      <c r="X111" s="33">
        <f t="shared" si="86"/>
        <v>0.79920000000000002</v>
      </c>
      <c r="Y111" s="33">
        <f t="shared" si="86"/>
        <v>0.84050000000000002</v>
      </c>
      <c r="Z111" s="33">
        <f t="shared" si="86"/>
        <v>0.81079999999999997</v>
      </c>
      <c r="AA111" s="33">
        <f t="shared" si="86"/>
        <v>0.90500000000000003</v>
      </c>
      <c r="AB111" s="33">
        <f t="shared" si="86"/>
        <v>0.9032</v>
      </c>
      <c r="AC111" s="33">
        <f t="shared" si="86"/>
        <v>0.84</v>
      </c>
      <c r="AD111" s="33">
        <f t="shared" si="86"/>
        <v>0.85460000000000003</v>
      </c>
      <c r="AE111" s="33">
        <f t="shared" si="86"/>
        <v>0.80210000000000004</v>
      </c>
      <c r="AF111" s="33">
        <f t="shared" si="86"/>
        <v>0.80689999999999995</v>
      </c>
      <c r="AG111" s="33">
        <f t="shared" si="86"/>
        <v>0.83030000000000004</v>
      </c>
      <c r="AH111" s="33">
        <f t="shared" si="86"/>
        <v>0.84199999999999997</v>
      </c>
      <c r="AI111" s="33">
        <f t="shared" si="86"/>
        <v>0.82069999999999999</v>
      </c>
      <c r="AJ111" s="33">
        <f t="shared" si="86"/>
        <v>0.80649999999999999</v>
      </c>
      <c r="AK111" s="33">
        <f t="shared" si="86"/>
        <v>0.80740000000000001</v>
      </c>
      <c r="AL111" s="33">
        <f t="shared" si="86"/>
        <v>0.81369999999999998</v>
      </c>
      <c r="AM111" s="33">
        <f t="shared" si="86"/>
        <v>0.82079999999999997</v>
      </c>
      <c r="AN111" s="33">
        <f t="shared" si="86"/>
        <v>0.81699999999999995</v>
      </c>
      <c r="AO111" s="33">
        <f t="shared" si="86"/>
        <v>0.874</v>
      </c>
      <c r="AP111" s="33">
        <f t="shared" si="86"/>
        <v>0.90500000000000003</v>
      </c>
      <c r="AQ111" s="33">
        <f t="shared" si="86"/>
        <v>0.81140000000000001</v>
      </c>
      <c r="AR111" s="33">
        <f t="shared" si="86"/>
        <v>0.90500000000000003</v>
      </c>
      <c r="AS111" s="33">
        <f t="shared" si="86"/>
        <v>0.88400000000000001</v>
      </c>
      <c r="AT111" s="33">
        <f t="shared" si="86"/>
        <v>0.86329999999999996</v>
      </c>
      <c r="AU111" s="33">
        <f t="shared" si="86"/>
        <v>0.81459999999999999</v>
      </c>
      <c r="AV111" s="33">
        <f t="shared" si="86"/>
        <v>0.81599999999999995</v>
      </c>
      <c r="AW111" s="33">
        <f t="shared" si="86"/>
        <v>0.81240000000000001</v>
      </c>
      <c r="AX111" s="33">
        <f t="shared" si="86"/>
        <v>0.8004</v>
      </c>
      <c r="AY111" s="33">
        <f t="shared" si="86"/>
        <v>0.82320000000000004</v>
      </c>
      <c r="AZ111" s="33">
        <f t="shared" si="86"/>
        <v>0.88929999999999998</v>
      </c>
      <c r="BA111" s="33">
        <f t="shared" si="86"/>
        <v>0.88629999999999998</v>
      </c>
      <c r="BB111" s="33">
        <f t="shared" si="86"/>
        <v>0.88500000000000001</v>
      </c>
      <c r="BC111" s="33">
        <f t="shared" si="86"/>
        <v>0.90190000000000003</v>
      </c>
      <c r="BD111" s="33">
        <f t="shared" si="86"/>
        <v>0.86970000000000003</v>
      </c>
      <c r="BE111" s="33">
        <f t="shared" si="86"/>
        <v>0.85119999999999996</v>
      </c>
      <c r="BF111" s="33">
        <f t="shared" si="86"/>
        <v>0.90100000000000002</v>
      </c>
      <c r="BG111" s="33">
        <f t="shared" si="86"/>
        <v>0.8397</v>
      </c>
      <c r="BH111" s="33">
        <f t="shared" si="86"/>
        <v>0.82930000000000004</v>
      </c>
      <c r="BI111" s="33">
        <f t="shared" si="86"/>
        <v>0.81279999999999997</v>
      </c>
      <c r="BJ111" s="33">
        <f t="shared" si="86"/>
        <v>0.88319999999999999</v>
      </c>
      <c r="BK111" s="33">
        <f t="shared" si="86"/>
        <v>0.90500000000000003</v>
      </c>
      <c r="BL111" s="33">
        <f t="shared" si="86"/>
        <v>0.8034</v>
      </c>
      <c r="BM111" s="33">
        <f t="shared" si="86"/>
        <v>0.81930000000000003</v>
      </c>
      <c r="BN111" s="33">
        <f t="shared" si="86"/>
        <v>0.86799999999999999</v>
      </c>
      <c r="BO111" s="33">
        <f t="shared" ref="BO111:DZ111" si="87">ROUND(IF(BO99&lt;453.5,0.825-(0.0000639*(453.5-BO99)),IF(BO99&lt;1567.5,0.8595-(0.000031*(1567.5-BO99)),IF(BO99&lt;6682,0.885-(0.000005*(6682-BO99)),IF(BO99&lt;30000,0.905-(0.0000009*(30000-BO99)),0.905)))),4)</f>
        <v>0.85119999999999996</v>
      </c>
      <c r="BP111" s="33">
        <f t="shared" si="87"/>
        <v>0.80759999999999998</v>
      </c>
      <c r="BQ111" s="33">
        <f t="shared" si="87"/>
        <v>0.88129999999999997</v>
      </c>
      <c r="BR111" s="33">
        <f t="shared" si="87"/>
        <v>0.87409999999999999</v>
      </c>
      <c r="BS111" s="33">
        <f t="shared" si="87"/>
        <v>0.84609999999999996</v>
      </c>
      <c r="BT111" s="33">
        <f t="shared" si="87"/>
        <v>0.82179999999999997</v>
      </c>
      <c r="BU111" s="33">
        <f t="shared" si="87"/>
        <v>0.82220000000000004</v>
      </c>
      <c r="BV111" s="33">
        <f t="shared" si="87"/>
        <v>0.84960000000000002</v>
      </c>
      <c r="BW111" s="33">
        <f t="shared" si="87"/>
        <v>0.86160000000000003</v>
      </c>
      <c r="BX111" s="33">
        <f t="shared" si="87"/>
        <v>0.80049999999999999</v>
      </c>
      <c r="BY111" s="33">
        <f t="shared" si="87"/>
        <v>0.82550000000000001</v>
      </c>
      <c r="BZ111" s="33">
        <f t="shared" si="87"/>
        <v>0.80920000000000003</v>
      </c>
      <c r="CA111" s="33">
        <f t="shared" si="87"/>
        <v>0.80579999999999996</v>
      </c>
      <c r="CB111" s="33">
        <f t="shared" si="87"/>
        <v>0.90500000000000003</v>
      </c>
      <c r="CC111" s="33">
        <f t="shared" si="87"/>
        <v>0.80830000000000002</v>
      </c>
      <c r="CD111" s="33">
        <f t="shared" si="87"/>
        <v>0.80979999999999996</v>
      </c>
      <c r="CE111" s="33">
        <f t="shared" si="87"/>
        <v>0.80579999999999996</v>
      </c>
      <c r="CF111" s="33">
        <f t="shared" si="87"/>
        <v>0.80410000000000004</v>
      </c>
      <c r="CG111" s="33">
        <f t="shared" si="87"/>
        <v>0.80910000000000004</v>
      </c>
      <c r="CH111" s="33">
        <f t="shared" si="87"/>
        <v>0.80259999999999998</v>
      </c>
      <c r="CI111" s="33">
        <f t="shared" si="87"/>
        <v>0.8327</v>
      </c>
      <c r="CJ111" s="33">
        <f t="shared" si="87"/>
        <v>0.83950000000000002</v>
      </c>
      <c r="CK111" s="33">
        <f t="shared" si="87"/>
        <v>0.88019999999999998</v>
      </c>
      <c r="CL111" s="33">
        <f t="shared" si="87"/>
        <v>0.85150000000000003</v>
      </c>
      <c r="CM111" s="33">
        <f t="shared" si="87"/>
        <v>0.83399999999999996</v>
      </c>
      <c r="CN111" s="33">
        <f t="shared" si="87"/>
        <v>0.90500000000000003</v>
      </c>
      <c r="CO111" s="33">
        <f t="shared" si="87"/>
        <v>0.89129999999999998</v>
      </c>
      <c r="CP111" s="33">
        <f t="shared" si="87"/>
        <v>0.84209999999999996</v>
      </c>
      <c r="CQ111" s="33">
        <f t="shared" si="87"/>
        <v>0.8357</v>
      </c>
      <c r="CR111" s="33">
        <f t="shared" si="87"/>
        <v>0.81100000000000005</v>
      </c>
      <c r="CS111" s="33">
        <f t="shared" si="87"/>
        <v>0.81640000000000001</v>
      </c>
      <c r="CT111" s="33">
        <f t="shared" si="87"/>
        <v>0.80269999999999997</v>
      </c>
      <c r="CU111" s="33">
        <f t="shared" si="87"/>
        <v>0.82199999999999995</v>
      </c>
      <c r="CV111" s="33">
        <f t="shared" si="87"/>
        <v>0.79920000000000002</v>
      </c>
      <c r="CW111" s="33">
        <f t="shared" si="87"/>
        <v>0.80910000000000004</v>
      </c>
      <c r="CX111" s="33">
        <f t="shared" si="87"/>
        <v>0.82550000000000001</v>
      </c>
      <c r="CY111" s="33">
        <f t="shared" si="87"/>
        <v>0.79920000000000002</v>
      </c>
      <c r="CZ111" s="33">
        <f t="shared" si="87"/>
        <v>0.86109999999999998</v>
      </c>
      <c r="DA111" s="33">
        <f t="shared" si="87"/>
        <v>0.80889999999999995</v>
      </c>
      <c r="DB111" s="33">
        <f t="shared" si="87"/>
        <v>0.81659999999999999</v>
      </c>
      <c r="DC111" s="33">
        <f t="shared" si="87"/>
        <v>0.80769999999999997</v>
      </c>
      <c r="DD111" s="33">
        <f t="shared" si="87"/>
        <v>0.80610000000000004</v>
      </c>
      <c r="DE111" s="33">
        <f t="shared" si="87"/>
        <v>0.81630000000000003</v>
      </c>
      <c r="DF111" s="33">
        <f t="shared" si="87"/>
        <v>0.89729999999999999</v>
      </c>
      <c r="DG111" s="33">
        <f t="shared" si="87"/>
        <v>0.80210000000000004</v>
      </c>
      <c r="DH111" s="33">
        <f t="shared" si="87"/>
        <v>0.86109999999999998</v>
      </c>
      <c r="DI111" s="33">
        <f t="shared" si="87"/>
        <v>0.86429999999999996</v>
      </c>
      <c r="DJ111" s="33">
        <f t="shared" si="87"/>
        <v>0.83069999999999999</v>
      </c>
      <c r="DK111" s="33">
        <f t="shared" si="87"/>
        <v>0.82599999999999996</v>
      </c>
      <c r="DL111" s="33">
        <f t="shared" si="87"/>
        <v>0.88019999999999998</v>
      </c>
      <c r="DM111" s="33">
        <f t="shared" si="87"/>
        <v>0.81100000000000005</v>
      </c>
      <c r="DN111" s="33">
        <f t="shared" si="87"/>
        <v>0.85129999999999995</v>
      </c>
      <c r="DO111" s="33">
        <f t="shared" si="87"/>
        <v>0.86770000000000003</v>
      </c>
      <c r="DP111" s="33">
        <f t="shared" si="87"/>
        <v>0.80889999999999995</v>
      </c>
      <c r="DQ111" s="33">
        <f t="shared" si="87"/>
        <v>0.83620000000000005</v>
      </c>
      <c r="DR111" s="33">
        <f t="shared" si="87"/>
        <v>0.85329999999999995</v>
      </c>
      <c r="DS111" s="33">
        <f t="shared" si="87"/>
        <v>0.83169999999999999</v>
      </c>
      <c r="DT111" s="33">
        <f t="shared" si="87"/>
        <v>0.80759999999999998</v>
      </c>
      <c r="DU111" s="33">
        <f t="shared" si="87"/>
        <v>0.81899999999999995</v>
      </c>
      <c r="DV111" s="33">
        <f t="shared" si="87"/>
        <v>0.80969999999999998</v>
      </c>
      <c r="DW111" s="33">
        <f t="shared" si="87"/>
        <v>0.81599999999999995</v>
      </c>
      <c r="DX111" s="33">
        <f t="shared" si="87"/>
        <v>0.80669999999999997</v>
      </c>
      <c r="DY111" s="33">
        <f t="shared" si="87"/>
        <v>0.81599999999999995</v>
      </c>
      <c r="DZ111" s="33">
        <f t="shared" si="87"/>
        <v>0.83379999999999999</v>
      </c>
      <c r="EA111" s="33">
        <f t="shared" ref="EA111:FX111" si="88">ROUND(IF(EA99&lt;453.5,0.825-(0.0000639*(453.5-EA99)),IF(EA99&lt;1567.5,0.8595-(0.000031*(1567.5-EA99)),IF(EA99&lt;6682,0.885-(0.000005*(6682-EA99)),IF(EA99&lt;30000,0.905-(0.0000009*(30000-EA99)),0.905)))),4)</f>
        <v>0.82799999999999996</v>
      </c>
      <c r="EB111" s="33">
        <f t="shared" si="88"/>
        <v>0.8286</v>
      </c>
      <c r="EC111" s="33">
        <f t="shared" si="88"/>
        <v>0.81530000000000002</v>
      </c>
      <c r="ED111" s="33">
        <f t="shared" si="88"/>
        <v>0.85950000000000004</v>
      </c>
      <c r="EE111" s="33">
        <f t="shared" si="88"/>
        <v>0.80840000000000001</v>
      </c>
      <c r="EF111" s="33">
        <f t="shared" si="88"/>
        <v>0.85540000000000005</v>
      </c>
      <c r="EG111" s="33">
        <f t="shared" si="88"/>
        <v>0.81240000000000001</v>
      </c>
      <c r="EH111" s="33">
        <f t="shared" si="88"/>
        <v>0.81210000000000004</v>
      </c>
      <c r="EI111" s="33">
        <f t="shared" si="88"/>
        <v>0.89100000000000001</v>
      </c>
      <c r="EJ111" s="33">
        <f t="shared" si="88"/>
        <v>0.88729999999999998</v>
      </c>
      <c r="EK111" s="33">
        <f t="shared" si="88"/>
        <v>0.83220000000000005</v>
      </c>
      <c r="EL111" s="33">
        <f t="shared" si="88"/>
        <v>0.82540000000000002</v>
      </c>
      <c r="EM111" s="33">
        <f t="shared" si="88"/>
        <v>0.82130000000000003</v>
      </c>
      <c r="EN111" s="33">
        <f t="shared" si="88"/>
        <v>0.84199999999999997</v>
      </c>
      <c r="EO111" s="33">
        <f t="shared" si="88"/>
        <v>0.81689999999999996</v>
      </c>
      <c r="EP111" s="33">
        <f t="shared" si="88"/>
        <v>0.82289999999999996</v>
      </c>
      <c r="EQ111" s="33">
        <f t="shared" si="88"/>
        <v>0.86509999999999998</v>
      </c>
      <c r="ER111" s="33">
        <f t="shared" si="88"/>
        <v>0.81610000000000005</v>
      </c>
      <c r="ES111" s="33">
        <f t="shared" si="88"/>
        <v>0.80720000000000003</v>
      </c>
      <c r="ET111" s="33">
        <f t="shared" si="88"/>
        <v>0.80859999999999999</v>
      </c>
      <c r="EU111" s="33">
        <f t="shared" si="88"/>
        <v>0.82879999999999998</v>
      </c>
      <c r="EV111" s="33">
        <f t="shared" si="88"/>
        <v>0.80089999999999995</v>
      </c>
      <c r="EW111" s="33">
        <f t="shared" si="88"/>
        <v>0.8377</v>
      </c>
      <c r="EX111" s="33">
        <f t="shared" si="88"/>
        <v>0.80689999999999995</v>
      </c>
      <c r="EY111" s="33">
        <f t="shared" si="88"/>
        <v>0.83540000000000003</v>
      </c>
      <c r="EZ111" s="33">
        <f t="shared" si="88"/>
        <v>0.8044</v>
      </c>
      <c r="FA111" s="33">
        <f t="shared" si="88"/>
        <v>0.86890000000000001</v>
      </c>
      <c r="FB111" s="33">
        <f t="shared" si="88"/>
        <v>0.81569999999999998</v>
      </c>
      <c r="FC111" s="33">
        <f t="shared" si="88"/>
        <v>0.86209999999999998</v>
      </c>
      <c r="FD111" s="33">
        <f t="shared" si="88"/>
        <v>0.82199999999999995</v>
      </c>
      <c r="FE111" s="33">
        <f t="shared" si="88"/>
        <v>0.80149999999999999</v>
      </c>
      <c r="FF111" s="33">
        <f t="shared" si="88"/>
        <v>0.80859999999999999</v>
      </c>
      <c r="FG111" s="33">
        <f t="shared" si="88"/>
        <v>0.80420000000000003</v>
      </c>
      <c r="FH111" s="33">
        <f t="shared" si="88"/>
        <v>0.80059999999999998</v>
      </c>
      <c r="FI111" s="33">
        <f t="shared" si="88"/>
        <v>0.86050000000000004</v>
      </c>
      <c r="FJ111" s="33">
        <f t="shared" si="88"/>
        <v>0.86170000000000002</v>
      </c>
      <c r="FK111" s="33">
        <f t="shared" si="88"/>
        <v>0.86450000000000005</v>
      </c>
      <c r="FL111" s="33">
        <f t="shared" si="88"/>
        <v>0.88539999999999996</v>
      </c>
      <c r="FM111" s="33">
        <f t="shared" si="88"/>
        <v>0.87070000000000003</v>
      </c>
      <c r="FN111" s="33">
        <f t="shared" si="88"/>
        <v>0.89780000000000004</v>
      </c>
      <c r="FO111" s="33">
        <f t="shared" si="88"/>
        <v>0.8448</v>
      </c>
      <c r="FP111" s="33">
        <f t="shared" si="88"/>
        <v>0.86309999999999998</v>
      </c>
      <c r="FQ111" s="33">
        <f t="shared" si="88"/>
        <v>0.84160000000000001</v>
      </c>
      <c r="FR111" s="33">
        <f t="shared" si="88"/>
        <v>0.80689999999999995</v>
      </c>
      <c r="FS111" s="33">
        <f t="shared" si="88"/>
        <v>0.80810000000000004</v>
      </c>
      <c r="FT111" s="33">
        <f t="shared" si="88"/>
        <v>0.79990000000000006</v>
      </c>
      <c r="FU111" s="33">
        <f t="shared" si="88"/>
        <v>0.83650000000000002</v>
      </c>
      <c r="FV111" s="33">
        <f t="shared" si="88"/>
        <v>0.83260000000000001</v>
      </c>
      <c r="FW111" s="33">
        <f t="shared" si="88"/>
        <v>0.80669999999999997</v>
      </c>
      <c r="FX111" s="33">
        <f t="shared" si="88"/>
        <v>0.79969999999999997</v>
      </c>
      <c r="FY111" s="33"/>
      <c r="FZ111" s="81">
        <f>SUM(C111:FX111)</f>
        <v>149.28480000000008</v>
      </c>
      <c r="GA111" s="33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</row>
    <row r="112" spans="1:256" x14ac:dyDescent="0.35">
      <c r="A112" s="7"/>
      <c r="B112" s="7" t="s">
        <v>593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33"/>
      <c r="FZ112" s="7"/>
      <c r="GA112" s="7"/>
      <c r="GB112" s="33"/>
      <c r="GC112" s="33"/>
      <c r="GD112" s="33"/>
      <c r="GE112" s="33"/>
      <c r="GF112" s="33"/>
      <c r="GG112" s="33"/>
      <c r="GH112" s="33"/>
      <c r="GI112" s="33"/>
      <c r="GJ112" s="33"/>
      <c r="GK112" s="7"/>
      <c r="GL112" s="7"/>
      <c r="GM112" s="7"/>
    </row>
    <row r="113" spans="1:204" x14ac:dyDescent="0.35">
      <c r="A113" s="6" t="s">
        <v>593</v>
      </c>
      <c r="B113" s="42" t="s">
        <v>596</v>
      </c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1"/>
      <c r="DH113" s="81"/>
      <c r="DI113" s="81"/>
      <c r="DJ113" s="81"/>
      <c r="DK113" s="81"/>
      <c r="DL113" s="81"/>
      <c r="DM113" s="81"/>
      <c r="DN113" s="81"/>
      <c r="DO113" s="81"/>
      <c r="DP113" s="81"/>
      <c r="DQ113" s="81"/>
      <c r="DR113" s="81"/>
      <c r="DS113" s="81"/>
      <c r="DT113" s="81"/>
      <c r="DU113" s="81"/>
      <c r="DV113" s="81"/>
      <c r="DW113" s="81"/>
      <c r="DX113" s="81"/>
      <c r="DY113" s="81"/>
      <c r="DZ113" s="81"/>
      <c r="EA113" s="81"/>
      <c r="EB113" s="81"/>
      <c r="EC113" s="81"/>
      <c r="ED113" s="81"/>
      <c r="EE113" s="81"/>
      <c r="EF113" s="81"/>
      <c r="EG113" s="81"/>
      <c r="EH113" s="81"/>
      <c r="EI113" s="81"/>
      <c r="EJ113" s="81"/>
      <c r="EK113" s="81"/>
      <c r="EL113" s="81"/>
      <c r="EM113" s="81"/>
      <c r="EN113" s="81"/>
      <c r="EO113" s="81"/>
      <c r="EP113" s="81"/>
      <c r="EQ113" s="81"/>
      <c r="ER113" s="81"/>
      <c r="ES113" s="81"/>
      <c r="ET113" s="81"/>
      <c r="EU113" s="81"/>
      <c r="EV113" s="81"/>
      <c r="EW113" s="81"/>
      <c r="EX113" s="81"/>
      <c r="EY113" s="81"/>
      <c r="EZ113" s="81"/>
      <c r="FA113" s="81"/>
      <c r="FB113" s="81"/>
      <c r="FC113" s="81"/>
      <c r="FD113" s="81"/>
      <c r="FE113" s="81"/>
      <c r="FF113" s="81"/>
      <c r="FG113" s="81"/>
      <c r="FH113" s="81"/>
      <c r="FI113" s="81"/>
      <c r="FJ113" s="81"/>
      <c r="FK113" s="81"/>
      <c r="FL113" s="81"/>
      <c r="FM113" s="81"/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33"/>
      <c r="FZ113" s="7"/>
      <c r="GA113" s="7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</row>
    <row r="114" spans="1:204" x14ac:dyDescent="0.35">
      <c r="A114" s="6" t="s">
        <v>597</v>
      </c>
      <c r="B114" s="7" t="s">
        <v>598</v>
      </c>
      <c r="C114" s="7">
        <f t="shared" ref="C114:BN114" si="89">+C37</f>
        <v>8076.41</v>
      </c>
      <c r="D114" s="7">
        <f t="shared" si="89"/>
        <v>8076.41</v>
      </c>
      <c r="E114" s="7">
        <f t="shared" si="89"/>
        <v>8076.41</v>
      </c>
      <c r="F114" s="7">
        <f t="shared" si="89"/>
        <v>8076.41</v>
      </c>
      <c r="G114" s="7">
        <f t="shared" si="89"/>
        <v>8076.41</v>
      </c>
      <c r="H114" s="7">
        <f t="shared" si="89"/>
        <v>8076.41</v>
      </c>
      <c r="I114" s="7">
        <f t="shared" si="89"/>
        <v>8076.41</v>
      </c>
      <c r="J114" s="7">
        <f t="shared" si="89"/>
        <v>8076.41</v>
      </c>
      <c r="K114" s="7">
        <f t="shared" si="89"/>
        <v>8076.41</v>
      </c>
      <c r="L114" s="7">
        <f t="shared" si="89"/>
        <v>8076.41</v>
      </c>
      <c r="M114" s="7">
        <f t="shared" si="89"/>
        <v>8076.41</v>
      </c>
      <c r="N114" s="7">
        <f t="shared" si="89"/>
        <v>8076.41</v>
      </c>
      <c r="O114" s="7">
        <f t="shared" si="89"/>
        <v>8076.41</v>
      </c>
      <c r="P114" s="7">
        <f t="shared" si="89"/>
        <v>8076.41</v>
      </c>
      <c r="Q114" s="7">
        <f t="shared" si="89"/>
        <v>8076.41</v>
      </c>
      <c r="R114" s="7">
        <f t="shared" si="89"/>
        <v>8076.41</v>
      </c>
      <c r="S114" s="7">
        <f t="shared" si="89"/>
        <v>8076.41</v>
      </c>
      <c r="T114" s="7">
        <f t="shared" si="89"/>
        <v>8076.41</v>
      </c>
      <c r="U114" s="7">
        <f t="shared" si="89"/>
        <v>8076.41</v>
      </c>
      <c r="V114" s="7">
        <f t="shared" si="89"/>
        <v>8076.41</v>
      </c>
      <c r="W114" s="7">
        <f t="shared" si="89"/>
        <v>8076.41</v>
      </c>
      <c r="X114" s="7">
        <f t="shared" si="89"/>
        <v>8076.41</v>
      </c>
      <c r="Y114" s="7">
        <f t="shared" si="89"/>
        <v>8076.41</v>
      </c>
      <c r="Z114" s="7">
        <f t="shared" si="89"/>
        <v>8076.41</v>
      </c>
      <c r="AA114" s="7">
        <f t="shared" si="89"/>
        <v>8076.41</v>
      </c>
      <c r="AB114" s="7">
        <f t="shared" si="89"/>
        <v>8076.41</v>
      </c>
      <c r="AC114" s="7">
        <f t="shared" si="89"/>
        <v>8076.41</v>
      </c>
      <c r="AD114" s="7">
        <f t="shared" si="89"/>
        <v>8076.41</v>
      </c>
      <c r="AE114" s="7">
        <f t="shared" si="89"/>
        <v>8076.41</v>
      </c>
      <c r="AF114" s="7">
        <f t="shared" si="89"/>
        <v>8076.41</v>
      </c>
      <c r="AG114" s="7">
        <f t="shared" si="89"/>
        <v>8076.41</v>
      </c>
      <c r="AH114" s="7">
        <f t="shared" si="89"/>
        <v>8076.41</v>
      </c>
      <c r="AI114" s="7">
        <f t="shared" si="89"/>
        <v>8076.41</v>
      </c>
      <c r="AJ114" s="7">
        <f t="shared" si="89"/>
        <v>8076.41</v>
      </c>
      <c r="AK114" s="7">
        <f t="shared" si="89"/>
        <v>8076.41</v>
      </c>
      <c r="AL114" s="7">
        <f t="shared" si="89"/>
        <v>8076.41</v>
      </c>
      <c r="AM114" s="7">
        <f t="shared" si="89"/>
        <v>8076.41</v>
      </c>
      <c r="AN114" s="7">
        <f t="shared" si="89"/>
        <v>8076.41</v>
      </c>
      <c r="AO114" s="7">
        <f t="shared" si="89"/>
        <v>8076.41</v>
      </c>
      <c r="AP114" s="7">
        <f t="shared" si="89"/>
        <v>8076.41</v>
      </c>
      <c r="AQ114" s="7">
        <f t="shared" si="89"/>
        <v>8076.41</v>
      </c>
      <c r="AR114" s="7">
        <f t="shared" si="89"/>
        <v>8076.41</v>
      </c>
      <c r="AS114" s="7">
        <f t="shared" si="89"/>
        <v>8076.41</v>
      </c>
      <c r="AT114" s="7">
        <f t="shared" si="89"/>
        <v>8076.41</v>
      </c>
      <c r="AU114" s="7">
        <f t="shared" si="89"/>
        <v>8076.41</v>
      </c>
      <c r="AV114" s="7">
        <f t="shared" si="89"/>
        <v>8076.41</v>
      </c>
      <c r="AW114" s="7">
        <f t="shared" si="89"/>
        <v>8076.41</v>
      </c>
      <c r="AX114" s="7">
        <f t="shared" si="89"/>
        <v>8076.41</v>
      </c>
      <c r="AY114" s="7">
        <f t="shared" si="89"/>
        <v>8076.41</v>
      </c>
      <c r="AZ114" s="7">
        <f t="shared" si="89"/>
        <v>8076.41</v>
      </c>
      <c r="BA114" s="7">
        <f t="shared" si="89"/>
        <v>8076.41</v>
      </c>
      <c r="BB114" s="7">
        <f t="shared" si="89"/>
        <v>8076.41</v>
      </c>
      <c r="BC114" s="7">
        <f t="shared" si="89"/>
        <v>8076.41</v>
      </c>
      <c r="BD114" s="7">
        <f t="shared" si="89"/>
        <v>8076.41</v>
      </c>
      <c r="BE114" s="7">
        <f t="shared" si="89"/>
        <v>8076.41</v>
      </c>
      <c r="BF114" s="7">
        <f t="shared" si="89"/>
        <v>8076.41</v>
      </c>
      <c r="BG114" s="7">
        <f t="shared" si="89"/>
        <v>8076.41</v>
      </c>
      <c r="BH114" s="7">
        <f t="shared" si="89"/>
        <v>8076.41</v>
      </c>
      <c r="BI114" s="7">
        <f t="shared" si="89"/>
        <v>8076.41</v>
      </c>
      <c r="BJ114" s="7">
        <f t="shared" si="89"/>
        <v>8076.41</v>
      </c>
      <c r="BK114" s="7">
        <f t="shared" si="89"/>
        <v>8076.41</v>
      </c>
      <c r="BL114" s="7">
        <f t="shared" si="89"/>
        <v>8076.41</v>
      </c>
      <c r="BM114" s="7">
        <f t="shared" si="89"/>
        <v>8076.41</v>
      </c>
      <c r="BN114" s="7">
        <f t="shared" si="89"/>
        <v>8076.41</v>
      </c>
      <c r="BO114" s="7">
        <f t="shared" ref="BO114:DZ114" si="90">+BO37</f>
        <v>8076.41</v>
      </c>
      <c r="BP114" s="7">
        <f t="shared" si="90"/>
        <v>8076.41</v>
      </c>
      <c r="BQ114" s="7">
        <f t="shared" si="90"/>
        <v>8076.41</v>
      </c>
      <c r="BR114" s="7">
        <f t="shared" si="90"/>
        <v>8076.41</v>
      </c>
      <c r="BS114" s="7">
        <f t="shared" si="90"/>
        <v>8076.41</v>
      </c>
      <c r="BT114" s="7">
        <f t="shared" si="90"/>
        <v>8076.41</v>
      </c>
      <c r="BU114" s="7">
        <f t="shared" si="90"/>
        <v>8076.41</v>
      </c>
      <c r="BV114" s="7">
        <f t="shared" si="90"/>
        <v>8076.41</v>
      </c>
      <c r="BW114" s="7">
        <f t="shared" si="90"/>
        <v>8076.41</v>
      </c>
      <c r="BX114" s="7">
        <f t="shared" si="90"/>
        <v>8076.41</v>
      </c>
      <c r="BY114" s="7">
        <f t="shared" si="90"/>
        <v>8076.41</v>
      </c>
      <c r="BZ114" s="7">
        <f t="shared" si="90"/>
        <v>8076.41</v>
      </c>
      <c r="CA114" s="7">
        <f t="shared" si="90"/>
        <v>8076.41</v>
      </c>
      <c r="CB114" s="7">
        <f t="shared" si="90"/>
        <v>8076.41</v>
      </c>
      <c r="CC114" s="7">
        <f t="shared" si="90"/>
        <v>8076.41</v>
      </c>
      <c r="CD114" s="7">
        <f t="shared" si="90"/>
        <v>8076.41</v>
      </c>
      <c r="CE114" s="7">
        <f t="shared" si="90"/>
        <v>8076.41</v>
      </c>
      <c r="CF114" s="7">
        <f t="shared" si="90"/>
        <v>8076.41</v>
      </c>
      <c r="CG114" s="7">
        <f t="shared" si="90"/>
        <v>8076.41</v>
      </c>
      <c r="CH114" s="7">
        <f t="shared" si="90"/>
        <v>8076.41</v>
      </c>
      <c r="CI114" s="7">
        <f t="shared" si="90"/>
        <v>8076.41</v>
      </c>
      <c r="CJ114" s="7">
        <f t="shared" si="90"/>
        <v>8076.41</v>
      </c>
      <c r="CK114" s="7">
        <f t="shared" si="90"/>
        <v>8076.41</v>
      </c>
      <c r="CL114" s="7">
        <f t="shared" si="90"/>
        <v>8076.41</v>
      </c>
      <c r="CM114" s="7">
        <f t="shared" si="90"/>
        <v>8076.41</v>
      </c>
      <c r="CN114" s="7">
        <f t="shared" si="90"/>
        <v>8076.41</v>
      </c>
      <c r="CO114" s="7">
        <f t="shared" si="90"/>
        <v>8076.41</v>
      </c>
      <c r="CP114" s="7">
        <f t="shared" si="90"/>
        <v>8076.41</v>
      </c>
      <c r="CQ114" s="7">
        <f t="shared" si="90"/>
        <v>8076.41</v>
      </c>
      <c r="CR114" s="7">
        <f t="shared" si="90"/>
        <v>8076.41</v>
      </c>
      <c r="CS114" s="7">
        <f t="shared" si="90"/>
        <v>8076.41</v>
      </c>
      <c r="CT114" s="7">
        <f t="shared" si="90"/>
        <v>8076.41</v>
      </c>
      <c r="CU114" s="7">
        <f t="shared" si="90"/>
        <v>8076.41</v>
      </c>
      <c r="CV114" s="7">
        <f t="shared" si="90"/>
        <v>8076.41</v>
      </c>
      <c r="CW114" s="7">
        <f t="shared" si="90"/>
        <v>8076.41</v>
      </c>
      <c r="CX114" s="7">
        <f t="shared" si="90"/>
        <v>8076.41</v>
      </c>
      <c r="CY114" s="7">
        <f t="shared" si="90"/>
        <v>8076.41</v>
      </c>
      <c r="CZ114" s="7">
        <f t="shared" si="90"/>
        <v>8076.41</v>
      </c>
      <c r="DA114" s="7">
        <f t="shared" si="90"/>
        <v>8076.41</v>
      </c>
      <c r="DB114" s="7">
        <f t="shared" si="90"/>
        <v>8076.41</v>
      </c>
      <c r="DC114" s="7">
        <f t="shared" si="90"/>
        <v>8076.41</v>
      </c>
      <c r="DD114" s="7">
        <f t="shared" si="90"/>
        <v>8076.41</v>
      </c>
      <c r="DE114" s="7">
        <f t="shared" si="90"/>
        <v>8076.41</v>
      </c>
      <c r="DF114" s="7">
        <f t="shared" si="90"/>
        <v>8076.41</v>
      </c>
      <c r="DG114" s="7">
        <f t="shared" si="90"/>
        <v>8076.41</v>
      </c>
      <c r="DH114" s="7">
        <f t="shared" si="90"/>
        <v>8076.41</v>
      </c>
      <c r="DI114" s="7">
        <f t="shared" si="90"/>
        <v>8076.41</v>
      </c>
      <c r="DJ114" s="7">
        <f t="shared" si="90"/>
        <v>8076.41</v>
      </c>
      <c r="DK114" s="7">
        <f t="shared" si="90"/>
        <v>8076.41</v>
      </c>
      <c r="DL114" s="7">
        <f t="shared" si="90"/>
        <v>8076.41</v>
      </c>
      <c r="DM114" s="7">
        <f t="shared" si="90"/>
        <v>8076.41</v>
      </c>
      <c r="DN114" s="7">
        <f t="shared" si="90"/>
        <v>8076.41</v>
      </c>
      <c r="DO114" s="7">
        <f t="shared" si="90"/>
        <v>8076.41</v>
      </c>
      <c r="DP114" s="7">
        <f t="shared" si="90"/>
        <v>8076.41</v>
      </c>
      <c r="DQ114" s="7">
        <f t="shared" si="90"/>
        <v>8076.41</v>
      </c>
      <c r="DR114" s="7">
        <f t="shared" si="90"/>
        <v>8076.41</v>
      </c>
      <c r="DS114" s="7">
        <f t="shared" si="90"/>
        <v>8076.41</v>
      </c>
      <c r="DT114" s="7">
        <f t="shared" si="90"/>
        <v>8076.41</v>
      </c>
      <c r="DU114" s="7">
        <f t="shared" si="90"/>
        <v>8076.41</v>
      </c>
      <c r="DV114" s="7">
        <f t="shared" si="90"/>
        <v>8076.41</v>
      </c>
      <c r="DW114" s="7">
        <f t="shared" si="90"/>
        <v>8076.41</v>
      </c>
      <c r="DX114" s="7">
        <f t="shared" si="90"/>
        <v>8076.41</v>
      </c>
      <c r="DY114" s="7">
        <f t="shared" si="90"/>
        <v>8076.41</v>
      </c>
      <c r="DZ114" s="7">
        <f t="shared" si="90"/>
        <v>8076.41</v>
      </c>
      <c r="EA114" s="7">
        <f t="shared" ref="EA114:FX114" si="91">+EA37</f>
        <v>8076.41</v>
      </c>
      <c r="EB114" s="7">
        <f t="shared" si="91"/>
        <v>8076.41</v>
      </c>
      <c r="EC114" s="7">
        <f t="shared" si="91"/>
        <v>8076.41</v>
      </c>
      <c r="ED114" s="7">
        <f t="shared" si="91"/>
        <v>8076.41</v>
      </c>
      <c r="EE114" s="7">
        <f t="shared" si="91"/>
        <v>8076.41</v>
      </c>
      <c r="EF114" s="7">
        <f t="shared" si="91"/>
        <v>8076.41</v>
      </c>
      <c r="EG114" s="7">
        <f t="shared" si="91"/>
        <v>8076.41</v>
      </c>
      <c r="EH114" s="7">
        <f t="shared" si="91"/>
        <v>8076.41</v>
      </c>
      <c r="EI114" s="7">
        <f t="shared" si="91"/>
        <v>8076.41</v>
      </c>
      <c r="EJ114" s="7">
        <f t="shared" si="91"/>
        <v>8076.41</v>
      </c>
      <c r="EK114" s="7">
        <f t="shared" si="91"/>
        <v>8076.41</v>
      </c>
      <c r="EL114" s="7">
        <f t="shared" si="91"/>
        <v>8076.41</v>
      </c>
      <c r="EM114" s="7">
        <f t="shared" si="91"/>
        <v>8076.41</v>
      </c>
      <c r="EN114" s="7">
        <f t="shared" si="91"/>
        <v>8076.41</v>
      </c>
      <c r="EO114" s="7">
        <f t="shared" si="91"/>
        <v>8076.41</v>
      </c>
      <c r="EP114" s="7">
        <f t="shared" si="91"/>
        <v>8076.41</v>
      </c>
      <c r="EQ114" s="7">
        <f t="shared" si="91"/>
        <v>8076.41</v>
      </c>
      <c r="ER114" s="7">
        <f t="shared" si="91"/>
        <v>8076.41</v>
      </c>
      <c r="ES114" s="7">
        <f t="shared" si="91"/>
        <v>8076.41</v>
      </c>
      <c r="ET114" s="7">
        <f t="shared" si="91"/>
        <v>8076.41</v>
      </c>
      <c r="EU114" s="7">
        <f t="shared" si="91"/>
        <v>8076.41</v>
      </c>
      <c r="EV114" s="7">
        <f t="shared" si="91"/>
        <v>8076.41</v>
      </c>
      <c r="EW114" s="7">
        <f t="shared" si="91"/>
        <v>8076.41</v>
      </c>
      <c r="EX114" s="7">
        <f t="shared" si="91"/>
        <v>8076.41</v>
      </c>
      <c r="EY114" s="7">
        <f t="shared" si="91"/>
        <v>8076.41</v>
      </c>
      <c r="EZ114" s="7">
        <f t="shared" si="91"/>
        <v>8076.41</v>
      </c>
      <c r="FA114" s="7">
        <f t="shared" si="91"/>
        <v>8076.41</v>
      </c>
      <c r="FB114" s="7">
        <f t="shared" si="91"/>
        <v>8076.41</v>
      </c>
      <c r="FC114" s="7">
        <f t="shared" si="91"/>
        <v>8076.41</v>
      </c>
      <c r="FD114" s="7">
        <f t="shared" si="91"/>
        <v>8076.41</v>
      </c>
      <c r="FE114" s="7">
        <f t="shared" si="91"/>
        <v>8076.41</v>
      </c>
      <c r="FF114" s="7">
        <f t="shared" si="91"/>
        <v>8076.41</v>
      </c>
      <c r="FG114" s="7">
        <f t="shared" si="91"/>
        <v>8076.41</v>
      </c>
      <c r="FH114" s="7">
        <f t="shared" si="91"/>
        <v>8076.41</v>
      </c>
      <c r="FI114" s="7">
        <f t="shared" si="91"/>
        <v>8076.41</v>
      </c>
      <c r="FJ114" s="7">
        <f t="shared" si="91"/>
        <v>8076.41</v>
      </c>
      <c r="FK114" s="7">
        <f t="shared" si="91"/>
        <v>8076.41</v>
      </c>
      <c r="FL114" s="7">
        <f t="shared" si="91"/>
        <v>8076.41</v>
      </c>
      <c r="FM114" s="7">
        <f t="shared" si="91"/>
        <v>8076.41</v>
      </c>
      <c r="FN114" s="7">
        <f t="shared" si="91"/>
        <v>8076.41</v>
      </c>
      <c r="FO114" s="7">
        <f t="shared" si="91"/>
        <v>8076.41</v>
      </c>
      <c r="FP114" s="7">
        <f t="shared" si="91"/>
        <v>8076.41</v>
      </c>
      <c r="FQ114" s="7">
        <f t="shared" si="91"/>
        <v>8076.41</v>
      </c>
      <c r="FR114" s="7">
        <f t="shared" si="91"/>
        <v>8076.41</v>
      </c>
      <c r="FS114" s="7">
        <f t="shared" si="91"/>
        <v>8076.41</v>
      </c>
      <c r="FT114" s="7">
        <f t="shared" si="91"/>
        <v>8076.41</v>
      </c>
      <c r="FU114" s="7">
        <f t="shared" si="91"/>
        <v>8076.41</v>
      </c>
      <c r="FV114" s="7">
        <f t="shared" si="91"/>
        <v>8076.41</v>
      </c>
      <c r="FW114" s="7">
        <f t="shared" si="91"/>
        <v>8076.41</v>
      </c>
      <c r="FX114" s="7">
        <f t="shared" si="91"/>
        <v>8076.41</v>
      </c>
      <c r="FY114" s="33"/>
      <c r="FZ114" s="7"/>
      <c r="GA114" s="33"/>
      <c r="GB114" s="33"/>
      <c r="GC114" s="33"/>
      <c r="GD114" s="33"/>
      <c r="GE114" s="33"/>
      <c r="GF114" s="33"/>
      <c r="GG114" s="7"/>
      <c r="GH114" s="7"/>
      <c r="GI114" s="7"/>
      <c r="GJ114" s="7"/>
      <c r="GK114" s="7"/>
      <c r="GL114" s="7"/>
      <c r="GM114" s="7"/>
    </row>
    <row r="115" spans="1:204" x14ac:dyDescent="0.35">
      <c r="A115" s="6" t="s">
        <v>599</v>
      </c>
      <c r="B115" s="7" t="s">
        <v>600</v>
      </c>
      <c r="C115" s="33">
        <f t="shared" ref="C115:BN115" si="92">+C111</f>
        <v>0.88419999999999999</v>
      </c>
      <c r="D115" s="33">
        <f t="shared" si="92"/>
        <v>0.90500000000000003</v>
      </c>
      <c r="E115" s="33">
        <f t="shared" si="92"/>
        <v>0.88229999999999997</v>
      </c>
      <c r="F115" s="33">
        <f t="shared" si="92"/>
        <v>0.89880000000000004</v>
      </c>
      <c r="G115" s="33">
        <f t="shared" si="92"/>
        <v>0.85950000000000004</v>
      </c>
      <c r="H115" s="33">
        <f t="shared" si="92"/>
        <v>0.84540000000000004</v>
      </c>
      <c r="I115" s="33">
        <f t="shared" si="92"/>
        <v>0.88580000000000003</v>
      </c>
      <c r="J115" s="33">
        <f t="shared" si="92"/>
        <v>0.86240000000000006</v>
      </c>
      <c r="K115" s="33">
        <f t="shared" si="92"/>
        <v>0.81279999999999997</v>
      </c>
      <c r="L115" s="33">
        <f t="shared" si="92"/>
        <v>0.86280000000000001</v>
      </c>
      <c r="M115" s="33">
        <f t="shared" si="92"/>
        <v>0.84399999999999997</v>
      </c>
      <c r="N115" s="33">
        <f t="shared" si="92"/>
        <v>0.90500000000000003</v>
      </c>
      <c r="O115" s="33">
        <f t="shared" si="92"/>
        <v>0.89019999999999999</v>
      </c>
      <c r="P115" s="33">
        <f t="shared" si="92"/>
        <v>0.81710000000000005</v>
      </c>
      <c r="Q115" s="33">
        <f t="shared" si="92"/>
        <v>0.90500000000000003</v>
      </c>
      <c r="R115" s="33">
        <f t="shared" si="92"/>
        <v>0.88190000000000002</v>
      </c>
      <c r="S115" s="33">
        <f t="shared" si="92"/>
        <v>0.85970000000000002</v>
      </c>
      <c r="T115" s="33">
        <f t="shared" si="92"/>
        <v>0.80649999999999999</v>
      </c>
      <c r="U115" s="33">
        <f t="shared" si="92"/>
        <v>0.7994</v>
      </c>
      <c r="V115" s="33">
        <f t="shared" si="92"/>
        <v>0.81289999999999996</v>
      </c>
      <c r="W115" s="33">
        <f t="shared" si="92"/>
        <v>0.8095</v>
      </c>
      <c r="X115" s="33">
        <f t="shared" si="92"/>
        <v>0.79920000000000002</v>
      </c>
      <c r="Y115" s="33">
        <f t="shared" si="92"/>
        <v>0.84050000000000002</v>
      </c>
      <c r="Z115" s="33">
        <f t="shared" si="92"/>
        <v>0.81079999999999997</v>
      </c>
      <c r="AA115" s="33">
        <f t="shared" si="92"/>
        <v>0.90500000000000003</v>
      </c>
      <c r="AB115" s="33">
        <f t="shared" si="92"/>
        <v>0.9032</v>
      </c>
      <c r="AC115" s="33">
        <f t="shared" si="92"/>
        <v>0.84</v>
      </c>
      <c r="AD115" s="33">
        <f t="shared" si="92"/>
        <v>0.85460000000000003</v>
      </c>
      <c r="AE115" s="33">
        <f t="shared" si="92"/>
        <v>0.80210000000000004</v>
      </c>
      <c r="AF115" s="33">
        <f t="shared" si="92"/>
        <v>0.80689999999999995</v>
      </c>
      <c r="AG115" s="33">
        <f t="shared" si="92"/>
        <v>0.83030000000000004</v>
      </c>
      <c r="AH115" s="33">
        <f t="shared" si="92"/>
        <v>0.84199999999999997</v>
      </c>
      <c r="AI115" s="33">
        <f t="shared" si="92"/>
        <v>0.82069999999999999</v>
      </c>
      <c r="AJ115" s="33">
        <f t="shared" si="92"/>
        <v>0.80649999999999999</v>
      </c>
      <c r="AK115" s="33">
        <f t="shared" si="92"/>
        <v>0.80740000000000001</v>
      </c>
      <c r="AL115" s="33">
        <f t="shared" si="92"/>
        <v>0.81369999999999998</v>
      </c>
      <c r="AM115" s="33">
        <f t="shared" si="92"/>
        <v>0.82079999999999997</v>
      </c>
      <c r="AN115" s="33">
        <f t="shared" si="92"/>
        <v>0.81699999999999995</v>
      </c>
      <c r="AO115" s="33">
        <f t="shared" si="92"/>
        <v>0.874</v>
      </c>
      <c r="AP115" s="33">
        <f t="shared" si="92"/>
        <v>0.90500000000000003</v>
      </c>
      <c r="AQ115" s="33">
        <f t="shared" si="92"/>
        <v>0.81140000000000001</v>
      </c>
      <c r="AR115" s="33">
        <f t="shared" si="92"/>
        <v>0.90500000000000003</v>
      </c>
      <c r="AS115" s="33">
        <f t="shared" si="92"/>
        <v>0.88400000000000001</v>
      </c>
      <c r="AT115" s="33">
        <f t="shared" si="92"/>
        <v>0.86329999999999996</v>
      </c>
      <c r="AU115" s="33">
        <f t="shared" si="92"/>
        <v>0.81459999999999999</v>
      </c>
      <c r="AV115" s="33">
        <f t="shared" si="92"/>
        <v>0.81599999999999995</v>
      </c>
      <c r="AW115" s="33">
        <f t="shared" si="92"/>
        <v>0.81240000000000001</v>
      </c>
      <c r="AX115" s="33">
        <f t="shared" si="92"/>
        <v>0.8004</v>
      </c>
      <c r="AY115" s="33">
        <f t="shared" si="92"/>
        <v>0.82320000000000004</v>
      </c>
      <c r="AZ115" s="33">
        <f t="shared" si="92"/>
        <v>0.88929999999999998</v>
      </c>
      <c r="BA115" s="33">
        <f t="shared" si="92"/>
        <v>0.88629999999999998</v>
      </c>
      <c r="BB115" s="33">
        <f t="shared" si="92"/>
        <v>0.88500000000000001</v>
      </c>
      <c r="BC115" s="33">
        <f t="shared" si="92"/>
        <v>0.90190000000000003</v>
      </c>
      <c r="BD115" s="33">
        <f t="shared" si="92"/>
        <v>0.86970000000000003</v>
      </c>
      <c r="BE115" s="33">
        <f t="shared" si="92"/>
        <v>0.85119999999999996</v>
      </c>
      <c r="BF115" s="33">
        <f t="shared" si="92"/>
        <v>0.90100000000000002</v>
      </c>
      <c r="BG115" s="33">
        <f t="shared" si="92"/>
        <v>0.8397</v>
      </c>
      <c r="BH115" s="33">
        <f t="shared" si="92"/>
        <v>0.82930000000000004</v>
      </c>
      <c r="BI115" s="33">
        <f t="shared" si="92"/>
        <v>0.81279999999999997</v>
      </c>
      <c r="BJ115" s="33">
        <f t="shared" si="92"/>
        <v>0.88319999999999999</v>
      </c>
      <c r="BK115" s="33">
        <f t="shared" si="92"/>
        <v>0.90500000000000003</v>
      </c>
      <c r="BL115" s="33">
        <f t="shared" si="92"/>
        <v>0.8034</v>
      </c>
      <c r="BM115" s="33">
        <f t="shared" si="92"/>
        <v>0.81930000000000003</v>
      </c>
      <c r="BN115" s="33">
        <f t="shared" si="92"/>
        <v>0.86799999999999999</v>
      </c>
      <c r="BO115" s="33">
        <f t="shared" ref="BO115:DZ115" si="93">+BO111</f>
        <v>0.85119999999999996</v>
      </c>
      <c r="BP115" s="33">
        <f t="shared" si="93"/>
        <v>0.80759999999999998</v>
      </c>
      <c r="BQ115" s="33">
        <f t="shared" si="93"/>
        <v>0.88129999999999997</v>
      </c>
      <c r="BR115" s="33">
        <f t="shared" si="93"/>
        <v>0.87409999999999999</v>
      </c>
      <c r="BS115" s="33">
        <f t="shared" si="93"/>
        <v>0.84609999999999996</v>
      </c>
      <c r="BT115" s="33">
        <f t="shared" si="93"/>
        <v>0.82179999999999997</v>
      </c>
      <c r="BU115" s="33">
        <f t="shared" si="93"/>
        <v>0.82220000000000004</v>
      </c>
      <c r="BV115" s="33">
        <f t="shared" si="93"/>
        <v>0.84960000000000002</v>
      </c>
      <c r="BW115" s="33">
        <f t="shared" si="93"/>
        <v>0.86160000000000003</v>
      </c>
      <c r="BX115" s="33">
        <f t="shared" si="93"/>
        <v>0.80049999999999999</v>
      </c>
      <c r="BY115" s="33">
        <f t="shared" si="93"/>
        <v>0.82550000000000001</v>
      </c>
      <c r="BZ115" s="33">
        <f t="shared" si="93"/>
        <v>0.80920000000000003</v>
      </c>
      <c r="CA115" s="33">
        <f t="shared" si="93"/>
        <v>0.80579999999999996</v>
      </c>
      <c r="CB115" s="33">
        <f t="shared" si="93"/>
        <v>0.90500000000000003</v>
      </c>
      <c r="CC115" s="33">
        <f t="shared" si="93"/>
        <v>0.80830000000000002</v>
      </c>
      <c r="CD115" s="33">
        <f t="shared" si="93"/>
        <v>0.80979999999999996</v>
      </c>
      <c r="CE115" s="33">
        <f t="shared" si="93"/>
        <v>0.80579999999999996</v>
      </c>
      <c r="CF115" s="33">
        <f t="shared" si="93"/>
        <v>0.80410000000000004</v>
      </c>
      <c r="CG115" s="33">
        <f t="shared" si="93"/>
        <v>0.80910000000000004</v>
      </c>
      <c r="CH115" s="33">
        <f t="shared" si="93"/>
        <v>0.80259999999999998</v>
      </c>
      <c r="CI115" s="33">
        <f t="shared" si="93"/>
        <v>0.8327</v>
      </c>
      <c r="CJ115" s="33">
        <f t="shared" si="93"/>
        <v>0.83950000000000002</v>
      </c>
      <c r="CK115" s="33">
        <f t="shared" si="93"/>
        <v>0.88019999999999998</v>
      </c>
      <c r="CL115" s="33">
        <f t="shared" si="93"/>
        <v>0.85150000000000003</v>
      </c>
      <c r="CM115" s="33">
        <f t="shared" si="93"/>
        <v>0.83399999999999996</v>
      </c>
      <c r="CN115" s="33">
        <f t="shared" si="93"/>
        <v>0.90500000000000003</v>
      </c>
      <c r="CO115" s="33">
        <f t="shared" si="93"/>
        <v>0.89129999999999998</v>
      </c>
      <c r="CP115" s="33">
        <f t="shared" si="93"/>
        <v>0.84209999999999996</v>
      </c>
      <c r="CQ115" s="33">
        <f t="shared" si="93"/>
        <v>0.8357</v>
      </c>
      <c r="CR115" s="33">
        <f t="shared" si="93"/>
        <v>0.81100000000000005</v>
      </c>
      <c r="CS115" s="33">
        <f t="shared" si="93"/>
        <v>0.81640000000000001</v>
      </c>
      <c r="CT115" s="33">
        <f t="shared" si="93"/>
        <v>0.80269999999999997</v>
      </c>
      <c r="CU115" s="33">
        <f t="shared" si="93"/>
        <v>0.82199999999999995</v>
      </c>
      <c r="CV115" s="33">
        <f t="shared" si="93"/>
        <v>0.79920000000000002</v>
      </c>
      <c r="CW115" s="33">
        <f t="shared" si="93"/>
        <v>0.80910000000000004</v>
      </c>
      <c r="CX115" s="33">
        <f t="shared" si="93"/>
        <v>0.82550000000000001</v>
      </c>
      <c r="CY115" s="33">
        <f t="shared" si="93"/>
        <v>0.79920000000000002</v>
      </c>
      <c r="CZ115" s="33">
        <f t="shared" si="93"/>
        <v>0.86109999999999998</v>
      </c>
      <c r="DA115" s="33">
        <f t="shared" si="93"/>
        <v>0.80889999999999995</v>
      </c>
      <c r="DB115" s="33">
        <f t="shared" si="93"/>
        <v>0.81659999999999999</v>
      </c>
      <c r="DC115" s="33">
        <f t="shared" si="93"/>
        <v>0.80769999999999997</v>
      </c>
      <c r="DD115" s="33">
        <f t="shared" si="93"/>
        <v>0.80610000000000004</v>
      </c>
      <c r="DE115" s="33">
        <f t="shared" si="93"/>
        <v>0.81630000000000003</v>
      </c>
      <c r="DF115" s="33">
        <f t="shared" si="93"/>
        <v>0.89729999999999999</v>
      </c>
      <c r="DG115" s="33">
        <f t="shared" si="93"/>
        <v>0.80210000000000004</v>
      </c>
      <c r="DH115" s="33">
        <f t="shared" si="93"/>
        <v>0.86109999999999998</v>
      </c>
      <c r="DI115" s="33">
        <f t="shared" si="93"/>
        <v>0.86429999999999996</v>
      </c>
      <c r="DJ115" s="33">
        <f t="shared" si="93"/>
        <v>0.83069999999999999</v>
      </c>
      <c r="DK115" s="33">
        <f t="shared" si="93"/>
        <v>0.82599999999999996</v>
      </c>
      <c r="DL115" s="33">
        <f t="shared" si="93"/>
        <v>0.88019999999999998</v>
      </c>
      <c r="DM115" s="33">
        <f t="shared" si="93"/>
        <v>0.81100000000000005</v>
      </c>
      <c r="DN115" s="33">
        <f t="shared" si="93"/>
        <v>0.85129999999999995</v>
      </c>
      <c r="DO115" s="33">
        <f t="shared" si="93"/>
        <v>0.86770000000000003</v>
      </c>
      <c r="DP115" s="33">
        <f t="shared" si="93"/>
        <v>0.80889999999999995</v>
      </c>
      <c r="DQ115" s="33">
        <f t="shared" si="93"/>
        <v>0.83620000000000005</v>
      </c>
      <c r="DR115" s="33">
        <f t="shared" si="93"/>
        <v>0.85329999999999995</v>
      </c>
      <c r="DS115" s="33">
        <f t="shared" si="93"/>
        <v>0.83169999999999999</v>
      </c>
      <c r="DT115" s="33">
        <f t="shared" si="93"/>
        <v>0.80759999999999998</v>
      </c>
      <c r="DU115" s="33">
        <f t="shared" si="93"/>
        <v>0.81899999999999995</v>
      </c>
      <c r="DV115" s="33">
        <f t="shared" si="93"/>
        <v>0.80969999999999998</v>
      </c>
      <c r="DW115" s="33">
        <f t="shared" si="93"/>
        <v>0.81599999999999995</v>
      </c>
      <c r="DX115" s="33">
        <f t="shared" si="93"/>
        <v>0.80669999999999997</v>
      </c>
      <c r="DY115" s="33">
        <f t="shared" si="93"/>
        <v>0.81599999999999995</v>
      </c>
      <c r="DZ115" s="33">
        <f t="shared" si="93"/>
        <v>0.83379999999999999</v>
      </c>
      <c r="EA115" s="33">
        <f t="shared" ref="EA115:FX115" si="94">+EA111</f>
        <v>0.82799999999999996</v>
      </c>
      <c r="EB115" s="33">
        <f t="shared" si="94"/>
        <v>0.8286</v>
      </c>
      <c r="EC115" s="33">
        <f t="shared" si="94"/>
        <v>0.81530000000000002</v>
      </c>
      <c r="ED115" s="33">
        <f t="shared" si="94"/>
        <v>0.85950000000000004</v>
      </c>
      <c r="EE115" s="33">
        <f t="shared" si="94"/>
        <v>0.80840000000000001</v>
      </c>
      <c r="EF115" s="33">
        <f t="shared" si="94"/>
        <v>0.85540000000000005</v>
      </c>
      <c r="EG115" s="33">
        <f t="shared" si="94"/>
        <v>0.81240000000000001</v>
      </c>
      <c r="EH115" s="33">
        <f t="shared" si="94"/>
        <v>0.81210000000000004</v>
      </c>
      <c r="EI115" s="33">
        <f t="shared" si="94"/>
        <v>0.89100000000000001</v>
      </c>
      <c r="EJ115" s="33">
        <f t="shared" si="94"/>
        <v>0.88729999999999998</v>
      </c>
      <c r="EK115" s="33">
        <f t="shared" si="94"/>
        <v>0.83220000000000005</v>
      </c>
      <c r="EL115" s="33">
        <f t="shared" si="94"/>
        <v>0.82540000000000002</v>
      </c>
      <c r="EM115" s="33">
        <f t="shared" si="94"/>
        <v>0.82130000000000003</v>
      </c>
      <c r="EN115" s="33">
        <f t="shared" si="94"/>
        <v>0.84199999999999997</v>
      </c>
      <c r="EO115" s="33">
        <f t="shared" si="94"/>
        <v>0.81689999999999996</v>
      </c>
      <c r="EP115" s="33">
        <f t="shared" si="94"/>
        <v>0.82289999999999996</v>
      </c>
      <c r="EQ115" s="33">
        <f t="shared" si="94"/>
        <v>0.86509999999999998</v>
      </c>
      <c r="ER115" s="33">
        <f t="shared" si="94"/>
        <v>0.81610000000000005</v>
      </c>
      <c r="ES115" s="33">
        <f t="shared" si="94"/>
        <v>0.80720000000000003</v>
      </c>
      <c r="ET115" s="33">
        <f t="shared" si="94"/>
        <v>0.80859999999999999</v>
      </c>
      <c r="EU115" s="33">
        <f t="shared" si="94"/>
        <v>0.82879999999999998</v>
      </c>
      <c r="EV115" s="33">
        <f t="shared" si="94"/>
        <v>0.80089999999999995</v>
      </c>
      <c r="EW115" s="33">
        <f t="shared" si="94"/>
        <v>0.8377</v>
      </c>
      <c r="EX115" s="33">
        <f t="shared" si="94"/>
        <v>0.80689999999999995</v>
      </c>
      <c r="EY115" s="33">
        <f t="shared" si="94"/>
        <v>0.83540000000000003</v>
      </c>
      <c r="EZ115" s="33">
        <f t="shared" si="94"/>
        <v>0.8044</v>
      </c>
      <c r="FA115" s="33">
        <f t="shared" si="94"/>
        <v>0.86890000000000001</v>
      </c>
      <c r="FB115" s="33">
        <f t="shared" si="94"/>
        <v>0.81569999999999998</v>
      </c>
      <c r="FC115" s="33">
        <f t="shared" si="94"/>
        <v>0.86209999999999998</v>
      </c>
      <c r="FD115" s="33">
        <f t="shared" si="94"/>
        <v>0.82199999999999995</v>
      </c>
      <c r="FE115" s="33">
        <f t="shared" si="94"/>
        <v>0.80149999999999999</v>
      </c>
      <c r="FF115" s="33">
        <f t="shared" si="94"/>
        <v>0.80859999999999999</v>
      </c>
      <c r="FG115" s="33">
        <f t="shared" si="94"/>
        <v>0.80420000000000003</v>
      </c>
      <c r="FH115" s="33">
        <f t="shared" si="94"/>
        <v>0.80059999999999998</v>
      </c>
      <c r="FI115" s="33">
        <f t="shared" si="94"/>
        <v>0.86050000000000004</v>
      </c>
      <c r="FJ115" s="33">
        <f t="shared" si="94"/>
        <v>0.86170000000000002</v>
      </c>
      <c r="FK115" s="33">
        <f t="shared" si="94"/>
        <v>0.86450000000000005</v>
      </c>
      <c r="FL115" s="33">
        <f t="shared" si="94"/>
        <v>0.88539999999999996</v>
      </c>
      <c r="FM115" s="33">
        <f t="shared" si="94"/>
        <v>0.87070000000000003</v>
      </c>
      <c r="FN115" s="33">
        <f t="shared" si="94"/>
        <v>0.89780000000000004</v>
      </c>
      <c r="FO115" s="33">
        <f t="shared" si="94"/>
        <v>0.8448</v>
      </c>
      <c r="FP115" s="33">
        <f t="shared" si="94"/>
        <v>0.86309999999999998</v>
      </c>
      <c r="FQ115" s="33">
        <f t="shared" si="94"/>
        <v>0.84160000000000001</v>
      </c>
      <c r="FR115" s="33">
        <f t="shared" si="94"/>
        <v>0.80689999999999995</v>
      </c>
      <c r="FS115" s="33">
        <f t="shared" si="94"/>
        <v>0.80810000000000004</v>
      </c>
      <c r="FT115" s="33">
        <f t="shared" si="94"/>
        <v>0.79990000000000006</v>
      </c>
      <c r="FU115" s="33">
        <f t="shared" si="94"/>
        <v>0.83650000000000002</v>
      </c>
      <c r="FV115" s="33">
        <f t="shared" si="94"/>
        <v>0.83260000000000001</v>
      </c>
      <c r="FW115" s="33">
        <f t="shared" si="94"/>
        <v>0.80669999999999997</v>
      </c>
      <c r="FX115" s="33">
        <f t="shared" si="94"/>
        <v>0.79969999999999997</v>
      </c>
      <c r="FY115" s="7"/>
      <c r="FZ115" s="33">
        <f>SUM(C115:FX115)</f>
        <v>149.28480000000008</v>
      </c>
      <c r="GA115" s="33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</row>
    <row r="116" spans="1:204" x14ac:dyDescent="0.35">
      <c r="A116" s="6" t="s">
        <v>601</v>
      </c>
      <c r="B116" s="7" t="s">
        <v>602</v>
      </c>
      <c r="C116" s="44">
        <f t="shared" ref="C116:BN116" si="95">C40</f>
        <v>1.2250000000000001</v>
      </c>
      <c r="D116" s="44">
        <f t="shared" si="95"/>
        <v>1.226</v>
      </c>
      <c r="E116" s="44">
        <f t="shared" si="95"/>
        <v>1.214</v>
      </c>
      <c r="F116" s="44">
        <f t="shared" si="95"/>
        <v>1.216</v>
      </c>
      <c r="G116" s="44">
        <f t="shared" si="95"/>
        <v>1.2170000000000001</v>
      </c>
      <c r="H116" s="44">
        <f t="shared" si="95"/>
        <v>1.208</v>
      </c>
      <c r="I116" s="44">
        <f t="shared" si="95"/>
        <v>1.216</v>
      </c>
      <c r="J116" s="44">
        <f t="shared" si="95"/>
        <v>1.1319999999999999</v>
      </c>
      <c r="K116" s="44">
        <f t="shared" si="95"/>
        <v>1.111</v>
      </c>
      <c r="L116" s="44">
        <f t="shared" si="95"/>
        <v>1.2430000000000001</v>
      </c>
      <c r="M116" s="44">
        <f t="shared" si="95"/>
        <v>1.2430000000000001</v>
      </c>
      <c r="N116" s="44">
        <f t="shared" si="95"/>
        <v>1.2649999999999999</v>
      </c>
      <c r="O116" s="44">
        <f t="shared" si="95"/>
        <v>1.2350000000000001</v>
      </c>
      <c r="P116" s="44">
        <f t="shared" si="95"/>
        <v>1.216</v>
      </c>
      <c r="Q116" s="44">
        <f t="shared" si="95"/>
        <v>1.244</v>
      </c>
      <c r="R116" s="44">
        <f t="shared" si="95"/>
        <v>1.216</v>
      </c>
      <c r="S116" s="44">
        <f t="shared" si="95"/>
        <v>1.1839999999999999</v>
      </c>
      <c r="T116" s="44">
        <f t="shared" si="95"/>
        <v>1.0840000000000001</v>
      </c>
      <c r="U116" s="44">
        <f t="shared" si="95"/>
        <v>1.075</v>
      </c>
      <c r="V116" s="44">
        <f t="shared" si="95"/>
        <v>1.083</v>
      </c>
      <c r="W116" s="44">
        <f t="shared" si="95"/>
        <v>1.075</v>
      </c>
      <c r="X116" s="44">
        <f t="shared" si="95"/>
        <v>1.0740000000000001</v>
      </c>
      <c r="Y116" s="44">
        <f t="shared" si="95"/>
        <v>1.0720000000000001</v>
      </c>
      <c r="Z116" s="44">
        <f t="shared" si="95"/>
        <v>1.054</v>
      </c>
      <c r="AA116" s="44">
        <f t="shared" si="95"/>
        <v>1.2350000000000001</v>
      </c>
      <c r="AB116" s="44">
        <f t="shared" si="95"/>
        <v>1.2649999999999999</v>
      </c>
      <c r="AC116" s="44">
        <f t="shared" si="95"/>
        <v>1.1759999999999999</v>
      </c>
      <c r="AD116" s="44">
        <f t="shared" si="95"/>
        <v>1.1559999999999999</v>
      </c>
      <c r="AE116" s="44">
        <f t="shared" si="95"/>
        <v>1.0669999999999999</v>
      </c>
      <c r="AF116" s="44">
        <f t="shared" si="95"/>
        <v>1.121</v>
      </c>
      <c r="AG116" s="44">
        <f t="shared" si="95"/>
        <v>1.2150000000000001</v>
      </c>
      <c r="AH116" s="44">
        <f t="shared" si="95"/>
        <v>1.111</v>
      </c>
      <c r="AI116" s="44">
        <f t="shared" si="95"/>
        <v>1.1020000000000001</v>
      </c>
      <c r="AJ116" s="44">
        <f t="shared" si="95"/>
        <v>1.115</v>
      </c>
      <c r="AK116" s="44">
        <f t="shared" si="95"/>
        <v>1.091</v>
      </c>
      <c r="AL116" s="44">
        <f t="shared" si="95"/>
        <v>1.103</v>
      </c>
      <c r="AM116" s="44">
        <f t="shared" si="95"/>
        <v>1.1120000000000001</v>
      </c>
      <c r="AN116" s="44">
        <f t="shared" si="95"/>
        <v>1.145</v>
      </c>
      <c r="AO116" s="44">
        <f t="shared" si="95"/>
        <v>1.194</v>
      </c>
      <c r="AP116" s="44">
        <f t="shared" si="95"/>
        <v>1.2450000000000001</v>
      </c>
      <c r="AQ116" s="44">
        <f t="shared" si="95"/>
        <v>1.169</v>
      </c>
      <c r="AR116" s="44">
        <f t="shared" si="95"/>
        <v>1.246</v>
      </c>
      <c r="AS116" s="44">
        <f t="shared" si="95"/>
        <v>1.319</v>
      </c>
      <c r="AT116" s="44">
        <f t="shared" si="95"/>
        <v>1.248</v>
      </c>
      <c r="AU116" s="44">
        <f t="shared" si="95"/>
        <v>1.216</v>
      </c>
      <c r="AV116" s="44">
        <f t="shared" si="95"/>
        <v>1.2030000000000001</v>
      </c>
      <c r="AW116" s="44">
        <f t="shared" si="95"/>
        <v>1.2050000000000001</v>
      </c>
      <c r="AX116" s="44">
        <f t="shared" si="95"/>
        <v>1.1739999999999999</v>
      </c>
      <c r="AY116" s="44">
        <f t="shared" si="95"/>
        <v>1.2050000000000001</v>
      </c>
      <c r="AZ116" s="44">
        <f t="shared" si="95"/>
        <v>1.2090000000000001</v>
      </c>
      <c r="BA116" s="44">
        <f t="shared" si="95"/>
        <v>1.18</v>
      </c>
      <c r="BB116" s="44">
        <f t="shared" si="95"/>
        <v>1.19</v>
      </c>
      <c r="BC116" s="44">
        <f t="shared" si="95"/>
        <v>1.208</v>
      </c>
      <c r="BD116" s="44">
        <f t="shared" si="95"/>
        <v>1.2110000000000001</v>
      </c>
      <c r="BE116" s="44">
        <f t="shared" si="95"/>
        <v>1.2090000000000001</v>
      </c>
      <c r="BF116" s="44">
        <f t="shared" si="95"/>
        <v>1.218</v>
      </c>
      <c r="BG116" s="44">
        <f t="shared" si="95"/>
        <v>1.196</v>
      </c>
      <c r="BH116" s="44">
        <f t="shared" si="95"/>
        <v>1.2070000000000001</v>
      </c>
      <c r="BI116" s="44">
        <f t="shared" si="95"/>
        <v>1.18</v>
      </c>
      <c r="BJ116" s="44">
        <f t="shared" si="95"/>
        <v>1.23</v>
      </c>
      <c r="BK116" s="44">
        <f t="shared" si="95"/>
        <v>1.21</v>
      </c>
      <c r="BL116" s="44">
        <f t="shared" si="95"/>
        <v>1.165</v>
      </c>
      <c r="BM116" s="44">
        <f t="shared" si="95"/>
        <v>1.1679999999999999</v>
      </c>
      <c r="BN116" s="44">
        <f t="shared" si="95"/>
        <v>1.155</v>
      </c>
      <c r="BO116" s="44">
        <f t="shared" ref="BO116:DZ116" si="96">BO40</f>
        <v>1.1379999999999999</v>
      </c>
      <c r="BP116" s="44">
        <f t="shared" si="96"/>
        <v>1.125</v>
      </c>
      <c r="BQ116" s="44">
        <f t="shared" si="96"/>
        <v>1.3089999999999999</v>
      </c>
      <c r="BR116" s="44">
        <f t="shared" si="96"/>
        <v>1.206</v>
      </c>
      <c r="BS116" s="44">
        <f t="shared" si="96"/>
        <v>1.214</v>
      </c>
      <c r="BT116" s="44">
        <f t="shared" si="96"/>
        <v>1.236</v>
      </c>
      <c r="BU116" s="44">
        <f t="shared" si="96"/>
        <v>1.2370000000000001</v>
      </c>
      <c r="BV116" s="44">
        <f t="shared" si="96"/>
        <v>1.1890000000000001</v>
      </c>
      <c r="BW116" s="44">
        <f t="shared" si="96"/>
        <v>1.218</v>
      </c>
      <c r="BX116" s="44">
        <f t="shared" si="96"/>
        <v>1.2170000000000001</v>
      </c>
      <c r="BY116" s="44">
        <f t="shared" si="96"/>
        <v>1.085</v>
      </c>
      <c r="BZ116" s="44">
        <f t="shared" si="96"/>
        <v>1.0669999999999999</v>
      </c>
      <c r="CA116" s="44">
        <f t="shared" si="96"/>
        <v>1.165</v>
      </c>
      <c r="CB116" s="44">
        <f t="shared" si="96"/>
        <v>1.234</v>
      </c>
      <c r="CC116" s="44">
        <f t="shared" si="96"/>
        <v>1.0649999999999999</v>
      </c>
      <c r="CD116" s="44">
        <f t="shared" si="96"/>
        <v>1.0449999999999999</v>
      </c>
      <c r="CE116" s="44">
        <f t="shared" si="96"/>
        <v>1.0760000000000001</v>
      </c>
      <c r="CF116" s="44">
        <f t="shared" si="96"/>
        <v>1.0369999999999999</v>
      </c>
      <c r="CG116" s="44">
        <f t="shared" si="96"/>
        <v>1.0760000000000001</v>
      </c>
      <c r="CH116" s="44">
        <f t="shared" si="96"/>
        <v>1.0760000000000001</v>
      </c>
      <c r="CI116" s="44">
        <f t="shared" si="96"/>
        <v>1.0780000000000001</v>
      </c>
      <c r="CJ116" s="44">
        <f t="shared" si="96"/>
        <v>1.1870000000000001</v>
      </c>
      <c r="CK116" s="44">
        <f t="shared" si="96"/>
        <v>1.256</v>
      </c>
      <c r="CL116" s="44">
        <f t="shared" si="96"/>
        <v>1.236</v>
      </c>
      <c r="CM116" s="44">
        <f t="shared" si="96"/>
        <v>1.2250000000000001</v>
      </c>
      <c r="CN116" s="44">
        <f t="shared" si="96"/>
        <v>1.1850000000000001</v>
      </c>
      <c r="CO116" s="44">
        <f t="shared" si="96"/>
        <v>1.1859999999999999</v>
      </c>
      <c r="CP116" s="44">
        <f t="shared" si="96"/>
        <v>1.224</v>
      </c>
      <c r="CQ116" s="44">
        <f t="shared" si="96"/>
        <v>1.1619999999999999</v>
      </c>
      <c r="CR116" s="44">
        <f t="shared" si="96"/>
        <v>1.113</v>
      </c>
      <c r="CS116" s="44">
        <f t="shared" si="96"/>
        <v>1.1220000000000001</v>
      </c>
      <c r="CT116" s="44">
        <f t="shared" si="96"/>
        <v>1.073</v>
      </c>
      <c r="CU116" s="44">
        <f t="shared" si="96"/>
        <v>1.016</v>
      </c>
      <c r="CV116" s="44">
        <f t="shared" si="96"/>
        <v>1.0149999999999999</v>
      </c>
      <c r="CW116" s="44">
        <f t="shared" si="96"/>
        <v>1.115</v>
      </c>
      <c r="CX116" s="44">
        <f t="shared" si="96"/>
        <v>1.145</v>
      </c>
      <c r="CY116" s="44">
        <f t="shared" si="96"/>
        <v>1.0860000000000001</v>
      </c>
      <c r="CZ116" s="44">
        <f t="shared" si="96"/>
        <v>1.161</v>
      </c>
      <c r="DA116" s="44">
        <f t="shared" si="96"/>
        <v>1.1220000000000001</v>
      </c>
      <c r="DB116" s="44">
        <f t="shared" si="96"/>
        <v>1.1519999999999999</v>
      </c>
      <c r="DC116" s="44">
        <f t="shared" si="96"/>
        <v>1.133</v>
      </c>
      <c r="DD116" s="44">
        <f t="shared" si="96"/>
        <v>1.127</v>
      </c>
      <c r="DE116" s="44">
        <f t="shared" si="96"/>
        <v>1.1459999999999999</v>
      </c>
      <c r="DF116" s="44">
        <f t="shared" si="96"/>
        <v>1.1459999999999999</v>
      </c>
      <c r="DG116" s="44">
        <f t="shared" si="96"/>
        <v>1.153</v>
      </c>
      <c r="DH116" s="44">
        <f t="shared" si="96"/>
        <v>1.1359999999999999</v>
      </c>
      <c r="DI116" s="44">
        <f t="shared" si="96"/>
        <v>1.149</v>
      </c>
      <c r="DJ116" s="44">
        <f t="shared" si="96"/>
        <v>1.159</v>
      </c>
      <c r="DK116" s="44">
        <f t="shared" si="96"/>
        <v>1.147</v>
      </c>
      <c r="DL116" s="44">
        <f t="shared" si="96"/>
        <v>1.226</v>
      </c>
      <c r="DM116" s="44">
        <f t="shared" si="96"/>
        <v>1.2030000000000001</v>
      </c>
      <c r="DN116" s="44">
        <f t="shared" si="96"/>
        <v>1.1879999999999999</v>
      </c>
      <c r="DO116" s="44">
        <f t="shared" si="96"/>
        <v>1.1950000000000001</v>
      </c>
      <c r="DP116" s="44">
        <f t="shared" si="96"/>
        <v>1.175</v>
      </c>
      <c r="DQ116" s="44">
        <f t="shared" si="96"/>
        <v>1.171</v>
      </c>
      <c r="DR116" s="44">
        <f t="shared" si="96"/>
        <v>1.1439999999999999</v>
      </c>
      <c r="DS116" s="44">
        <f t="shared" si="96"/>
        <v>1.133</v>
      </c>
      <c r="DT116" s="44">
        <f t="shared" si="96"/>
        <v>1.133</v>
      </c>
      <c r="DU116" s="44">
        <f t="shared" si="96"/>
        <v>1.125</v>
      </c>
      <c r="DV116" s="44">
        <f t="shared" si="96"/>
        <v>1.1220000000000001</v>
      </c>
      <c r="DW116" s="44">
        <f t="shared" si="96"/>
        <v>1.1319999999999999</v>
      </c>
      <c r="DX116" s="44">
        <f t="shared" si="96"/>
        <v>1.3089999999999999</v>
      </c>
      <c r="DY116" s="44">
        <f t="shared" si="96"/>
        <v>1.286</v>
      </c>
      <c r="DZ116" s="44">
        <f t="shared" si="96"/>
        <v>1.238</v>
      </c>
      <c r="EA116" s="44">
        <f t="shared" ref="EA116:FX116" si="97">EA40</f>
        <v>1.214</v>
      </c>
      <c r="EB116" s="44">
        <f t="shared" si="97"/>
        <v>1.1180000000000001</v>
      </c>
      <c r="EC116" s="44">
        <f t="shared" si="97"/>
        <v>1.075</v>
      </c>
      <c r="ED116" s="44">
        <f t="shared" si="97"/>
        <v>1.65</v>
      </c>
      <c r="EE116" s="44">
        <f t="shared" si="97"/>
        <v>1.0740000000000001</v>
      </c>
      <c r="EF116" s="44">
        <f t="shared" si="97"/>
        <v>1.133</v>
      </c>
      <c r="EG116" s="44">
        <f t="shared" si="97"/>
        <v>1.0429999999999999</v>
      </c>
      <c r="EH116" s="44">
        <f t="shared" si="97"/>
        <v>1.073</v>
      </c>
      <c r="EI116" s="44">
        <f t="shared" si="97"/>
        <v>1.177</v>
      </c>
      <c r="EJ116" s="44">
        <f t="shared" si="97"/>
        <v>1.165</v>
      </c>
      <c r="EK116" s="44">
        <f t="shared" si="97"/>
        <v>1.127</v>
      </c>
      <c r="EL116" s="44">
        <f t="shared" si="97"/>
        <v>1.105</v>
      </c>
      <c r="EM116" s="44">
        <f t="shared" si="97"/>
        <v>1.1220000000000001</v>
      </c>
      <c r="EN116" s="44">
        <f t="shared" si="97"/>
        <v>1.123</v>
      </c>
      <c r="EO116" s="44">
        <f t="shared" si="97"/>
        <v>1.113</v>
      </c>
      <c r="EP116" s="44">
        <f t="shared" si="97"/>
        <v>1.248</v>
      </c>
      <c r="EQ116" s="44">
        <f t="shared" si="97"/>
        <v>1.27</v>
      </c>
      <c r="ER116" s="44">
        <f t="shared" si="97"/>
        <v>1.2470000000000001</v>
      </c>
      <c r="ES116" s="44">
        <f t="shared" si="97"/>
        <v>1.0820000000000001</v>
      </c>
      <c r="ET116" s="44">
        <f t="shared" si="97"/>
        <v>1.1060000000000001</v>
      </c>
      <c r="EU116" s="44">
        <f t="shared" si="97"/>
        <v>1.0920000000000001</v>
      </c>
      <c r="EV116" s="44">
        <f t="shared" si="97"/>
        <v>1.179</v>
      </c>
      <c r="EW116" s="44">
        <f t="shared" si="97"/>
        <v>1.5940000000000001</v>
      </c>
      <c r="EX116" s="44">
        <f t="shared" si="97"/>
        <v>1.232</v>
      </c>
      <c r="EY116" s="44">
        <f t="shared" si="97"/>
        <v>1.117</v>
      </c>
      <c r="EZ116" s="44">
        <f t="shared" si="97"/>
        <v>1.1040000000000001</v>
      </c>
      <c r="FA116" s="44">
        <f t="shared" si="97"/>
        <v>1.319</v>
      </c>
      <c r="FB116" s="44">
        <f t="shared" si="97"/>
        <v>1.145</v>
      </c>
      <c r="FC116" s="44">
        <f t="shared" si="97"/>
        <v>1.1950000000000001</v>
      </c>
      <c r="FD116" s="44">
        <f t="shared" si="97"/>
        <v>1.145</v>
      </c>
      <c r="FE116" s="44">
        <f t="shared" si="97"/>
        <v>1.1160000000000001</v>
      </c>
      <c r="FF116" s="44">
        <f t="shared" si="97"/>
        <v>1.1339999999999999</v>
      </c>
      <c r="FG116" s="44">
        <f t="shared" si="97"/>
        <v>1.1439999999999999</v>
      </c>
      <c r="FH116" s="44">
        <f t="shared" si="97"/>
        <v>1.1080000000000001</v>
      </c>
      <c r="FI116" s="44">
        <f t="shared" si="97"/>
        <v>1.1759999999999999</v>
      </c>
      <c r="FJ116" s="44">
        <f t="shared" si="97"/>
        <v>1.167</v>
      </c>
      <c r="FK116" s="44">
        <f t="shared" si="97"/>
        <v>1.1870000000000001</v>
      </c>
      <c r="FL116" s="44">
        <f t="shared" si="97"/>
        <v>1.175</v>
      </c>
      <c r="FM116" s="44">
        <f t="shared" si="97"/>
        <v>1.177</v>
      </c>
      <c r="FN116" s="44">
        <f t="shared" si="97"/>
        <v>1.1850000000000001</v>
      </c>
      <c r="FO116" s="44">
        <f t="shared" si="97"/>
        <v>1.1759999999999999</v>
      </c>
      <c r="FP116" s="44">
        <f t="shared" si="97"/>
        <v>1.206</v>
      </c>
      <c r="FQ116" s="44">
        <f t="shared" si="97"/>
        <v>1.167</v>
      </c>
      <c r="FR116" s="44">
        <f t="shared" si="97"/>
        <v>1.149</v>
      </c>
      <c r="FS116" s="44">
        <f t="shared" si="97"/>
        <v>1.145</v>
      </c>
      <c r="FT116" s="44">
        <f t="shared" si="97"/>
        <v>1.1459999999999999</v>
      </c>
      <c r="FU116" s="44">
        <f t="shared" si="97"/>
        <v>1.1950000000000001</v>
      </c>
      <c r="FV116" s="44">
        <f t="shared" si="97"/>
        <v>1.147</v>
      </c>
      <c r="FW116" s="44">
        <f t="shared" si="97"/>
        <v>1.147</v>
      </c>
      <c r="FX116" s="44">
        <f t="shared" si="97"/>
        <v>1.196</v>
      </c>
      <c r="FY116" s="83"/>
      <c r="FZ116" s="33">
        <f>SUM(C116:FX116)</f>
        <v>208.08200000000002</v>
      </c>
      <c r="GA116" s="60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27"/>
      <c r="GO116" s="27"/>
      <c r="GP116" s="27"/>
      <c r="GQ116" s="27"/>
      <c r="GR116" s="27"/>
      <c r="GS116" s="27"/>
      <c r="GT116" s="27"/>
      <c r="GU116" s="27"/>
      <c r="GV116" s="27"/>
    </row>
    <row r="117" spans="1:204" x14ac:dyDescent="0.35">
      <c r="A117" s="6" t="s">
        <v>603</v>
      </c>
      <c r="B117" s="7" t="s">
        <v>604</v>
      </c>
      <c r="C117" s="7">
        <f t="shared" ref="C117:BN117" si="98">+C37</f>
        <v>8076.41</v>
      </c>
      <c r="D117" s="7">
        <f t="shared" si="98"/>
        <v>8076.41</v>
      </c>
      <c r="E117" s="7">
        <f t="shared" si="98"/>
        <v>8076.41</v>
      </c>
      <c r="F117" s="7">
        <f t="shared" si="98"/>
        <v>8076.41</v>
      </c>
      <c r="G117" s="7">
        <f t="shared" si="98"/>
        <v>8076.41</v>
      </c>
      <c r="H117" s="7">
        <f t="shared" si="98"/>
        <v>8076.41</v>
      </c>
      <c r="I117" s="7">
        <f t="shared" si="98"/>
        <v>8076.41</v>
      </c>
      <c r="J117" s="7">
        <f t="shared" si="98"/>
        <v>8076.41</v>
      </c>
      <c r="K117" s="7">
        <f t="shared" si="98"/>
        <v>8076.41</v>
      </c>
      <c r="L117" s="7">
        <f t="shared" si="98"/>
        <v>8076.41</v>
      </c>
      <c r="M117" s="7">
        <f t="shared" si="98"/>
        <v>8076.41</v>
      </c>
      <c r="N117" s="7">
        <f t="shared" si="98"/>
        <v>8076.41</v>
      </c>
      <c r="O117" s="7">
        <f t="shared" si="98"/>
        <v>8076.41</v>
      </c>
      <c r="P117" s="7">
        <f t="shared" si="98"/>
        <v>8076.41</v>
      </c>
      <c r="Q117" s="7">
        <f t="shared" si="98"/>
        <v>8076.41</v>
      </c>
      <c r="R117" s="7">
        <f t="shared" si="98"/>
        <v>8076.41</v>
      </c>
      <c r="S117" s="7">
        <f t="shared" si="98"/>
        <v>8076.41</v>
      </c>
      <c r="T117" s="7">
        <f t="shared" si="98"/>
        <v>8076.41</v>
      </c>
      <c r="U117" s="7">
        <f t="shared" si="98"/>
        <v>8076.41</v>
      </c>
      <c r="V117" s="7">
        <f t="shared" si="98"/>
        <v>8076.41</v>
      </c>
      <c r="W117" s="7">
        <f t="shared" si="98"/>
        <v>8076.41</v>
      </c>
      <c r="X117" s="7">
        <f t="shared" si="98"/>
        <v>8076.41</v>
      </c>
      <c r="Y117" s="7">
        <f t="shared" si="98"/>
        <v>8076.41</v>
      </c>
      <c r="Z117" s="7">
        <f t="shared" si="98"/>
        <v>8076.41</v>
      </c>
      <c r="AA117" s="7">
        <f t="shared" si="98"/>
        <v>8076.41</v>
      </c>
      <c r="AB117" s="7">
        <f t="shared" si="98"/>
        <v>8076.41</v>
      </c>
      <c r="AC117" s="7">
        <f t="shared" si="98"/>
        <v>8076.41</v>
      </c>
      <c r="AD117" s="7">
        <f t="shared" si="98"/>
        <v>8076.41</v>
      </c>
      <c r="AE117" s="7">
        <f t="shared" si="98"/>
        <v>8076.41</v>
      </c>
      <c r="AF117" s="7">
        <f t="shared" si="98"/>
        <v>8076.41</v>
      </c>
      <c r="AG117" s="7">
        <f t="shared" si="98"/>
        <v>8076.41</v>
      </c>
      <c r="AH117" s="7">
        <f t="shared" si="98"/>
        <v>8076.41</v>
      </c>
      <c r="AI117" s="7">
        <f t="shared" si="98"/>
        <v>8076.41</v>
      </c>
      <c r="AJ117" s="7">
        <f t="shared" si="98"/>
        <v>8076.41</v>
      </c>
      <c r="AK117" s="7">
        <f t="shared" si="98"/>
        <v>8076.41</v>
      </c>
      <c r="AL117" s="7">
        <f t="shared" si="98"/>
        <v>8076.41</v>
      </c>
      <c r="AM117" s="7">
        <f t="shared" si="98"/>
        <v>8076.41</v>
      </c>
      <c r="AN117" s="7">
        <f t="shared" si="98"/>
        <v>8076.41</v>
      </c>
      <c r="AO117" s="7">
        <f t="shared" si="98"/>
        <v>8076.41</v>
      </c>
      <c r="AP117" s="7">
        <f t="shared" si="98"/>
        <v>8076.41</v>
      </c>
      <c r="AQ117" s="7">
        <f t="shared" si="98"/>
        <v>8076.41</v>
      </c>
      <c r="AR117" s="7">
        <f t="shared" si="98"/>
        <v>8076.41</v>
      </c>
      <c r="AS117" s="7">
        <f t="shared" si="98"/>
        <v>8076.41</v>
      </c>
      <c r="AT117" s="7">
        <f t="shared" si="98"/>
        <v>8076.41</v>
      </c>
      <c r="AU117" s="7">
        <f t="shared" si="98"/>
        <v>8076.41</v>
      </c>
      <c r="AV117" s="7">
        <f t="shared" si="98"/>
        <v>8076.41</v>
      </c>
      <c r="AW117" s="7">
        <f t="shared" si="98"/>
        <v>8076.41</v>
      </c>
      <c r="AX117" s="7">
        <f t="shared" si="98"/>
        <v>8076.41</v>
      </c>
      <c r="AY117" s="7">
        <f t="shared" si="98"/>
        <v>8076.41</v>
      </c>
      <c r="AZ117" s="7">
        <f t="shared" si="98"/>
        <v>8076.41</v>
      </c>
      <c r="BA117" s="7">
        <f t="shared" si="98"/>
        <v>8076.41</v>
      </c>
      <c r="BB117" s="7">
        <f t="shared" si="98"/>
        <v>8076.41</v>
      </c>
      <c r="BC117" s="7">
        <f t="shared" si="98"/>
        <v>8076.41</v>
      </c>
      <c r="BD117" s="7">
        <f t="shared" si="98"/>
        <v>8076.41</v>
      </c>
      <c r="BE117" s="7">
        <f t="shared" si="98"/>
        <v>8076.41</v>
      </c>
      <c r="BF117" s="7">
        <f t="shared" si="98"/>
        <v>8076.41</v>
      </c>
      <c r="BG117" s="7">
        <f t="shared" si="98"/>
        <v>8076.41</v>
      </c>
      <c r="BH117" s="7">
        <f t="shared" si="98"/>
        <v>8076.41</v>
      </c>
      <c r="BI117" s="7">
        <f t="shared" si="98"/>
        <v>8076.41</v>
      </c>
      <c r="BJ117" s="7">
        <f t="shared" si="98"/>
        <v>8076.41</v>
      </c>
      <c r="BK117" s="7">
        <f t="shared" si="98"/>
        <v>8076.41</v>
      </c>
      <c r="BL117" s="7">
        <f t="shared" si="98"/>
        <v>8076.41</v>
      </c>
      <c r="BM117" s="7">
        <f t="shared" si="98"/>
        <v>8076.41</v>
      </c>
      <c r="BN117" s="7">
        <f t="shared" si="98"/>
        <v>8076.41</v>
      </c>
      <c r="BO117" s="7">
        <f t="shared" ref="BO117:DZ117" si="99">+BO37</f>
        <v>8076.41</v>
      </c>
      <c r="BP117" s="7">
        <f t="shared" si="99"/>
        <v>8076.41</v>
      </c>
      <c r="BQ117" s="7">
        <f t="shared" si="99"/>
        <v>8076.41</v>
      </c>
      <c r="BR117" s="7">
        <f t="shared" si="99"/>
        <v>8076.41</v>
      </c>
      <c r="BS117" s="7">
        <f t="shared" si="99"/>
        <v>8076.41</v>
      </c>
      <c r="BT117" s="7">
        <f t="shared" si="99"/>
        <v>8076.41</v>
      </c>
      <c r="BU117" s="7">
        <f t="shared" si="99"/>
        <v>8076.41</v>
      </c>
      <c r="BV117" s="7">
        <f t="shared" si="99"/>
        <v>8076.41</v>
      </c>
      <c r="BW117" s="7">
        <f t="shared" si="99"/>
        <v>8076.41</v>
      </c>
      <c r="BX117" s="7">
        <f t="shared" si="99"/>
        <v>8076.41</v>
      </c>
      <c r="BY117" s="7">
        <f t="shared" si="99"/>
        <v>8076.41</v>
      </c>
      <c r="BZ117" s="7">
        <f t="shared" si="99"/>
        <v>8076.41</v>
      </c>
      <c r="CA117" s="7">
        <f t="shared" si="99"/>
        <v>8076.41</v>
      </c>
      <c r="CB117" s="7">
        <f t="shared" si="99"/>
        <v>8076.41</v>
      </c>
      <c r="CC117" s="7">
        <f t="shared" si="99"/>
        <v>8076.41</v>
      </c>
      <c r="CD117" s="7">
        <f t="shared" si="99"/>
        <v>8076.41</v>
      </c>
      <c r="CE117" s="7">
        <f t="shared" si="99"/>
        <v>8076.41</v>
      </c>
      <c r="CF117" s="7">
        <f t="shared" si="99"/>
        <v>8076.41</v>
      </c>
      <c r="CG117" s="7">
        <f t="shared" si="99"/>
        <v>8076.41</v>
      </c>
      <c r="CH117" s="7">
        <f t="shared" si="99"/>
        <v>8076.41</v>
      </c>
      <c r="CI117" s="7">
        <f t="shared" si="99"/>
        <v>8076.41</v>
      </c>
      <c r="CJ117" s="7">
        <f t="shared" si="99"/>
        <v>8076.41</v>
      </c>
      <c r="CK117" s="7">
        <f t="shared" si="99"/>
        <v>8076.41</v>
      </c>
      <c r="CL117" s="7">
        <f t="shared" si="99"/>
        <v>8076.41</v>
      </c>
      <c r="CM117" s="7">
        <f t="shared" si="99"/>
        <v>8076.41</v>
      </c>
      <c r="CN117" s="7">
        <f t="shared" si="99"/>
        <v>8076.41</v>
      </c>
      <c r="CO117" s="7">
        <f t="shared" si="99"/>
        <v>8076.41</v>
      </c>
      <c r="CP117" s="7">
        <f t="shared" si="99"/>
        <v>8076.41</v>
      </c>
      <c r="CQ117" s="7">
        <f t="shared" si="99"/>
        <v>8076.41</v>
      </c>
      <c r="CR117" s="7">
        <f t="shared" si="99"/>
        <v>8076.41</v>
      </c>
      <c r="CS117" s="7">
        <f t="shared" si="99"/>
        <v>8076.41</v>
      </c>
      <c r="CT117" s="7">
        <f t="shared" si="99"/>
        <v>8076.41</v>
      </c>
      <c r="CU117" s="7">
        <f t="shared" si="99"/>
        <v>8076.41</v>
      </c>
      <c r="CV117" s="7">
        <f t="shared" si="99"/>
        <v>8076.41</v>
      </c>
      <c r="CW117" s="7">
        <f t="shared" si="99"/>
        <v>8076.41</v>
      </c>
      <c r="CX117" s="7">
        <f t="shared" si="99"/>
        <v>8076.41</v>
      </c>
      <c r="CY117" s="7">
        <f t="shared" si="99"/>
        <v>8076.41</v>
      </c>
      <c r="CZ117" s="7">
        <f t="shared" si="99"/>
        <v>8076.41</v>
      </c>
      <c r="DA117" s="7">
        <f t="shared" si="99"/>
        <v>8076.41</v>
      </c>
      <c r="DB117" s="7">
        <f t="shared" si="99"/>
        <v>8076.41</v>
      </c>
      <c r="DC117" s="7">
        <f t="shared" si="99"/>
        <v>8076.41</v>
      </c>
      <c r="DD117" s="7">
        <f t="shared" si="99"/>
        <v>8076.41</v>
      </c>
      <c r="DE117" s="7">
        <f t="shared" si="99"/>
        <v>8076.41</v>
      </c>
      <c r="DF117" s="7">
        <f t="shared" si="99"/>
        <v>8076.41</v>
      </c>
      <c r="DG117" s="7">
        <f t="shared" si="99"/>
        <v>8076.41</v>
      </c>
      <c r="DH117" s="7">
        <f t="shared" si="99"/>
        <v>8076.41</v>
      </c>
      <c r="DI117" s="7">
        <f t="shared" si="99"/>
        <v>8076.41</v>
      </c>
      <c r="DJ117" s="7">
        <f t="shared" si="99"/>
        <v>8076.41</v>
      </c>
      <c r="DK117" s="7">
        <f t="shared" si="99"/>
        <v>8076.41</v>
      </c>
      <c r="DL117" s="7">
        <f t="shared" si="99"/>
        <v>8076.41</v>
      </c>
      <c r="DM117" s="7">
        <f t="shared" si="99"/>
        <v>8076.41</v>
      </c>
      <c r="DN117" s="7">
        <f t="shared" si="99"/>
        <v>8076.41</v>
      </c>
      <c r="DO117" s="7">
        <f t="shared" si="99"/>
        <v>8076.41</v>
      </c>
      <c r="DP117" s="7">
        <f t="shared" si="99"/>
        <v>8076.41</v>
      </c>
      <c r="DQ117" s="7">
        <f t="shared" si="99"/>
        <v>8076.41</v>
      </c>
      <c r="DR117" s="7">
        <f t="shared" si="99"/>
        <v>8076.41</v>
      </c>
      <c r="DS117" s="7">
        <f t="shared" si="99"/>
        <v>8076.41</v>
      </c>
      <c r="DT117" s="7">
        <f t="shared" si="99"/>
        <v>8076.41</v>
      </c>
      <c r="DU117" s="7">
        <f t="shared" si="99"/>
        <v>8076.41</v>
      </c>
      <c r="DV117" s="7">
        <f t="shared" si="99"/>
        <v>8076.41</v>
      </c>
      <c r="DW117" s="7">
        <f t="shared" si="99"/>
        <v>8076.41</v>
      </c>
      <c r="DX117" s="7">
        <f t="shared" si="99"/>
        <v>8076.41</v>
      </c>
      <c r="DY117" s="7">
        <f t="shared" si="99"/>
        <v>8076.41</v>
      </c>
      <c r="DZ117" s="7">
        <f t="shared" si="99"/>
        <v>8076.41</v>
      </c>
      <c r="EA117" s="7">
        <f t="shared" ref="EA117:FX117" si="100">+EA37</f>
        <v>8076.41</v>
      </c>
      <c r="EB117" s="7">
        <f t="shared" si="100"/>
        <v>8076.41</v>
      </c>
      <c r="EC117" s="7">
        <f t="shared" si="100"/>
        <v>8076.41</v>
      </c>
      <c r="ED117" s="7">
        <f t="shared" si="100"/>
        <v>8076.41</v>
      </c>
      <c r="EE117" s="7">
        <f t="shared" si="100"/>
        <v>8076.41</v>
      </c>
      <c r="EF117" s="7">
        <f t="shared" si="100"/>
        <v>8076.41</v>
      </c>
      <c r="EG117" s="7">
        <f t="shared" si="100"/>
        <v>8076.41</v>
      </c>
      <c r="EH117" s="7">
        <f t="shared" si="100"/>
        <v>8076.41</v>
      </c>
      <c r="EI117" s="7">
        <f t="shared" si="100"/>
        <v>8076.41</v>
      </c>
      <c r="EJ117" s="7">
        <f t="shared" si="100"/>
        <v>8076.41</v>
      </c>
      <c r="EK117" s="7">
        <f t="shared" si="100"/>
        <v>8076.41</v>
      </c>
      <c r="EL117" s="7">
        <f t="shared" si="100"/>
        <v>8076.41</v>
      </c>
      <c r="EM117" s="7">
        <f t="shared" si="100"/>
        <v>8076.41</v>
      </c>
      <c r="EN117" s="7">
        <f t="shared" si="100"/>
        <v>8076.41</v>
      </c>
      <c r="EO117" s="7">
        <f t="shared" si="100"/>
        <v>8076.41</v>
      </c>
      <c r="EP117" s="7">
        <f t="shared" si="100"/>
        <v>8076.41</v>
      </c>
      <c r="EQ117" s="7">
        <f t="shared" si="100"/>
        <v>8076.41</v>
      </c>
      <c r="ER117" s="7">
        <f t="shared" si="100"/>
        <v>8076.41</v>
      </c>
      <c r="ES117" s="7">
        <f t="shared" si="100"/>
        <v>8076.41</v>
      </c>
      <c r="ET117" s="7">
        <f t="shared" si="100"/>
        <v>8076.41</v>
      </c>
      <c r="EU117" s="7">
        <f t="shared" si="100"/>
        <v>8076.41</v>
      </c>
      <c r="EV117" s="7">
        <f t="shared" si="100"/>
        <v>8076.41</v>
      </c>
      <c r="EW117" s="7">
        <f t="shared" si="100"/>
        <v>8076.41</v>
      </c>
      <c r="EX117" s="7">
        <f t="shared" si="100"/>
        <v>8076.41</v>
      </c>
      <c r="EY117" s="7">
        <f t="shared" si="100"/>
        <v>8076.41</v>
      </c>
      <c r="EZ117" s="7">
        <f t="shared" si="100"/>
        <v>8076.41</v>
      </c>
      <c r="FA117" s="7">
        <f t="shared" si="100"/>
        <v>8076.41</v>
      </c>
      <c r="FB117" s="7">
        <f t="shared" si="100"/>
        <v>8076.41</v>
      </c>
      <c r="FC117" s="7">
        <f t="shared" si="100"/>
        <v>8076.41</v>
      </c>
      <c r="FD117" s="7">
        <f t="shared" si="100"/>
        <v>8076.41</v>
      </c>
      <c r="FE117" s="7">
        <f t="shared" si="100"/>
        <v>8076.41</v>
      </c>
      <c r="FF117" s="7">
        <f t="shared" si="100"/>
        <v>8076.41</v>
      </c>
      <c r="FG117" s="7">
        <f t="shared" si="100"/>
        <v>8076.41</v>
      </c>
      <c r="FH117" s="7">
        <f t="shared" si="100"/>
        <v>8076.41</v>
      </c>
      <c r="FI117" s="7">
        <f t="shared" si="100"/>
        <v>8076.41</v>
      </c>
      <c r="FJ117" s="7">
        <f t="shared" si="100"/>
        <v>8076.41</v>
      </c>
      <c r="FK117" s="7">
        <f t="shared" si="100"/>
        <v>8076.41</v>
      </c>
      <c r="FL117" s="7">
        <f t="shared" si="100"/>
        <v>8076.41</v>
      </c>
      <c r="FM117" s="7">
        <f t="shared" si="100"/>
        <v>8076.41</v>
      </c>
      <c r="FN117" s="7">
        <f t="shared" si="100"/>
        <v>8076.41</v>
      </c>
      <c r="FO117" s="7">
        <f t="shared" si="100"/>
        <v>8076.41</v>
      </c>
      <c r="FP117" s="7">
        <f t="shared" si="100"/>
        <v>8076.41</v>
      </c>
      <c r="FQ117" s="7">
        <f t="shared" si="100"/>
        <v>8076.41</v>
      </c>
      <c r="FR117" s="7">
        <f t="shared" si="100"/>
        <v>8076.41</v>
      </c>
      <c r="FS117" s="7">
        <f t="shared" si="100"/>
        <v>8076.41</v>
      </c>
      <c r="FT117" s="7">
        <f t="shared" si="100"/>
        <v>8076.41</v>
      </c>
      <c r="FU117" s="7">
        <f t="shared" si="100"/>
        <v>8076.41</v>
      </c>
      <c r="FV117" s="7">
        <f t="shared" si="100"/>
        <v>8076.41</v>
      </c>
      <c r="FW117" s="7">
        <f t="shared" si="100"/>
        <v>8076.41</v>
      </c>
      <c r="FX117" s="7">
        <f t="shared" si="100"/>
        <v>8076.41</v>
      </c>
      <c r="FY117" s="7"/>
      <c r="FZ117" s="7"/>
      <c r="GA117" s="60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</row>
    <row r="118" spans="1:204" x14ac:dyDescent="0.35">
      <c r="A118" s="6" t="s">
        <v>605</v>
      </c>
      <c r="B118" s="7" t="s">
        <v>606</v>
      </c>
      <c r="C118" s="33">
        <f t="shared" ref="C118:BN118" si="101">1-C111</f>
        <v>0.11580000000000001</v>
      </c>
      <c r="D118" s="33">
        <f t="shared" si="101"/>
        <v>9.4999999999999973E-2</v>
      </c>
      <c r="E118" s="33">
        <f t="shared" si="101"/>
        <v>0.11770000000000003</v>
      </c>
      <c r="F118" s="33">
        <f t="shared" si="101"/>
        <v>0.10119999999999996</v>
      </c>
      <c r="G118" s="33">
        <f t="shared" si="101"/>
        <v>0.14049999999999996</v>
      </c>
      <c r="H118" s="33">
        <f t="shared" si="101"/>
        <v>0.15459999999999996</v>
      </c>
      <c r="I118" s="33">
        <f t="shared" si="101"/>
        <v>0.11419999999999997</v>
      </c>
      <c r="J118" s="33">
        <f t="shared" si="101"/>
        <v>0.13759999999999994</v>
      </c>
      <c r="K118" s="33">
        <f t="shared" si="101"/>
        <v>0.18720000000000003</v>
      </c>
      <c r="L118" s="33">
        <f t="shared" si="101"/>
        <v>0.13719999999999999</v>
      </c>
      <c r="M118" s="33">
        <f t="shared" si="101"/>
        <v>0.15600000000000003</v>
      </c>
      <c r="N118" s="33">
        <f t="shared" si="101"/>
        <v>9.4999999999999973E-2</v>
      </c>
      <c r="O118" s="33">
        <f t="shared" si="101"/>
        <v>0.10980000000000001</v>
      </c>
      <c r="P118" s="33">
        <f t="shared" si="101"/>
        <v>0.18289999999999995</v>
      </c>
      <c r="Q118" s="33">
        <f t="shared" si="101"/>
        <v>9.4999999999999973E-2</v>
      </c>
      <c r="R118" s="33">
        <f t="shared" si="101"/>
        <v>0.11809999999999998</v>
      </c>
      <c r="S118" s="33">
        <f t="shared" si="101"/>
        <v>0.14029999999999998</v>
      </c>
      <c r="T118" s="33">
        <f t="shared" si="101"/>
        <v>0.19350000000000001</v>
      </c>
      <c r="U118" s="33">
        <f t="shared" si="101"/>
        <v>0.2006</v>
      </c>
      <c r="V118" s="33">
        <f t="shared" si="101"/>
        <v>0.18710000000000004</v>
      </c>
      <c r="W118" s="33">
        <f t="shared" si="101"/>
        <v>0.1905</v>
      </c>
      <c r="X118" s="33">
        <f t="shared" si="101"/>
        <v>0.20079999999999998</v>
      </c>
      <c r="Y118" s="33">
        <f t="shared" si="101"/>
        <v>0.15949999999999998</v>
      </c>
      <c r="Z118" s="33">
        <f t="shared" si="101"/>
        <v>0.18920000000000003</v>
      </c>
      <c r="AA118" s="33">
        <f t="shared" si="101"/>
        <v>9.4999999999999973E-2</v>
      </c>
      <c r="AB118" s="33">
        <f t="shared" si="101"/>
        <v>9.6799999999999997E-2</v>
      </c>
      <c r="AC118" s="33">
        <f t="shared" si="101"/>
        <v>0.16000000000000003</v>
      </c>
      <c r="AD118" s="33">
        <f t="shared" si="101"/>
        <v>0.14539999999999997</v>
      </c>
      <c r="AE118" s="33">
        <f t="shared" si="101"/>
        <v>0.19789999999999996</v>
      </c>
      <c r="AF118" s="33">
        <f t="shared" si="101"/>
        <v>0.19310000000000005</v>
      </c>
      <c r="AG118" s="33">
        <f t="shared" si="101"/>
        <v>0.16969999999999996</v>
      </c>
      <c r="AH118" s="33">
        <f t="shared" si="101"/>
        <v>0.15800000000000003</v>
      </c>
      <c r="AI118" s="33">
        <f t="shared" si="101"/>
        <v>0.17930000000000001</v>
      </c>
      <c r="AJ118" s="33">
        <f t="shared" si="101"/>
        <v>0.19350000000000001</v>
      </c>
      <c r="AK118" s="33">
        <f t="shared" si="101"/>
        <v>0.19259999999999999</v>
      </c>
      <c r="AL118" s="33">
        <f t="shared" si="101"/>
        <v>0.18630000000000002</v>
      </c>
      <c r="AM118" s="33">
        <f t="shared" si="101"/>
        <v>0.17920000000000003</v>
      </c>
      <c r="AN118" s="33">
        <f t="shared" si="101"/>
        <v>0.18300000000000005</v>
      </c>
      <c r="AO118" s="33">
        <f t="shared" si="101"/>
        <v>0.126</v>
      </c>
      <c r="AP118" s="33">
        <f t="shared" si="101"/>
        <v>9.4999999999999973E-2</v>
      </c>
      <c r="AQ118" s="33">
        <f t="shared" si="101"/>
        <v>0.18859999999999999</v>
      </c>
      <c r="AR118" s="33">
        <f t="shared" si="101"/>
        <v>9.4999999999999973E-2</v>
      </c>
      <c r="AS118" s="33">
        <f t="shared" si="101"/>
        <v>0.11599999999999999</v>
      </c>
      <c r="AT118" s="33">
        <f t="shared" si="101"/>
        <v>0.13670000000000004</v>
      </c>
      <c r="AU118" s="33">
        <f t="shared" si="101"/>
        <v>0.18540000000000001</v>
      </c>
      <c r="AV118" s="33">
        <f t="shared" si="101"/>
        <v>0.18400000000000005</v>
      </c>
      <c r="AW118" s="33">
        <f t="shared" si="101"/>
        <v>0.18759999999999999</v>
      </c>
      <c r="AX118" s="33">
        <f t="shared" si="101"/>
        <v>0.1996</v>
      </c>
      <c r="AY118" s="33">
        <f t="shared" si="101"/>
        <v>0.17679999999999996</v>
      </c>
      <c r="AZ118" s="33">
        <f t="shared" si="101"/>
        <v>0.11070000000000002</v>
      </c>
      <c r="BA118" s="33">
        <f t="shared" si="101"/>
        <v>0.11370000000000002</v>
      </c>
      <c r="BB118" s="33">
        <f t="shared" si="101"/>
        <v>0.11499999999999999</v>
      </c>
      <c r="BC118" s="33">
        <f t="shared" si="101"/>
        <v>9.8099999999999965E-2</v>
      </c>
      <c r="BD118" s="33">
        <f t="shared" si="101"/>
        <v>0.13029999999999997</v>
      </c>
      <c r="BE118" s="33">
        <f t="shared" si="101"/>
        <v>0.14880000000000004</v>
      </c>
      <c r="BF118" s="33">
        <f t="shared" si="101"/>
        <v>9.8999999999999977E-2</v>
      </c>
      <c r="BG118" s="33">
        <f t="shared" si="101"/>
        <v>0.1603</v>
      </c>
      <c r="BH118" s="33">
        <f t="shared" si="101"/>
        <v>0.17069999999999996</v>
      </c>
      <c r="BI118" s="33">
        <f t="shared" si="101"/>
        <v>0.18720000000000003</v>
      </c>
      <c r="BJ118" s="33">
        <f t="shared" si="101"/>
        <v>0.11680000000000001</v>
      </c>
      <c r="BK118" s="33">
        <f t="shared" si="101"/>
        <v>9.4999999999999973E-2</v>
      </c>
      <c r="BL118" s="33">
        <f t="shared" si="101"/>
        <v>0.1966</v>
      </c>
      <c r="BM118" s="33">
        <f t="shared" si="101"/>
        <v>0.18069999999999997</v>
      </c>
      <c r="BN118" s="33">
        <f t="shared" si="101"/>
        <v>0.13200000000000001</v>
      </c>
      <c r="BO118" s="33">
        <f t="shared" ref="BO118:DZ118" si="102">1-BO111</f>
        <v>0.14880000000000004</v>
      </c>
      <c r="BP118" s="33">
        <f t="shared" si="102"/>
        <v>0.19240000000000002</v>
      </c>
      <c r="BQ118" s="33">
        <f t="shared" si="102"/>
        <v>0.11870000000000003</v>
      </c>
      <c r="BR118" s="33">
        <f t="shared" si="102"/>
        <v>0.12590000000000001</v>
      </c>
      <c r="BS118" s="33">
        <f t="shared" si="102"/>
        <v>0.15390000000000004</v>
      </c>
      <c r="BT118" s="33">
        <f t="shared" si="102"/>
        <v>0.17820000000000003</v>
      </c>
      <c r="BU118" s="33">
        <f t="shared" si="102"/>
        <v>0.17779999999999996</v>
      </c>
      <c r="BV118" s="33">
        <f t="shared" si="102"/>
        <v>0.15039999999999998</v>
      </c>
      <c r="BW118" s="33">
        <f t="shared" si="102"/>
        <v>0.13839999999999997</v>
      </c>
      <c r="BX118" s="33">
        <f t="shared" si="102"/>
        <v>0.19950000000000001</v>
      </c>
      <c r="BY118" s="33">
        <f t="shared" si="102"/>
        <v>0.17449999999999999</v>
      </c>
      <c r="BZ118" s="33">
        <f t="shared" si="102"/>
        <v>0.19079999999999997</v>
      </c>
      <c r="CA118" s="33">
        <f t="shared" si="102"/>
        <v>0.19420000000000004</v>
      </c>
      <c r="CB118" s="33">
        <f t="shared" si="102"/>
        <v>9.4999999999999973E-2</v>
      </c>
      <c r="CC118" s="33">
        <f t="shared" si="102"/>
        <v>0.19169999999999998</v>
      </c>
      <c r="CD118" s="33">
        <f t="shared" si="102"/>
        <v>0.19020000000000004</v>
      </c>
      <c r="CE118" s="33">
        <f t="shared" si="102"/>
        <v>0.19420000000000004</v>
      </c>
      <c r="CF118" s="33">
        <f t="shared" si="102"/>
        <v>0.19589999999999996</v>
      </c>
      <c r="CG118" s="33">
        <f t="shared" si="102"/>
        <v>0.19089999999999996</v>
      </c>
      <c r="CH118" s="33">
        <f t="shared" si="102"/>
        <v>0.19740000000000002</v>
      </c>
      <c r="CI118" s="33">
        <f t="shared" si="102"/>
        <v>0.1673</v>
      </c>
      <c r="CJ118" s="33">
        <f t="shared" si="102"/>
        <v>0.16049999999999998</v>
      </c>
      <c r="CK118" s="33">
        <f t="shared" si="102"/>
        <v>0.11980000000000002</v>
      </c>
      <c r="CL118" s="33">
        <f t="shared" si="102"/>
        <v>0.14849999999999997</v>
      </c>
      <c r="CM118" s="33">
        <f t="shared" si="102"/>
        <v>0.16600000000000004</v>
      </c>
      <c r="CN118" s="33">
        <f t="shared" si="102"/>
        <v>9.4999999999999973E-2</v>
      </c>
      <c r="CO118" s="33">
        <f t="shared" si="102"/>
        <v>0.10870000000000002</v>
      </c>
      <c r="CP118" s="33">
        <f t="shared" si="102"/>
        <v>0.15790000000000004</v>
      </c>
      <c r="CQ118" s="33">
        <f t="shared" si="102"/>
        <v>0.1643</v>
      </c>
      <c r="CR118" s="33">
        <f t="shared" si="102"/>
        <v>0.18899999999999995</v>
      </c>
      <c r="CS118" s="33">
        <f t="shared" si="102"/>
        <v>0.18359999999999999</v>
      </c>
      <c r="CT118" s="33">
        <f t="shared" si="102"/>
        <v>0.19730000000000003</v>
      </c>
      <c r="CU118" s="33">
        <f t="shared" si="102"/>
        <v>0.17800000000000005</v>
      </c>
      <c r="CV118" s="33">
        <f t="shared" si="102"/>
        <v>0.20079999999999998</v>
      </c>
      <c r="CW118" s="33">
        <f t="shared" si="102"/>
        <v>0.19089999999999996</v>
      </c>
      <c r="CX118" s="33">
        <f t="shared" si="102"/>
        <v>0.17449999999999999</v>
      </c>
      <c r="CY118" s="33">
        <f t="shared" si="102"/>
        <v>0.20079999999999998</v>
      </c>
      <c r="CZ118" s="33">
        <f t="shared" si="102"/>
        <v>0.13890000000000002</v>
      </c>
      <c r="DA118" s="33">
        <f t="shared" si="102"/>
        <v>0.19110000000000005</v>
      </c>
      <c r="DB118" s="33">
        <f t="shared" si="102"/>
        <v>0.18340000000000001</v>
      </c>
      <c r="DC118" s="33">
        <f t="shared" si="102"/>
        <v>0.19230000000000003</v>
      </c>
      <c r="DD118" s="33">
        <f t="shared" si="102"/>
        <v>0.19389999999999996</v>
      </c>
      <c r="DE118" s="33">
        <f t="shared" si="102"/>
        <v>0.18369999999999997</v>
      </c>
      <c r="DF118" s="33">
        <f t="shared" si="102"/>
        <v>0.10270000000000001</v>
      </c>
      <c r="DG118" s="33">
        <f t="shared" si="102"/>
        <v>0.19789999999999996</v>
      </c>
      <c r="DH118" s="33">
        <f t="shared" si="102"/>
        <v>0.13890000000000002</v>
      </c>
      <c r="DI118" s="33">
        <f t="shared" si="102"/>
        <v>0.13570000000000004</v>
      </c>
      <c r="DJ118" s="33">
        <f t="shared" si="102"/>
        <v>0.16930000000000001</v>
      </c>
      <c r="DK118" s="33">
        <f t="shared" si="102"/>
        <v>0.17400000000000004</v>
      </c>
      <c r="DL118" s="33">
        <f t="shared" si="102"/>
        <v>0.11980000000000002</v>
      </c>
      <c r="DM118" s="33">
        <f t="shared" si="102"/>
        <v>0.18899999999999995</v>
      </c>
      <c r="DN118" s="33">
        <f t="shared" si="102"/>
        <v>0.14870000000000005</v>
      </c>
      <c r="DO118" s="33">
        <f t="shared" si="102"/>
        <v>0.13229999999999997</v>
      </c>
      <c r="DP118" s="33">
        <f t="shared" si="102"/>
        <v>0.19110000000000005</v>
      </c>
      <c r="DQ118" s="33">
        <f t="shared" si="102"/>
        <v>0.16379999999999995</v>
      </c>
      <c r="DR118" s="33">
        <f t="shared" si="102"/>
        <v>0.14670000000000005</v>
      </c>
      <c r="DS118" s="33">
        <f t="shared" si="102"/>
        <v>0.16830000000000001</v>
      </c>
      <c r="DT118" s="33">
        <f t="shared" si="102"/>
        <v>0.19240000000000002</v>
      </c>
      <c r="DU118" s="33">
        <f t="shared" si="102"/>
        <v>0.18100000000000005</v>
      </c>
      <c r="DV118" s="33">
        <f t="shared" si="102"/>
        <v>0.19030000000000002</v>
      </c>
      <c r="DW118" s="33">
        <f t="shared" si="102"/>
        <v>0.18400000000000005</v>
      </c>
      <c r="DX118" s="33">
        <f t="shared" si="102"/>
        <v>0.19330000000000003</v>
      </c>
      <c r="DY118" s="33">
        <f t="shared" si="102"/>
        <v>0.18400000000000005</v>
      </c>
      <c r="DZ118" s="33">
        <f t="shared" si="102"/>
        <v>0.16620000000000001</v>
      </c>
      <c r="EA118" s="33">
        <f t="shared" ref="EA118:FX118" si="103">1-EA111</f>
        <v>0.17200000000000004</v>
      </c>
      <c r="EB118" s="33">
        <f t="shared" si="103"/>
        <v>0.1714</v>
      </c>
      <c r="EC118" s="33">
        <f t="shared" si="103"/>
        <v>0.18469999999999998</v>
      </c>
      <c r="ED118" s="33">
        <f t="shared" si="103"/>
        <v>0.14049999999999996</v>
      </c>
      <c r="EE118" s="33">
        <f t="shared" si="103"/>
        <v>0.19159999999999999</v>
      </c>
      <c r="EF118" s="33">
        <f t="shared" si="103"/>
        <v>0.14459999999999995</v>
      </c>
      <c r="EG118" s="33">
        <f t="shared" si="103"/>
        <v>0.18759999999999999</v>
      </c>
      <c r="EH118" s="33">
        <f t="shared" si="103"/>
        <v>0.18789999999999996</v>
      </c>
      <c r="EI118" s="33">
        <f t="shared" si="103"/>
        <v>0.10899999999999999</v>
      </c>
      <c r="EJ118" s="33">
        <f t="shared" si="103"/>
        <v>0.11270000000000002</v>
      </c>
      <c r="EK118" s="33">
        <f t="shared" si="103"/>
        <v>0.16779999999999995</v>
      </c>
      <c r="EL118" s="33">
        <f t="shared" si="103"/>
        <v>0.17459999999999998</v>
      </c>
      <c r="EM118" s="33">
        <f t="shared" si="103"/>
        <v>0.17869999999999997</v>
      </c>
      <c r="EN118" s="33">
        <f t="shared" si="103"/>
        <v>0.15800000000000003</v>
      </c>
      <c r="EO118" s="33">
        <f t="shared" si="103"/>
        <v>0.18310000000000004</v>
      </c>
      <c r="EP118" s="33">
        <f t="shared" si="103"/>
        <v>0.17710000000000004</v>
      </c>
      <c r="EQ118" s="33">
        <f t="shared" si="103"/>
        <v>0.13490000000000002</v>
      </c>
      <c r="ER118" s="33">
        <f t="shared" si="103"/>
        <v>0.18389999999999995</v>
      </c>
      <c r="ES118" s="33">
        <f t="shared" si="103"/>
        <v>0.19279999999999997</v>
      </c>
      <c r="ET118" s="33">
        <f t="shared" si="103"/>
        <v>0.19140000000000001</v>
      </c>
      <c r="EU118" s="33">
        <f t="shared" si="103"/>
        <v>0.17120000000000002</v>
      </c>
      <c r="EV118" s="33">
        <f t="shared" si="103"/>
        <v>0.19910000000000005</v>
      </c>
      <c r="EW118" s="33">
        <f t="shared" si="103"/>
        <v>0.1623</v>
      </c>
      <c r="EX118" s="33">
        <f t="shared" si="103"/>
        <v>0.19310000000000005</v>
      </c>
      <c r="EY118" s="33">
        <f t="shared" si="103"/>
        <v>0.16459999999999997</v>
      </c>
      <c r="EZ118" s="33">
        <f t="shared" si="103"/>
        <v>0.1956</v>
      </c>
      <c r="FA118" s="33">
        <f t="shared" si="103"/>
        <v>0.13109999999999999</v>
      </c>
      <c r="FB118" s="33">
        <f t="shared" si="103"/>
        <v>0.18430000000000002</v>
      </c>
      <c r="FC118" s="33">
        <f t="shared" si="103"/>
        <v>0.13790000000000002</v>
      </c>
      <c r="FD118" s="33">
        <f t="shared" si="103"/>
        <v>0.17800000000000005</v>
      </c>
      <c r="FE118" s="33">
        <f t="shared" si="103"/>
        <v>0.19850000000000001</v>
      </c>
      <c r="FF118" s="33">
        <f t="shared" si="103"/>
        <v>0.19140000000000001</v>
      </c>
      <c r="FG118" s="33">
        <f t="shared" si="103"/>
        <v>0.19579999999999997</v>
      </c>
      <c r="FH118" s="33">
        <f t="shared" si="103"/>
        <v>0.19940000000000002</v>
      </c>
      <c r="FI118" s="33">
        <f t="shared" si="103"/>
        <v>0.13949999999999996</v>
      </c>
      <c r="FJ118" s="33">
        <f t="shared" si="103"/>
        <v>0.13829999999999998</v>
      </c>
      <c r="FK118" s="33">
        <f t="shared" si="103"/>
        <v>0.13549999999999995</v>
      </c>
      <c r="FL118" s="33">
        <f t="shared" si="103"/>
        <v>0.11460000000000004</v>
      </c>
      <c r="FM118" s="33">
        <f t="shared" si="103"/>
        <v>0.12929999999999997</v>
      </c>
      <c r="FN118" s="33">
        <f t="shared" si="103"/>
        <v>0.10219999999999996</v>
      </c>
      <c r="FO118" s="33">
        <f t="shared" si="103"/>
        <v>0.1552</v>
      </c>
      <c r="FP118" s="33">
        <f t="shared" si="103"/>
        <v>0.13690000000000002</v>
      </c>
      <c r="FQ118" s="33">
        <f t="shared" si="103"/>
        <v>0.15839999999999999</v>
      </c>
      <c r="FR118" s="33">
        <f t="shared" si="103"/>
        <v>0.19310000000000005</v>
      </c>
      <c r="FS118" s="33">
        <f t="shared" si="103"/>
        <v>0.19189999999999996</v>
      </c>
      <c r="FT118" s="33">
        <f t="shared" si="103"/>
        <v>0.20009999999999994</v>
      </c>
      <c r="FU118" s="33">
        <f t="shared" si="103"/>
        <v>0.16349999999999998</v>
      </c>
      <c r="FV118" s="33">
        <f t="shared" si="103"/>
        <v>0.16739999999999999</v>
      </c>
      <c r="FW118" s="33">
        <f t="shared" si="103"/>
        <v>0.19330000000000003</v>
      </c>
      <c r="FX118" s="33">
        <f t="shared" si="103"/>
        <v>0.20030000000000003</v>
      </c>
      <c r="FY118" s="33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</row>
    <row r="119" spans="1:204" x14ac:dyDescent="0.35">
      <c r="A119" s="6" t="s">
        <v>607</v>
      </c>
      <c r="B119" s="7" t="s">
        <v>608</v>
      </c>
      <c r="C119" s="33">
        <f t="shared" ref="C119:BN119" si="104">C109</f>
        <v>1.0297000000000001</v>
      </c>
      <c r="D119" s="33">
        <f t="shared" si="104"/>
        <v>1.0297000000000001</v>
      </c>
      <c r="E119" s="33">
        <f t="shared" si="104"/>
        <v>1.0297000000000001</v>
      </c>
      <c r="F119" s="33">
        <f t="shared" si="104"/>
        <v>1.0297000000000001</v>
      </c>
      <c r="G119" s="33">
        <f t="shared" si="104"/>
        <v>1.0921000000000001</v>
      </c>
      <c r="H119" s="33">
        <f t="shared" si="104"/>
        <v>1.1168</v>
      </c>
      <c r="I119" s="33">
        <f t="shared" si="104"/>
        <v>1.0297000000000001</v>
      </c>
      <c r="J119" s="33">
        <f t="shared" si="104"/>
        <v>1.0605</v>
      </c>
      <c r="K119" s="33">
        <f t="shared" si="104"/>
        <v>1.5946</v>
      </c>
      <c r="L119" s="33">
        <f t="shared" si="104"/>
        <v>1.0558000000000001</v>
      </c>
      <c r="M119" s="33">
        <f t="shared" si="104"/>
        <v>1.1193</v>
      </c>
      <c r="N119" s="33">
        <f t="shared" si="104"/>
        <v>1.0297000000000001</v>
      </c>
      <c r="O119" s="33">
        <f t="shared" si="104"/>
        <v>1.0297000000000001</v>
      </c>
      <c r="P119" s="33">
        <f t="shared" si="104"/>
        <v>1.4551000000000001</v>
      </c>
      <c r="Q119" s="33">
        <f t="shared" si="104"/>
        <v>1.0297000000000001</v>
      </c>
      <c r="R119" s="33">
        <f t="shared" si="104"/>
        <v>1.0297000000000001</v>
      </c>
      <c r="S119" s="33">
        <f t="shared" si="104"/>
        <v>1.0889</v>
      </c>
      <c r="T119" s="33">
        <f t="shared" si="104"/>
        <v>1.9696</v>
      </c>
      <c r="U119" s="33">
        <f t="shared" si="104"/>
        <v>2.3872</v>
      </c>
      <c r="V119" s="33">
        <f t="shared" si="104"/>
        <v>1.5908</v>
      </c>
      <c r="W119" s="33">
        <f t="shared" si="104"/>
        <v>1.7925</v>
      </c>
      <c r="X119" s="33">
        <f t="shared" si="104"/>
        <v>2.3957999999999999</v>
      </c>
      <c r="Y119" s="33">
        <f t="shared" si="104"/>
        <v>1.1365000000000001</v>
      </c>
      <c r="Z119" s="33">
        <f t="shared" si="104"/>
        <v>1.7138</v>
      </c>
      <c r="AA119" s="33">
        <f t="shared" si="104"/>
        <v>1.0297000000000001</v>
      </c>
      <c r="AB119" s="33">
        <f t="shared" si="104"/>
        <v>1.0297000000000001</v>
      </c>
      <c r="AC119" s="33">
        <f t="shared" si="104"/>
        <v>1.1394</v>
      </c>
      <c r="AD119" s="33">
        <f t="shared" si="104"/>
        <v>1.1008</v>
      </c>
      <c r="AE119" s="33">
        <f t="shared" si="104"/>
        <v>2.2281</v>
      </c>
      <c r="AF119" s="33">
        <f t="shared" si="104"/>
        <v>1.9407000000000001</v>
      </c>
      <c r="AG119" s="33">
        <f t="shared" si="104"/>
        <v>1.2042999999999999</v>
      </c>
      <c r="AH119" s="33">
        <f t="shared" si="104"/>
        <v>1.1263000000000001</v>
      </c>
      <c r="AI119" s="33">
        <f t="shared" si="104"/>
        <v>1.3619000000000001</v>
      </c>
      <c r="AJ119" s="33">
        <f t="shared" si="104"/>
        <v>1.9670000000000001</v>
      </c>
      <c r="AK119" s="33">
        <f t="shared" si="104"/>
        <v>1.9166000000000001</v>
      </c>
      <c r="AL119" s="33">
        <f t="shared" si="104"/>
        <v>1.5457000000000001</v>
      </c>
      <c r="AM119" s="33">
        <f t="shared" si="104"/>
        <v>1.3574999999999999</v>
      </c>
      <c r="AN119" s="33">
        <f t="shared" si="104"/>
        <v>1.4579</v>
      </c>
      <c r="AO119" s="33">
        <f t="shared" si="104"/>
        <v>1.0322</v>
      </c>
      <c r="AP119" s="33">
        <f t="shared" si="104"/>
        <v>1.0297000000000001</v>
      </c>
      <c r="AQ119" s="33">
        <f t="shared" si="104"/>
        <v>1.6803999999999999</v>
      </c>
      <c r="AR119" s="33">
        <f t="shared" si="104"/>
        <v>1.0297000000000001</v>
      </c>
      <c r="AS119" s="33">
        <f t="shared" si="104"/>
        <v>1.0297000000000001</v>
      </c>
      <c r="AT119" s="33">
        <f t="shared" si="104"/>
        <v>1.0527</v>
      </c>
      <c r="AU119" s="33">
        <f t="shared" si="104"/>
        <v>1.5205</v>
      </c>
      <c r="AV119" s="33">
        <f t="shared" si="104"/>
        <v>1.4831000000000001</v>
      </c>
      <c r="AW119" s="33">
        <f t="shared" si="104"/>
        <v>1.6209</v>
      </c>
      <c r="AX119" s="33">
        <f t="shared" si="104"/>
        <v>2.3281000000000001</v>
      </c>
      <c r="AY119" s="33">
        <f t="shared" si="104"/>
        <v>1.2946</v>
      </c>
      <c r="AZ119" s="33">
        <f t="shared" si="104"/>
        <v>1.0297000000000001</v>
      </c>
      <c r="BA119" s="33">
        <f t="shared" si="104"/>
        <v>1.0297000000000001</v>
      </c>
      <c r="BB119" s="33">
        <f t="shared" si="104"/>
        <v>1.0297000000000001</v>
      </c>
      <c r="BC119" s="33">
        <f t="shared" si="104"/>
        <v>1.0297000000000001</v>
      </c>
      <c r="BD119" s="33">
        <f t="shared" si="104"/>
        <v>1.0362</v>
      </c>
      <c r="BE119" s="33">
        <f t="shared" si="104"/>
        <v>1.1069</v>
      </c>
      <c r="BF119" s="33">
        <f t="shared" si="104"/>
        <v>1.0297000000000001</v>
      </c>
      <c r="BG119" s="33">
        <f t="shared" si="104"/>
        <v>1.1415</v>
      </c>
      <c r="BH119" s="33">
        <f t="shared" si="104"/>
        <v>1.2108000000000001</v>
      </c>
      <c r="BI119" s="33">
        <f t="shared" si="104"/>
        <v>1.5991</v>
      </c>
      <c r="BJ119" s="33">
        <f t="shared" si="104"/>
        <v>1.0297000000000001</v>
      </c>
      <c r="BK119" s="33">
        <f t="shared" si="104"/>
        <v>1.0297000000000001</v>
      </c>
      <c r="BL119" s="33">
        <f t="shared" si="104"/>
        <v>2.1472000000000002</v>
      </c>
      <c r="BM119" s="33">
        <f t="shared" si="104"/>
        <v>1.3971</v>
      </c>
      <c r="BN119" s="33">
        <f t="shared" si="104"/>
        <v>1.0397000000000001</v>
      </c>
      <c r="BO119" s="33">
        <f t="shared" ref="BO119:DZ119" si="105">BO109</f>
        <v>1.1068</v>
      </c>
      <c r="BP119" s="33">
        <f t="shared" si="105"/>
        <v>1.9</v>
      </c>
      <c r="BQ119" s="33">
        <f t="shared" si="105"/>
        <v>1.0297000000000001</v>
      </c>
      <c r="BR119" s="33">
        <f t="shared" si="105"/>
        <v>1.032</v>
      </c>
      <c r="BS119" s="33">
        <f t="shared" si="105"/>
        <v>1.1155999999999999</v>
      </c>
      <c r="BT119" s="33">
        <f t="shared" si="105"/>
        <v>1.3307</v>
      </c>
      <c r="BU119" s="33">
        <f t="shared" si="105"/>
        <v>1.3208</v>
      </c>
      <c r="BV119" s="33">
        <f t="shared" si="105"/>
        <v>1.1095999999999999</v>
      </c>
      <c r="BW119" s="33">
        <f t="shared" si="105"/>
        <v>1.069</v>
      </c>
      <c r="BX119" s="33">
        <f t="shared" si="105"/>
        <v>2.3212999999999999</v>
      </c>
      <c r="BY119" s="33">
        <f t="shared" si="105"/>
        <v>1.3036000000000001</v>
      </c>
      <c r="BZ119" s="33">
        <f t="shared" si="105"/>
        <v>1.8089999999999999</v>
      </c>
      <c r="CA119" s="33">
        <f t="shared" si="105"/>
        <v>2.0072000000000001</v>
      </c>
      <c r="CB119" s="33">
        <f t="shared" si="105"/>
        <v>1.0297000000000001</v>
      </c>
      <c r="CC119" s="33">
        <f t="shared" si="105"/>
        <v>1.8616999999999999</v>
      </c>
      <c r="CD119" s="33">
        <f t="shared" si="105"/>
        <v>1.774</v>
      </c>
      <c r="CE119" s="33">
        <f t="shared" si="105"/>
        <v>2.0053999999999998</v>
      </c>
      <c r="CF119" s="33">
        <f t="shared" si="105"/>
        <v>2.1065999999999998</v>
      </c>
      <c r="CG119" s="33">
        <f t="shared" si="105"/>
        <v>1.8153999999999999</v>
      </c>
      <c r="CH119" s="33">
        <f t="shared" si="105"/>
        <v>2.1957</v>
      </c>
      <c r="CI119" s="33">
        <f t="shared" si="105"/>
        <v>1.1881999999999999</v>
      </c>
      <c r="CJ119" s="33">
        <f t="shared" si="105"/>
        <v>1.1429</v>
      </c>
      <c r="CK119" s="33">
        <f t="shared" si="105"/>
        <v>1.0297000000000001</v>
      </c>
      <c r="CL119" s="33">
        <f t="shared" si="105"/>
        <v>1.1062000000000001</v>
      </c>
      <c r="CM119" s="33">
        <f t="shared" si="105"/>
        <v>1.1797</v>
      </c>
      <c r="CN119" s="33">
        <f t="shared" si="105"/>
        <v>1.0297000000000001</v>
      </c>
      <c r="CO119" s="33">
        <f t="shared" si="105"/>
        <v>1.0297000000000001</v>
      </c>
      <c r="CP119" s="33">
        <f t="shared" si="105"/>
        <v>1.1259999999999999</v>
      </c>
      <c r="CQ119" s="33">
        <f t="shared" si="105"/>
        <v>1.1682999999999999</v>
      </c>
      <c r="CR119" s="33">
        <f t="shared" si="105"/>
        <v>1.7025999999999999</v>
      </c>
      <c r="CS119" s="33">
        <f t="shared" si="105"/>
        <v>1.4728000000000001</v>
      </c>
      <c r="CT119" s="33">
        <f t="shared" si="105"/>
        <v>2.1916000000000002</v>
      </c>
      <c r="CU119" s="33">
        <f t="shared" si="105"/>
        <v>1.3274999999999999</v>
      </c>
      <c r="CV119" s="33">
        <f t="shared" si="105"/>
        <v>2.3957999999999999</v>
      </c>
      <c r="CW119" s="33">
        <f t="shared" si="105"/>
        <v>1.8128</v>
      </c>
      <c r="CX119" s="33">
        <f t="shared" si="105"/>
        <v>1.2361</v>
      </c>
      <c r="CY119" s="33">
        <f t="shared" si="105"/>
        <v>2.3957999999999999</v>
      </c>
      <c r="CZ119" s="33">
        <f t="shared" si="105"/>
        <v>1.0740000000000001</v>
      </c>
      <c r="DA119" s="33">
        <f t="shared" si="105"/>
        <v>1.8229</v>
      </c>
      <c r="DB119" s="33">
        <f t="shared" si="105"/>
        <v>1.4676</v>
      </c>
      <c r="DC119" s="33">
        <f t="shared" si="105"/>
        <v>1.8993</v>
      </c>
      <c r="DD119" s="33">
        <f t="shared" si="105"/>
        <v>1.9933000000000001</v>
      </c>
      <c r="DE119" s="33">
        <f t="shared" si="105"/>
        <v>1.4772000000000001</v>
      </c>
      <c r="DF119" s="33">
        <f t="shared" si="105"/>
        <v>1.0297000000000001</v>
      </c>
      <c r="DG119" s="33">
        <f t="shared" si="105"/>
        <v>2.2265000000000001</v>
      </c>
      <c r="DH119" s="33">
        <f t="shared" si="105"/>
        <v>1.0741000000000001</v>
      </c>
      <c r="DI119" s="33">
        <f t="shared" si="105"/>
        <v>1.0499000000000001</v>
      </c>
      <c r="DJ119" s="33">
        <f t="shared" si="105"/>
        <v>1.2012</v>
      </c>
      <c r="DK119" s="33">
        <f t="shared" si="105"/>
        <v>1.2330000000000001</v>
      </c>
      <c r="DL119" s="33">
        <f t="shared" si="105"/>
        <v>1.0297000000000001</v>
      </c>
      <c r="DM119" s="33">
        <f t="shared" si="105"/>
        <v>1.7014</v>
      </c>
      <c r="DN119" s="33">
        <f t="shared" si="105"/>
        <v>1.1067</v>
      </c>
      <c r="DO119" s="33">
        <f t="shared" si="105"/>
        <v>1.0405</v>
      </c>
      <c r="DP119" s="33">
        <f t="shared" si="105"/>
        <v>1.8278000000000001</v>
      </c>
      <c r="DQ119" s="33">
        <f t="shared" si="105"/>
        <v>1.1648000000000001</v>
      </c>
      <c r="DR119" s="33">
        <f t="shared" si="105"/>
        <v>1.1031</v>
      </c>
      <c r="DS119" s="33">
        <f t="shared" si="105"/>
        <v>1.1948000000000001</v>
      </c>
      <c r="DT119" s="33">
        <f t="shared" si="105"/>
        <v>1.9049</v>
      </c>
      <c r="DU119" s="33">
        <f t="shared" si="105"/>
        <v>1.4052</v>
      </c>
      <c r="DV119" s="33">
        <f t="shared" si="105"/>
        <v>1.7797000000000001</v>
      </c>
      <c r="DW119" s="33">
        <f t="shared" si="105"/>
        <v>1.4854000000000001</v>
      </c>
      <c r="DX119" s="33">
        <f t="shared" si="105"/>
        <v>1.9564999999999999</v>
      </c>
      <c r="DY119" s="33">
        <f t="shared" si="105"/>
        <v>1.4841</v>
      </c>
      <c r="DZ119" s="33">
        <f t="shared" si="105"/>
        <v>1.1808000000000001</v>
      </c>
      <c r="EA119" s="33">
        <f t="shared" ref="EA119:FX119" si="106">EA109</f>
        <v>1.2194</v>
      </c>
      <c r="EB119" s="33">
        <f t="shared" si="106"/>
        <v>1.2155</v>
      </c>
      <c r="EC119" s="33">
        <f t="shared" si="106"/>
        <v>1.5017</v>
      </c>
      <c r="ED119" s="33">
        <f t="shared" si="106"/>
        <v>1.0913999999999999</v>
      </c>
      <c r="EE119" s="33">
        <f t="shared" si="106"/>
        <v>1.8560000000000001</v>
      </c>
      <c r="EF119" s="33">
        <f t="shared" si="106"/>
        <v>1.0995999999999999</v>
      </c>
      <c r="EG119" s="33">
        <f t="shared" si="106"/>
        <v>1.6187</v>
      </c>
      <c r="EH119" s="33">
        <f t="shared" si="106"/>
        <v>1.6396999999999999</v>
      </c>
      <c r="EI119" s="33">
        <f t="shared" si="106"/>
        <v>1.0297000000000001</v>
      </c>
      <c r="EJ119" s="33">
        <f t="shared" si="106"/>
        <v>1.0297000000000001</v>
      </c>
      <c r="EK119" s="33">
        <f t="shared" si="106"/>
        <v>1.1917</v>
      </c>
      <c r="EL119" s="33">
        <f t="shared" si="106"/>
        <v>1.2367999999999999</v>
      </c>
      <c r="EM119" s="33">
        <f t="shared" si="106"/>
        <v>1.3444</v>
      </c>
      <c r="EN119" s="33">
        <f t="shared" si="106"/>
        <v>1.1267</v>
      </c>
      <c r="EO119" s="33">
        <f t="shared" si="106"/>
        <v>1.4592000000000001</v>
      </c>
      <c r="EP119" s="33">
        <f t="shared" si="106"/>
        <v>1.3023</v>
      </c>
      <c r="EQ119" s="33">
        <f t="shared" si="106"/>
        <v>1.0478000000000001</v>
      </c>
      <c r="ER119" s="33">
        <f t="shared" si="106"/>
        <v>1.4826999999999999</v>
      </c>
      <c r="ES119" s="33">
        <f t="shared" si="106"/>
        <v>1.9240999999999999</v>
      </c>
      <c r="ET119" s="33">
        <f t="shared" si="106"/>
        <v>2.0579999999999998</v>
      </c>
      <c r="EU119" s="33">
        <f t="shared" si="106"/>
        <v>1.2141</v>
      </c>
      <c r="EV119" s="33">
        <f t="shared" si="106"/>
        <v>2.2961</v>
      </c>
      <c r="EW119" s="33">
        <f t="shared" si="106"/>
        <v>1.1552</v>
      </c>
      <c r="EX119" s="33">
        <f t="shared" si="106"/>
        <v>1.9443999999999999</v>
      </c>
      <c r="EY119" s="33">
        <f t="shared" si="106"/>
        <v>1.1705000000000001</v>
      </c>
      <c r="EZ119" s="33">
        <f t="shared" si="106"/>
        <v>2.0911</v>
      </c>
      <c r="FA119" s="33">
        <f t="shared" si="106"/>
        <v>1.0371999999999999</v>
      </c>
      <c r="FB119" s="33">
        <f t="shared" si="106"/>
        <v>1.4910000000000001</v>
      </c>
      <c r="FC119" s="33">
        <f t="shared" si="106"/>
        <v>1.0633999999999999</v>
      </c>
      <c r="FD119" s="33">
        <f t="shared" si="106"/>
        <v>1.3258000000000001</v>
      </c>
      <c r="FE119" s="33">
        <f t="shared" si="106"/>
        <v>2.2595999999999998</v>
      </c>
      <c r="FF119" s="33">
        <f t="shared" si="106"/>
        <v>1.8429</v>
      </c>
      <c r="FG119" s="33">
        <f t="shared" si="106"/>
        <v>2.1023999999999998</v>
      </c>
      <c r="FH119" s="33">
        <f t="shared" si="106"/>
        <v>2.3168000000000002</v>
      </c>
      <c r="FI119" s="33">
        <f t="shared" si="106"/>
        <v>1.0812999999999999</v>
      </c>
      <c r="FJ119" s="33">
        <f t="shared" si="106"/>
        <v>1.0682</v>
      </c>
      <c r="FK119" s="33">
        <f t="shared" si="106"/>
        <v>1.0495000000000001</v>
      </c>
      <c r="FL119" s="33">
        <f t="shared" si="106"/>
        <v>1.0297000000000001</v>
      </c>
      <c r="FM119" s="33">
        <f t="shared" si="106"/>
        <v>1.0353000000000001</v>
      </c>
      <c r="FN119" s="33">
        <f t="shared" si="106"/>
        <v>1.0297000000000001</v>
      </c>
      <c r="FO119" s="33">
        <f t="shared" si="106"/>
        <v>1.1178999999999999</v>
      </c>
      <c r="FP119" s="33">
        <f t="shared" si="106"/>
        <v>1.0532999999999999</v>
      </c>
      <c r="FQ119" s="33">
        <f t="shared" si="106"/>
        <v>1.1293</v>
      </c>
      <c r="FR119" s="33">
        <f t="shared" si="106"/>
        <v>1.9414</v>
      </c>
      <c r="FS119" s="33">
        <f t="shared" si="106"/>
        <v>1.8714999999999999</v>
      </c>
      <c r="FT119" s="33">
        <f t="shared" si="106"/>
        <v>2.3563000000000001</v>
      </c>
      <c r="FU119" s="33">
        <f t="shared" si="106"/>
        <v>1.1627000000000001</v>
      </c>
      <c r="FV119" s="33">
        <f t="shared" si="106"/>
        <v>1.1891</v>
      </c>
      <c r="FW119" s="33">
        <f t="shared" si="106"/>
        <v>1.9535</v>
      </c>
      <c r="FX119" s="33">
        <f t="shared" si="106"/>
        <v>2.3675999999999999</v>
      </c>
      <c r="FY119" s="84"/>
      <c r="FZ119" s="33">
        <f>SUM(C119:FX119)</f>
        <v>253.14540000000002</v>
      </c>
      <c r="GA119" s="7"/>
      <c r="GB119" s="33"/>
      <c r="GC119" s="33"/>
      <c r="GD119" s="33"/>
      <c r="GE119" s="33"/>
      <c r="GF119" s="33"/>
      <c r="GG119" s="7"/>
      <c r="GH119" s="7"/>
      <c r="GI119" s="7"/>
      <c r="GJ119" s="7"/>
      <c r="GK119" s="7"/>
      <c r="GL119" s="7"/>
      <c r="GM119" s="7"/>
    </row>
    <row r="120" spans="1:204" x14ac:dyDescent="0.35">
      <c r="A120" s="6" t="s">
        <v>609</v>
      </c>
      <c r="B120" s="7" t="s">
        <v>596</v>
      </c>
      <c r="C120" s="60">
        <f>((C114*C115*C116)+(C118*C117))*C119</f>
        <v>9970.7615776572675</v>
      </c>
      <c r="D120" s="60">
        <f t="shared" ref="D120:BO120" si="107">ROUND(((D114*D115*D116)+(D118*D117))*D119,8)</f>
        <v>10017.20799798</v>
      </c>
      <c r="E120" s="60">
        <f t="shared" si="107"/>
        <v>9886.49438199</v>
      </c>
      <c r="F120" s="60">
        <f t="shared" si="107"/>
        <v>9930.8085082699999</v>
      </c>
      <c r="G120" s="60">
        <f t="shared" si="107"/>
        <v>10465.32492667</v>
      </c>
      <c r="H120" s="60">
        <f t="shared" si="107"/>
        <v>10605.79369869</v>
      </c>
      <c r="I120" s="60">
        <f t="shared" si="107"/>
        <v>9907.4563957800001</v>
      </c>
      <c r="J120" s="60">
        <f t="shared" si="107"/>
        <v>9540.04873142</v>
      </c>
      <c r="K120" s="60">
        <f t="shared" si="107"/>
        <v>14040.564895199999</v>
      </c>
      <c r="L120" s="60">
        <f t="shared" si="107"/>
        <v>10314.86335616</v>
      </c>
      <c r="M120" s="60">
        <f t="shared" si="107"/>
        <v>10893.942157330001</v>
      </c>
      <c r="N120" s="60">
        <f t="shared" si="107"/>
        <v>10310.731078590001</v>
      </c>
      <c r="O120" s="60">
        <f t="shared" si="107"/>
        <v>10056.020073829999</v>
      </c>
      <c r="P120" s="60">
        <f t="shared" si="107"/>
        <v>13826.134188010001</v>
      </c>
      <c r="Q120" s="60">
        <f t="shared" si="107"/>
        <v>10152.680189029999</v>
      </c>
      <c r="R120" s="60">
        <f t="shared" si="107"/>
        <v>9900.45076204</v>
      </c>
      <c r="S120" s="60">
        <f t="shared" si="107"/>
        <v>10185.54370479</v>
      </c>
      <c r="T120" s="60">
        <f t="shared" si="107"/>
        <v>16984.95288778</v>
      </c>
      <c r="U120" s="60">
        <f t="shared" si="107"/>
        <v>20435.938708850001</v>
      </c>
      <c r="V120" s="60">
        <f t="shared" si="107"/>
        <v>13714.81341237</v>
      </c>
      <c r="W120" s="60">
        <f t="shared" si="107"/>
        <v>15355.897658010001</v>
      </c>
      <c r="X120" s="60">
        <f t="shared" si="107"/>
        <v>20493.805804</v>
      </c>
      <c r="Y120" s="60">
        <f t="shared" si="107"/>
        <v>9734.3066443200005</v>
      </c>
      <c r="Z120" s="60">
        <f t="shared" si="107"/>
        <v>14447.370117160001</v>
      </c>
      <c r="AA120" s="60">
        <f t="shared" si="107"/>
        <v>10084.9440935</v>
      </c>
      <c r="AB120" s="60">
        <f t="shared" si="107"/>
        <v>10306.76421333</v>
      </c>
      <c r="AC120" s="60">
        <f t="shared" si="107"/>
        <v>10562.72390214</v>
      </c>
      <c r="AD120" s="60">
        <f t="shared" si="107"/>
        <v>10075.77386768</v>
      </c>
      <c r="AE120" s="60">
        <f t="shared" si="107"/>
        <v>18962.115657300001</v>
      </c>
      <c r="AF120" s="60">
        <f t="shared" si="107"/>
        <v>17204.207461090002</v>
      </c>
      <c r="AG120" s="60">
        <f t="shared" si="107"/>
        <v>11462.727666590001</v>
      </c>
      <c r="AH120" s="60">
        <f t="shared" si="107"/>
        <v>9946.6339820100002</v>
      </c>
      <c r="AI120" s="60">
        <f t="shared" si="107"/>
        <v>11920.026465200001</v>
      </c>
      <c r="AJ120" s="60">
        <f t="shared" si="107"/>
        <v>17359.712937349999</v>
      </c>
      <c r="AK120" s="60">
        <f t="shared" si="107"/>
        <v>16616.560342360001</v>
      </c>
      <c r="AL120" s="60">
        <f t="shared" si="107"/>
        <v>13529.98014747</v>
      </c>
      <c r="AM120" s="60">
        <f t="shared" si="107"/>
        <v>11971.61757355</v>
      </c>
      <c r="AN120" s="60">
        <f t="shared" si="107"/>
        <v>13169.47590754</v>
      </c>
      <c r="AO120" s="60">
        <f t="shared" si="107"/>
        <v>9749.9689774800008</v>
      </c>
      <c r="AP120" s="60">
        <f t="shared" si="107"/>
        <v>10160.20642187</v>
      </c>
      <c r="AQ120" s="60">
        <f t="shared" si="107"/>
        <v>15432.62664135</v>
      </c>
      <c r="AR120" s="60">
        <f t="shared" si="107"/>
        <v>10167.732654699999</v>
      </c>
      <c r="AS120" s="60">
        <f t="shared" si="107"/>
        <v>10661.436896200001</v>
      </c>
      <c r="AT120" s="60">
        <f t="shared" si="107"/>
        <v>10322.30928412</v>
      </c>
      <c r="AU120" s="60">
        <f t="shared" si="107"/>
        <v>14440.92353186</v>
      </c>
      <c r="AV120" s="60">
        <f t="shared" si="107"/>
        <v>13962.27590085</v>
      </c>
      <c r="AW120" s="60">
        <f t="shared" si="107"/>
        <v>15271.26311256</v>
      </c>
      <c r="AX120" s="60">
        <f t="shared" si="107"/>
        <v>21421.33325308</v>
      </c>
      <c r="AY120" s="60">
        <f t="shared" si="107"/>
        <v>12220.18593546</v>
      </c>
      <c r="AZ120" s="60">
        <f t="shared" si="107"/>
        <v>9861.9738322400008</v>
      </c>
      <c r="BA120" s="60">
        <f t="shared" si="107"/>
        <v>9643.0086911300004</v>
      </c>
      <c r="BB120" s="60">
        <f t="shared" si="107"/>
        <v>9714.6617542399999</v>
      </c>
      <c r="BC120" s="60">
        <f t="shared" si="107"/>
        <v>9876.3734699800007</v>
      </c>
      <c r="BD120" s="60">
        <f t="shared" si="107"/>
        <v>9904.5025165099996</v>
      </c>
      <c r="BE120" s="60">
        <f t="shared" si="107"/>
        <v>10530.17192776</v>
      </c>
      <c r="BF120" s="60">
        <f t="shared" si="107"/>
        <v>9949.7463396700005</v>
      </c>
      <c r="BG120" s="60">
        <f t="shared" si="107"/>
        <v>10736.532637300001</v>
      </c>
      <c r="BH120" s="60">
        <f t="shared" si="107"/>
        <v>11457.61603184</v>
      </c>
      <c r="BI120" s="60">
        <f t="shared" si="107"/>
        <v>14804.501522840001</v>
      </c>
      <c r="BJ120" s="60">
        <f t="shared" si="107"/>
        <v>10005.615104529999</v>
      </c>
      <c r="BK120" s="60">
        <f t="shared" si="107"/>
        <v>9896.7882726000007</v>
      </c>
      <c r="BL120" s="60">
        <f t="shared" si="107"/>
        <v>19640.496344359999</v>
      </c>
      <c r="BM120" s="60">
        <f t="shared" si="107"/>
        <v>12836.647645380001</v>
      </c>
      <c r="BN120" s="60">
        <f t="shared" si="107"/>
        <v>9526.7817063999992</v>
      </c>
      <c r="BO120" s="60">
        <f t="shared" si="107"/>
        <v>9988.9921314999992</v>
      </c>
      <c r="BP120" s="60">
        <f t="shared" ref="BP120:EA120" si="108">ROUND(((BP114*BP115*BP116)+(BP118*BP117))*BP119,8)</f>
        <v>16894.274820049999</v>
      </c>
      <c r="BQ120" s="60">
        <f t="shared" si="108"/>
        <v>10580.98271462</v>
      </c>
      <c r="BR120" s="60">
        <f t="shared" si="108"/>
        <v>9835.6674732400006</v>
      </c>
      <c r="BS120" s="60">
        <f t="shared" si="108"/>
        <v>10641.45003509</v>
      </c>
      <c r="BT120" s="60">
        <f t="shared" si="108"/>
        <v>12831.657621890001</v>
      </c>
      <c r="BU120" s="60">
        <f t="shared" si="108"/>
        <v>12745.971691090001</v>
      </c>
      <c r="BV120" s="60">
        <f t="shared" si="108"/>
        <v>10400.58559592</v>
      </c>
      <c r="BW120" s="60">
        <f t="shared" si="108"/>
        <v>10255.336474109999</v>
      </c>
      <c r="BX120" s="60">
        <f t="shared" si="108"/>
        <v>22004.41763063</v>
      </c>
      <c r="BY120" s="60">
        <f t="shared" si="108"/>
        <v>11267.16014967</v>
      </c>
      <c r="BZ120" s="60">
        <f t="shared" si="108"/>
        <v>15402.3395301</v>
      </c>
      <c r="CA120" s="60">
        <f t="shared" si="108"/>
        <v>18366.3321105</v>
      </c>
      <c r="CB120" s="60">
        <f t="shared" si="108"/>
        <v>10077.417860670001</v>
      </c>
      <c r="CC120" s="60">
        <f t="shared" si="108"/>
        <v>15825.82866927</v>
      </c>
      <c r="CD120" s="60">
        <f t="shared" si="108"/>
        <v>14849.661638379999</v>
      </c>
      <c r="CE120" s="60">
        <f t="shared" si="108"/>
        <v>17188.315104429999</v>
      </c>
      <c r="CF120" s="60">
        <f t="shared" si="108"/>
        <v>17519.953747250001</v>
      </c>
      <c r="CG120" s="60">
        <f t="shared" si="108"/>
        <v>15563.49930883</v>
      </c>
      <c r="CH120" s="60">
        <f t="shared" si="108"/>
        <v>18815.06665656</v>
      </c>
      <c r="CI120" s="60">
        <f t="shared" si="108"/>
        <v>10219.68167385</v>
      </c>
      <c r="CJ120" s="60">
        <f t="shared" si="108"/>
        <v>10679.59742813</v>
      </c>
      <c r="CK120" s="60">
        <f t="shared" si="108"/>
        <v>10190.196588549999</v>
      </c>
      <c r="CL120" s="60">
        <f t="shared" si="108"/>
        <v>10729.4728454</v>
      </c>
      <c r="CM120" s="60">
        <f t="shared" si="108"/>
        <v>11315.62145257</v>
      </c>
      <c r="CN120" s="60">
        <f t="shared" si="108"/>
        <v>9708.6324516900004</v>
      </c>
      <c r="CO120" s="60">
        <f t="shared" si="108"/>
        <v>9694.9671414200002</v>
      </c>
      <c r="CP120" s="60">
        <f t="shared" si="108"/>
        <v>10809.449621420001</v>
      </c>
      <c r="CQ120" s="60">
        <f t="shared" si="108"/>
        <v>10713.10286221</v>
      </c>
      <c r="CR120" s="60">
        <f t="shared" si="108"/>
        <v>15011.06899752</v>
      </c>
      <c r="CS120" s="60">
        <f t="shared" si="108"/>
        <v>13079.68185409</v>
      </c>
      <c r="CT120" s="60">
        <f t="shared" si="108"/>
        <v>18737.44407039</v>
      </c>
      <c r="CU120" s="60">
        <f t="shared" si="108"/>
        <v>10862.442578579999</v>
      </c>
      <c r="CV120" s="60">
        <f t="shared" si="108"/>
        <v>19581.424441380001</v>
      </c>
      <c r="CW120" s="60">
        <f t="shared" si="108"/>
        <v>16003.202043060001</v>
      </c>
      <c r="CX120" s="60">
        <f t="shared" si="108"/>
        <v>11178.22051587</v>
      </c>
      <c r="CY120" s="60">
        <f t="shared" si="108"/>
        <v>20679.374894709999</v>
      </c>
      <c r="CZ120" s="60">
        <f t="shared" si="108"/>
        <v>9876.6114653099994</v>
      </c>
      <c r="DA120" s="60">
        <f t="shared" si="108"/>
        <v>16175.388274450001</v>
      </c>
      <c r="DB120" s="60">
        <f t="shared" si="108"/>
        <v>13324.164073309999</v>
      </c>
      <c r="DC120" s="60">
        <f t="shared" si="108"/>
        <v>16987.360235659999</v>
      </c>
      <c r="DD120" s="60">
        <f t="shared" si="108"/>
        <v>17746.80846031</v>
      </c>
      <c r="DE120" s="60">
        <f t="shared" si="108"/>
        <v>13352.344220409999</v>
      </c>
      <c r="DF120" s="60">
        <f t="shared" si="108"/>
        <v>9405.7602098099997</v>
      </c>
      <c r="DG120" s="60">
        <f t="shared" si="108"/>
        <v>20188.916850639998</v>
      </c>
      <c r="DH120" s="60">
        <f t="shared" si="108"/>
        <v>9690.7827687499994</v>
      </c>
      <c r="DI120" s="60">
        <f t="shared" si="108"/>
        <v>9571.4088703800007</v>
      </c>
      <c r="DJ120" s="60">
        <f t="shared" si="108"/>
        <v>10982.75506184</v>
      </c>
      <c r="DK120" s="60">
        <f t="shared" si="108"/>
        <v>11167.35973324</v>
      </c>
      <c r="DL120" s="60">
        <f t="shared" si="108"/>
        <v>9970.5969153299993</v>
      </c>
      <c r="DM120" s="60">
        <f t="shared" si="108"/>
        <v>16003.45960785</v>
      </c>
      <c r="DN120" s="60">
        <f t="shared" si="108"/>
        <v>10368.66587295</v>
      </c>
      <c r="DO120" s="60">
        <f t="shared" si="108"/>
        <v>9825.3901894200008</v>
      </c>
      <c r="DP120" s="60">
        <f t="shared" si="108"/>
        <v>16851.742817589999</v>
      </c>
      <c r="DQ120" s="60">
        <f t="shared" si="108"/>
        <v>10752.56871408</v>
      </c>
      <c r="DR120" s="60">
        <f t="shared" si="108"/>
        <v>10003.79382497</v>
      </c>
      <c r="DS120" s="60">
        <f t="shared" si="108"/>
        <v>10717.10625837</v>
      </c>
      <c r="DT120" s="60">
        <f t="shared" si="108"/>
        <v>17037.242080460001</v>
      </c>
      <c r="DU120" s="60">
        <f t="shared" si="108"/>
        <v>12510.822272109999</v>
      </c>
      <c r="DV120" s="60">
        <f t="shared" si="108"/>
        <v>15793.45865891</v>
      </c>
      <c r="DW120" s="60">
        <f t="shared" si="108"/>
        <v>13288.887901280001</v>
      </c>
      <c r="DX120" s="60">
        <f t="shared" si="108"/>
        <v>19740.339854499998</v>
      </c>
      <c r="DY120" s="60">
        <f t="shared" si="108"/>
        <v>14783.491511099999</v>
      </c>
      <c r="DZ120" s="60">
        <f t="shared" si="108"/>
        <v>11429.114739860001</v>
      </c>
      <c r="EA120" s="60">
        <f t="shared" si="108"/>
        <v>11593.427502529999</v>
      </c>
      <c r="EB120" s="60">
        <f t="shared" ref="EB120:FX120" si="109">ROUND(((EB114*EB115*EB116)+(EB118*EB117))*EB119,8)</f>
        <v>10776.719477230001</v>
      </c>
      <c r="EC120" s="60">
        <f t="shared" si="109"/>
        <v>12869.96286659</v>
      </c>
      <c r="ED120" s="60">
        <f t="shared" si="109"/>
        <v>13739.08710656</v>
      </c>
      <c r="EE120" s="60">
        <f t="shared" si="109"/>
        <v>15886.531794250001</v>
      </c>
      <c r="EF120" s="60">
        <f t="shared" si="109"/>
        <v>9891.1753915299996</v>
      </c>
      <c r="EG120" s="60">
        <f t="shared" si="109"/>
        <v>13529.976541919999</v>
      </c>
      <c r="EH120" s="60">
        <f t="shared" si="109"/>
        <v>14027.97166673</v>
      </c>
      <c r="EI120" s="60">
        <f t="shared" si="109"/>
        <v>9627.8148487100007</v>
      </c>
      <c r="EJ120" s="60">
        <f t="shared" si="109"/>
        <v>9533.8201010499997</v>
      </c>
      <c r="EK120" s="60">
        <f t="shared" si="109"/>
        <v>10641.88210477</v>
      </c>
      <c r="EL120" s="60">
        <f t="shared" si="109"/>
        <v>10854.61222126</v>
      </c>
      <c r="EM120" s="60">
        <f t="shared" si="109"/>
        <v>11945.87454843</v>
      </c>
      <c r="EN120" s="60">
        <f t="shared" si="109"/>
        <v>10042.10976033</v>
      </c>
      <c r="EO120" s="60">
        <f t="shared" si="109"/>
        <v>12872.97628411</v>
      </c>
      <c r="EP120" s="60">
        <f t="shared" si="109"/>
        <v>12664.395144939999</v>
      </c>
      <c r="EQ120" s="60">
        <f t="shared" si="109"/>
        <v>10439.098977539999</v>
      </c>
      <c r="ER120" s="60">
        <f t="shared" si="109"/>
        <v>14388.75254236</v>
      </c>
      <c r="ES120" s="60">
        <f t="shared" si="109"/>
        <v>16568.40741457</v>
      </c>
      <c r="ET120" s="60">
        <f t="shared" si="109"/>
        <v>18045.885864069998</v>
      </c>
      <c r="EU120" s="60">
        <f t="shared" si="109"/>
        <v>10553.24012407</v>
      </c>
      <c r="EV120" s="60">
        <f t="shared" si="109"/>
        <v>21202.76836301</v>
      </c>
      <c r="EW120" s="60">
        <f t="shared" si="109"/>
        <v>13972.353717620001</v>
      </c>
      <c r="EX120" s="60">
        <f t="shared" si="109"/>
        <v>18643.530211289999</v>
      </c>
      <c r="EY120" s="60">
        <f t="shared" si="109"/>
        <v>10377.433942019999</v>
      </c>
      <c r="EZ120" s="60">
        <f t="shared" si="109"/>
        <v>18301.43910077</v>
      </c>
      <c r="FA120" s="60">
        <f t="shared" si="109"/>
        <v>10698.74087548</v>
      </c>
      <c r="FB120" s="60">
        <f t="shared" si="109"/>
        <v>13466.204325479999</v>
      </c>
      <c r="FC120" s="60">
        <f t="shared" si="109"/>
        <v>10032.255167949999</v>
      </c>
      <c r="FD120" s="60">
        <f t="shared" si="109"/>
        <v>11983.95566281</v>
      </c>
      <c r="FE120" s="60">
        <f t="shared" si="109"/>
        <v>19946.180961490001</v>
      </c>
      <c r="FF120" s="60">
        <f t="shared" si="109"/>
        <v>16496.734843049999</v>
      </c>
      <c r="FG120" s="60">
        <f t="shared" si="109"/>
        <v>18946.191866919999</v>
      </c>
      <c r="FH120" s="60">
        <f t="shared" si="109"/>
        <v>20329.306454289999</v>
      </c>
      <c r="FI120" s="60">
        <f t="shared" si="109"/>
        <v>10055.620869</v>
      </c>
      <c r="FJ120" s="60">
        <f t="shared" si="109"/>
        <v>9868.7119333699993</v>
      </c>
      <c r="FK120" s="60">
        <f t="shared" si="109"/>
        <v>9846.4662556999992</v>
      </c>
      <c r="FL120" s="60">
        <f t="shared" si="109"/>
        <v>9604.8452850699996</v>
      </c>
      <c r="FM120" s="60">
        <f t="shared" si="109"/>
        <v>9650.1317687200008</v>
      </c>
      <c r="FN120" s="60">
        <f t="shared" si="109"/>
        <v>9697.55516756</v>
      </c>
      <c r="FO120" s="60">
        <f t="shared" si="109"/>
        <v>10371.03711048</v>
      </c>
      <c r="FP120" s="60">
        <f t="shared" si="109"/>
        <v>10019.394479070001</v>
      </c>
      <c r="FQ120" s="60">
        <f t="shared" si="109"/>
        <v>10402.57722829</v>
      </c>
      <c r="FR120" s="60">
        <f t="shared" si="109"/>
        <v>17564.663962499999</v>
      </c>
      <c r="FS120" s="60">
        <f t="shared" si="109"/>
        <v>16886.094036580002</v>
      </c>
      <c r="FT120" s="60">
        <f t="shared" si="109"/>
        <v>21252.923000840001</v>
      </c>
      <c r="FU120" s="60">
        <f t="shared" si="109"/>
        <v>10922.187314770001</v>
      </c>
      <c r="FV120" s="60">
        <f t="shared" si="109"/>
        <v>10779.072100089999</v>
      </c>
      <c r="FW120" s="60">
        <f t="shared" si="109"/>
        <v>17648.212556760001</v>
      </c>
      <c r="FX120" s="60">
        <f t="shared" si="109"/>
        <v>22118.867823500001</v>
      </c>
      <c r="FY120" s="7"/>
      <c r="FZ120" s="33">
        <f>AVERAGE(C120:FX120)</f>
        <v>13010.75769109499</v>
      </c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</row>
    <row r="121" spans="1:204" x14ac:dyDescent="0.35">
      <c r="A121" s="7"/>
      <c r="B121" s="7" t="s">
        <v>610</v>
      </c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33"/>
      <c r="FZ121" s="60">
        <f>FZ120/178</f>
        <v>73.094144331994329</v>
      </c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</row>
    <row r="122" spans="1:204" x14ac:dyDescent="0.35">
      <c r="A122" s="7"/>
      <c r="B122" s="7" t="s">
        <v>611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33"/>
      <c r="FZ122" s="60"/>
      <c r="GA122" s="7"/>
      <c r="GB122" s="33"/>
      <c r="GC122" s="33"/>
      <c r="GD122" s="33"/>
      <c r="GE122" s="33"/>
      <c r="GF122" s="33"/>
      <c r="GG122" s="7"/>
      <c r="GH122" s="7"/>
      <c r="GI122" s="7"/>
      <c r="GJ122" s="7"/>
      <c r="GK122" s="7"/>
      <c r="GL122" s="7"/>
      <c r="GM122" s="7"/>
    </row>
    <row r="123" spans="1:204" x14ac:dyDescent="0.35">
      <c r="A123" s="6" t="s">
        <v>612</v>
      </c>
      <c r="B123" s="7" t="s">
        <v>613</v>
      </c>
      <c r="C123" s="18">
        <f t="shared" ref="C123:BN123" si="110">ROUND(C94,1)</f>
        <v>6353.7</v>
      </c>
      <c r="D123" s="18">
        <f t="shared" si="110"/>
        <v>39724.5</v>
      </c>
      <c r="E123" s="18">
        <f t="shared" si="110"/>
        <v>6143.6</v>
      </c>
      <c r="F123" s="18">
        <f t="shared" si="110"/>
        <v>21473.3</v>
      </c>
      <c r="G123" s="18">
        <f t="shared" si="110"/>
        <v>1573</v>
      </c>
      <c r="H123" s="18">
        <f t="shared" si="110"/>
        <v>1111.5</v>
      </c>
      <c r="I123" s="18">
        <f t="shared" si="110"/>
        <v>8686.7999999999993</v>
      </c>
      <c r="J123" s="18">
        <f t="shared" si="110"/>
        <v>2159.4</v>
      </c>
      <c r="K123" s="18">
        <f t="shared" si="110"/>
        <v>263</v>
      </c>
      <c r="L123" s="18">
        <f t="shared" si="110"/>
        <v>2234.4</v>
      </c>
      <c r="M123" s="18">
        <f t="shared" si="110"/>
        <v>1063.7</v>
      </c>
      <c r="N123" s="18">
        <f t="shared" si="110"/>
        <v>51779.5</v>
      </c>
      <c r="O123" s="18">
        <f t="shared" si="110"/>
        <v>13472.3</v>
      </c>
      <c r="P123" s="18">
        <f t="shared" si="110"/>
        <v>330</v>
      </c>
      <c r="Q123" s="18">
        <f t="shared" si="110"/>
        <v>37625.800000000003</v>
      </c>
      <c r="R123" s="18">
        <f t="shared" si="110"/>
        <v>497</v>
      </c>
      <c r="S123" s="18">
        <f t="shared" si="110"/>
        <v>1625.5</v>
      </c>
      <c r="T123" s="18">
        <f t="shared" si="110"/>
        <v>163.30000000000001</v>
      </c>
      <c r="U123" s="18">
        <f t="shared" si="110"/>
        <v>52.3</v>
      </c>
      <c r="V123" s="18">
        <f t="shared" si="110"/>
        <v>264</v>
      </c>
      <c r="W123" s="18">
        <f t="shared" si="110"/>
        <v>210.4</v>
      </c>
      <c r="X123" s="18">
        <f t="shared" si="110"/>
        <v>50</v>
      </c>
      <c r="Y123" s="18">
        <f t="shared" si="110"/>
        <v>442</v>
      </c>
      <c r="Z123" s="18">
        <f t="shared" si="110"/>
        <v>231.3</v>
      </c>
      <c r="AA123" s="18">
        <f t="shared" si="110"/>
        <v>30745.200000000001</v>
      </c>
      <c r="AB123" s="18">
        <f t="shared" si="110"/>
        <v>27795.200000000001</v>
      </c>
      <c r="AC123" s="18">
        <f t="shared" si="110"/>
        <v>940</v>
      </c>
      <c r="AD123" s="18">
        <f t="shared" si="110"/>
        <v>1408.4</v>
      </c>
      <c r="AE123" s="18">
        <f t="shared" si="110"/>
        <v>94.6</v>
      </c>
      <c r="AF123" s="18">
        <f t="shared" si="110"/>
        <v>171</v>
      </c>
      <c r="AG123" s="18">
        <f t="shared" si="110"/>
        <v>624.79999999999995</v>
      </c>
      <c r="AH123" s="18">
        <f t="shared" si="110"/>
        <v>1003.7</v>
      </c>
      <c r="AI123" s="18">
        <f t="shared" si="110"/>
        <v>385.5</v>
      </c>
      <c r="AJ123" s="18">
        <f t="shared" si="110"/>
        <v>164</v>
      </c>
      <c r="AK123" s="18">
        <f t="shared" si="110"/>
        <v>177.4</v>
      </c>
      <c r="AL123" s="18">
        <f t="shared" si="110"/>
        <v>276</v>
      </c>
      <c r="AM123" s="18">
        <f t="shared" si="110"/>
        <v>388.1</v>
      </c>
      <c r="AN123" s="18">
        <f t="shared" si="110"/>
        <v>328.3</v>
      </c>
      <c r="AO123" s="18">
        <f t="shared" si="110"/>
        <v>4372.7</v>
      </c>
      <c r="AP123" s="18">
        <f t="shared" si="110"/>
        <v>84102.5</v>
      </c>
      <c r="AQ123" s="18">
        <f t="shared" si="110"/>
        <v>239.2</v>
      </c>
      <c r="AR123" s="18">
        <f t="shared" si="110"/>
        <v>62633.9</v>
      </c>
      <c r="AS123" s="18">
        <f t="shared" si="110"/>
        <v>6692.5</v>
      </c>
      <c r="AT123" s="18">
        <f t="shared" si="110"/>
        <v>2334.9</v>
      </c>
      <c r="AU123" s="18">
        <f t="shared" si="110"/>
        <v>291</v>
      </c>
      <c r="AV123" s="18">
        <f t="shared" si="110"/>
        <v>313.3</v>
      </c>
      <c r="AW123" s="18">
        <f t="shared" si="110"/>
        <v>256</v>
      </c>
      <c r="AX123" s="18">
        <f t="shared" si="110"/>
        <v>68</v>
      </c>
      <c r="AY123" s="18">
        <f t="shared" si="110"/>
        <v>425.6</v>
      </c>
      <c r="AZ123" s="18">
        <f t="shared" si="110"/>
        <v>12453.9</v>
      </c>
      <c r="BA123" s="18">
        <f t="shared" si="110"/>
        <v>9018.2999999999993</v>
      </c>
      <c r="BB123" s="18">
        <f t="shared" si="110"/>
        <v>7765.2</v>
      </c>
      <c r="BC123" s="18">
        <f t="shared" si="110"/>
        <v>26004.2</v>
      </c>
      <c r="BD123" s="18">
        <f t="shared" si="110"/>
        <v>3616</v>
      </c>
      <c r="BE123" s="18">
        <f t="shared" si="110"/>
        <v>1298.8</v>
      </c>
      <c r="BF123" s="18">
        <f t="shared" si="110"/>
        <v>24448</v>
      </c>
      <c r="BG123" s="18">
        <f t="shared" si="110"/>
        <v>930</v>
      </c>
      <c r="BH123" s="18">
        <f t="shared" si="110"/>
        <v>556.79999999999995</v>
      </c>
      <c r="BI123" s="18">
        <f t="shared" si="110"/>
        <v>261.8</v>
      </c>
      <c r="BJ123" s="18">
        <f t="shared" si="110"/>
        <v>6300.4</v>
      </c>
      <c r="BK123" s="18">
        <f t="shared" si="110"/>
        <v>19771.400000000001</v>
      </c>
      <c r="BL123" s="18">
        <f t="shared" si="110"/>
        <v>114.6</v>
      </c>
      <c r="BM123" s="18">
        <f t="shared" si="110"/>
        <v>360.5</v>
      </c>
      <c r="BN123" s="18">
        <f t="shared" si="110"/>
        <v>3246.4</v>
      </c>
      <c r="BO123" s="18">
        <f t="shared" ref="BO123:DZ123" si="111">ROUND(BO94,1)</f>
        <v>1299.0999999999999</v>
      </c>
      <c r="BP123" s="18">
        <f t="shared" si="111"/>
        <v>181.8</v>
      </c>
      <c r="BQ123" s="18">
        <f t="shared" si="111"/>
        <v>5934.8</v>
      </c>
      <c r="BR123" s="18">
        <f t="shared" si="111"/>
        <v>4505.2</v>
      </c>
      <c r="BS123" s="18">
        <f t="shared" si="111"/>
        <v>1136.8</v>
      </c>
      <c r="BT123" s="18">
        <f t="shared" si="111"/>
        <v>404.1</v>
      </c>
      <c r="BU123" s="18">
        <f t="shared" si="111"/>
        <v>410</v>
      </c>
      <c r="BV123" s="18">
        <f t="shared" si="111"/>
        <v>1248.2</v>
      </c>
      <c r="BW123" s="18">
        <f t="shared" si="111"/>
        <v>2000.7</v>
      </c>
      <c r="BX123" s="18">
        <f t="shared" si="111"/>
        <v>69.8</v>
      </c>
      <c r="BY123" s="18">
        <f t="shared" si="111"/>
        <v>470.3</v>
      </c>
      <c r="BZ123" s="18">
        <f t="shared" si="111"/>
        <v>206</v>
      </c>
      <c r="CA123" s="18">
        <f t="shared" si="111"/>
        <v>153.30000000000001</v>
      </c>
      <c r="CB123" s="18">
        <f t="shared" si="111"/>
        <v>75771.7</v>
      </c>
      <c r="CC123" s="18">
        <f t="shared" si="111"/>
        <v>192</v>
      </c>
      <c r="CD123" s="18">
        <f t="shared" si="111"/>
        <v>215.3</v>
      </c>
      <c r="CE123" s="18">
        <f t="shared" si="111"/>
        <v>153.80000000000001</v>
      </c>
      <c r="CF123" s="18">
        <f t="shared" si="111"/>
        <v>126.9</v>
      </c>
      <c r="CG123" s="18">
        <f t="shared" si="111"/>
        <v>204.3</v>
      </c>
      <c r="CH123" s="18">
        <f t="shared" si="111"/>
        <v>103.2</v>
      </c>
      <c r="CI123" s="18">
        <f t="shared" si="111"/>
        <v>703.3</v>
      </c>
      <c r="CJ123" s="18">
        <f t="shared" si="111"/>
        <v>922.3</v>
      </c>
      <c r="CK123" s="18">
        <f t="shared" si="111"/>
        <v>4973.6000000000004</v>
      </c>
      <c r="CL123" s="18">
        <f t="shared" si="111"/>
        <v>1299.5999999999999</v>
      </c>
      <c r="CM123" s="18">
        <f t="shared" si="111"/>
        <v>718</v>
      </c>
      <c r="CN123" s="18">
        <f t="shared" si="111"/>
        <v>31955.9</v>
      </c>
      <c r="CO123" s="18">
        <f t="shared" si="111"/>
        <v>14717.8</v>
      </c>
      <c r="CP123" s="18">
        <f t="shared" si="111"/>
        <v>997.2</v>
      </c>
      <c r="CQ123" s="18">
        <f t="shared" si="111"/>
        <v>799.9</v>
      </c>
      <c r="CR123" s="18">
        <f t="shared" si="111"/>
        <v>234.3</v>
      </c>
      <c r="CS123" s="18">
        <f t="shared" si="111"/>
        <v>319.39999999999998</v>
      </c>
      <c r="CT123" s="18">
        <f t="shared" si="111"/>
        <v>104.3</v>
      </c>
      <c r="CU123" s="18">
        <f t="shared" si="111"/>
        <v>75</v>
      </c>
      <c r="CV123" s="18">
        <f t="shared" si="111"/>
        <v>50</v>
      </c>
      <c r="CW123" s="18">
        <f t="shared" si="111"/>
        <v>205</v>
      </c>
      <c r="CX123" s="18">
        <f t="shared" si="111"/>
        <v>470.5</v>
      </c>
      <c r="CY123" s="18">
        <f t="shared" si="111"/>
        <v>50</v>
      </c>
      <c r="CZ123" s="18">
        <f t="shared" si="111"/>
        <v>1909.1</v>
      </c>
      <c r="DA123" s="18">
        <f t="shared" si="111"/>
        <v>202.3</v>
      </c>
      <c r="DB123" s="18">
        <f t="shared" si="111"/>
        <v>322.5</v>
      </c>
      <c r="DC123" s="18">
        <f t="shared" si="111"/>
        <v>182</v>
      </c>
      <c r="DD123" s="18">
        <f t="shared" si="111"/>
        <v>157</v>
      </c>
      <c r="DE123" s="18">
        <f t="shared" si="111"/>
        <v>316.8</v>
      </c>
      <c r="DF123" s="18">
        <f t="shared" si="111"/>
        <v>21439.4</v>
      </c>
      <c r="DG123" s="18">
        <f t="shared" si="111"/>
        <v>95</v>
      </c>
      <c r="DH123" s="18">
        <f t="shared" si="111"/>
        <v>1906.6</v>
      </c>
      <c r="DI123" s="18">
        <f t="shared" si="111"/>
        <v>2532.6</v>
      </c>
      <c r="DJ123" s="18">
        <f t="shared" si="111"/>
        <v>639</v>
      </c>
      <c r="DK123" s="18">
        <f t="shared" si="111"/>
        <v>485.5</v>
      </c>
      <c r="DL123" s="18">
        <f t="shared" si="111"/>
        <v>5728.7</v>
      </c>
      <c r="DM123" s="18">
        <f t="shared" si="111"/>
        <v>234.6</v>
      </c>
      <c r="DN123" s="18">
        <f t="shared" si="111"/>
        <v>1302.2</v>
      </c>
      <c r="DO123" s="18">
        <f t="shared" si="111"/>
        <v>3230</v>
      </c>
      <c r="DP123" s="18">
        <f t="shared" si="111"/>
        <v>201</v>
      </c>
      <c r="DQ123" s="18">
        <f t="shared" si="111"/>
        <v>817</v>
      </c>
      <c r="DR123" s="18">
        <f t="shared" si="111"/>
        <v>1367.8</v>
      </c>
      <c r="DS123" s="18">
        <f t="shared" si="111"/>
        <v>671.2</v>
      </c>
      <c r="DT123" s="18">
        <f t="shared" si="111"/>
        <v>180.5</v>
      </c>
      <c r="DU123" s="18">
        <f t="shared" si="111"/>
        <v>359.7</v>
      </c>
      <c r="DV123" s="18">
        <f t="shared" si="111"/>
        <v>213.8</v>
      </c>
      <c r="DW123" s="18">
        <f t="shared" si="111"/>
        <v>311.89999999999998</v>
      </c>
      <c r="DX123" s="18">
        <f t="shared" si="111"/>
        <v>166.8</v>
      </c>
      <c r="DY123" s="18">
        <f t="shared" si="111"/>
        <v>312.7</v>
      </c>
      <c r="DZ123" s="18">
        <f t="shared" si="111"/>
        <v>738</v>
      </c>
      <c r="EA123" s="18">
        <f t="shared" ref="EA123:FX123" si="112">ROUND(EA94,1)</f>
        <v>550.79999999999995</v>
      </c>
      <c r="EB123" s="18">
        <f t="shared" si="112"/>
        <v>570.9</v>
      </c>
      <c r="EC123" s="18">
        <f t="shared" si="112"/>
        <v>302.2</v>
      </c>
      <c r="ED123" s="18">
        <f t="shared" si="112"/>
        <v>1586.6</v>
      </c>
      <c r="EE123" s="18">
        <f t="shared" si="112"/>
        <v>193.5</v>
      </c>
      <c r="EF123" s="18">
        <f t="shared" si="112"/>
        <v>1432.4</v>
      </c>
      <c r="EG123" s="18">
        <f t="shared" si="112"/>
        <v>256.60000000000002</v>
      </c>
      <c r="EH123" s="18">
        <f t="shared" si="112"/>
        <v>250</v>
      </c>
      <c r="EI123" s="18">
        <f t="shared" si="112"/>
        <v>14483.9</v>
      </c>
      <c r="EJ123" s="18">
        <f t="shared" si="112"/>
        <v>10108.200000000001</v>
      </c>
      <c r="EK123" s="18">
        <f t="shared" si="112"/>
        <v>686</v>
      </c>
      <c r="EL123" s="18">
        <f t="shared" si="112"/>
        <v>467.5</v>
      </c>
      <c r="EM123" s="18">
        <f t="shared" si="112"/>
        <v>394.9</v>
      </c>
      <c r="EN123" s="18">
        <f t="shared" si="112"/>
        <v>946.6</v>
      </c>
      <c r="EO123" s="18">
        <f t="shared" si="112"/>
        <v>327.5</v>
      </c>
      <c r="EP123" s="18">
        <f t="shared" si="112"/>
        <v>421</v>
      </c>
      <c r="EQ123" s="18">
        <f t="shared" si="112"/>
        <v>2695.5</v>
      </c>
      <c r="ER123" s="18">
        <f t="shared" si="112"/>
        <v>313.5</v>
      </c>
      <c r="ES123" s="18">
        <f t="shared" si="112"/>
        <v>175.4</v>
      </c>
      <c r="ET123" s="18">
        <f t="shared" si="112"/>
        <v>196.4</v>
      </c>
      <c r="EU123" s="18">
        <f t="shared" si="112"/>
        <v>577.5</v>
      </c>
      <c r="EV123" s="18">
        <f t="shared" si="112"/>
        <v>75.5</v>
      </c>
      <c r="EW123" s="18">
        <f t="shared" si="112"/>
        <v>863.6</v>
      </c>
      <c r="EX123" s="18">
        <f t="shared" si="112"/>
        <v>170</v>
      </c>
      <c r="EY123" s="18">
        <f t="shared" si="112"/>
        <v>224</v>
      </c>
      <c r="EZ123" s="18">
        <f t="shared" si="112"/>
        <v>131</v>
      </c>
      <c r="FA123" s="18">
        <f t="shared" si="112"/>
        <v>3462.3</v>
      </c>
      <c r="FB123" s="18">
        <f t="shared" si="112"/>
        <v>308.60000000000002</v>
      </c>
      <c r="FC123" s="18">
        <f t="shared" si="112"/>
        <v>2101</v>
      </c>
      <c r="FD123" s="18">
        <f t="shared" si="112"/>
        <v>407</v>
      </c>
      <c r="FE123" s="18">
        <f t="shared" si="112"/>
        <v>86.2</v>
      </c>
      <c r="FF123" s="18">
        <f t="shared" si="112"/>
        <v>197</v>
      </c>
      <c r="FG123" s="18">
        <f t="shared" si="112"/>
        <v>128</v>
      </c>
      <c r="FH123" s="18">
        <f t="shared" si="112"/>
        <v>71</v>
      </c>
      <c r="FI123" s="18">
        <f t="shared" si="112"/>
        <v>1772.9</v>
      </c>
      <c r="FJ123" s="18">
        <f t="shared" si="112"/>
        <v>2017</v>
      </c>
      <c r="FK123" s="18">
        <f t="shared" si="112"/>
        <v>2574.3000000000002</v>
      </c>
      <c r="FL123" s="18">
        <f t="shared" si="112"/>
        <v>8182.1</v>
      </c>
      <c r="FM123" s="18">
        <f t="shared" si="112"/>
        <v>3824.5</v>
      </c>
      <c r="FN123" s="18">
        <f t="shared" si="112"/>
        <v>21728.400000000001</v>
      </c>
      <c r="FO123" s="18">
        <f t="shared" si="112"/>
        <v>1093</v>
      </c>
      <c r="FP123" s="18">
        <f t="shared" si="112"/>
        <v>2293</v>
      </c>
      <c r="FQ123" s="18">
        <f t="shared" si="112"/>
        <v>989.2</v>
      </c>
      <c r="FR123" s="18">
        <f t="shared" si="112"/>
        <v>170.8</v>
      </c>
      <c r="FS123" s="18">
        <f t="shared" si="112"/>
        <v>189.4</v>
      </c>
      <c r="FT123" s="18">
        <f t="shared" si="112"/>
        <v>60.5</v>
      </c>
      <c r="FU123" s="18">
        <f t="shared" si="112"/>
        <v>826.8</v>
      </c>
      <c r="FV123" s="18">
        <f t="shared" si="112"/>
        <v>698.6</v>
      </c>
      <c r="FW123" s="18">
        <f t="shared" si="112"/>
        <v>167.6</v>
      </c>
      <c r="FX123" s="18">
        <f t="shared" si="112"/>
        <v>57.5</v>
      </c>
      <c r="FY123" s="20"/>
      <c r="FZ123" s="33">
        <f>SUM(C123:FX123)</f>
        <v>831123.2000000003</v>
      </c>
      <c r="GA123" s="20"/>
      <c r="GB123" s="33"/>
      <c r="GC123" s="33"/>
      <c r="GD123" s="33"/>
      <c r="GE123" s="33"/>
      <c r="GF123" s="33"/>
      <c r="GG123" s="7"/>
      <c r="GH123" s="33"/>
      <c r="GI123" s="33"/>
      <c r="GJ123" s="33"/>
      <c r="GK123" s="33"/>
      <c r="GL123" s="33"/>
      <c r="GM123" s="33"/>
    </row>
    <row r="124" spans="1:204" x14ac:dyDescent="0.35">
      <c r="A124" s="6" t="s">
        <v>614</v>
      </c>
      <c r="B124" s="7" t="s">
        <v>615</v>
      </c>
      <c r="C124" s="7">
        <f t="shared" ref="C124:BN124" si="113">ROUND(C123*C120,2)</f>
        <v>63351227.840000004</v>
      </c>
      <c r="D124" s="7">
        <f t="shared" si="113"/>
        <v>397928579.12</v>
      </c>
      <c r="E124" s="7">
        <f t="shared" si="113"/>
        <v>60738666.890000001</v>
      </c>
      <c r="F124" s="7">
        <f t="shared" si="113"/>
        <v>213247230.34</v>
      </c>
      <c r="G124" s="7">
        <f t="shared" si="113"/>
        <v>16461956.109999999</v>
      </c>
      <c r="H124" s="7">
        <f t="shared" si="113"/>
        <v>11788339.699999999</v>
      </c>
      <c r="I124" s="7">
        <f t="shared" si="113"/>
        <v>86064092.219999999</v>
      </c>
      <c r="J124" s="7">
        <f t="shared" si="113"/>
        <v>20600781.23</v>
      </c>
      <c r="K124" s="7">
        <f t="shared" si="113"/>
        <v>3692668.57</v>
      </c>
      <c r="L124" s="7">
        <f t="shared" si="113"/>
        <v>23047530.68</v>
      </c>
      <c r="M124" s="7">
        <f t="shared" si="113"/>
        <v>11587886.27</v>
      </c>
      <c r="N124" s="7">
        <f t="shared" si="113"/>
        <v>533884499.88</v>
      </c>
      <c r="O124" s="7">
        <f t="shared" si="113"/>
        <v>135477719.24000001</v>
      </c>
      <c r="P124" s="7">
        <f t="shared" si="113"/>
        <v>4562624.28</v>
      </c>
      <c r="Q124" s="7">
        <f t="shared" si="113"/>
        <v>382002714.25999999</v>
      </c>
      <c r="R124" s="7">
        <f t="shared" si="113"/>
        <v>4920524.03</v>
      </c>
      <c r="S124" s="7">
        <f t="shared" si="113"/>
        <v>16556601.289999999</v>
      </c>
      <c r="T124" s="7">
        <f t="shared" si="113"/>
        <v>2773642.81</v>
      </c>
      <c r="U124" s="7">
        <f t="shared" si="113"/>
        <v>1068799.5900000001</v>
      </c>
      <c r="V124" s="7">
        <f t="shared" si="113"/>
        <v>3620710.74</v>
      </c>
      <c r="W124" s="7">
        <f t="shared" si="113"/>
        <v>3230880.87</v>
      </c>
      <c r="X124" s="7">
        <f t="shared" si="113"/>
        <v>1024690.29</v>
      </c>
      <c r="Y124" s="7">
        <f t="shared" si="113"/>
        <v>4302563.54</v>
      </c>
      <c r="Z124" s="7">
        <f t="shared" si="113"/>
        <v>3341676.71</v>
      </c>
      <c r="AA124" s="7">
        <f t="shared" si="113"/>
        <v>310063623.13999999</v>
      </c>
      <c r="AB124" s="7">
        <f t="shared" si="113"/>
        <v>286478572.66000003</v>
      </c>
      <c r="AC124" s="7">
        <f t="shared" si="113"/>
        <v>9928960.4700000007</v>
      </c>
      <c r="AD124" s="7">
        <f t="shared" si="113"/>
        <v>14190719.92</v>
      </c>
      <c r="AE124" s="7">
        <f t="shared" si="113"/>
        <v>1793816.14</v>
      </c>
      <c r="AF124" s="7">
        <f t="shared" si="113"/>
        <v>2941919.48</v>
      </c>
      <c r="AG124" s="7">
        <f t="shared" si="113"/>
        <v>7161912.25</v>
      </c>
      <c r="AH124" s="7">
        <f t="shared" si="113"/>
        <v>9983436.5299999993</v>
      </c>
      <c r="AI124" s="7">
        <f t="shared" si="113"/>
        <v>4595170.2</v>
      </c>
      <c r="AJ124" s="7">
        <f t="shared" si="113"/>
        <v>2846992.92</v>
      </c>
      <c r="AK124" s="7">
        <f t="shared" si="113"/>
        <v>2947777.8</v>
      </c>
      <c r="AL124" s="7">
        <f t="shared" si="113"/>
        <v>3734274.52</v>
      </c>
      <c r="AM124" s="7">
        <f t="shared" si="113"/>
        <v>4646184.78</v>
      </c>
      <c r="AN124" s="7">
        <f t="shared" si="113"/>
        <v>4323538.9400000004</v>
      </c>
      <c r="AO124" s="7">
        <f t="shared" si="113"/>
        <v>42633689.350000001</v>
      </c>
      <c r="AP124" s="7">
        <f t="shared" si="113"/>
        <v>854498760.60000002</v>
      </c>
      <c r="AQ124" s="7">
        <f t="shared" si="113"/>
        <v>3691484.29</v>
      </c>
      <c r="AR124" s="7">
        <f t="shared" si="113"/>
        <v>636844750.32000005</v>
      </c>
      <c r="AS124" s="7">
        <f t="shared" si="113"/>
        <v>71351666.430000007</v>
      </c>
      <c r="AT124" s="7">
        <f t="shared" si="113"/>
        <v>24101559.949999999</v>
      </c>
      <c r="AU124" s="7">
        <f t="shared" si="113"/>
        <v>4202308.75</v>
      </c>
      <c r="AV124" s="7">
        <f t="shared" si="113"/>
        <v>4374381.04</v>
      </c>
      <c r="AW124" s="7">
        <f t="shared" si="113"/>
        <v>3909443.36</v>
      </c>
      <c r="AX124" s="7">
        <f t="shared" si="113"/>
        <v>1456650.66</v>
      </c>
      <c r="AY124" s="7">
        <f t="shared" si="113"/>
        <v>5200911.13</v>
      </c>
      <c r="AZ124" s="7">
        <f t="shared" si="113"/>
        <v>122820035.91</v>
      </c>
      <c r="BA124" s="7">
        <f t="shared" si="113"/>
        <v>86963545.280000001</v>
      </c>
      <c r="BB124" s="7">
        <f t="shared" si="113"/>
        <v>75436291.450000003</v>
      </c>
      <c r="BC124" s="7">
        <f t="shared" si="113"/>
        <v>256827190.99000001</v>
      </c>
      <c r="BD124" s="7">
        <f t="shared" si="113"/>
        <v>35814681.100000001</v>
      </c>
      <c r="BE124" s="7">
        <f t="shared" si="113"/>
        <v>13676587.300000001</v>
      </c>
      <c r="BF124" s="7">
        <f t="shared" si="113"/>
        <v>243251398.50999999</v>
      </c>
      <c r="BG124" s="7">
        <f t="shared" si="113"/>
        <v>9984975.3499999996</v>
      </c>
      <c r="BH124" s="7">
        <f t="shared" si="113"/>
        <v>6379600.6100000003</v>
      </c>
      <c r="BI124" s="7">
        <f t="shared" si="113"/>
        <v>3875818.5</v>
      </c>
      <c r="BJ124" s="7">
        <f t="shared" si="113"/>
        <v>63039377.399999999</v>
      </c>
      <c r="BK124" s="7">
        <f t="shared" si="113"/>
        <v>195673359.65000001</v>
      </c>
      <c r="BL124" s="7">
        <f t="shared" si="113"/>
        <v>2250800.88</v>
      </c>
      <c r="BM124" s="7">
        <f t="shared" si="113"/>
        <v>4627611.4800000004</v>
      </c>
      <c r="BN124" s="7">
        <f t="shared" si="113"/>
        <v>30927744.129999999</v>
      </c>
      <c r="BO124" s="7">
        <f t="shared" ref="BO124:DZ124" si="114">ROUND(BO123*BO120,2)</f>
        <v>12976699.68</v>
      </c>
      <c r="BP124" s="7">
        <f t="shared" si="114"/>
        <v>3071379.16</v>
      </c>
      <c r="BQ124" s="7">
        <f t="shared" si="114"/>
        <v>62796016.210000001</v>
      </c>
      <c r="BR124" s="7">
        <f t="shared" si="114"/>
        <v>44311649.100000001</v>
      </c>
      <c r="BS124" s="7">
        <f t="shared" si="114"/>
        <v>12097200.4</v>
      </c>
      <c r="BT124" s="7">
        <f t="shared" si="114"/>
        <v>5185272.8499999996</v>
      </c>
      <c r="BU124" s="7">
        <f t="shared" si="114"/>
        <v>5225848.3899999997</v>
      </c>
      <c r="BV124" s="7">
        <f t="shared" si="114"/>
        <v>12982010.939999999</v>
      </c>
      <c r="BW124" s="7">
        <f t="shared" si="114"/>
        <v>20517851.68</v>
      </c>
      <c r="BX124" s="7">
        <f t="shared" si="114"/>
        <v>1535908.35</v>
      </c>
      <c r="BY124" s="7">
        <f t="shared" si="114"/>
        <v>5298945.42</v>
      </c>
      <c r="BZ124" s="7">
        <f t="shared" si="114"/>
        <v>3172881.94</v>
      </c>
      <c r="CA124" s="7">
        <f t="shared" si="114"/>
        <v>2815558.71</v>
      </c>
      <c r="CB124" s="7">
        <f t="shared" si="114"/>
        <v>763583082.90999997</v>
      </c>
      <c r="CC124" s="7">
        <f t="shared" si="114"/>
        <v>3038559.1</v>
      </c>
      <c r="CD124" s="7">
        <f t="shared" si="114"/>
        <v>3197132.15</v>
      </c>
      <c r="CE124" s="7">
        <f t="shared" si="114"/>
        <v>2643562.86</v>
      </c>
      <c r="CF124" s="7">
        <f t="shared" si="114"/>
        <v>2223282.13</v>
      </c>
      <c r="CG124" s="7">
        <f t="shared" si="114"/>
        <v>3179622.91</v>
      </c>
      <c r="CH124" s="7">
        <f t="shared" si="114"/>
        <v>1941714.88</v>
      </c>
      <c r="CI124" s="7">
        <f t="shared" si="114"/>
        <v>7187502.1200000001</v>
      </c>
      <c r="CJ124" s="7">
        <f t="shared" si="114"/>
        <v>9849792.7100000009</v>
      </c>
      <c r="CK124" s="7">
        <f t="shared" si="114"/>
        <v>50681961.75</v>
      </c>
      <c r="CL124" s="7">
        <f t="shared" si="114"/>
        <v>13944022.91</v>
      </c>
      <c r="CM124" s="7">
        <f t="shared" si="114"/>
        <v>8124616.2000000002</v>
      </c>
      <c r="CN124" s="7">
        <f t="shared" si="114"/>
        <v>310248087.75999999</v>
      </c>
      <c r="CO124" s="7">
        <f t="shared" si="114"/>
        <v>142688587.38999999</v>
      </c>
      <c r="CP124" s="7">
        <f t="shared" si="114"/>
        <v>10779183.16</v>
      </c>
      <c r="CQ124" s="7">
        <f t="shared" si="114"/>
        <v>8569410.9800000004</v>
      </c>
      <c r="CR124" s="7">
        <f t="shared" si="114"/>
        <v>3517093.47</v>
      </c>
      <c r="CS124" s="7">
        <f t="shared" si="114"/>
        <v>4177650.38</v>
      </c>
      <c r="CT124" s="7">
        <f t="shared" si="114"/>
        <v>1954315.42</v>
      </c>
      <c r="CU124" s="7">
        <f t="shared" si="114"/>
        <v>814683.19</v>
      </c>
      <c r="CV124" s="7">
        <f t="shared" si="114"/>
        <v>979071.22</v>
      </c>
      <c r="CW124" s="7">
        <f t="shared" si="114"/>
        <v>3280656.42</v>
      </c>
      <c r="CX124" s="7">
        <f t="shared" si="114"/>
        <v>5259352.75</v>
      </c>
      <c r="CY124" s="7">
        <f t="shared" si="114"/>
        <v>1033968.74</v>
      </c>
      <c r="CZ124" s="7">
        <f t="shared" si="114"/>
        <v>18855438.949999999</v>
      </c>
      <c r="DA124" s="7">
        <f t="shared" si="114"/>
        <v>3272281.05</v>
      </c>
      <c r="DB124" s="7">
        <f t="shared" si="114"/>
        <v>4297042.91</v>
      </c>
      <c r="DC124" s="7">
        <f t="shared" si="114"/>
        <v>3091699.56</v>
      </c>
      <c r="DD124" s="7">
        <f t="shared" si="114"/>
        <v>2786248.93</v>
      </c>
      <c r="DE124" s="7">
        <f t="shared" si="114"/>
        <v>4230022.6500000004</v>
      </c>
      <c r="DF124" s="7">
        <f t="shared" si="114"/>
        <v>201653855.44</v>
      </c>
      <c r="DG124" s="7">
        <f t="shared" si="114"/>
        <v>1917947.1</v>
      </c>
      <c r="DH124" s="7">
        <f t="shared" si="114"/>
        <v>18476446.43</v>
      </c>
      <c r="DI124" s="7">
        <f t="shared" si="114"/>
        <v>24240550.109999999</v>
      </c>
      <c r="DJ124" s="7">
        <f t="shared" si="114"/>
        <v>7017980.4800000004</v>
      </c>
      <c r="DK124" s="7">
        <f t="shared" si="114"/>
        <v>5421753.1500000004</v>
      </c>
      <c r="DL124" s="7">
        <f t="shared" si="114"/>
        <v>57118558.549999997</v>
      </c>
      <c r="DM124" s="7">
        <f t="shared" si="114"/>
        <v>3754411.62</v>
      </c>
      <c r="DN124" s="7">
        <f t="shared" si="114"/>
        <v>13502076.699999999</v>
      </c>
      <c r="DO124" s="7">
        <f t="shared" si="114"/>
        <v>31736010.309999999</v>
      </c>
      <c r="DP124" s="7">
        <f t="shared" si="114"/>
        <v>3387200.31</v>
      </c>
      <c r="DQ124" s="7">
        <f t="shared" si="114"/>
        <v>8784848.6400000006</v>
      </c>
      <c r="DR124" s="7">
        <f t="shared" si="114"/>
        <v>13683189.189999999</v>
      </c>
      <c r="DS124" s="7">
        <f t="shared" si="114"/>
        <v>7193321.7199999997</v>
      </c>
      <c r="DT124" s="7">
        <f t="shared" si="114"/>
        <v>3075222.2</v>
      </c>
      <c r="DU124" s="7">
        <f t="shared" si="114"/>
        <v>4500142.7699999996</v>
      </c>
      <c r="DV124" s="7">
        <f t="shared" si="114"/>
        <v>3376641.46</v>
      </c>
      <c r="DW124" s="7">
        <f t="shared" si="114"/>
        <v>4144804.14</v>
      </c>
      <c r="DX124" s="7">
        <f t="shared" si="114"/>
        <v>3292688.69</v>
      </c>
      <c r="DY124" s="7">
        <f t="shared" si="114"/>
        <v>4622797.8</v>
      </c>
      <c r="DZ124" s="7">
        <f t="shared" si="114"/>
        <v>8434686.6799999997</v>
      </c>
      <c r="EA124" s="7">
        <f t="shared" ref="EA124:FX124" si="115">ROUND(EA123*EA120,2)</f>
        <v>6385659.8700000001</v>
      </c>
      <c r="EB124" s="7">
        <f t="shared" si="115"/>
        <v>6152429.1500000004</v>
      </c>
      <c r="EC124" s="7">
        <f t="shared" si="115"/>
        <v>3889302.78</v>
      </c>
      <c r="ED124" s="7">
        <f t="shared" si="115"/>
        <v>21798435.600000001</v>
      </c>
      <c r="EE124" s="7">
        <f t="shared" si="115"/>
        <v>3074043.9</v>
      </c>
      <c r="EF124" s="7">
        <f t="shared" si="115"/>
        <v>14168119.630000001</v>
      </c>
      <c r="EG124" s="7">
        <f t="shared" si="115"/>
        <v>3471791.98</v>
      </c>
      <c r="EH124" s="7">
        <f t="shared" si="115"/>
        <v>3506992.92</v>
      </c>
      <c r="EI124" s="7">
        <f t="shared" si="115"/>
        <v>139448307.49000001</v>
      </c>
      <c r="EJ124" s="7">
        <f t="shared" si="115"/>
        <v>96369760.349999994</v>
      </c>
      <c r="EK124" s="7">
        <f t="shared" si="115"/>
        <v>7300331.1200000001</v>
      </c>
      <c r="EL124" s="7">
        <f t="shared" si="115"/>
        <v>5074531.21</v>
      </c>
      <c r="EM124" s="7">
        <f t="shared" si="115"/>
        <v>4717425.8600000003</v>
      </c>
      <c r="EN124" s="7">
        <f t="shared" si="115"/>
        <v>9505861.0999999996</v>
      </c>
      <c r="EO124" s="7">
        <f t="shared" si="115"/>
        <v>4215899.7300000004</v>
      </c>
      <c r="EP124" s="7">
        <f t="shared" si="115"/>
        <v>5331710.3600000003</v>
      </c>
      <c r="EQ124" s="7">
        <f t="shared" si="115"/>
        <v>28138591.289999999</v>
      </c>
      <c r="ER124" s="7">
        <f t="shared" si="115"/>
        <v>4510873.92</v>
      </c>
      <c r="ES124" s="7">
        <f t="shared" si="115"/>
        <v>2906098.66</v>
      </c>
      <c r="ET124" s="7">
        <f t="shared" si="115"/>
        <v>3544211.98</v>
      </c>
      <c r="EU124" s="7">
        <f t="shared" si="115"/>
        <v>6094496.1699999999</v>
      </c>
      <c r="EV124" s="7">
        <f t="shared" si="115"/>
        <v>1600809.01</v>
      </c>
      <c r="EW124" s="7">
        <f t="shared" si="115"/>
        <v>12066524.67</v>
      </c>
      <c r="EX124" s="7">
        <f t="shared" si="115"/>
        <v>3169400.14</v>
      </c>
      <c r="EY124" s="7">
        <f t="shared" si="115"/>
        <v>2324545.2000000002</v>
      </c>
      <c r="EZ124" s="7">
        <f t="shared" si="115"/>
        <v>2397488.52</v>
      </c>
      <c r="FA124" s="7">
        <f t="shared" si="115"/>
        <v>37042250.530000001</v>
      </c>
      <c r="FB124" s="7">
        <f t="shared" si="115"/>
        <v>4155670.65</v>
      </c>
      <c r="FC124" s="7">
        <f t="shared" si="115"/>
        <v>21077768.109999999</v>
      </c>
      <c r="FD124" s="7">
        <f t="shared" si="115"/>
        <v>4877469.95</v>
      </c>
      <c r="FE124" s="7">
        <f t="shared" si="115"/>
        <v>1719360.8</v>
      </c>
      <c r="FF124" s="7">
        <f t="shared" si="115"/>
        <v>3249856.76</v>
      </c>
      <c r="FG124" s="7">
        <f t="shared" si="115"/>
        <v>2425112.56</v>
      </c>
      <c r="FH124" s="7">
        <f t="shared" si="115"/>
        <v>1443380.76</v>
      </c>
      <c r="FI124" s="7">
        <f t="shared" si="115"/>
        <v>17827610.239999998</v>
      </c>
      <c r="FJ124" s="7">
        <f t="shared" si="115"/>
        <v>19905191.969999999</v>
      </c>
      <c r="FK124" s="7">
        <f t="shared" si="115"/>
        <v>25347758.079999998</v>
      </c>
      <c r="FL124" s="7">
        <f t="shared" si="115"/>
        <v>78587804.609999999</v>
      </c>
      <c r="FM124" s="7">
        <f t="shared" si="115"/>
        <v>36906928.950000003</v>
      </c>
      <c r="FN124" s="7">
        <f t="shared" si="115"/>
        <v>210712357.69999999</v>
      </c>
      <c r="FO124" s="7">
        <f t="shared" si="115"/>
        <v>11335543.560000001</v>
      </c>
      <c r="FP124" s="7">
        <f t="shared" si="115"/>
        <v>22974471.539999999</v>
      </c>
      <c r="FQ124" s="7">
        <f t="shared" si="115"/>
        <v>10290229.390000001</v>
      </c>
      <c r="FR124" s="7">
        <f t="shared" si="115"/>
        <v>3000044.6</v>
      </c>
      <c r="FS124" s="7">
        <f t="shared" si="115"/>
        <v>3198226.21</v>
      </c>
      <c r="FT124" s="7">
        <f t="shared" si="115"/>
        <v>1285801.8400000001</v>
      </c>
      <c r="FU124" s="7">
        <f t="shared" si="115"/>
        <v>9030464.4700000007</v>
      </c>
      <c r="FV124" s="7">
        <f t="shared" si="115"/>
        <v>7530259.7699999996</v>
      </c>
      <c r="FW124" s="7">
        <f t="shared" si="115"/>
        <v>2957840.42</v>
      </c>
      <c r="FX124" s="7">
        <f t="shared" si="115"/>
        <v>1271834.8999999999</v>
      </c>
      <c r="FY124" s="7"/>
      <c r="FZ124" s="7">
        <f>SUM(C124:FX124)</f>
        <v>8434797015.5299988</v>
      </c>
      <c r="GA124" s="85">
        <v>8434970341.79</v>
      </c>
      <c r="GB124" s="7">
        <f>FZ124-GA124</f>
        <v>-173326.26000118256</v>
      </c>
      <c r="GC124" s="60"/>
      <c r="GD124" s="60"/>
      <c r="GE124" s="60"/>
      <c r="GF124" s="60"/>
      <c r="GG124" s="7"/>
      <c r="GH124" s="7"/>
      <c r="GI124" s="7"/>
      <c r="GJ124" s="7"/>
      <c r="GK124" s="7"/>
      <c r="GL124" s="7"/>
      <c r="GM124" s="7"/>
    </row>
    <row r="125" spans="1:204" x14ac:dyDescent="0.35">
      <c r="A125" s="7"/>
      <c r="B125" s="7" t="s">
        <v>616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GA125" s="20"/>
      <c r="GB125" s="60"/>
      <c r="GC125" s="60"/>
      <c r="GD125" s="60"/>
      <c r="GE125" s="60"/>
      <c r="GF125" s="60"/>
      <c r="GG125" s="7"/>
      <c r="GH125" s="7"/>
      <c r="GI125" s="7"/>
      <c r="GJ125" s="7"/>
      <c r="GK125" s="7"/>
      <c r="GL125" s="7"/>
      <c r="GM125" s="7"/>
    </row>
    <row r="126" spans="1:204" x14ac:dyDescent="0.35">
      <c r="A126" s="6" t="s">
        <v>593</v>
      </c>
      <c r="B126" s="7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7"/>
      <c r="GA126" s="20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</row>
    <row r="127" spans="1:204" x14ac:dyDescent="0.35">
      <c r="A127" s="7"/>
      <c r="B127" s="42" t="s">
        <v>617</v>
      </c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  <c r="BL127" s="86"/>
      <c r="BM127" s="86"/>
      <c r="BN127" s="86"/>
      <c r="BO127" s="86"/>
      <c r="BP127" s="86"/>
      <c r="BQ127" s="86"/>
      <c r="BR127" s="86"/>
      <c r="BS127" s="86"/>
      <c r="BT127" s="86"/>
      <c r="BU127" s="86"/>
      <c r="BV127" s="86"/>
      <c r="BW127" s="86"/>
      <c r="BX127" s="86"/>
      <c r="BY127" s="86"/>
      <c r="BZ127" s="86"/>
      <c r="CA127" s="86"/>
      <c r="CB127" s="86"/>
      <c r="CC127" s="86"/>
      <c r="CD127" s="86"/>
      <c r="CE127" s="86"/>
      <c r="CF127" s="86"/>
      <c r="CG127" s="86"/>
      <c r="CH127" s="86"/>
      <c r="CI127" s="86"/>
      <c r="CJ127" s="86"/>
      <c r="CK127" s="86"/>
      <c r="CL127" s="86"/>
      <c r="CM127" s="86"/>
      <c r="CN127" s="86"/>
      <c r="CO127" s="86"/>
      <c r="CP127" s="86"/>
      <c r="CQ127" s="86"/>
      <c r="CR127" s="86"/>
      <c r="CS127" s="86"/>
      <c r="CT127" s="86"/>
      <c r="CU127" s="86"/>
      <c r="CV127" s="86"/>
      <c r="CW127" s="86"/>
      <c r="CX127" s="86"/>
      <c r="CY127" s="86"/>
      <c r="CZ127" s="86"/>
      <c r="DA127" s="86"/>
      <c r="DB127" s="86"/>
      <c r="DC127" s="86"/>
      <c r="DD127" s="86"/>
      <c r="DE127" s="86"/>
      <c r="DF127" s="86"/>
      <c r="DG127" s="86"/>
      <c r="DH127" s="86"/>
      <c r="DI127" s="86"/>
      <c r="DJ127" s="86"/>
      <c r="DK127" s="86"/>
      <c r="DL127" s="86"/>
      <c r="DM127" s="86"/>
      <c r="DN127" s="86"/>
      <c r="DO127" s="86"/>
      <c r="DP127" s="86"/>
      <c r="DQ127" s="86"/>
      <c r="DR127" s="86"/>
      <c r="DS127" s="86"/>
      <c r="DT127" s="86"/>
      <c r="DU127" s="86"/>
      <c r="DV127" s="86"/>
      <c r="DW127" s="86"/>
      <c r="DX127" s="86"/>
      <c r="DY127" s="86"/>
      <c r="DZ127" s="86"/>
      <c r="EA127" s="86"/>
      <c r="EB127" s="86"/>
      <c r="EC127" s="86"/>
      <c r="ED127" s="86"/>
      <c r="EE127" s="86"/>
      <c r="EF127" s="86"/>
      <c r="EG127" s="86"/>
      <c r="EH127" s="86"/>
      <c r="EI127" s="86"/>
      <c r="EJ127" s="86"/>
      <c r="EK127" s="86"/>
      <c r="EL127" s="86"/>
      <c r="EM127" s="86"/>
      <c r="EN127" s="86"/>
      <c r="EO127" s="86"/>
      <c r="EP127" s="86"/>
      <c r="EQ127" s="86"/>
      <c r="ER127" s="86"/>
      <c r="ES127" s="86"/>
      <c r="ET127" s="86"/>
      <c r="EU127" s="86"/>
      <c r="EV127" s="86"/>
      <c r="EW127" s="86"/>
      <c r="EX127" s="86"/>
      <c r="EY127" s="86"/>
      <c r="EZ127" s="86"/>
      <c r="FA127" s="86"/>
      <c r="FB127" s="86"/>
      <c r="FC127" s="86"/>
      <c r="FD127" s="86"/>
      <c r="FE127" s="86"/>
      <c r="FF127" s="86"/>
      <c r="FG127" s="86"/>
      <c r="FH127" s="86"/>
      <c r="FI127" s="86"/>
      <c r="FJ127" s="86"/>
      <c r="FK127" s="86"/>
      <c r="FL127" s="86"/>
      <c r="FM127" s="86"/>
      <c r="FN127" s="86"/>
      <c r="FO127" s="86"/>
      <c r="FP127" s="86"/>
      <c r="FQ127" s="86"/>
      <c r="FR127" s="86"/>
      <c r="FS127" s="86"/>
      <c r="FT127" s="86"/>
      <c r="FU127" s="86"/>
      <c r="FV127" s="86"/>
      <c r="FW127" s="86"/>
      <c r="FX127" s="86"/>
      <c r="FY127" s="7"/>
      <c r="FZ127" s="7"/>
      <c r="GA127" s="20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27"/>
      <c r="GO127" s="27"/>
      <c r="GP127" s="27"/>
    </row>
    <row r="128" spans="1:204" x14ac:dyDescent="0.35">
      <c r="A128" s="6" t="s">
        <v>618</v>
      </c>
      <c r="B128" s="7" t="s">
        <v>619</v>
      </c>
      <c r="C128" s="28">
        <f t="shared" ref="C128:BN128" si="116">C16</f>
        <v>3137</v>
      </c>
      <c r="D128" s="28">
        <f t="shared" si="116"/>
        <v>12202</v>
      </c>
      <c r="E128" s="28">
        <f t="shared" si="116"/>
        <v>2961</v>
      </c>
      <c r="F128" s="28">
        <f t="shared" si="116"/>
        <v>7199</v>
      </c>
      <c r="G128" s="28">
        <f t="shared" si="116"/>
        <v>398</v>
      </c>
      <c r="H128" s="28">
        <f t="shared" si="116"/>
        <v>270</v>
      </c>
      <c r="I128" s="28">
        <f t="shared" si="116"/>
        <v>4134</v>
      </c>
      <c r="J128" s="28">
        <f t="shared" si="116"/>
        <v>977</v>
      </c>
      <c r="K128" s="28">
        <f t="shared" si="116"/>
        <v>120</v>
      </c>
      <c r="L128" s="28">
        <f t="shared" si="116"/>
        <v>830</v>
      </c>
      <c r="M128" s="28">
        <f t="shared" si="116"/>
        <v>456</v>
      </c>
      <c r="N128" s="28">
        <f t="shared" si="116"/>
        <v>11482</v>
      </c>
      <c r="O128" s="28">
        <f t="shared" si="116"/>
        <v>1658</v>
      </c>
      <c r="P128" s="28">
        <f t="shared" si="116"/>
        <v>138</v>
      </c>
      <c r="Q128" s="28">
        <f t="shared" si="116"/>
        <v>19456</v>
      </c>
      <c r="R128" s="28">
        <f t="shared" si="116"/>
        <v>1380</v>
      </c>
      <c r="S128" s="28">
        <f t="shared" si="116"/>
        <v>611</v>
      </c>
      <c r="T128" s="28">
        <f t="shared" si="116"/>
        <v>80</v>
      </c>
      <c r="U128" s="28">
        <f t="shared" si="116"/>
        <v>22</v>
      </c>
      <c r="V128" s="28">
        <f t="shared" si="116"/>
        <v>122</v>
      </c>
      <c r="W128" s="28">
        <f t="shared" si="116"/>
        <v>78</v>
      </c>
      <c r="X128" s="28">
        <f t="shared" si="116"/>
        <v>9</v>
      </c>
      <c r="Y128" s="28">
        <f t="shared" si="116"/>
        <v>305</v>
      </c>
      <c r="Z128" s="28">
        <f t="shared" si="116"/>
        <v>62</v>
      </c>
      <c r="AA128" s="28">
        <f t="shared" si="116"/>
        <v>6209</v>
      </c>
      <c r="AB128" s="28">
        <f t="shared" si="116"/>
        <v>4055</v>
      </c>
      <c r="AC128" s="28">
        <f t="shared" si="116"/>
        <v>207</v>
      </c>
      <c r="AD128" s="28">
        <f t="shared" si="116"/>
        <v>320</v>
      </c>
      <c r="AE128" s="28">
        <f t="shared" si="116"/>
        <v>30</v>
      </c>
      <c r="AF128" s="28">
        <f t="shared" si="116"/>
        <v>62</v>
      </c>
      <c r="AG128" s="28">
        <f t="shared" si="116"/>
        <v>113</v>
      </c>
      <c r="AH128" s="28">
        <f t="shared" si="116"/>
        <v>388</v>
      </c>
      <c r="AI128" s="28">
        <f t="shared" si="116"/>
        <v>157</v>
      </c>
      <c r="AJ128" s="28">
        <f t="shared" si="116"/>
        <v>79</v>
      </c>
      <c r="AK128" s="28">
        <f t="shared" si="116"/>
        <v>81</v>
      </c>
      <c r="AL128" s="28">
        <f t="shared" si="116"/>
        <v>144</v>
      </c>
      <c r="AM128" s="28">
        <f t="shared" si="116"/>
        <v>158</v>
      </c>
      <c r="AN128" s="28">
        <f t="shared" si="116"/>
        <v>99</v>
      </c>
      <c r="AO128" s="28">
        <f t="shared" si="116"/>
        <v>1669</v>
      </c>
      <c r="AP128" s="28">
        <f t="shared" si="116"/>
        <v>31853</v>
      </c>
      <c r="AQ128" s="28">
        <f t="shared" si="116"/>
        <v>80</v>
      </c>
      <c r="AR128" s="28">
        <f t="shared" si="116"/>
        <v>6180</v>
      </c>
      <c r="AS128" s="28">
        <f t="shared" si="116"/>
        <v>1547</v>
      </c>
      <c r="AT128" s="28">
        <f t="shared" si="116"/>
        <v>377</v>
      </c>
      <c r="AU128" s="28">
        <f t="shared" si="116"/>
        <v>73</v>
      </c>
      <c r="AV128" s="28">
        <f t="shared" si="116"/>
        <v>106</v>
      </c>
      <c r="AW128" s="28">
        <f t="shared" si="116"/>
        <v>59</v>
      </c>
      <c r="AX128" s="28">
        <f t="shared" si="116"/>
        <v>20</v>
      </c>
      <c r="AY128" s="28">
        <f t="shared" si="116"/>
        <v>157</v>
      </c>
      <c r="AZ128" s="28">
        <f t="shared" si="116"/>
        <v>5668</v>
      </c>
      <c r="BA128" s="28">
        <f t="shared" si="116"/>
        <v>3011</v>
      </c>
      <c r="BB128" s="28">
        <f t="shared" si="116"/>
        <v>2572</v>
      </c>
      <c r="BC128" s="28">
        <f t="shared" si="116"/>
        <v>9649</v>
      </c>
      <c r="BD128" s="28">
        <f t="shared" si="116"/>
        <v>388</v>
      </c>
      <c r="BE128" s="28">
        <f t="shared" si="116"/>
        <v>321</v>
      </c>
      <c r="BF128" s="28">
        <f t="shared" si="116"/>
        <v>3265</v>
      </c>
      <c r="BG128" s="28">
        <f t="shared" si="116"/>
        <v>369</v>
      </c>
      <c r="BH128" s="28">
        <f t="shared" si="116"/>
        <v>127</v>
      </c>
      <c r="BI128" s="28">
        <f t="shared" si="116"/>
        <v>112</v>
      </c>
      <c r="BJ128" s="28">
        <f t="shared" si="116"/>
        <v>558</v>
      </c>
      <c r="BK128" s="28">
        <f t="shared" si="116"/>
        <v>5460</v>
      </c>
      <c r="BL128" s="28">
        <f t="shared" si="116"/>
        <v>22</v>
      </c>
      <c r="BM128" s="28">
        <f t="shared" si="116"/>
        <v>136</v>
      </c>
      <c r="BN128" s="28">
        <f t="shared" si="116"/>
        <v>1213</v>
      </c>
      <c r="BO128" s="28">
        <f t="shared" ref="BO128:DZ128" si="117">BO16</f>
        <v>459</v>
      </c>
      <c r="BP128" s="28">
        <f t="shared" si="117"/>
        <v>62</v>
      </c>
      <c r="BQ128" s="28">
        <f t="shared" si="117"/>
        <v>1811</v>
      </c>
      <c r="BR128" s="28">
        <f t="shared" si="117"/>
        <v>959</v>
      </c>
      <c r="BS128" s="28">
        <f t="shared" si="117"/>
        <v>502</v>
      </c>
      <c r="BT128" s="28">
        <f t="shared" si="117"/>
        <v>94</v>
      </c>
      <c r="BU128" s="28">
        <f t="shared" si="117"/>
        <v>99</v>
      </c>
      <c r="BV128" s="28">
        <f t="shared" si="117"/>
        <v>262</v>
      </c>
      <c r="BW128" s="28">
        <f t="shared" si="117"/>
        <v>412</v>
      </c>
      <c r="BX128" s="28">
        <f t="shared" si="117"/>
        <v>16</v>
      </c>
      <c r="BY128" s="28">
        <f t="shared" si="117"/>
        <v>247</v>
      </c>
      <c r="BZ128" s="28">
        <f t="shared" si="117"/>
        <v>79</v>
      </c>
      <c r="CA128" s="28">
        <f t="shared" si="117"/>
        <v>33</v>
      </c>
      <c r="CB128" s="28">
        <f t="shared" si="117"/>
        <v>14401</v>
      </c>
      <c r="CC128" s="28">
        <f t="shared" si="117"/>
        <v>85</v>
      </c>
      <c r="CD128" s="28">
        <f t="shared" si="117"/>
        <v>13</v>
      </c>
      <c r="CE128" s="28">
        <f t="shared" si="117"/>
        <v>51</v>
      </c>
      <c r="CF128" s="28">
        <f t="shared" si="117"/>
        <v>29</v>
      </c>
      <c r="CG128" s="28">
        <f t="shared" si="117"/>
        <v>74</v>
      </c>
      <c r="CH128" s="28">
        <f t="shared" si="117"/>
        <v>51</v>
      </c>
      <c r="CI128" s="28">
        <f t="shared" si="117"/>
        <v>293</v>
      </c>
      <c r="CJ128" s="28">
        <f t="shared" si="117"/>
        <v>283</v>
      </c>
      <c r="CK128" s="28">
        <f t="shared" si="117"/>
        <v>1302</v>
      </c>
      <c r="CL128" s="28">
        <f t="shared" si="117"/>
        <v>327</v>
      </c>
      <c r="CM128" s="28">
        <f t="shared" si="117"/>
        <v>260</v>
      </c>
      <c r="CN128" s="28">
        <f t="shared" si="117"/>
        <v>6431</v>
      </c>
      <c r="CO128" s="28">
        <f t="shared" si="117"/>
        <v>3717</v>
      </c>
      <c r="CP128" s="28">
        <f t="shared" si="117"/>
        <v>288</v>
      </c>
      <c r="CQ128" s="28">
        <f t="shared" si="117"/>
        <v>406</v>
      </c>
      <c r="CR128" s="28">
        <f t="shared" si="117"/>
        <v>86</v>
      </c>
      <c r="CS128" s="28">
        <f t="shared" si="117"/>
        <v>84</v>
      </c>
      <c r="CT128" s="28">
        <f t="shared" si="117"/>
        <v>56</v>
      </c>
      <c r="CU128" s="28">
        <f t="shared" si="117"/>
        <v>102</v>
      </c>
      <c r="CV128" s="28">
        <f t="shared" si="117"/>
        <v>3</v>
      </c>
      <c r="CW128" s="28">
        <f t="shared" si="117"/>
        <v>76</v>
      </c>
      <c r="CX128" s="28">
        <f t="shared" si="117"/>
        <v>149</v>
      </c>
      <c r="CY128" s="28">
        <f t="shared" si="117"/>
        <v>6</v>
      </c>
      <c r="CZ128" s="28">
        <f t="shared" si="117"/>
        <v>707</v>
      </c>
      <c r="DA128" s="28">
        <f t="shared" si="117"/>
        <v>34</v>
      </c>
      <c r="DB128" s="28">
        <f t="shared" si="117"/>
        <v>66</v>
      </c>
      <c r="DC128" s="28">
        <f t="shared" si="117"/>
        <v>27</v>
      </c>
      <c r="DD128" s="28">
        <f t="shared" si="117"/>
        <v>78</v>
      </c>
      <c r="DE128" s="28">
        <f t="shared" si="117"/>
        <v>57</v>
      </c>
      <c r="DF128" s="28">
        <f t="shared" si="117"/>
        <v>6867</v>
      </c>
      <c r="DG128" s="28">
        <f t="shared" si="117"/>
        <v>38</v>
      </c>
      <c r="DH128" s="28">
        <f t="shared" si="117"/>
        <v>705</v>
      </c>
      <c r="DI128" s="28">
        <f t="shared" si="117"/>
        <v>1005</v>
      </c>
      <c r="DJ128" s="28">
        <f t="shared" si="117"/>
        <v>196</v>
      </c>
      <c r="DK128" s="28">
        <f t="shared" si="117"/>
        <v>169</v>
      </c>
      <c r="DL128" s="28">
        <f t="shared" si="117"/>
        <v>2072</v>
      </c>
      <c r="DM128" s="28">
        <f t="shared" si="117"/>
        <v>90</v>
      </c>
      <c r="DN128" s="28">
        <f t="shared" si="117"/>
        <v>554</v>
      </c>
      <c r="DO128" s="28">
        <f t="shared" si="117"/>
        <v>1391</v>
      </c>
      <c r="DP128" s="28">
        <f t="shared" si="117"/>
        <v>54</v>
      </c>
      <c r="DQ128" s="28">
        <f t="shared" si="117"/>
        <v>200</v>
      </c>
      <c r="DR128" s="28">
        <f t="shared" si="117"/>
        <v>665</v>
      </c>
      <c r="DS128" s="28">
        <f t="shared" si="117"/>
        <v>304</v>
      </c>
      <c r="DT128" s="28">
        <f t="shared" si="117"/>
        <v>89</v>
      </c>
      <c r="DU128" s="28">
        <f t="shared" si="117"/>
        <v>135</v>
      </c>
      <c r="DV128" s="28">
        <f t="shared" si="117"/>
        <v>73</v>
      </c>
      <c r="DW128" s="28">
        <f t="shared" si="117"/>
        <v>107</v>
      </c>
      <c r="DX128" s="28">
        <f t="shared" si="117"/>
        <v>36</v>
      </c>
      <c r="DY128" s="28">
        <f t="shared" si="117"/>
        <v>49</v>
      </c>
      <c r="DZ128" s="28">
        <f t="shared" si="117"/>
        <v>150</v>
      </c>
      <c r="EA128" s="28">
        <f t="shared" ref="EA128:FX128" si="118">EA16</f>
        <v>141</v>
      </c>
      <c r="EB128" s="28">
        <f t="shared" si="118"/>
        <v>222</v>
      </c>
      <c r="EC128" s="28">
        <f t="shared" si="118"/>
        <v>56</v>
      </c>
      <c r="ED128" s="28">
        <f t="shared" si="118"/>
        <v>60</v>
      </c>
      <c r="EE128" s="28">
        <f t="shared" si="118"/>
        <v>88</v>
      </c>
      <c r="EF128" s="28">
        <f t="shared" si="118"/>
        <v>630</v>
      </c>
      <c r="EG128" s="28">
        <f t="shared" si="118"/>
        <v>94</v>
      </c>
      <c r="EH128" s="28">
        <f t="shared" si="118"/>
        <v>98</v>
      </c>
      <c r="EI128" s="28">
        <f t="shared" si="118"/>
        <v>7225</v>
      </c>
      <c r="EJ128" s="28">
        <f t="shared" si="118"/>
        <v>3437</v>
      </c>
      <c r="EK128" s="28">
        <f t="shared" si="118"/>
        <v>167</v>
      </c>
      <c r="EL128" s="28">
        <f t="shared" si="118"/>
        <v>147</v>
      </c>
      <c r="EM128" s="28">
        <f t="shared" si="118"/>
        <v>141</v>
      </c>
      <c r="EN128" s="28">
        <f t="shared" si="118"/>
        <v>400</v>
      </c>
      <c r="EO128" s="28">
        <f t="shared" si="118"/>
        <v>100</v>
      </c>
      <c r="EP128" s="28">
        <f t="shared" si="118"/>
        <v>68</v>
      </c>
      <c r="EQ128" s="28">
        <f t="shared" si="118"/>
        <v>334</v>
      </c>
      <c r="ER128" s="28">
        <f t="shared" si="118"/>
        <v>43</v>
      </c>
      <c r="ES128" s="28">
        <f t="shared" si="118"/>
        <v>85</v>
      </c>
      <c r="ET128" s="28">
        <f t="shared" si="118"/>
        <v>81</v>
      </c>
      <c r="EU128" s="28">
        <f t="shared" si="118"/>
        <v>315</v>
      </c>
      <c r="EV128" s="28">
        <f t="shared" si="118"/>
        <v>27</v>
      </c>
      <c r="EW128" s="28">
        <f t="shared" si="118"/>
        <v>123</v>
      </c>
      <c r="EX128" s="28">
        <f t="shared" si="118"/>
        <v>54</v>
      </c>
      <c r="EY128" s="28">
        <f t="shared" si="118"/>
        <v>278</v>
      </c>
      <c r="EZ128" s="28">
        <f t="shared" si="118"/>
        <v>49</v>
      </c>
      <c r="FA128" s="28">
        <f t="shared" si="118"/>
        <v>872</v>
      </c>
      <c r="FB128" s="28">
        <f t="shared" si="118"/>
        <v>107</v>
      </c>
      <c r="FC128" s="28">
        <f t="shared" si="118"/>
        <v>433</v>
      </c>
      <c r="FD128" s="28">
        <f t="shared" si="118"/>
        <v>153</v>
      </c>
      <c r="FE128" s="28">
        <f t="shared" si="118"/>
        <v>24</v>
      </c>
      <c r="FF128" s="28">
        <f t="shared" si="118"/>
        <v>63</v>
      </c>
      <c r="FG128" s="28">
        <f t="shared" si="118"/>
        <v>35</v>
      </c>
      <c r="FH128" s="28">
        <f t="shared" si="118"/>
        <v>21</v>
      </c>
      <c r="FI128" s="28">
        <f t="shared" si="118"/>
        <v>585</v>
      </c>
      <c r="FJ128" s="28">
        <f t="shared" si="118"/>
        <v>482</v>
      </c>
      <c r="FK128" s="28">
        <f t="shared" si="118"/>
        <v>884</v>
      </c>
      <c r="FL128" s="28">
        <f t="shared" si="118"/>
        <v>1187</v>
      </c>
      <c r="FM128" s="28">
        <f t="shared" si="118"/>
        <v>836</v>
      </c>
      <c r="FN128" s="28">
        <f t="shared" si="118"/>
        <v>10051</v>
      </c>
      <c r="FO128" s="28">
        <f t="shared" si="118"/>
        <v>385</v>
      </c>
      <c r="FP128" s="28">
        <f t="shared" si="118"/>
        <v>788</v>
      </c>
      <c r="FQ128" s="28">
        <f t="shared" si="118"/>
        <v>288</v>
      </c>
      <c r="FR128" s="28">
        <f t="shared" si="118"/>
        <v>38</v>
      </c>
      <c r="FS128" s="28">
        <f t="shared" si="118"/>
        <v>29</v>
      </c>
      <c r="FT128" s="28">
        <f t="shared" si="118"/>
        <v>26</v>
      </c>
      <c r="FU128" s="28">
        <f t="shared" si="118"/>
        <v>340</v>
      </c>
      <c r="FV128" s="28">
        <f t="shared" si="118"/>
        <v>255</v>
      </c>
      <c r="FW128" s="28">
        <f t="shared" si="118"/>
        <v>49</v>
      </c>
      <c r="FX128" s="28">
        <f t="shared" si="118"/>
        <v>18</v>
      </c>
      <c r="FY128" s="86"/>
      <c r="FZ128" s="28"/>
      <c r="GA128" s="20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</row>
    <row r="129" spans="1:256" x14ac:dyDescent="0.35">
      <c r="A129" s="6" t="s">
        <v>620</v>
      </c>
      <c r="B129" s="7" t="s">
        <v>621</v>
      </c>
      <c r="C129" s="28">
        <f t="shared" ref="C129:BN129" si="119">C19</f>
        <v>4006</v>
      </c>
      <c r="D129" s="28">
        <f t="shared" si="119"/>
        <v>23361</v>
      </c>
      <c r="E129" s="28">
        <f t="shared" si="119"/>
        <v>3368</v>
      </c>
      <c r="F129" s="28">
        <f t="shared" si="119"/>
        <v>14151</v>
      </c>
      <c r="G129" s="28">
        <f t="shared" si="119"/>
        <v>975</v>
      </c>
      <c r="H129" s="28">
        <f t="shared" si="119"/>
        <v>645</v>
      </c>
      <c r="I129" s="28">
        <f t="shared" si="119"/>
        <v>4941</v>
      </c>
      <c r="J129" s="28">
        <f t="shared" si="119"/>
        <v>1289</v>
      </c>
      <c r="K129" s="28">
        <f t="shared" si="119"/>
        <v>173</v>
      </c>
      <c r="L129" s="28">
        <f t="shared" si="119"/>
        <v>1201</v>
      </c>
      <c r="M129" s="28">
        <f t="shared" si="119"/>
        <v>503</v>
      </c>
      <c r="N129" s="28">
        <f t="shared" si="119"/>
        <v>29804</v>
      </c>
      <c r="O129" s="28">
        <f t="shared" si="119"/>
        <v>7325</v>
      </c>
      <c r="P129" s="28">
        <f t="shared" si="119"/>
        <v>230</v>
      </c>
      <c r="Q129" s="28">
        <f t="shared" si="119"/>
        <v>23970</v>
      </c>
      <c r="R129" s="28">
        <f t="shared" si="119"/>
        <v>2500</v>
      </c>
      <c r="S129" s="28">
        <f t="shared" si="119"/>
        <v>978</v>
      </c>
      <c r="T129" s="28">
        <f t="shared" si="119"/>
        <v>104</v>
      </c>
      <c r="U129" s="28">
        <f t="shared" si="119"/>
        <v>29</v>
      </c>
      <c r="V129" s="28">
        <f t="shared" si="119"/>
        <v>169</v>
      </c>
      <c r="W129" s="28">
        <f t="shared" si="119"/>
        <v>276</v>
      </c>
      <c r="X129" s="28">
        <f t="shared" si="119"/>
        <v>17</v>
      </c>
      <c r="Y129" s="28">
        <f t="shared" si="119"/>
        <v>379</v>
      </c>
      <c r="Z129" s="28">
        <f t="shared" si="119"/>
        <v>133</v>
      </c>
      <c r="AA129" s="28">
        <f t="shared" si="119"/>
        <v>18698</v>
      </c>
      <c r="AB129" s="28">
        <f t="shared" si="119"/>
        <v>15668</v>
      </c>
      <c r="AC129" s="28">
        <f t="shared" si="119"/>
        <v>568</v>
      </c>
      <c r="AD129" s="28">
        <f t="shared" si="119"/>
        <v>864</v>
      </c>
      <c r="AE129" s="28">
        <f t="shared" si="119"/>
        <v>56</v>
      </c>
      <c r="AF129" s="28">
        <f t="shared" si="119"/>
        <v>114</v>
      </c>
      <c r="AG129" s="28">
        <f t="shared" si="119"/>
        <v>357</v>
      </c>
      <c r="AH129" s="28">
        <f t="shared" si="119"/>
        <v>569</v>
      </c>
      <c r="AI129" s="28">
        <f t="shared" si="119"/>
        <v>238</v>
      </c>
      <c r="AJ129" s="28">
        <f t="shared" si="119"/>
        <v>96</v>
      </c>
      <c r="AK129" s="28">
        <f t="shared" si="119"/>
        <v>86</v>
      </c>
      <c r="AL129" s="28">
        <f t="shared" si="119"/>
        <v>171</v>
      </c>
      <c r="AM129" s="28">
        <f t="shared" si="119"/>
        <v>225</v>
      </c>
      <c r="AN129" s="28">
        <f t="shared" si="119"/>
        <v>179</v>
      </c>
      <c r="AO129" s="28">
        <f t="shared" si="119"/>
        <v>2625</v>
      </c>
      <c r="AP129" s="28">
        <f t="shared" si="119"/>
        <v>49842</v>
      </c>
      <c r="AQ129" s="28">
        <f t="shared" si="119"/>
        <v>137</v>
      </c>
      <c r="AR129" s="28">
        <f t="shared" si="119"/>
        <v>37515</v>
      </c>
      <c r="AS129" s="28">
        <f t="shared" si="119"/>
        <v>3780</v>
      </c>
      <c r="AT129" s="28">
        <f t="shared" si="119"/>
        <v>1553</v>
      </c>
      <c r="AU129" s="28">
        <f t="shared" si="119"/>
        <v>183</v>
      </c>
      <c r="AV129" s="28">
        <f t="shared" si="119"/>
        <v>181</v>
      </c>
      <c r="AW129" s="28">
        <f t="shared" si="119"/>
        <v>153</v>
      </c>
      <c r="AX129" s="28">
        <f t="shared" si="119"/>
        <v>43</v>
      </c>
      <c r="AY129" s="28">
        <f t="shared" si="119"/>
        <v>254</v>
      </c>
      <c r="AZ129" s="28">
        <f t="shared" si="119"/>
        <v>8038</v>
      </c>
      <c r="BA129" s="28">
        <f t="shared" si="119"/>
        <v>5642</v>
      </c>
      <c r="BB129" s="28">
        <f t="shared" si="119"/>
        <v>4658</v>
      </c>
      <c r="BC129" s="28">
        <f t="shared" si="119"/>
        <v>15931</v>
      </c>
      <c r="BD129" s="28">
        <f t="shared" si="119"/>
        <v>2119</v>
      </c>
      <c r="BE129" s="28">
        <f t="shared" si="119"/>
        <v>752</v>
      </c>
      <c r="BF129" s="28">
        <f t="shared" si="119"/>
        <v>15725</v>
      </c>
      <c r="BG129" s="28">
        <f t="shared" si="119"/>
        <v>570</v>
      </c>
      <c r="BH129" s="28">
        <f t="shared" si="119"/>
        <v>318</v>
      </c>
      <c r="BI129" s="28">
        <f t="shared" si="119"/>
        <v>153</v>
      </c>
      <c r="BJ129" s="28">
        <f t="shared" si="119"/>
        <v>3611</v>
      </c>
      <c r="BK129" s="28">
        <f t="shared" si="119"/>
        <v>12047</v>
      </c>
      <c r="BL129" s="28">
        <f t="shared" si="119"/>
        <v>31</v>
      </c>
      <c r="BM129" s="28">
        <f t="shared" si="119"/>
        <v>202</v>
      </c>
      <c r="BN129" s="28">
        <f t="shared" si="119"/>
        <v>1884</v>
      </c>
      <c r="BO129" s="28">
        <f t="shared" ref="BO129:DZ129" si="120">BO19</f>
        <v>789</v>
      </c>
      <c r="BP129" s="28">
        <f t="shared" si="120"/>
        <v>86</v>
      </c>
      <c r="BQ129" s="28">
        <f t="shared" si="120"/>
        <v>3471</v>
      </c>
      <c r="BR129" s="28">
        <f t="shared" si="120"/>
        <v>2728</v>
      </c>
      <c r="BS129" s="28">
        <f t="shared" si="120"/>
        <v>703</v>
      </c>
      <c r="BT129" s="28">
        <f t="shared" si="120"/>
        <v>222</v>
      </c>
      <c r="BU129" s="28">
        <f t="shared" si="120"/>
        <v>247</v>
      </c>
      <c r="BV129" s="28">
        <f t="shared" si="120"/>
        <v>753</v>
      </c>
      <c r="BW129" s="28">
        <f t="shared" si="120"/>
        <v>1229</v>
      </c>
      <c r="BX129" s="28">
        <f t="shared" si="120"/>
        <v>39</v>
      </c>
      <c r="BY129" s="28">
        <f t="shared" si="120"/>
        <v>292</v>
      </c>
      <c r="BZ129" s="28">
        <f t="shared" si="120"/>
        <v>121</v>
      </c>
      <c r="CA129" s="28">
        <f t="shared" si="120"/>
        <v>87</v>
      </c>
      <c r="CB129" s="28">
        <f t="shared" si="120"/>
        <v>44226</v>
      </c>
      <c r="CC129" s="28">
        <f t="shared" si="120"/>
        <v>127</v>
      </c>
      <c r="CD129" s="28">
        <f t="shared" si="120"/>
        <v>319</v>
      </c>
      <c r="CE129" s="28">
        <f t="shared" si="120"/>
        <v>98</v>
      </c>
      <c r="CF129" s="28">
        <f t="shared" si="120"/>
        <v>59</v>
      </c>
      <c r="CG129" s="28">
        <f t="shared" si="120"/>
        <v>128</v>
      </c>
      <c r="CH129" s="28">
        <f t="shared" si="120"/>
        <v>59</v>
      </c>
      <c r="CI129" s="28">
        <f t="shared" si="120"/>
        <v>434</v>
      </c>
      <c r="CJ129" s="28">
        <f t="shared" si="120"/>
        <v>513</v>
      </c>
      <c r="CK129" s="28">
        <f t="shared" si="120"/>
        <v>3338</v>
      </c>
      <c r="CL129" s="28">
        <f t="shared" si="120"/>
        <v>755</v>
      </c>
      <c r="CM129" s="28">
        <f t="shared" si="120"/>
        <v>403</v>
      </c>
      <c r="CN129" s="28">
        <f t="shared" si="120"/>
        <v>20355</v>
      </c>
      <c r="CO129" s="28">
        <f t="shared" si="120"/>
        <v>8842</v>
      </c>
      <c r="CP129" s="28">
        <f t="shared" si="120"/>
        <v>570</v>
      </c>
      <c r="CQ129" s="28">
        <f t="shared" si="120"/>
        <v>477</v>
      </c>
      <c r="CR129" s="28">
        <f t="shared" si="120"/>
        <v>148</v>
      </c>
      <c r="CS129" s="28">
        <f t="shared" si="120"/>
        <v>182</v>
      </c>
      <c r="CT129" s="28">
        <f t="shared" si="120"/>
        <v>71</v>
      </c>
      <c r="CU129" s="28">
        <f t="shared" si="120"/>
        <v>232</v>
      </c>
      <c r="CV129" s="28">
        <f t="shared" si="120"/>
        <v>10</v>
      </c>
      <c r="CW129" s="28">
        <f t="shared" si="120"/>
        <v>141</v>
      </c>
      <c r="CX129" s="28">
        <f t="shared" si="120"/>
        <v>274</v>
      </c>
      <c r="CY129" s="28">
        <f t="shared" si="120"/>
        <v>15</v>
      </c>
      <c r="CZ129" s="28">
        <f t="shared" si="120"/>
        <v>1135</v>
      </c>
      <c r="DA129" s="28">
        <f t="shared" si="120"/>
        <v>128</v>
      </c>
      <c r="DB129" s="28">
        <f t="shared" si="120"/>
        <v>198</v>
      </c>
      <c r="DC129" s="28">
        <f t="shared" si="120"/>
        <v>119</v>
      </c>
      <c r="DD129" s="28">
        <f t="shared" si="120"/>
        <v>109</v>
      </c>
      <c r="DE129" s="28">
        <f t="shared" si="120"/>
        <v>151</v>
      </c>
      <c r="DF129" s="28">
        <f t="shared" si="120"/>
        <v>12627</v>
      </c>
      <c r="DG129" s="28">
        <f t="shared" si="120"/>
        <v>67</v>
      </c>
      <c r="DH129" s="28">
        <f t="shared" si="120"/>
        <v>1139</v>
      </c>
      <c r="DI129" s="28">
        <f t="shared" si="120"/>
        <v>1549</v>
      </c>
      <c r="DJ129" s="28">
        <f t="shared" si="120"/>
        <v>389</v>
      </c>
      <c r="DK129" s="28">
        <f t="shared" si="120"/>
        <v>299</v>
      </c>
      <c r="DL129" s="28">
        <f t="shared" si="120"/>
        <v>3388</v>
      </c>
      <c r="DM129" s="28">
        <f t="shared" si="120"/>
        <v>147</v>
      </c>
      <c r="DN129" s="28">
        <f t="shared" si="120"/>
        <v>809</v>
      </c>
      <c r="DO129" s="28">
        <f t="shared" si="120"/>
        <v>2029</v>
      </c>
      <c r="DP129" s="28">
        <f t="shared" si="120"/>
        <v>118</v>
      </c>
      <c r="DQ129" s="28">
        <f t="shared" si="120"/>
        <v>502</v>
      </c>
      <c r="DR129" s="28">
        <f t="shared" si="120"/>
        <v>814</v>
      </c>
      <c r="DS129" s="28">
        <f t="shared" si="120"/>
        <v>364</v>
      </c>
      <c r="DT129" s="28">
        <f t="shared" si="120"/>
        <v>100</v>
      </c>
      <c r="DU129" s="28">
        <f t="shared" si="120"/>
        <v>228</v>
      </c>
      <c r="DV129" s="28">
        <f t="shared" si="120"/>
        <v>142</v>
      </c>
      <c r="DW129" s="28">
        <f t="shared" si="120"/>
        <v>193</v>
      </c>
      <c r="DX129" s="28">
        <f t="shared" si="120"/>
        <v>109</v>
      </c>
      <c r="DY129" s="28">
        <f t="shared" si="120"/>
        <v>185</v>
      </c>
      <c r="DZ129" s="28">
        <f t="shared" si="120"/>
        <v>412</v>
      </c>
      <c r="EA129" s="28">
        <f t="shared" ref="EA129:FX129" si="121">EA19</f>
        <v>335</v>
      </c>
      <c r="EB129" s="28">
        <f t="shared" si="121"/>
        <v>327</v>
      </c>
      <c r="EC129" s="28">
        <f t="shared" si="121"/>
        <v>162</v>
      </c>
      <c r="ED129" s="28">
        <f t="shared" si="121"/>
        <v>884</v>
      </c>
      <c r="EE129" s="28">
        <f t="shared" si="121"/>
        <v>119</v>
      </c>
      <c r="EF129" s="28">
        <f t="shared" si="121"/>
        <v>807</v>
      </c>
      <c r="EG129" s="28">
        <f t="shared" si="121"/>
        <v>148</v>
      </c>
      <c r="EH129" s="28">
        <f t="shared" si="121"/>
        <v>171</v>
      </c>
      <c r="EI129" s="28">
        <f t="shared" si="121"/>
        <v>8388</v>
      </c>
      <c r="EJ129" s="28">
        <f t="shared" si="121"/>
        <v>6260</v>
      </c>
      <c r="EK129" s="28">
        <f t="shared" si="121"/>
        <v>416</v>
      </c>
      <c r="EL129" s="28">
        <f t="shared" si="121"/>
        <v>286</v>
      </c>
      <c r="EM129" s="28">
        <f t="shared" si="121"/>
        <v>240</v>
      </c>
      <c r="EN129" s="28">
        <f t="shared" si="121"/>
        <v>540</v>
      </c>
      <c r="EO129" s="28">
        <f t="shared" si="121"/>
        <v>193</v>
      </c>
      <c r="EP129" s="28">
        <f t="shared" si="121"/>
        <v>260</v>
      </c>
      <c r="EQ129" s="28">
        <f t="shared" si="121"/>
        <v>1608</v>
      </c>
      <c r="ER129" s="28">
        <f t="shared" si="121"/>
        <v>180</v>
      </c>
      <c r="ES129" s="28">
        <f t="shared" si="121"/>
        <v>147</v>
      </c>
      <c r="ET129" s="28">
        <f t="shared" si="121"/>
        <v>112</v>
      </c>
      <c r="EU129" s="28">
        <f t="shared" si="121"/>
        <v>334</v>
      </c>
      <c r="EV129" s="28">
        <f t="shared" si="121"/>
        <v>48</v>
      </c>
      <c r="EW129" s="28">
        <f t="shared" si="121"/>
        <v>453</v>
      </c>
      <c r="EX129" s="28">
        <f t="shared" si="121"/>
        <v>109</v>
      </c>
      <c r="EY129" s="28">
        <f t="shared" si="121"/>
        <v>387</v>
      </c>
      <c r="EZ129" s="28">
        <f t="shared" si="121"/>
        <v>86</v>
      </c>
      <c r="FA129" s="28">
        <f t="shared" si="121"/>
        <v>2010</v>
      </c>
      <c r="FB129" s="28">
        <f t="shared" si="121"/>
        <v>144</v>
      </c>
      <c r="FC129" s="28">
        <f t="shared" si="121"/>
        <v>1166</v>
      </c>
      <c r="FD129" s="28">
        <f t="shared" si="121"/>
        <v>258</v>
      </c>
      <c r="FE129" s="28">
        <f t="shared" si="121"/>
        <v>40</v>
      </c>
      <c r="FF129" s="28">
        <f t="shared" si="121"/>
        <v>108</v>
      </c>
      <c r="FG129" s="28">
        <f t="shared" si="121"/>
        <v>68</v>
      </c>
      <c r="FH129" s="28">
        <f t="shared" si="121"/>
        <v>42</v>
      </c>
      <c r="FI129" s="28">
        <f t="shared" si="121"/>
        <v>1048</v>
      </c>
      <c r="FJ129" s="28">
        <f t="shared" si="121"/>
        <v>1280</v>
      </c>
      <c r="FK129" s="28">
        <f t="shared" si="121"/>
        <v>1552</v>
      </c>
      <c r="FL129" s="28">
        <f t="shared" si="121"/>
        <v>5135</v>
      </c>
      <c r="FM129" s="28">
        <f t="shared" si="121"/>
        <v>2338</v>
      </c>
      <c r="FN129" s="28">
        <f t="shared" si="121"/>
        <v>13533</v>
      </c>
      <c r="FO129" s="28">
        <f t="shared" si="121"/>
        <v>700</v>
      </c>
      <c r="FP129" s="28">
        <f t="shared" si="121"/>
        <v>1374</v>
      </c>
      <c r="FQ129" s="28">
        <f t="shared" si="121"/>
        <v>606</v>
      </c>
      <c r="FR129" s="28">
        <f t="shared" si="121"/>
        <v>95</v>
      </c>
      <c r="FS129" s="28">
        <f t="shared" si="121"/>
        <v>103</v>
      </c>
      <c r="FT129" s="28">
        <f t="shared" si="121"/>
        <v>38</v>
      </c>
      <c r="FU129" s="28">
        <f t="shared" si="121"/>
        <v>479</v>
      </c>
      <c r="FV129" s="28">
        <f t="shared" si="121"/>
        <v>420</v>
      </c>
      <c r="FW129" s="28">
        <f t="shared" si="121"/>
        <v>82</v>
      </c>
      <c r="FX129" s="28">
        <f t="shared" si="121"/>
        <v>39</v>
      </c>
      <c r="FY129" s="48"/>
      <c r="FZ129" s="28"/>
      <c r="GA129" s="33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</row>
    <row r="130" spans="1:256" x14ac:dyDescent="0.35">
      <c r="A130" s="6" t="s">
        <v>622</v>
      </c>
      <c r="B130" s="7" t="s">
        <v>623</v>
      </c>
      <c r="C130" s="87">
        <f t="shared" ref="C130:BN130" si="122">ROUND(C128/C129,4)</f>
        <v>0.78310000000000002</v>
      </c>
      <c r="D130" s="87">
        <f t="shared" si="122"/>
        <v>0.52229999999999999</v>
      </c>
      <c r="E130" s="87">
        <f t="shared" si="122"/>
        <v>0.87919999999999998</v>
      </c>
      <c r="F130" s="87">
        <f t="shared" si="122"/>
        <v>0.50870000000000004</v>
      </c>
      <c r="G130" s="87">
        <f t="shared" si="122"/>
        <v>0.40820000000000001</v>
      </c>
      <c r="H130" s="87">
        <f t="shared" si="122"/>
        <v>0.41860000000000003</v>
      </c>
      <c r="I130" s="87">
        <f t="shared" si="122"/>
        <v>0.8367</v>
      </c>
      <c r="J130" s="87">
        <f t="shared" si="122"/>
        <v>0.75800000000000001</v>
      </c>
      <c r="K130" s="87">
        <f t="shared" si="122"/>
        <v>0.69359999999999999</v>
      </c>
      <c r="L130" s="87">
        <f t="shared" si="122"/>
        <v>0.69110000000000005</v>
      </c>
      <c r="M130" s="87">
        <f t="shared" si="122"/>
        <v>0.90659999999999996</v>
      </c>
      <c r="N130" s="87">
        <f t="shared" si="122"/>
        <v>0.38529999999999998</v>
      </c>
      <c r="O130" s="87">
        <f t="shared" si="122"/>
        <v>0.2263</v>
      </c>
      <c r="P130" s="87">
        <f t="shared" si="122"/>
        <v>0.6</v>
      </c>
      <c r="Q130" s="87">
        <f t="shared" si="122"/>
        <v>0.81169999999999998</v>
      </c>
      <c r="R130" s="87">
        <f t="shared" si="122"/>
        <v>0.55200000000000005</v>
      </c>
      <c r="S130" s="87">
        <f t="shared" si="122"/>
        <v>0.62470000000000003</v>
      </c>
      <c r="T130" s="87">
        <f t="shared" si="122"/>
        <v>0.76919999999999999</v>
      </c>
      <c r="U130" s="87">
        <f t="shared" si="122"/>
        <v>0.75860000000000005</v>
      </c>
      <c r="V130" s="87">
        <f t="shared" si="122"/>
        <v>0.72189999999999999</v>
      </c>
      <c r="W130" s="87">
        <f t="shared" si="122"/>
        <v>0.28260000000000002</v>
      </c>
      <c r="X130" s="87">
        <f t="shared" si="122"/>
        <v>0.52939999999999998</v>
      </c>
      <c r="Y130" s="87">
        <f t="shared" si="122"/>
        <v>0.80469999999999997</v>
      </c>
      <c r="Z130" s="87">
        <f t="shared" si="122"/>
        <v>0.4662</v>
      </c>
      <c r="AA130" s="87">
        <f t="shared" si="122"/>
        <v>0.33210000000000001</v>
      </c>
      <c r="AB130" s="87">
        <f t="shared" si="122"/>
        <v>0.25879999999999997</v>
      </c>
      <c r="AC130" s="87">
        <f t="shared" si="122"/>
        <v>0.3644</v>
      </c>
      <c r="AD130" s="87">
        <f t="shared" si="122"/>
        <v>0.37040000000000001</v>
      </c>
      <c r="AE130" s="87">
        <f t="shared" si="122"/>
        <v>0.53569999999999995</v>
      </c>
      <c r="AF130" s="87">
        <f t="shared" si="122"/>
        <v>0.54390000000000005</v>
      </c>
      <c r="AG130" s="87">
        <f t="shared" si="122"/>
        <v>0.3165</v>
      </c>
      <c r="AH130" s="87">
        <f t="shared" si="122"/>
        <v>0.68189999999999995</v>
      </c>
      <c r="AI130" s="87">
        <f t="shared" si="122"/>
        <v>0.65969999999999995</v>
      </c>
      <c r="AJ130" s="87">
        <f t="shared" si="122"/>
        <v>0.82289999999999996</v>
      </c>
      <c r="AK130" s="87">
        <f t="shared" si="122"/>
        <v>0.94189999999999996</v>
      </c>
      <c r="AL130" s="87">
        <f t="shared" si="122"/>
        <v>0.84209999999999996</v>
      </c>
      <c r="AM130" s="87">
        <f t="shared" si="122"/>
        <v>0.70220000000000005</v>
      </c>
      <c r="AN130" s="87">
        <f t="shared" si="122"/>
        <v>0.55310000000000004</v>
      </c>
      <c r="AO130" s="87">
        <f t="shared" si="122"/>
        <v>0.63580000000000003</v>
      </c>
      <c r="AP130" s="87">
        <f t="shared" si="122"/>
        <v>0.6391</v>
      </c>
      <c r="AQ130" s="87">
        <f t="shared" si="122"/>
        <v>0.58389999999999997</v>
      </c>
      <c r="AR130" s="87">
        <f t="shared" si="122"/>
        <v>0.16470000000000001</v>
      </c>
      <c r="AS130" s="87">
        <f t="shared" si="122"/>
        <v>0.4093</v>
      </c>
      <c r="AT130" s="87">
        <f t="shared" si="122"/>
        <v>0.24279999999999999</v>
      </c>
      <c r="AU130" s="87">
        <f t="shared" si="122"/>
        <v>0.39889999999999998</v>
      </c>
      <c r="AV130" s="87">
        <f t="shared" si="122"/>
        <v>0.58560000000000001</v>
      </c>
      <c r="AW130" s="87">
        <f t="shared" si="122"/>
        <v>0.3856</v>
      </c>
      <c r="AX130" s="87">
        <f t="shared" si="122"/>
        <v>0.46510000000000001</v>
      </c>
      <c r="AY130" s="87">
        <f t="shared" si="122"/>
        <v>0.61809999999999998</v>
      </c>
      <c r="AZ130" s="87">
        <f t="shared" si="122"/>
        <v>0.70520000000000005</v>
      </c>
      <c r="BA130" s="87">
        <f t="shared" si="122"/>
        <v>0.53369999999999995</v>
      </c>
      <c r="BB130" s="87">
        <f t="shared" si="122"/>
        <v>0.55220000000000002</v>
      </c>
      <c r="BC130" s="87">
        <f t="shared" si="122"/>
        <v>0.60570000000000002</v>
      </c>
      <c r="BD130" s="87">
        <f t="shared" si="122"/>
        <v>0.18310000000000001</v>
      </c>
      <c r="BE130" s="87">
        <f t="shared" si="122"/>
        <v>0.4269</v>
      </c>
      <c r="BF130" s="87">
        <f t="shared" si="122"/>
        <v>0.20760000000000001</v>
      </c>
      <c r="BG130" s="87">
        <f t="shared" si="122"/>
        <v>0.64739999999999998</v>
      </c>
      <c r="BH130" s="87">
        <f t="shared" si="122"/>
        <v>0.39939999999999998</v>
      </c>
      <c r="BI130" s="87">
        <f t="shared" si="122"/>
        <v>0.73199999999999998</v>
      </c>
      <c r="BJ130" s="87">
        <f t="shared" si="122"/>
        <v>0.1545</v>
      </c>
      <c r="BK130" s="87">
        <f t="shared" si="122"/>
        <v>0.45319999999999999</v>
      </c>
      <c r="BL130" s="87">
        <f t="shared" si="122"/>
        <v>0.7097</v>
      </c>
      <c r="BM130" s="87">
        <f t="shared" si="122"/>
        <v>0.67330000000000001</v>
      </c>
      <c r="BN130" s="87">
        <f t="shared" si="122"/>
        <v>0.64380000000000004</v>
      </c>
      <c r="BO130" s="87">
        <f t="shared" ref="BO130:DZ130" si="123">ROUND(BO128/BO129,4)</f>
        <v>0.58169999999999999</v>
      </c>
      <c r="BP130" s="87">
        <f t="shared" si="123"/>
        <v>0.72089999999999999</v>
      </c>
      <c r="BQ130" s="87">
        <f t="shared" si="123"/>
        <v>0.52180000000000004</v>
      </c>
      <c r="BR130" s="87">
        <f t="shared" si="123"/>
        <v>0.35149999999999998</v>
      </c>
      <c r="BS130" s="87">
        <f t="shared" si="123"/>
        <v>0.71409999999999996</v>
      </c>
      <c r="BT130" s="87">
        <f t="shared" si="123"/>
        <v>0.4234</v>
      </c>
      <c r="BU130" s="87">
        <f t="shared" si="123"/>
        <v>0.40079999999999999</v>
      </c>
      <c r="BV130" s="87">
        <f t="shared" si="123"/>
        <v>0.34789999999999999</v>
      </c>
      <c r="BW130" s="87">
        <f t="shared" si="123"/>
        <v>0.3352</v>
      </c>
      <c r="BX130" s="87">
        <f t="shared" si="123"/>
        <v>0.4103</v>
      </c>
      <c r="BY130" s="87">
        <f t="shared" si="123"/>
        <v>0.84589999999999999</v>
      </c>
      <c r="BZ130" s="87">
        <f t="shared" si="123"/>
        <v>0.65290000000000004</v>
      </c>
      <c r="CA130" s="87">
        <f t="shared" si="123"/>
        <v>0.37930000000000003</v>
      </c>
      <c r="CB130" s="87">
        <f t="shared" si="123"/>
        <v>0.3256</v>
      </c>
      <c r="CC130" s="87">
        <f t="shared" si="123"/>
        <v>0.66930000000000001</v>
      </c>
      <c r="CD130" s="87">
        <f t="shared" si="123"/>
        <v>4.0800000000000003E-2</v>
      </c>
      <c r="CE130" s="87">
        <f t="shared" si="123"/>
        <v>0.52039999999999997</v>
      </c>
      <c r="CF130" s="87">
        <f t="shared" si="123"/>
        <v>0.49149999999999999</v>
      </c>
      <c r="CG130" s="87">
        <f t="shared" si="123"/>
        <v>0.57809999999999995</v>
      </c>
      <c r="CH130" s="87">
        <f t="shared" si="123"/>
        <v>0.86439999999999995</v>
      </c>
      <c r="CI130" s="87">
        <f t="shared" si="123"/>
        <v>0.67510000000000003</v>
      </c>
      <c r="CJ130" s="87">
        <f t="shared" si="123"/>
        <v>0.55169999999999997</v>
      </c>
      <c r="CK130" s="87">
        <f t="shared" si="123"/>
        <v>0.3901</v>
      </c>
      <c r="CL130" s="87">
        <f t="shared" si="123"/>
        <v>0.43309999999999998</v>
      </c>
      <c r="CM130" s="87">
        <f>IFERROR(ROUND(CM128/CM129,4),0)</f>
        <v>0.6452</v>
      </c>
      <c r="CN130" s="87">
        <f t="shared" si="123"/>
        <v>0.31590000000000001</v>
      </c>
      <c r="CO130" s="87">
        <f t="shared" si="123"/>
        <v>0.4204</v>
      </c>
      <c r="CP130" s="87">
        <f t="shared" si="123"/>
        <v>0.50529999999999997</v>
      </c>
      <c r="CQ130" s="87">
        <f t="shared" si="123"/>
        <v>0.85119999999999996</v>
      </c>
      <c r="CR130" s="87">
        <f t="shared" si="123"/>
        <v>0.58109999999999995</v>
      </c>
      <c r="CS130" s="87">
        <f t="shared" si="123"/>
        <v>0.46150000000000002</v>
      </c>
      <c r="CT130" s="87">
        <f t="shared" si="123"/>
        <v>0.78869999999999996</v>
      </c>
      <c r="CU130" s="87">
        <f t="shared" si="123"/>
        <v>0.43969999999999998</v>
      </c>
      <c r="CV130" s="87">
        <f t="shared" si="123"/>
        <v>0.3</v>
      </c>
      <c r="CW130" s="87">
        <f t="shared" si="123"/>
        <v>0.53900000000000003</v>
      </c>
      <c r="CX130" s="87">
        <f t="shared" si="123"/>
        <v>0.54379999999999995</v>
      </c>
      <c r="CY130" s="87">
        <f t="shared" si="123"/>
        <v>0.4</v>
      </c>
      <c r="CZ130" s="87">
        <f t="shared" si="123"/>
        <v>0.62290000000000001</v>
      </c>
      <c r="DA130" s="87">
        <f t="shared" si="123"/>
        <v>0.2656</v>
      </c>
      <c r="DB130" s="87">
        <f t="shared" si="123"/>
        <v>0.33329999999999999</v>
      </c>
      <c r="DC130" s="87">
        <f t="shared" si="123"/>
        <v>0.22689999999999999</v>
      </c>
      <c r="DD130" s="87">
        <f t="shared" si="123"/>
        <v>0.71560000000000001</v>
      </c>
      <c r="DE130" s="87">
        <f t="shared" si="123"/>
        <v>0.3775</v>
      </c>
      <c r="DF130" s="87">
        <f t="shared" si="123"/>
        <v>0.54379999999999995</v>
      </c>
      <c r="DG130" s="87">
        <f t="shared" si="123"/>
        <v>0.56720000000000004</v>
      </c>
      <c r="DH130" s="87">
        <f t="shared" si="123"/>
        <v>0.61899999999999999</v>
      </c>
      <c r="DI130" s="87">
        <f t="shared" si="123"/>
        <v>0.64880000000000004</v>
      </c>
      <c r="DJ130" s="87">
        <f t="shared" si="123"/>
        <v>0.50390000000000001</v>
      </c>
      <c r="DK130" s="87">
        <f t="shared" si="123"/>
        <v>0.56520000000000004</v>
      </c>
      <c r="DL130" s="87">
        <f t="shared" si="123"/>
        <v>0.61160000000000003</v>
      </c>
      <c r="DM130" s="87">
        <f t="shared" si="123"/>
        <v>0.61219999999999997</v>
      </c>
      <c r="DN130" s="87">
        <f t="shared" si="123"/>
        <v>0.68479999999999996</v>
      </c>
      <c r="DO130" s="87">
        <f t="shared" si="123"/>
        <v>0.68559999999999999</v>
      </c>
      <c r="DP130" s="87">
        <f t="shared" si="123"/>
        <v>0.45760000000000001</v>
      </c>
      <c r="DQ130" s="87">
        <f t="shared" si="123"/>
        <v>0.39839999999999998</v>
      </c>
      <c r="DR130" s="87">
        <f t="shared" si="123"/>
        <v>0.81699999999999995</v>
      </c>
      <c r="DS130" s="87">
        <f t="shared" si="123"/>
        <v>0.83520000000000005</v>
      </c>
      <c r="DT130" s="87">
        <f t="shared" si="123"/>
        <v>0.89</v>
      </c>
      <c r="DU130" s="87">
        <f t="shared" si="123"/>
        <v>0.59209999999999996</v>
      </c>
      <c r="DV130" s="87">
        <f t="shared" si="123"/>
        <v>0.5141</v>
      </c>
      <c r="DW130" s="87">
        <f t="shared" si="123"/>
        <v>0.5544</v>
      </c>
      <c r="DX130" s="87">
        <f t="shared" si="123"/>
        <v>0.33029999999999998</v>
      </c>
      <c r="DY130" s="87">
        <f t="shared" si="123"/>
        <v>0.26490000000000002</v>
      </c>
      <c r="DZ130" s="87">
        <f t="shared" si="123"/>
        <v>0.36409999999999998</v>
      </c>
      <c r="EA130" s="87">
        <f t="shared" ref="EA130:FX130" si="124">ROUND(EA128/EA129,4)</f>
        <v>0.4209</v>
      </c>
      <c r="EB130" s="87">
        <f t="shared" si="124"/>
        <v>0.67889999999999995</v>
      </c>
      <c r="EC130" s="87">
        <f t="shared" si="124"/>
        <v>0.34570000000000001</v>
      </c>
      <c r="ED130" s="87">
        <f t="shared" si="124"/>
        <v>6.7900000000000002E-2</v>
      </c>
      <c r="EE130" s="87">
        <f t="shared" si="124"/>
        <v>0.73950000000000005</v>
      </c>
      <c r="EF130" s="87">
        <f t="shared" si="124"/>
        <v>0.78069999999999995</v>
      </c>
      <c r="EG130" s="87">
        <f t="shared" si="124"/>
        <v>0.6351</v>
      </c>
      <c r="EH130" s="87">
        <f t="shared" si="124"/>
        <v>0.57310000000000005</v>
      </c>
      <c r="EI130" s="87">
        <f t="shared" si="124"/>
        <v>0.86129999999999995</v>
      </c>
      <c r="EJ130" s="87">
        <f t="shared" si="124"/>
        <v>0.54900000000000004</v>
      </c>
      <c r="EK130" s="87">
        <f t="shared" si="124"/>
        <v>0.40139999999999998</v>
      </c>
      <c r="EL130" s="87">
        <f t="shared" si="124"/>
        <v>0.51400000000000001</v>
      </c>
      <c r="EM130" s="87">
        <f t="shared" si="124"/>
        <v>0.58750000000000002</v>
      </c>
      <c r="EN130" s="87">
        <f t="shared" si="124"/>
        <v>0.74070000000000003</v>
      </c>
      <c r="EO130" s="87">
        <f t="shared" si="124"/>
        <v>0.5181</v>
      </c>
      <c r="EP130" s="87">
        <f t="shared" si="124"/>
        <v>0.26150000000000001</v>
      </c>
      <c r="EQ130" s="87">
        <f t="shared" si="124"/>
        <v>0.2077</v>
      </c>
      <c r="ER130" s="87">
        <f t="shared" si="124"/>
        <v>0.2389</v>
      </c>
      <c r="ES130" s="87">
        <f t="shared" si="124"/>
        <v>0.57820000000000005</v>
      </c>
      <c r="ET130" s="87">
        <f t="shared" si="124"/>
        <v>0.72319999999999995</v>
      </c>
      <c r="EU130" s="87">
        <f t="shared" si="124"/>
        <v>0.94310000000000005</v>
      </c>
      <c r="EV130" s="87">
        <f t="shared" si="124"/>
        <v>0.5625</v>
      </c>
      <c r="EW130" s="87">
        <f t="shared" si="124"/>
        <v>0.27150000000000002</v>
      </c>
      <c r="EX130" s="87">
        <f t="shared" si="124"/>
        <v>0.49540000000000001</v>
      </c>
      <c r="EY130" s="87">
        <f t="shared" si="124"/>
        <v>0.71830000000000005</v>
      </c>
      <c r="EZ130" s="87">
        <f t="shared" si="124"/>
        <v>0.56979999999999997</v>
      </c>
      <c r="FA130" s="87">
        <f t="shared" si="124"/>
        <v>0.43380000000000002</v>
      </c>
      <c r="FB130" s="87">
        <f t="shared" si="124"/>
        <v>0.74309999999999998</v>
      </c>
      <c r="FC130" s="87">
        <f t="shared" si="124"/>
        <v>0.37140000000000001</v>
      </c>
      <c r="FD130" s="87">
        <f t="shared" si="124"/>
        <v>0.59299999999999997</v>
      </c>
      <c r="FE130" s="87">
        <f t="shared" si="124"/>
        <v>0.6</v>
      </c>
      <c r="FF130" s="87">
        <f t="shared" si="124"/>
        <v>0.58330000000000004</v>
      </c>
      <c r="FG130" s="87">
        <f t="shared" si="124"/>
        <v>0.51470000000000005</v>
      </c>
      <c r="FH130" s="87">
        <f t="shared" si="124"/>
        <v>0.5</v>
      </c>
      <c r="FI130" s="87">
        <f t="shared" si="124"/>
        <v>0.55820000000000003</v>
      </c>
      <c r="FJ130" s="87">
        <f t="shared" si="124"/>
        <v>0.37659999999999999</v>
      </c>
      <c r="FK130" s="87">
        <f t="shared" si="124"/>
        <v>0.5696</v>
      </c>
      <c r="FL130" s="87">
        <f t="shared" si="124"/>
        <v>0.23119999999999999</v>
      </c>
      <c r="FM130" s="87">
        <f t="shared" si="124"/>
        <v>0.35759999999999997</v>
      </c>
      <c r="FN130" s="87">
        <f t="shared" si="124"/>
        <v>0.74270000000000003</v>
      </c>
      <c r="FO130" s="87">
        <f t="shared" si="124"/>
        <v>0.55000000000000004</v>
      </c>
      <c r="FP130" s="87">
        <f t="shared" si="124"/>
        <v>0.57350000000000001</v>
      </c>
      <c r="FQ130" s="87">
        <f t="shared" si="124"/>
        <v>0.47520000000000001</v>
      </c>
      <c r="FR130" s="87">
        <f t="shared" si="124"/>
        <v>0.4</v>
      </c>
      <c r="FS130" s="87">
        <f t="shared" si="124"/>
        <v>0.28160000000000002</v>
      </c>
      <c r="FT130" s="87">
        <f t="shared" si="124"/>
        <v>0.68420000000000003</v>
      </c>
      <c r="FU130" s="87">
        <f t="shared" si="124"/>
        <v>0.70979999999999999</v>
      </c>
      <c r="FV130" s="87">
        <f t="shared" si="124"/>
        <v>0.60709999999999997</v>
      </c>
      <c r="FW130" s="87">
        <f t="shared" si="124"/>
        <v>0.59760000000000002</v>
      </c>
      <c r="FX130" s="87">
        <f t="shared" si="124"/>
        <v>0.46150000000000002</v>
      </c>
      <c r="FY130" s="28"/>
      <c r="FZ130" s="20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</row>
    <row r="131" spans="1:256" x14ac:dyDescent="0.35">
      <c r="A131" s="6" t="s">
        <v>624</v>
      </c>
      <c r="B131" s="7" t="s">
        <v>625</v>
      </c>
      <c r="C131" s="18">
        <f>ROUND((C130*C20),1)</f>
        <v>5087.8</v>
      </c>
      <c r="D131" s="18">
        <f t="shared" ref="D131:BO131" si="125">ROUND((D130*D20),1)</f>
        <v>20021.3</v>
      </c>
      <c r="E131" s="18">
        <f t="shared" si="125"/>
        <v>4964</v>
      </c>
      <c r="F131" s="18">
        <f t="shared" si="125"/>
        <v>11748.4</v>
      </c>
      <c r="G131" s="18">
        <f t="shared" si="125"/>
        <v>640.9</v>
      </c>
      <c r="H131" s="18">
        <f t="shared" si="125"/>
        <v>459.2</v>
      </c>
      <c r="I131" s="18">
        <f t="shared" si="125"/>
        <v>6674.4</v>
      </c>
      <c r="J131" s="18">
        <f t="shared" si="125"/>
        <v>1550.1</v>
      </c>
      <c r="K131" s="18">
        <f t="shared" si="125"/>
        <v>182.4</v>
      </c>
      <c r="L131" s="18">
        <f t="shared" si="125"/>
        <v>1461.7</v>
      </c>
      <c r="M131" s="18">
        <f t="shared" si="125"/>
        <v>847.7</v>
      </c>
      <c r="N131" s="18">
        <f t="shared" si="125"/>
        <v>19429.099999999999</v>
      </c>
      <c r="O131" s="18">
        <f t="shared" si="125"/>
        <v>2905.2</v>
      </c>
      <c r="P131" s="18">
        <f t="shared" si="125"/>
        <v>197.4</v>
      </c>
      <c r="Q131" s="18">
        <f t="shared" si="125"/>
        <v>31044.3</v>
      </c>
      <c r="R131" s="18">
        <f t="shared" si="125"/>
        <v>3511.8</v>
      </c>
      <c r="S131" s="18">
        <f t="shared" si="125"/>
        <v>995.1</v>
      </c>
      <c r="T131" s="18">
        <f t="shared" si="125"/>
        <v>123.1</v>
      </c>
      <c r="U131" s="18">
        <f t="shared" si="125"/>
        <v>37.9</v>
      </c>
      <c r="V131" s="18">
        <f t="shared" si="125"/>
        <v>189.1</v>
      </c>
      <c r="W131" s="18">
        <f t="shared" si="125"/>
        <v>102</v>
      </c>
      <c r="X131" s="18">
        <f t="shared" si="125"/>
        <v>14.3</v>
      </c>
      <c r="Y131" s="18">
        <f t="shared" si="125"/>
        <v>756.4</v>
      </c>
      <c r="Z131" s="18">
        <f t="shared" si="125"/>
        <v>105.8</v>
      </c>
      <c r="AA131" s="18">
        <f t="shared" si="125"/>
        <v>10336.9</v>
      </c>
      <c r="AB131" s="18">
        <f t="shared" si="125"/>
        <v>7061.9</v>
      </c>
      <c r="AC131" s="18">
        <f t="shared" si="125"/>
        <v>331.2</v>
      </c>
      <c r="AD131" s="18">
        <f t="shared" si="125"/>
        <v>522.6</v>
      </c>
      <c r="AE131" s="18">
        <f t="shared" si="125"/>
        <v>50.4</v>
      </c>
      <c r="AF131" s="18">
        <f t="shared" si="125"/>
        <v>88.7</v>
      </c>
      <c r="AG131" s="18">
        <f t="shared" si="125"/>
        <v>186.7</v>
      </c>
      <c r="AH131" s="18">
        <f t="shared" si="125"/>
        <v>651.20000000000005</v>
      </c>
      <c r="AI131" s="18">
        <f t="shared" si="125"/>
        <v>252.7</v>
      </c>
      <c r="AJ131" s="18">
        <f t="shared" si="125"/>
        <v>135</v>
      </c>
      <c r="AK131" s="18">
        <f t="shared" si="125"/>
        <v>151.6</v>
      </c>
      <c r="AL131" s="18">
        <f t="shared" si="125"/>
        <v>229.9</v>
      </c>
      <c r="AM131" s="18">
        <f t="shared" si="125"/>
        <v>243</v>
      </c>
      <c r="AN131" s="18">
        <f t="shared" si="125"/>
        <v>172</v>
      </c>
      <c r="AO131" s="18">
        <f t="shared" si="125"/>
        <v>2731.4</v>
      </c>
      <c r="AP131" s="18">
        <f t="shared" si="125"/>
        <v>53053.599999999999</v>
      </c>
      <c r="AQ131" s="18">
        <f t="shared" si="125"/>
        <v>136.6</v>
      </c>
      <c r="AR131" s="18">
        <f t="shared" si="125"/>
        <v>10343.799999999999</v>
      </c>
      <c r="AS131" s="18">
        <f t="shared" si="125"/>
        <v>2657.6</v>
      </c>
      <c r="AT131" s="18">
        <f t="shared" si="125"/>
        <v>598.70000000000005</v>
      </c>
      <c r="AU131" s="18">
        <f t="shared" si="125"/>
        <v>114.9</v>
      </c>
      <c r="AV131" s="18">
        <f t="shared" si="125"/>
        <v>173.9</v>
      </c>
      <c r="AW131" s="18">
        <f t="shared" si="125"/>
        <v>98.7</v>
      </c>
      <c r="AX131" s="18">
        <f t="shared" si="125"/>
        <v>29.3</v>
      </c>
      <c r="AY131" s="18">
        <f t="shared" si="125"/>
        <v>256.5</v>
      </c>
      <c r="AZ131" s="18">
        <f t="shared" si="125"/>
        <v>8710.6</v>
      </c>
      <c r="BA131" s="18">
        <f t="shared" si="125"/>
        <v>4799.6000000000004</v>
      </c>
      <c r="BB131" s="18">
        <f t="shared" si="125"/>
        <v>4069.2</v>
      </c>
      <c r="BC131" s="18">
        <f t="shared" si="125"/>
        <v>15550.7</v>
      </c>
      <c r="BD131" s="18">
        <f t="shared" si="125"/>
        <v>661.9</v>
      </c>
      <c r="BE131" s="18">
        <f t="shared" si="125"/>
        <v>514</v>
      </c>
      <c r="BF131" s="18">
        <f t="shared" si="125"/>
        <v>5433.5</v>
      </c>
      <c r="BG131" s="18">
        <f t="shared" si="125"/>
        <v>573.6</v>
      </c>
      <c r="BH131" s="18">
        <f t="shared" si="125"/>
        <v>232.5</v>
      </c>
      <c r="BI131" s="18">
        <f t="shared" si="125"/>
        <v>185.9</v>
      </c>
      <c r="BJ131" s="18">
        <f t="shared" si="125"/>
        <v>976.7</v>
      </c>
      <c r="BK131" s="18">
        <f t="shared" si="125"/>
        <v>11451</v>
      </c>
      <c r="BL131" s="18">
        <f t="shared" si="125"/>
        <v>52.5</v>
      </c>
      <c r="BM131" s="18">
        <f t="shared" si="125"/>
        <v>251.1</v>
      </c>
      <c r="BN131" s="18">
        <f t="shared" si="125"/>
        <v>1978.4</v>
      </c>
      <c r="BO131" s="18">
        <f t="shared" si="125"/>
        <v>729.5</v>
      </c>
      <c r="BP131" s="18">
        <f t="shared" ref="BP131:EA131" si="126">ROUND((BP130*BP20),1)</f>
        <v>109.6</v>
      </c>
      <c r="BQ131" s="18">
        <f t="shared" si="126"/>
        <v>3032.2</v>
      </c>
      <c r="BR131" s="18">
        <f t="shared" si="126"/>
        <v>1577.2</v>
      </c>
      <c r="BS131" s="18">
        <f t="shared" si="126"/>
        <v>781.2</v>
      </c>
      <c r="BT131" s="18">
        <f t="shared" si="126"/>
        <v>153.30000000000001</v>
      </c>
      <c r="BU131" s="18">
        <f t="shared" si="126"/>
        <v>164.7</v>
      </c>
      <c r="BV131" s="18">
        <f t="shared" si="126"/>
        <v>425.5</v>
      </c>
      <c r="BW131" s="18">
        <f t="shared" si="126"/>
        <v>667</v>
      </c>
      <c r="BX131" s="18">
        <f t="shared" si="126"/>
        <v>27.5</v>
      </c>
      <c r="BY131" s="18">
        <f t="shared" si="126"/>
        <v>372.2</v>
      </c>
      <c r="BZ131" s="18">
        <f t="shared" si="126"/>
        <v>127.3</v>
      </c>
      <c r="CA131" s="18">
        <f t="shared" si="126"/>
        <v>52.7</v>
      </c>
      <c r="CB131" s="18">
        <f t="shared" si="126"/>
        <v>24139.7</v>
      </c>
      <c r="CC131" s="18">
        <f t="shared" si="126"/>
        <v>128.5</v>
      </c>
      <c r="CD131" s="18">
        <f t="shared" si="126"/>
        <v>15.7</v>
      </c>
      <c r="CE131" s="18">
        <f t="shared" si="126"/>
        <v>79.599999999999994</v>
      </c>
      <c r="CF131" s="18">
        <f t="shared" si="126"/>
        <v>54.1</v>
      </c>
      <c r="CG131" s="18">
        <f t="shared" si="126"/>
        <v>116.8</v>
      </c>
      <c r="CH131" s="18">
        <f t="shared" si="126"/>
        <v>86.4</v>
      </c>
      <c r="CI131" s="18">
        <f t="shared" si="126"/>
        <v>466.5</v>
      </c>
      <c r="CJ131" s="18">
        <f t="shared" si="126"/>
        <v>482.2</v>
      </c>
      <c r="CK131" s="18">
        <f t="shared" si="126"/>
        <v>2229</v>
      </c>
      <c r="CL131" s="18">
        <f t="shared" si="126"/>
        <v>541.79999999999995</v>
      </c>
      <c r="CM131" s="18">
        <f t="shared" si="126"/>
        <v>416.8</v>
      </c>
      <c r="CN131" s="18">
        <f t="shared" si="126"/>
        <v>10615.5</v>
      </c>
      <c r="CO131" s="18">
        <f t="shared" si="126"/>
        <v>6093.3</v>
      </c>
      <c r="CP131" s="18">
        <f t="shared" si="126"/>
        <v>490.6</v>
      </c>
      <c r="CQ131" s="18">
        <f t="shared" si="126"/>
        <v>629.9</v>
      </c>
      <c r="CR131" s="18">
        <f t="shared" si="126"/>
        <v>134.19999999999999</v>
      </c>
      <c r="CS131" s="18">
        <f t="shared" si="126"/>
        <v>133.80000000000001</v>
      </c>
      <c r="CT131" s="18">
        <f t="shared" si="126"/>
        <v>79.7</v>
      </c>
      <c r="CU131" s="18">
        <f t="shared" si="126"/>
        <v>177.6</v>
      </c>
      <c r="CV131" s="18">
        <f t="shared" si="126"/>
        <v>7.2</v>
      </c>
      <c r="CW131" s="18">
        <f t="shared" si="126"/>
        <v>110.5</v>
      </c>
      <c r="CX131" s="18">
        <f t="shared" si="126"/>
        <v>255</v>
      </c>
      <c r="CY131" s="18">
        <f t="shared" si="126"/>
        <v>12</v>
      </c>
      <c r="CZ131" s="18">
        <f t="shared" si="126"/>
        <v>1096.3</v>
      </c>
      <c r="DA131" s="18">
        <f t="shared" si="126"/>
        <v>53.4</v>
      </c>
      <c r="DB131" s="18">
        <f t="shared" si="126"/>
        <v>107.7</v>
      </c>
      <c r="DC131" s="18">
        <f t="shared" si="126"/>
        <v>41.3</v>
      </c>
      <c r="DD131" s="18">
        <f t="shared" si="126"/>
        <v>112.3</v>
      </c>
      <c r="DE131" s="18">
        <f t="shared" si="126"/>
        <v>108.7</v>
      </c>
      <c r="DF131" s="18">
        <f t="shared" si="126"/>
        <v>11207.2</v>
      </c>
      <c r="DG131" s="18">
        <f t="shared" si="126"/>
        <v>53.9</v>
      </c>
      <c r="DH131" s="18">
        <f t="shared" si="126"/>
        <v>1094.4000000000001</v>
      </c>
      <c r="DI131" s="18">
        <f t="shared" si="126"/>
        <v>1598.6</v>
      </c>
      <c r="DJ131" s="18">
        <f t="shared" si="126"/>
        <v>313.39999999999998</v>
      </c>
      <c r="DK131" s="18">
        <f t="shared" si="126"/>
        <v>274.7</v>
      </c>
      <c r="DL131" s="18">
        <f t="shared" si="126"/>
        <v>3489.8</v>
      </c>
      <c r="DM131" s="18">
        <f t="shared" si="126"/>
        <v>140.19999999999999</v>
      </c>
      <c r="DN131" s="18">
        <f t="shared" si="126"/>
        <v>857.4</v>
      </c>
      <c r="DO131" s="18">
        <f t="shared" si="126"/>
        <v>2211.1</v>
      </c>
      <c r="DP131" s="18">
        <f t="shared" si="126"/>
        <v>87.4</v>
      </c>
      <c r="DQ131" s="18">
        <f t="shared" si="126"/>
        <v>321.89999999999998</v>
      </c>
      <c r="DR131" s="18">
        <f t="shared" si="126"/>
        <v>1078.4000000000001</v>
      </c>
      <c r="DS131" s="18">
        <f t="shared" si="126"/>
        <v>491.9</v>
      </c>
      <c r="DT131" s="18">
        <f t="shared" si="126"/>
        <v>161.1</v>
      </c>
      <c r="DU131" s="18">
        <f t="shared" si="126"/>
        <v>210.2</v>
      </c>
      <c r="DV131" s="18">
        <f t="shared" si="126"/>
        <v>106.4</v>
      </c>
      <c r="DW131" s="18">
        <f t="shared" si="126"/>
        <v>167.4</v>
      </c>
      <c r="DX131" s="18">
        <f t="shared" si="126"/>
        <v>52.5</v>
      </c>
      <c r="DY131" s="18">
        <f t="shared" si="126"/>
        <v>78.900000000000006</v>
      </c>
      <c r="DZ131" s="18">
        <f t="shared" si="126"/>
        <v>245.8</v>
      </c>
      <c r="EA131" s="18">
        <f t="shared" si="126"/>
        <v>215.9</v>
      </c>
      <c r="EB131" s="18">
        <f t="shared" ref="EB131:FX131" si="127">ROUND((EB130*EB20),1)</f>
        <v>358.5</v>
      </c>
      <c r="EC131" s="18">
        <f t="shared" si="127"/>
        <v>97.8</v>
      </c>
      <c r="ED131" s="18">
        <f t="shared" si="127"/>
        <v>103.5</v>
      </c>
      <c r="EE131" s="18">
        <f t="shared" si="127"/>
        <v>139.80000000000001</v>
      </c>
      <c r="EF131" s="18">
        <f t="shared" si="127"/>
        <v>1055.5</v>
      </c>
      <c r="EG131" s="18">
        <f t="shared" si="127"/>
        <v>156.19999999999999</v>
      </c>
      <c r="EH131" s="18">
        <f t="shared" si="127"/>
        <v>143.80000000000001</v>
      </c>
      <c r="EI131" s="18">
        <f t="shared" si="127"/>
        <v>11953.1</v>
      </c>
      <c r="EJ131" s="18">
        <f t="shared" si="127"/>
        <v>5647</v>
      </c>
      <c r="EK131" s="18">
        <f t="shared" si="127"/>
        <v>277</v>
      </c>
      <c r="EL131" s="18">
        <f t="shared" si="127"/>
        <v>240.6</v>
      </c>
      <c r="EM131" s="18">
        <f t="shared" si="127"/>
        <v>218</v>
      </c>
      <c r="EN131" s="18">
        <f t="shared" si="127"/>
        <v>707.4</v>
      </c>
      <c r="EO131" s="18">
        <f t="shared" si="127"/>
        <v>153.4</v>
      </c>
      <c r="EP131" s="18">
        <f t="shared" si="127"/>
        <v>109.3</v>
      </c>
      <c r="EQ131" s="18">
        <f t="shared" si="127"/>
        <v>547.5</v>
      </c>
      <c r="ER131" s="18">
        <f t="shared" si="127"/>
        <v>74.5</v>
      </c>
      <c r="ES131" s="18">
        <f t="shared" si="127"/>
        <v>124.9</v>
      </c>
      <c r="ET131" s="18">
        <f t="shared" si="127"/>
        <v>131.6</v>
      </c>
      <c r="EU131" s="18">
        <f t="shared" si="127"/>
        <v>535.70000000000005</v>
      </c>
      <c r="EV131" s="18">
        <f t="shared" si="127"/>
        <v>40.5</v>
      </c>
      <c r="EW131" s="18">
        <f t="shared" si="127"/>
        <v>217.5</v>
      </c>
      <c r="EX131" s="18">
        <f t="shared" si="127"/>
        <v>84.2</v>
      </c>
      <c r="EY131" s="18">
        <f t="shared" si="127"/>
        <v>561</v>
      </c>
      <c r="EZ131" s="18">
        <f t="shared" si="127"/>
        <v>74.599999999999994</v>
      </c>
      <c r="FA131" s="18">
        <f t="shared" si="127"/>
        <v>1484</v>
      </c>
      <c r="FB131" s="18">
        <f t="shared" si="127"/>
        <v>193.9</v>
      </c>
      <c r="FC131" s="18">
        <f t="shared" si="127"/>
        <v>696.4</v>
      </c>
      <c r="FD131" s="18">
        <f t="shared" si="127"/>
        <v>236.6</v>
      </c>
      <c r="FE131" s="18">
        <f t="shared" si="127"/>
        <v>49.2</v>
      </c>
      <c r="FF131" s="18">
        <f t="shared" si="127"/>
        <v>106.7</v>
      </c>
      <c r="FG131" s="18">
        <f t="shared" si="127"/>
        <v>63.8</v>
      </c>
      <c r="FH131" s="18">
        <f t="shared" si="127"/>
        <v>34</v>
      </c>
      <c r="FI131" s="18">
        <f t="shared" si="127"/>
        <v>935</v>
      </c>
      <c r="FJ131" s="18">
        <f t="shared" si="127"/>
        <v>755.8</v>
      </c>
      <c r="FK131" s="18">
        <f t="shared" si="127"/>
        <v>1441.1</v>
      </c>
      <c r="FL131" s="18">
        <f t="shared" si="127"/>
        <v>1899.1</v>
      </c>
      <c r="FM131" s="18">
        <f t="shared" si="127"/>
        <v>1360.7</v>
      </c>
      <c r="FN131" s="18">
        <f t="shared" si="127"/>
        <v>16424.099999999999</v>
      </c>
      <c r="FO131" s="18">
        <f t="shared" si="127"/>
        <v>595.70000000000005</v>
      </c>
      <c r="FP131" s="18">
        <f t="shared" si="127"/>
        <v>1297.3</v>
      </c>
      <c r="FQ131" s="18">
        <f t="shared" si="127"/>
        <v>455.7</v>
      </c>
      <c r="FR131" s="18">
        <f t="shared" si="127"/>
        <v>63.2</v>
      </c>
      <c r="FS131" s="18">
        <f t="shared" si="127"/>
        <v>47.3</v>
      </c>
      <c r="FT131" s="18">
        <f t="shared" si="127"/>
        <v>39.700000000000003</v>
      </c>
      <c r="FU131" s="18">
        <f t="shared" si="127"/>
        <v>557.9</v>
      </c>
      <c r="FV131" s="18">
        <f t="shared" si="127"/>
        <v>422.5</v>
      </c>
      <c r="FW131" s="18">
        <f t="shared" si="127"/>
        <v>87.8</v>
      </c>
      <c r="FX131" s="18">
        <f t="shared" si="127"/>
        <v>26.8</v>
      </c>
      <c r="FY131" s="28"/>
      <c r="FZ131" s="20">
        <f>SUM(C131:FX131)</f>
        <v>393821.10000000027</v>
      </c>
      <c r="GA131" s="46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</row>
    <row r="132" spans="1:256" x14ac:dyDescent="0.35">
      <c r="A132" s="6" t="s">
        <v>626</v>
      </c>
      <c r="B132" s="7" t="s">
        <v>627</v>
      </c>
      <c r="C132" s="18">
        <f t="shared" ref="C132:BN132" si="128">C17</f>
        <v>4998</v>
      </c>
      <c r="D132" s="18">
        <f t="shared" si="128"/>
        <v>19760</v>
      </c>
      <c r="E132" s="18">
        <f t="shared" si="128"/>
        <v>4912</v>
      </c>
      <c r="F132" s="18">
        <f t="shared" si="128"/>
        <v>11369</v>
      </c>
      <c r="G132" s="18">
        <f t="shared" si="128"/>
        <v>566</v>
      </c>
      <c r="H132" s="18">
        <f t="shared" si="128"/>
        <v>438</v>
      </c>
      <c r="I132" s="18">
        <f t="shared" si="128"/>
        <v>6686</v>
      </c>
      <c r="J132" s="18">
        <f t="shared" si="128"/>
        <v>1500</v>
      </c>
      <c r="K132" s="18">
        <f t="shared" si="128"/>
        <v>175</v>
      </c>
      <c r="L132" s="18">
        <f t="shared" si="128"/>
        <v>1440</v>
      </c>
      <c r="M132" s="18">
        <f t="shared" si="128"/>
        <v>813</v>
      </c>
      <c r="N132" s="18">
        <f t="shared" si="128"/>
        <v>18932</v>
      </c>
      <c r="O132" s="18">
        <f t="shared" si="128"/>
        <v>2829</v>
      </c>
      <c r="P132" s="18">
        <f t="shared" si="128"/>
        <v>194</v>
      </c>
      <c r="Q132" s="18">
        <f t="shared" si="128"/>
        <v>30560</v>
      </c>
      <c r="R132" s="18">
        <f t="shared" si="128"/>
        <v>3430</v>
      </c>
      <c r="S132" s="18">
        <f t="shared" si="128"/>
        <v>959</v>
      </c>
      <c r="T132" s="18">
        <f t="shared" si="128"/>
        <v>111</v>
      </c>
      <c r="U132" s="18">
        <f t="shared" si="128"/>
        <v>37</v>
      </c>
      <c r="V132" s="18">
        <f t="shared" si="128"/>
        <v>183</v>
      </c>
      <c r="W132" s="18">
        <f t="shared" si="128"/>
        <v>110</v>
      </c>
      <c r="X132" s="18">
        <f t="shared" si="128"/>
        <v>13</v>
      </c>
      <c r="Y132" s="18">
        <f t="shared" si="128"/>
        <v>780</v>
      </c>
      <c r="Z132" s="18">
        <f t="shared" si="128"/>
        <v>103</v>
      </c>
      <c r="AA132" s="18">
        <f t="shared" si="128"/>
        <v>9890</v>
      </c>
      <c r="AB132" s="18">
        <f t="shared" si="128"/>
        <v>6811</v>
      </c>
      <c r="AC132" s="18">
        <f t="shared" si="128"/>
        <v>333</v>
      </c>
      <c r="AD132" s="18">
        <f t="shared" si="128"/>
        <v>473</v>
      </c>
      <c r="AE132" s="18">
        <f t="shared" si="128"/>
        <v>46</v>
      </c>
      <c r="AF132" s="18">
        <f t="shared" si="128"/>
        <v>87</v>
      </c>
      <c r="AG132" s="18">
        <f t="shared" si="128"/>
        <v>173</v>
      </c>
      <c r="AH132" s="18">
        <f t="shared" si="128"/>
        <v>626</v>
      </c>
      <c r="AI132" s="18">
        <f t="shared" si="128"/>
        <v>242</v>
      </c>
      <c r="AJ132" s="18">
        <f t="shared" si="128"/>
        <v>134</v>
      </c>
      <c r="AK132" s="18">
        <f t="shared" si="128"/>
        <v>149</v>
      </c>
      <c r="AL132" s="18">
        <f t="shared" si="128"/>
        <v>227</v>
      </c>
      <c r="AM132" s="18">
        <f t="shared" si="128"/>
        <v>231</v>
      </c>
      <c r="AN132" s="18">
        <f t="shared" si="128"/>
        <v>163</v>
      </c>
      <c r="AO132" s="18">
        <f t="shared" si="128"/>
        <v>2614</v>
      </c>
      <c r="AP132" s="18">
        <f t="shared" si="128"/>
        <v>52702</v>
      </c>
      <c r="AQ132" s="18">
        <f t="shared" si="128"/>
        <v>135</v>
      </c>
      <c r="AR132" s="18">
        <f t="shared" si="128"/>
        <v>10664</v>
      </c>
      <c r="AS132" s="18">
        <f t="shared" si="128"/>
        <v>2493</v>
      </c>
      <c r="AT132" s="18">
        <f t="shared" si="128"/>
        <v>568</v>
      </c>
      <c r="AU132" s="18">
        <f t="shared" si="128"/>
        <v>119</v>
      </c>
      <c r="AV132" s="18">
        <f t="shared" si="128"/>
        <v>161</v>
      </c>
      <c r="AW132" s="18">
        <f t="shared" si="128"/>
        <v>89</v>
      </c>
      <c r="AX132" s="18">
        <f t="shared" si="128"/>
        <v>33</v>
      </c>
      <c r="AY132" s="18">
        <f t="shared" si="128"/>
        <v>232</v>
      </c>
      <c r="AZ132" s="18">
        <f t="shared" si="128"/>
        <v>8776</v>
      </c>
      <c r="BA132" s="18">
        <f t="shared" si="128"/>
        <v>4652</v>
      </c>
      <c r="BB132" s="18">
        <f t="shared" si="128"/>
        <v>3920</v>
      </c>
      <c r="BC132" s="18">
        <f t="shared" si="128"/>
        <v>15032</v>
      </c>
      <c r="BD132" s="18">
        <f t="shared" si="128"/>
        <v>631</v>
      </c>
      <c r="BE132" s="18">
        <f t="shared" si="128"/>
        <v>483</v>
      </c>
      <c r="BF132" s="18">
        <f t="shared" si="128"/>
        <v>5252</v>
      </c>
      <c r="BG132" s="18">
        <f t="shared" si="128"/>
        <v>567</v>
      </c>
      <c r="BH132" s="18">
        <f t="shared" si="128"/>
        <v>203</v>
      </c>
      <c r="BI132" s="18">
        <f t="shared" si="128"/>
        <v>177</v>
      </c>
      <c r="BJ132" s="18">
        <f t="shared" si="128"/>
        <v>907</v>
      </c>
      <c r="BK132" s="18">
        <f t="shared" si="128"/>
        <v>12652</v>
      </c>
      <c r="BL132" s="18">
        <f t="shared" si="128"/>
        <v>28</v>
      </c>
      <c r="BM132" s="18">
        <f t="shared" si="128"/>
        <v>214</v>
      </c>
      <c r="BN132" s="18">
        <f t="shared" si="128"/>
        <v>1843</v>
      </c>
      <c r="BO132" s="18">
        <f t="shared" ref="BO132:DZ132" si="129">BO17</f>
        <v>695</v>
      </c>
      <c r="BP132" s="18">
        <f t="shared" si="129"/>
        <v>102</v>
      </c>
      <c r="BQ132" s="18">
        <f t="shared" si="129"/>
        <v>2944</v>
      </c>
      <c r="BR132" s="18">
        <f t="shared" si="129"/>
        <v>1534</v>
      </c>
      <c r="BS132" s="18">
        <f t="shared" si="129"/>
        <v>749</v>
      </c>
      <c r="BT132" s="18">
        <f t="shared" si="129"/>
        <v>135</v>
      </c>
      <c r="BU132" s="18">
        <f t="shared" si="129"/>
        <v>166</v>
      </c>
      <c r="BV132" s="18">
        <f t="shared" si="129"/>
        <v>423</v>
      </c>
      <c r="BW132" s="18">
        <f t="shared" si="129"/>
        <v>670</v>
      </c>
      <c r="BX132" s="18">
        <f t="shared" si="129"/>
        <v>32</v>
      </c>
      <c r="BY132" s="18">
        <f t="shared" si="129"/>
        <v>376</v>
      </c>
      <c r="BZ132" s="18">
        <f t="shared" si="129"/>
        <v>124</v>
      </c>
      <c r="CA132" s="18">
        <f t="shared" si="129"/>
        <v>45</v>
      </c>
      <c r="CB132" s="18">
        <f t="shared" si="129"/>
        <v>23858</v>
      </c>
      <c r="CC132" s="18">
        <f t="shared" si="129"/>
        <v>119</v>
      </c>
      <c r="CD132" s="18">
        <f t="shared" si="129"/>
        <v>24</v>
      </c>
      <c r="CE132" s="18">
        <f t="shared" si="129"/>
        <v>82</v>
      </c>
      <c r="CF132" s="18">
        <f t="shared" si="129"/>
        <v>53</v>
      </c>
      <c r="CG132" s="18">
        <f t="shared" si="129"/>
        <v>110</v>
      </c>
      <c r="CH132" s="18">
        <f t="shared" si="129"/>
        <v>84</v>
      </c>
      <c r="CI132" s="18">
        <f t="shared" si="129"/>
        <v>468</v>
      </c>
      <c r="CJ132" s="18">
        <f t="shared" si="129"/>
        <v>480</v>
      </c>
      <c r="CK132" s="18">
        <f t="shared" si="129"/>
        <v>2132</v>
      </c>
      <c r="CL132" s="18">
        <f t="shared" si="129"/>
        <v>499</v>
      </c>
      <c r="CM132" s="18">
        <f t="shared" si="129"/>
        <v>388</v>
      </c>
      <c r="CN132" s="18">
        <f t="shared" si="129"/>
        <v>10562</v>
      </c>
      <c r="CO132" s="18">
        <f t="shared" si="129"/>
        <v>5888</v>
      </c>
      <c r="CP132" s="18">
        <f t="shared" si="129"/>
        <v>465</v>
      </c>
      <c r="CQ132" s="18">
        <f t="shared" si="129"/>
        <v>610</v>
      </c>
      <c r="CR132" s="18">
        <f t="shared" si="129"/>
        <v>132</v>
      </c>
      <c r="CS132" s="18">
        <f t="shared" si="129"/>
        <v>129</v>
      </c>
      <c r="CT132" s="18">
        <f t="shared" si="129"/>
        <v>79</v>
      </c>
      <c r="CU132" s="18">
        <f t="shared" si="129"/>
        <v>175</v>
      </c>
      <c r="CV132" s="18">
        <f t="shared" si="129"/>
        <v>3</v>
      </c>
      <c r="CW132" s="18">
        <f t="shared" si="129"/>
        <v>107</v>
      </c>
      <c r="CX132" s="18">
        <f t="shared" si="129"/>
        <v>227</v>
      </c>
      <c r="CY132" s="18">
        <f t="shared" si="129"/>
        <v>18</v>
      </c>
      <c r="CZ132" s="18">
        <f t="shared" si="129"/>
        <v>1014</v>
      </c>
      <c r="DA132" s="18">
        <f t="shared" si="129"/>
        <v>49</v>
      </c>
      <c r="DB132" s="18">
        <f t="shared" si="129"/>
        <v>107</v>
      </c>
      <c r="DC132" s="18">
        <f t="shared" si="129"/>
        <v>46</v>
      </c>
      <c r="DD132" s="18">
        <f t="shared" si="129"/>
        <v>107</v>
      </c>
      <c r="DE132" s="18">
        <f t="shared" si="129"/>
        <v>118</v>
      </c>
      <c r="DF132" s="18">
        <f t="shared" si="129"/>
        <v>10743</v>
      </c>
      <c r="DG132" s="18">
        <f t="shared" si="129"/>
        <v>47</v>
      </c>
      <c r="DH132" s="18">
        <f t="shared" si="129"/>
        <v>1037</v>
      </c>
      <c r="DI132" s="18">
        <f t="shared" si="129"/>
        <v>1583</v>
      </c>
      <c r="DJ132" s="18">
        <f t="shared" si="129"/>
        <v>307</v>
      </c>
      <c r="DK132" s="18">
        <f t="shared" si="129"/>
        <v>260</v>
      </c>
      <c r="DL132" s="18">
        <f t="shared" si="129"/>
        <v>3380</v>
      </c>
      <c r="DM132" s="18">
        <f t="shared" si="129"/>
        <v>139</v>
      </c>
      <c r="DN132" s="18">
        <f t="shared" si="129"/>
        <v>827</v>
      </c>
      <c r="DO132" s="18">
        <f t="shared" si="129"/>
        <v>2098</v>
      </c>
      <c r="DP132" s="18">
        <f t="shared" si="129"/>
        <v>87</v>
      </c>
      <c r="DQ132" s="18">
        <f t="shared" si="129"/>
        <v>322</v>
      </c>
      <c r="DR132" s="18">
        <f t="shared" si="129"/>
        <v>1050</v>
      </c>
      <c r="DS132" s="18">
        <f t="shared" si="129"/>
        <v>486</v>
      </c>
      <c r="DT132" s="18">
        <f t="shared" si="129"/>
        <v>153</v>
      </c>
      <c r="DU132" s="18">
        <f t="shared" si="129"/>
        <v>206</v>
      </c>
      <c r="DV132" s="18">
        <f t="shared" si="129"/>
        <v>104</v>
      </c>
      <c r="DW132" s="18">
        <f t="shared" si="129"/>
        <v>152</v>
      </c>
      <c r="DX132" s="18">
        <f t="shared" si="129"/>
        <v>55</v>
      </c>
      <c r="DY132" s="18">
        <f t="shared" si="129"/>
        <v>73</v>
      </c>
      <c r="DZ132" s="18">
        <f t="shared" si="129"/>
        <v>210</v>
      </c>
      <c r="EA132" s="18">
        <f t="shared" ref="EA132:FX132" si="130">EA17</f>
        <v>214</v>
      </c>
      <c r="EB132" s="18">
        <f t="shared" si="130"/>
        <v>350</v>
      </c>
      <c r="EC132" s="18">
        <f t="shared" si="130"/>
        <v>88</v>
      </c>
      <c r="ED132" s="18">
        <f t="shared" si="130"/>
        <v>94</v>
      </c>
      <c r="EE132" s="18">
        <f t="shared" si="130"/>
        <v>133</v>
      </c>
      <c r="EF132" s="18">
        <f t="shared" si="130"/>
        <v>1030</v>
      </c>
      <c r="EG132" s="18">
        <f t="shared" si="130"/>
        <v>160</v>
      </c>
      <c r="EH132" s="18">
        <f t="shared" si="130"/>
        <v>134</v>
      </c>
      <c r="EI132" s="18">
        <f t="shared" si="130"/>
        <v>11601</v>
      </c>
      <c r="EJ132" s="18">
        <f t="shared" si="130"/>
        <v>5459</v>
      </c>
      <c r="EK132" s="18">
        <f t="shared" si="130"/>
        <v>272</v>
      </c>
      <c r="EL132" s="18">
        <f t="shared" si="130"/>
        <v>229</v>
      </c>
      <c r="EM132" s="18">
        <f t="shared" si="130"/>
        <v>210</v>
      </c>
      <c r="EN132" s="18">
        <f t="shared" si="130"/>
        <v>690</v>
      </c>
      <c r="EO132" s="18">
        <f t="shared" si="130"/>
        <v>152</v>
      </c>
      <c r="EP132" s="18">
        <f t="shared" si="130"/>
        <v>115</v>
      </c>
      <c r="EQ132" s="18">
        <f t="shared" si="130"/>
        <v>528</v>
      </c>
      <c r="ER132" s="18">
        <f t="shared" si="130"/>
        <v>77</v>
      </c>
      <c r="ES132" s="18">
        <f t="shared" si="130"/>
        <v>131</v>
      </c>
      <c r="ET132" s="18">
        <f t="shared" si="130"/>
        <v>134</v>
      </c>
      <c r="EU132" s="18">
        <f t="shared" si="130"/>
        <v>534</v>
      </c>
      <c r="EV132" s="18">
        <f t="shared" si="130"/>
        <v>43</v>
      </c>
      <c r="EW132" s="18">
        <f t="shared" si="130"/>
        <v>212</v>
      </c>
      <c r="EX132" s="18">
        <f t="shared" si="130"/>
        <v>75</v>
      </c>
      <c r="EY132" s="18">
        <f t="shared" si="130"/>
        <v>490</v>
      </c>
      <c r="EZ132" s="18">
        <f t="shared" si="130"/>
        <v>64</v>
      </c>
      <c r="FA132" s="18">
        <f t="shared" si="130"/>
        <v>1419</v>
      </c>
      <c r="FB132" s="18">
        <f t="shared" si="130"/>
        <v>185</v>
      </c>
      <c r="FC132" s="18">
        <f t="shared" si="130"/>
        <v>666</v>
      </c>
      <c r="FD132" s="18">
        <f t="shared" si="130"/>
        <v>228</v>
      </c>
      <c r="FE132" s="18">
        <f t="shared" si="130"/>
        <v>48</v>
      </c>
      <c r="FF132" s="18">
        <f t="shared" si="130"/>
        <v>100</v>
      </c>
      <c r="FG132" s="18">
        <f t="shared" si="130"/>
        <v>64</v>
      </c>
      <c r="FH132" s="18">
        <f t="shared" si="130"/>
        <v>36</v>
      </c>
      <c r="FI132" s="18">
        <f t="shared" si="130"/>
        <v>926</v>
      </c>
      <c r="FJ132" s="18">
        <f t="shared" si="130"/>
        <v>749</v>
      </c>
      <c r="FK132" s="18">
        <f t="shared" si="130"/>
        <v>1384</v>
      </c>
      <c r="FL132" s="18">
        <f t="shared" si="130"/>
        <v>1821</v>
      </c>
      <c r="FM132" s="18">
        <f t="shared" si="130"/>
        <v>1335</v>
      </c>
      <c r="FN132" s="18">
        <f t="shared" si="130"/>
        <v>15752</v>
      </c>
      <c r="FO132" s="18">
        <f t="shared" si="130"/>
        <v>565</v>
      </c>
      <c r="FP132" s="18">
        <f t="shared" si="130"/>
        <v>1266</v>
      </c>
      <c r="FQ132" s="18">
        <f t="shared" si="130"/>
        <v>446</v>
      </c>
      <c r="FR132" s="18">
        <f t="shared" si="130"/>
        <v>65</v>
      </c>
      <c r="FS132" s="18">
        <f t="shared" si="130"/>
        <v>48</v>
      </c>
      <c r="FT132" s="18">
        <f t="shared" si="130"/>
        <v>36</v>
      </c>
      <c r="FU132" s="18">
        <f t="shared" si="130"/>
        <v>540</v>
      </c>
      <c r="FV132" s="18">
        <f t="shared" si="130"/>
        <v>421</v>
      </c>
      <c r="FW132" s="18">
        <f t="shared" si="130"/>
        <v>85</v>
      </c>
      <c r="FX132" s="18">
        <f t="shared" si="130"/>
        <v>26</v>
      </c>
      <c r="FY132" s="18"/>
      <c r="FZ132" s="79"/>
      <c r="GA132" s="7"/>
      <c r="GB132" s="28"/>
      <c r="GC132" s="28"/>
      <c r="GD132" s="28"/>
      <c r="GE132" s="28"/>
      <c r="GF132" s="28"/>
      <c r="GG132" s="7"/>
      <c r="GH132" s="28"/>
      <c r="GI132" s="28"/>
      <c r="GJ132" s="28"/>
      <c r="GK132" s="7"/>
      <c r="GL132" s="7"/>
      <c r="GM132" s="7"/>
    </row>
    <row r="133" spans="1:256" x14ac:dyDescent="0.35">
      <c r="A133" s="6" t="s">
        <v>628</v>
      </c>
      <c r="B133" s="20" t="s">
        <v>629</v>
      </c>
      <c r="C133" s="20">
        <f>ROUND(MAX(C131,C132),1)</f>
        <v>5087.8</v>
      </c>
      <c r="D133" s="20">
        <f t="shared" ref="D133:BO133" si="131">ROUND(MAX(D131,D132),1)</f>
        <v>20021.3</v>
      </c>
      <c r="E133" s="20">
        <f t="shared" si="131"/>
        <v>4964</v>
      </c>
      <c r="F133" s="20">
        <f t="shared" si="131"/>
        <v>11748.4</v>
      </c>
      <c r="G133" s="20">
        <f t="shared" si="131"/>
        <v>640.9</v>
      </c>
      <c r="H133" s="20">
        <f t="shared" si="131"/>
        <v>459.2</v>
      </c>
      <c r="I133" s="20">
        <f t="shared" si="131"/>
        <v>6686</v>
      </c>
      <c r="J133" s="20">
        <f t="shared" si="131"/>
        <v>1550.1</v>
      </c>
      <c r="K133" s="20">
        <f t="shared" si="131"/>
        <v>182.4</v>
      </c>
      <c r="L133" s="20">
        <f t="shared" si="131"/>
        <v>1461.7</v>
      </c>
      <c r="M133" s="20">
        <f t="shared" si="131"/>
        <v>847.7</v>
      </c>
      <c r="N133" s="20">
        <f t="shared" si="131"/>
        <v>19429.099999999999</v>
      </c>
      <c r="O133" s="20">
        <f t="shared" si="131"/>
        <v>2905.2</v>
      </c>
      <c r="P133" s="20">
        <f t="shared" si="131"/>
        <v>197.4</v>
      </c>
      <c r="Q133" s="20">
        <f t="shared" si="131"/>
        <v>31044.3</v>
      </c>
      <c r="R133" s="20">
        <f t="shared" si="131"/>
        <v>3511.8</v>
      </c>
      <c r="S133" s="20">
        <f t="shared" si="131"/>
        <v>995.1</v>
      </c>
      <c r="T133" s="20">
        <f t="shared" si="131"/>
        <v>123.1</v>
      </c>
      <c r="U133" s="20">
        <f t="shared" si="131"/>
        <v>37.9</v>
      </c>
      <c r="V133" s="20">
        <f t="shared" si="131"/>
        <v>189.1</v>
      </c>
      <c r="W133" s="20">
        <f t="shared" si="131"/>
        <v>110</v>
      </c>
      <c r="X133" s="20">
        <f t="shared" si="131"/>
        <v>14.3</v>
      </c>
      <c r="Y133" s="20">
        <f t="shared" si="131"/>
        <v>780</v>
      </c>
      <c r="Z133" s="20">
        <f t="shared" si="131"/>
        <v>105.8</v>
      </c>
      <c r="AA133" s="20">
        <f t="shared" si="131"/>
        <v>10336.9</v>
      </c>
      <c r="AB133" s="20">
        <f t="shared" si="131"/>
        <v>7061.9</v>
      </c>
      <c r="AC133" s="20">
        <f t="shared" si="131"/>
        <v>333</v>
      </c>
      <c r="AD133" s="20">
        <f t="shared" si="131"/>
        <v>522.6</v>
      </c>
      <c r="AE133" s="20">
        <f t="shared" si="131"/>
        <v>50.4</v>
      </c>
      <c r="AF133" s="20">
        <f t="shared" si="131"/>
        <v>88.7</v>
      </c>
      <c r="AG133" s="20">
        <f t="shared" si="131"/>
        <v>186.7</v>
      </c>
      <c r="AH133" s="20">
        <f t="shared" si="131"/>
        <v>651.20000000000005</v>
      </c>
      <c r="AI133" s="20">
        <f t="shared" si="131"/>
        <v>252.7</v>
      </c>
      <c r="AJ133" s="20">
        <f t="shared" si="131"/>
        <v>135</v>
      </c>
      <c r="AK133" s="20">
        <f t="shared" si="131"/>
        <v>151.6</v>
      </c>
      <c r="AL133" s="20">
        <f t="shared" si="131"/>
        <v>229.9</v>
      </c>
      <c r="AM133" s="20">
        <f t="shared" si="131"/>
        <v>243</v>
      </c>
      <c r="AN133" s="20">
        <f t="shared" si="131"/>
        <v>172</v>
      </c>
      <c r="AO133" s="20">
        <f t="shared" si="131"/>
        <v>2731.4</v>
      </c>
      <c r="AP133" s="20">
        <f t="shared" si="131"/>
        <v>53053.599999999999</v>
      </c>
      <c r="AQ133" s="20">
        <f t="shared" si="131"/>
        <v>136.6</v>
      </c>
      <c r="AR133" s="20">
        <f t="shared" si="131"/>
        <v>10664</v>
      </c>
      <c r="AS133" s="20">
        <f t="shared" si="131"/>
        <v>2657.6</v>
      </c>
      <c r="AT133" s="20">
        <f t="shared" si="131"/>
        <v>598.70000000000005</v>
      </c>
      <c r="AU133" s="20">
        <f t="shared" si="131"/>
        <v>119</v>
      </c>
      <c r="AV133" s="20">
        <f t="shared" si="131"/>
        <v>173.9</v>
      </c>
      <c r="AW133" s="20">
        <f t="shared" si="131"/>
        <v>98.7</v>
      </c>
      <c r="AX133" s="20">
        <f t="shared" si="131"/>
        <v>33</v>
      </c>
      <c r="AY133" s="20">
        <f t="shared" si="131"/>
        <v>256.5</v>
      </c>
      <c r="AZ133" s="20">
        <f t="shared" si="131"/>
        <v>8776</v>
      </c>
      <c r="BA133" s="20">
        <f t="shared" si="131"/>
        <v>4799.6000000000004</v>
      </c>
      <c r="BB133" s="20">
        <f t="shared" si="131"/>
        <v>4069.2</v>
      </c>
      <c r="BC133" s="20">
        <f t="shared" si="131"/>
        <v>15550.7</v>
      </c>
      <c r="BD133" s="20">
        <f t="shared" si="131"/>
        <v>661.9</v>
      </c>
      <c r="BE133" s="20">
        <f t="shared" si="131"/>
        <v>514</v>
      </c>
      <c r="BF133" s="20">
        <f t="shared" si="131"/>
        <v>5433.5</v>
      </c>
      <c r="BG133" s="20">
        <f t="shared" si="131"/>
        <v>573.6</v>
      </c>
      <c r="BH133" s="20">
        <f t="shared" si="131"/>
        <v>232.5</v>
      </c>
      <c r="BI133" s="20">
        <f t="shared" si="131"/>
        <v>185.9</v>
      </c>
      <c r="BJ133" s="20">
        <f t="shared" si="131"/>
        <v>976.7</v>
      </c>
      <c r="BK133" s="20">
        <f t="shared" si="131"/>
        <v>12652</v>
      </c>
      <c r="BL133" s="20">
        <f t="shared" si="131"/>
        <v>52.5</v>
      </c>
      <c r="BM133" s="20">
        <f t="shared" si="131"/>
        <v>251.1</v>
      </c>
      <c r="BN133" s="20">
        <f t="shared" si="131"/>
        <v>1978.4</v>
      </c>
      <c r="BO133" s="20">
        <f t="shared" si="131"/>
        <v>729.5</v>
      </c>
      <c r="BP133" s="20">
        <f t="shared" ref="BP133:EA133" si="132">ROUND(MAX(BP131,BP132),1)</f>
        <v>109.6</v>
      </c>
      <c r="BQ133" s="20">
        <f t="shared" si="132"/>
        <v>3032.2</v>
      </c>
      <c r="BR133" s="20">
        <f t="shared" si="132"/>
        <v>1577.2</v>
      </c>
      <c r="BS133" s="20">
        <f t="shared" si="132"/>
        <v>781.2</v>
      </c>
      <c r="BT133" s="20">
        <f t="shared" si="132"/>
        <v>153.30000000000001</v>
      </c>
      <c r="BU133" s="20">
        <f t="shared" si="132"/>
        <v>166</v>
      </c>
      <c r="BV133" s="20">
        <f t="shared" si="132"/>
        <v>425.5</v>
      </c>
      <c r="BW133" s="20">
        <f t="shared" si="132"/>
        <v>670</v>
      </c>
      <c r="BX133" s="20">
        <f t="shared" si="132"/>
        <v>32</v>
      </c>
      <c r="BY133" s="20">
        <f t="shared" si="132"/>
        <v>376</v>
      </c>
      <c r="BZ133" s="20">
        <f t="shared" si="132"/>
        <v>127.3</v>
      </c>
      <c r="CA133" s="20">
        <f t="shared" si="132"/>
        <v>52.7</v>
      </c>
      <c r="CB133" s="20">
        <f t="shared" si="132"/>
        <v>24139.7</v>
      </c>
      <c r="CC133" s="20">
        <f t="shared" si="132"/>
        <v>128.5</v>
      </c>
      <c r="CD133" s="20">
        <f t="shared" si="132"/>
        <v>24</v>
      </c>
      <c r="CE133" s="20">
        <f t="shared" si="132"/>
        <v>82</v>
      </c>
      <c r="CF133" s="20">
        <f t="shared" si="132"/>
        <v>54.1</v>
      </c>
      <c r="CG133" s="20">
        <f t="shared" si="132"/>
        <v>116.8</v>
      </c>
      <c r="CH133" s="20">
        <f t="shared" si="132"/>
        <v>86.4</v>
      </c>
      <c r="CI133" s="20">
        <f t="shared" si="132"/>
        <v>468</v>
      </c>
      <c r="CJ133" s="20">
        <f t="shared" si="132"/>
        <v>482.2</v>
      </c>
      <c r="CK133" s="20">
        <f t="shared" si="132"/>
        <v>2229</v>
      </c>
      <c r="CL133" s="20">
        <f t="shared" si="132"/>
        <v>541.79999999999995</v>
      </c>
      <c r="CM133" s="20">
        <f t="shared" si="132"/>
        <v>416.8</v>
      </c>
      <c r="CN133" s="20">
        <f t="shared" si="132"/>
        <v>10615.5</v>
      </c>
      <c r="CO133" s="20">
        <f t="shared" si="132"/>
        <v>6093.3</v>
      </c>
      <c r="CP133" s="20">
        <f t="shared" si="132"/>
        <v>490.6</v>
      </c>
      <c r="CQ133" s="20">
        <f t="shared" si="132"/>
        <v>629.9</v>
      </c>
      <c r="CR133" s="20">
        <f t="shared" si="132"/>
        <v>134.19999999999999</v>
      </c>
      <c r="CS133" s="20">
        <f t="shared" si="132"/>
        <v>133.80000000000001</v>
      </c>
      <c r="CT133" s="20">
        <f t="shared" si="132"/>
        <v>79.7</v>
      </c>
      <c r="CU133" s="20">
        <f t="shared" si="132"/>
        <v>177.6</v>
      </c>
      <c r="CV133" s="20">
        <f t="shared" si="132"/>
        <v>7.2</v>
      </c>
      <c r="CW133" s="20">
        <f t="shared" si="132"/>
        <v>110.5</v>
      </c>
      <c r="CX133" s="20">
        <f t="shared" si="132"/>
        <v>255</v>
      </c>
      <c r="CY133" s="20">
        <f t="shared" si="132"/>
        <v>18</v>
      </c>
      <c r="CZ133" s="20">
        <f t="shared" si="132"/>
        <v>1096.3</v>
      </c>
      <c r="DA133" s="20">
        <f t="shared" si="132"/>
        <v>53.4</v>
      </c>
      <c r="DB133" s="20">
        <f t="shared" si="132"/>
        <v>107.7</v>
      </c>
      <c r="DC133" s="20">
        <f t="shared" si="132"/>
        <v>46</v>
      </c>
      <c r="DD133" s="20">
        <f t="shared" si="132"/>
        <v>112.3</v>
      </c>
      <c r="DE133" s="20">
        <f t="shared" si="132"/>
        <v>118</v>
      </c>
      <c r="DF133" s="20">
        <f t="shared" si="132"/>
        <v>11207.2</v>
      </c>
      <c r="DG133" s="20">
        <f t="shared" si="132"/>
        <v>53.9</v>
      </c>
      <c r="DH133" s="20">
        <f t="shared" si="132"/>
        <v>1094.4000000000001</v>
      </c>
      <c r="DI133" s="20">
        <f t="shared" si="132"/>
        <v>1598.6</v>
      </c>
      <c r="DJ133" s="20">
        <f t="shared" si="132"/>
        <v>313.39999999999998</v>
      </c>
      <c r="DK133" s="20">
        <f t="shared" si="132"/>
        <v>274.7</v>
      </c>
      <c r="DL133" s="20">
        <f t="shared" si="132"/>
        <v>3489.8</v>
      </c>
      <c r="DM133" s="20">
        <f t="shared" si="132"/>
        <v>140.19999999999999</v>
      </c>
      <c r="DN133" s="20">
        <f t="shared" si="132"/>
        <v>857.4</v>
      </c>
      <c r="DO133" s="20">
        <f t="shared" si="132"/>
        <v>2211.1</v>
      </c>
      <c r="DP133" s="20">
        <f t="shared" si="132"/>
        <v>87.4</v>
      </c>
      <c r="DQ133" s="20">
        <f t="shared" si="132"/>
        <v>322</v>
      </c>
      <c r="DR133" s="20">
        <f t="shared" si="132"/>
        <v>1078.4000000000001</v>
      </c>
      <c r="DS133" s="20">
        <f t="shared" si="132"/>
        <v>491.9</v>
      </c>
      <c r="DT133" s="20">
        <f t="shared" si="132"/>
        <v>161.1</v>
      </c>
      <c r="DU133" s="20">
        <f t="shared" si="132"/>
        <v>210.2</v>
      </c>
      <c r="DV133" s="20">
        <f t="shared" si="132"/>
        <v>106.4</v>
      </c>
      <c r="DW133" s="20">
        <f t="shared" si="132"/>
        <v>167.4</v>
      </c>
      <c r="DX133" s="20">
        <f t="shared" si="132"/>
        <v>55</v>
      </c>
      <c r="DY133" s="20">
        <f t="shared" si="132"/>
        <v>78.900000000000006</v>
      </c>
      <c r="DZ133" s="20">
        <f t="shared" si="132"/>
        <v>245.8</v>
      </c>
      <c r="EA133" s="20">
        <f t="shared" si="132"/>
        <v>215.9</v>
      </c>
      <c r="EB133" s="20">
        <f t="shared" ref="EB133:FX133" si="133">ROUND(MAX(EB131,EB132),1)</f>
        <v>358.5</v>
      </c>
      <c r="EC133" s="20">
        <f t="shared" si="133"/>
        <v>97.8</v>
      </c>
      <c r="ED133" s="20">
        <f t="shared" si="133"/>
        <v>103.5</v>
      </c>
      <c r="EE133" s="20">
        <f t="shared" si="133"/>
        <v>139.80000000000001</v>
      </c>
      <c r="EF133" s="20">
        <f t="shared" si="133"/>
        <v>1055.5</v>
      </c>
      <c r="EG133" s="20">
        <f t="shared" si="133"/>
        <v>160</v>
      </c>
      <c r="EH133" s="20">
        <f t="shared" si="133"/>
        <v>143.80000000000001</v>
      </c>
      <c r="EI133" s="20">
        <f t="shared" si="133"/>
        <v>11953.1</v>
      </c>
      <c r="EJ133" s="20">
        <f t="shared" si="133"/>
        <v>5647</v>
      </c>
      <c r="EK133" s="20">
        <f t="shared" si="133"/>
        <v>277</v>
      </c>
      <c r="EL133" s="20">
        <f t="shared" si="133"/>
        <v>240.6</v>
      </c>
      <c r="EM133" s="20">
        <f t="shared" si="133"/>
        <v>218</v>
      </c>
      <c r="EN133" s="20">
        <f t="shared" si="133"/>
        <v>707.4</v>
      </c>
      <c r="EO133" s="20">
        <f t="shared" si="133"/>
        <v>153.4</v>
      </c>
      <c r="EP133" s="20">
        <f t="shared" si="133"/>
        <v>115</v>
      </c>
      <c r="EQ133" s="20">
        <f t="shared" si="133"/>
        <v>547.5</v>
      </c>
      <c r="ER133" s="20">
        <f t="shared" si="133"/>
        <v>77</v>
      </c>
      <c r="ES133" s="20">
        <f t="shared" si="133"/>
        <v>131</v>
      </c>
      <c r="ET133" s="20">
        <f t="shared" si="133"/>
        <v>134</v>
      </c>
      <c r="EU133" s="20">
        <f t="shared" si="133"/>
        <v>535.70000000000005</v>
      </c>
      <c r="EV133" s="20">
        <f t="shared" si="133"/>
        <v>43</v>
      </c>
      <c r="EW133" s="20">
        <f t="shared" si="133"/>
        <v>217.5</v>
      </c>
      <c r="EX133" s="20">
        <f t="shared" si="133"/>
        <v>84.2</v>
      </c>
      <c r="EY133" s="20">
        <f t="shared" si="133"/>
        <v>561</v>
      </c>
      <c r="EZ133" s="20">
        <f t="shared" si="133"/>
        <v>74.599999999999994</v>
      </c>
      <c r="FA133" s="20">
        <f t="shared" si="133"/>
        <v>1484</v>
      </c>
      <c r="FB133" s="20">
        <f t="shared" si="133"/>
        <v>193.9</v>
      </c>
      <c r="FC133" s="20">
        <f t="shared" si="133"/>
        <v>696.4</v>
      </c>
      <c r="FD133" s="20">
        <f t="shared" si="133"/>
        <v>236.6</v>
      </c>
      <c r="FE133" s="20">
        <f t="shared" si="133"/>
        <v>49.2</v>
      </c>
      <c r="FF133" s="20">
        <f t="shared" si="133"/>
        <v>106.7</v>
      </c>
      <c r="FG133" s="20">
        <f t="shared" si="133"/>
        <v>64</v>
      </c>
      <c r="FH133" s="20">
        <f t="shared" si="133"/>
        <v>36</v>
      </c>
      <c r="FI133" s="20">
        <f t="shared" si="133"/>
        <v>935</v>
      </c>
      <c r="FJ133" s="20">
        <f t="shared" si="133"/>
        <v>755.8</v>
      </c>
      <c r="FK133" s="20">
        <f t="shared" si="133"/>
        <v>1441.1</v>
      </c>
      <c r="FL133" s="20">
        <f t="shared" si="133"/>
        <v>1899.1</v>
      </c>
      <c r="FM133" s="20">
        <f t="shared" si="133"/>
        <v>1360.7</v>
      </c>
      <c r="FN133" s="20">
        <f t="shared" si="133"/>
        <v>16424.099999999999</v>
      </c>
      <c r="FO133" s="20">
        <f t="shared" si="133"/>
        <v>595.70000000000005</v>
      </c>
      <c r="FP133" s="20">
        <f t="shared" si="133"/>
        <v>1297.3</v>
      </c>
      <c r="FQ133" s="20">
        <f t="shared" si="133"/>
        <v>455.7</v>
      </c>
      <c r="FR133" s="20">
        <f t="shared" si="133"/>
        <v>65</v>
      </c>
      <c r="FS133" s="20">
        <f t="shared" si="133"/>
        <v>48</v>
      </c>
      <c r="FT133" s="20">
        <f t="shared" si="133"/>
        <v>39.700000000000003</v>
      </c>
      <c r="FU133" s="20">
        <f t="shared" si="133"/>
        <v>557.9</v>
      </c>
      <c r="FV133" s="20">
        <f t="shared" si="133"/>
        <v>422.5</v>
      </c>
      <c r="FW133" s="20">
        <f t="shared" si="133"/>
        <v>87.8</v>
      </c>
      <c r="FX133" s="20">
        <f t="shared" si="133"/>
        <v>26.8</v>
      </c>
      <c r="FY133" s="7"/>
      <c r="FZ133" s="20">
        <f>SUM(C133:FX133)</f>
        <v>395535.60000000027</v>
      </c>
      <c r="GA133" s="20"/>
      <c r="GB133" s="11"/>
      <c r="GC133" s="20"/>
      <c r="GD133" s="20"/>
      <c r="GE133" s="20"/>
      <c r="GF133" s="20"/>
      <c r="GG133" s="7"/>
      <c r="GH133" s="33"/>
      <c r="GI133" s="33"/>
      <c r="GJ133" s="33"/>
      <c r="GK133" s="33"/>
      <c r="GL133" s="33"/>
      <c r="GM133" s="33"/>
    </row>
    <row r="134" spans="1:256" x14ac:dyDescent="0.35">
      <c r="A134" s="6"/>
      <c r="B134" s="7" t="s">
        <v>630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  <c r="DK134" s="87"/>
      <c r="DL134" s="87"/>
      <c r="DM134" s="87"/>
      <c r="DN134" s="87"/>
      <c r="DO134" s="87"/>
      <c r="DP134" s="87"/>
      <c r="DQ134" s="87"/>
      <c r="DR134" s="87"/>
      <c r="DS134" s="87"/>
      <c r="DT134" s="87"/>
      <c r="DU134" s="87"/>
      <c r="DV134" s="87"/>
      <c r="DW134" s="87"/>
      <c r="DX134" s="87"/>
      <c r="DY134" s="87"/>
      <c r="DZ134" s="87"/>
      <c r="EA134" s="87"/>
      <c r="EB134" s="87"/>
      <c r="EC134" s="87"/>
      <c r="ED134" s="87"/>
      <c r="EE134" s="87"/>
      <c r="EF134" s="87"/>
      <c r="EG134" s="87"/>
      <c r="EH134" s="87"/>
      <c r="EI134" s="87"/>
      <c r="EJ134" s="87"/>
      <c r="EK134" s="87"/>
      <c r="EL134" s="87"/>
      <c r="EM134" s="87"/>
      <c r="EN134" s="87"/>
      <c r="EO134" s="87"/>
      <c r="EP134" s="87"/>
      <c r="EQ134" s="87"/>
      <c r="ER134" s="87"/>
      <c r="ES134" s="87"/>
      <c r="ET134" s="87"/>
      <c r="EU134" s="87"/>
      <c r="EV134" s="87"/>
      <c r="EW134" s="87"/>
      <c r="EX134" s="87"/>
      <c r="EY134" s="87"/>
      <c r="EZ134" s="87"/>
      <c r="FA134" s="87"/>
      <c r="FB134" s="87"/>
      <c r="FC134" s="87"/>
      <c r="FD134" s="87"/>
      <c r="FE134" s="87"/>
      <c r="FF134" s="87"/>
      <c r="FG134" s="87"/>
      <c r="FH134" s="87"/>
      <c r="FI134" s="87"/>
      <c r="FJ134" s="87"/>
      <c r="FK134" s="87"/>
      <c r="FL134" s="87"/>
      <c r="FM134" s="87"/>
      <c r="FN134" s="87"/>
      <c r="FO134" s="87"/>
      <c r="FP134" s="87"/>
      <c r="FQ134" s="87"/>
      <c r="FR134" s="87"/>
      <c r="FS134" s="87"/>
      <c r="FT134" s="87"/>
      <c r="FU134" s="87"/>
      <c r="FV134" s="87"/>
      <c r="FW134" s="87"/>
      <c r="FX134" s="87"/>
      <c r="FY134" s="18"/>
      <c r="FZ134" s="20"/>
      <c r="GA134" s="7"/>
      <c r="GB134" s="20"/>
      <c r="GC134" s="20"/>
      <c r="GD134" s="20"/>
      <c r="GE134" s="20"/>
      <c r="GF134" s="20"/>
      <c r="GG134" s="7"/>
      <c r="GH134" s="18"/>
      <c r="GI134" s="18"/>
      <c r="GJ134" s="18"/>
      <c r="GK134" s="7"/>
      <c r="GL134" s="7"/>
      <c r="GM134" s="7"/>
      <c r="GN134" s="88"/>
      <c r="GO134" s="88"/>
      <c r="GP134" s="88"/>
      <c r="GQ134" s="88"/>
      <c r="GR134" s="88"/>
      <c r="GS134" s="88"/>
      <c r="GT134" s="88"/>
      <c r="GU134" s="88"/>
      <c r="GV134" s="88"/>
      <c r="GW134" s="88"/>
      <c r="GX134" s="88"/>
      <c r="GY134" s="88"/>
      <c r="GZ134" s="88"/>
      <c r="HA134" s="88"/>
      <c r="HB134" s="88"/>
      <c r="HC134" s="88"/>
      <c r="HD134" s="88"/>
      <c r="HE134" s="88"/>
      <c r="HF134" s="88"/>
      <c r="HG134" s="88"/>
      <c r="HH134" s="88"/>
      <c r="HI134" s="88"/>
      <c r="HJ134" s="88"/>
      <c r="HK134" s="88"/>
      <c r="HL134" s="88"/>
      <c r="HM134" s="88"/>
      <c r="HN134" s="88"/>
      <c r="HO134" s="88"/>
      <c r="HP134" s="88"/>
      <c r="HQ134" s="88"/>
      <c r="HR134" s="88"/>
      <c r="HS134" s="88"/>
      <c r="HT134" s="88"/>
      <c r="HU134" s="88"/>
      <c r="HV134" s="88"/>
      <c r="HW134" s="88"/>
      <c r="HX134" s="88"/>
      <c r="HY134" s="88"/>
      <c r="HZ134" s="88"/>
      <c r="IA134" s="88"/>
      <c r="IB134" s="88"/>
      <c r="IC134" s="88"/>
      <c r="ID134" s="88"/>
      <c r="IE134" s="88"/>
      <c r="IF134" s="88"/>
      <c r="IG134" s="88"/>
      <c r="IH134" s="88"/>
      <c r="II134" s="88"/>
      <c r="IJ134" s="88"/>
      <c r="IK134" s="88"/>
      <c r="IL134" s="88"/>
      <c r="IM134" s="88"/>
      <c r="IN134" s="88"/>
      <c r="IO134" s="88"/>
      <c r="IP134" s="88"/>
      <c r="IQ134" s="88"/>
      <c r="IR134" s="88"/>
      <c r="IS134" s="88"/>
      <c r="IT134" s="88"/>
      <c r="IU134" s="88"/>
      <c r="IV134" s="88"/>
    </row>
    <row r="135" spans="1:256" x14ac:dyDescent="0.35">
      <c r="A135" s="6" t="s">
        <v>631</v>
      </c>
      <c r="B135" s="7" t="s">
        <v>632</v>
      </c>
      <c r="C135" s="33">
        <f t="shared" ref="C135:BN135" si="134">ROUND((C133/C20),4)</f>
        <v>0.78310000000000002</v>
      </c>
      <c r="D135" s="33">
        <f t="shared" si="134"/>
        <v>0.52229999999999999</v>
      </c>
      <c r="E135" s="33">
        <f t="shared" si="134"/>
        <v>0.87919999999999998</v>
      </c>
      <c r="F135" s="33">
        <f t="shared" si="134"/>
        <v>0.50870000000000004</v>
      </c>
      <c r="G135" s="33">
        <f t="shared" si="134"/>
        <v>0.40820000000000001</v>
      </c>
      <c r="H135" s="33">
        <f t="shared" si="134"/>
        <v>0.41860000000000003</v>
      </c>
      <c r="I135" s="33">
        <f t="shared" si="134"/>
        <v>0.83819999999999995</v>
      </c>
      <c r="J135" s="33">
        <f t="shared" si="134"/>
        <v>0.75800000000000001</v>
      </c>
      <c r="K135" s="33">
        <f t="shared" si="134"/>
        <v>0.69350000000000001</v>
      </c>
      <c r="L135" s="33">
        <f t="shared" si="134"/>
        <v>0.69110000000000005</v>
      </c>
      <c r="M135" s="33">
        <f t="shared" si="134"/>
        <v>0.90659999999999996</v>
      </c>
      <c r="N135" s="33">
        <f t="shared" si="134"/>
        <v>0.38529999999999998</v>
      </c>
      <c r="O135" s="33">
        <f t="shared" si="134"/>
        <v>0.2263</v>
      </c>
      <c r="P135" s="33">
        <f t="shared" si="134"/>
        <v>0.6</v>
      </c>
      <c r="Q135" s="33">
        <f t="shared" si="134"/>
        <v>0.81169999999999998</v>
      </c>
      <c r="R135" s="33">
        <f t="shared" si="134"/>
        <v>0.55200000000000005</v>
      </c>
      <c r="S135" s="33">
        <f t="shared" si="134"/>
        <v>0.62470000000000003</v>
      </c>
      <c r="T135" s="33">
        <f t="shared" si="134"/>
        <v>0.76939999999999997</v>
      </c>
      <c r="U135" s="33">
        <f t="shared" si="134"/>
        <v>0.75800000000000001</v>
      </c>
      <c r="V135" s="33">
        <f t="shared" si="134"/>
        <v>0.7218</v>
      </c>
      <c r="W135" s="33">
        <f t="shared" si="134"/>
        <v>0.30470000000000003</v>
      </c>
      <c r="X135" s="33">
        <f t="shared" si="134"/>
        <v>0.52959999999999996</v>
      </c>
      <c r="Y135" s="33">
        <f t="shared" si="134"/>
        <v>0.82979999999999998</v>
      </c>
      <c r="Z135" s="33">
        <f t="shared" si="134"/>
        <v>0.46610000000000001</v>
      </c>
      <c r="AA135" s="33">
        <f t="shared" si="134"/>
        <v>0.33210000000000001</v>
      </c>
      <c r="AB135" s="33">
        <f t="shared" si="134"/>
        <v>0.25879999999999997</v>
      </c>
      <c r="AC135" s="33">
        <f t="shared" si="134"/>
        <v>0.36630000000000001</v>
      </c>
      <c r="AD135" s="33">
        <f t="shared" si="134"/>
        <v>0.37040000000000001</v>
      </c>
      <c r="AE135" s="33">
        <f t="shared" si="134"/>
        <v>0.53620000000000001</v>
      </c>
      <c r="AF135" s="33">
        <f t="shared" si="134"/>
        <v>0.54420000000000002</v>
      </c>
      <c r="AG135" s="33">
        <f t="shared" si="134"/>
        <v>0.31640000000000001</v>
      </c>
      <c r="AH135" s="33">
        <f t="shared" si="134"/>
        <v>0.68189999999999995</v>
      </c>
      <c r="AI135" s="33">
        <f t="shared" si="134"/>
        <v>0.65980000000000005</v>
      </c>
      <c r="AJ135" s="33">
        <f t="shared" si="134"/>
        <v>0.82320000000000004</v>
      </c>
      <c r="AK135" s="33">
        <f t="shared" si="134"/>
        <v>0.94159999999999999</v>
      </c>
      <c r="AL135" s="33">
        <f t="shared" si="134"/>
        <v>0.84209999999999996</v>
      </c>
      <c r="AM135" s="33">
        <f t="shared" si="134"/>
        <v>0.70230000000000004</v>
      </c>
      <c r="AN135" s="33">
        <f t="shared" si="134"/>
        <v>0.55310000000000004</v>
      </c>
      <c r="AO135" s="33">
        <f t="shared" si="134"/>
        <v>0.63580000000000003</v>
      </c>
      <c r="AP135" s="33">
        <f t="shared" si="134"/>
        <v>0.6391</v>
      </c>
      <c r="AQ135" s="33">
        <f t="shared" si="134"/>
        <v>0.58379999999999999</v>
      </c>
      <c r="AR135" s="33">
        <f t="shared" si="134"/>
        <v>0.16980000000000001</v>
      </c>
      <c r="AS135" s="33">
        <f t="shared" si="134"/>
        <v>0.4093</v>
      </c>
      <c r="AT135" s="33">
        <f t="shared" si="134"/>
        <v>0.24279999999999999</v>
      </c>
      <c r="AU135" s="33">
        <f t="shared" si="134"/>
        <v>0.41320000000000001</v>
      </c>
      <c r="AV135" s="33">
        <f t="shared" si="134"/>
        <v>0.58550000000000002</v>
      </c>
      <c r="AW135" s="33">
        <f t="shared" si="134"/>
        <v>0.38550000000000001</v>
      </c>
      <c r="AX135" s="33">
        <f t="shared" si="134"/>
        <v>0.52380000000000004</v>
      </c>
      <c r="AY135" s="33">
        <f t="shared" si="134"/>
        <v>0.61809999999999998</v>
      </c>
      <c r="AZ135" s="33">
        <f t="shared" si="134"/>
        <v>0.71050000000000002</v>
      </c>
      <c r="BA135" s="33">
        <f t="shared" si="134"/>
        <v>0.53369999999999995</v>
      </c>
      <c r="BB135" s="33">
        <f t="shared" si="134"/>
        <v>0.55220000000000002</v>
      </c>
      <c r="BC135" s="33">
        <f t="shared" si="134"/>
        <v>0.60570000000000002</v>
      </c>
      <c r="BD135" s="33">
        <f t="shared" si="134"/>
        <v>0.18310000000000001</v>
      </c>
      <c r="BE135" s="33">
        <f t="shared" si="134"/>
        <v>0.4269</v>
      </c>
      <c r="BF135" s="33">
        <f t="shared" si="134"/>
        <v>0.20760000000000001</v>
      </c>
      <c r="BG135" s="33">
        <f t="shared" si="134"/>
        <v>0.64739999999999998</v>
      </c>
      <c r="BH135" s="33">
        <f t="shared" si="134"/>
        <v>0.39950000000000002</v>
      </c>
      <c r="BI135" s="33">
        <f t="shared" si="134"/>
        <v>0.7319</v>
      </c>
      <c r="BJ135" s="33">
        <f t="shared" si="134"/>
        <v>0.1545</v>
      </c>
      <c r="BK135" s="33">
        <f t="shared" si="134"/>
        <v>0.50070000000000003</v>
      </c>
      <c r="BL135" s="33">
        <f t="shared" si="134"/>
        <v>0.70950000000000002</v>
      </c>
      <c r="BM135" s="33">
        <f t="shared" si="134"/>
        <v>0.67320000000000002</v>
      </c>
      <c r="BN135" s="33">
        <f t="shared" si="134"/>
        <v>0.64380000000000004</v>
      </c>
      <c r="BO135" s="33">
        <f t="shared" ref="BO135:DZ135" si="135">ROUND((BO133/BO20),4)</f>
        <v>0.58169999999999999</v>
      </c>
      <c r="BP135" s="33">
        <f t="shared" si="135"/>
        <v>0.72109999999999996</v>
      </c>
      <c r="BQ135" s="33">
        <f t="shared" si="135"/>
        <v>0.52180000000000004</v>
      </c>
      <c r="BR135" s="33">
        <f t="shared" si="135"/>
        <v>0.35149999999999998</v>
      </c>
      <c r="BS135" s="33">
        <f t="shared" si="135"/>
        <v>0.71409999999999996</v>
      </c>
      <c r="BT135" s="33">
        <f t="shared" si="135"/>
        <v>0.42349999999999999</v>
      </c>
      <c r="BU135" s="33">
        <f t="shared" si="135"/>
        <v>0.40389999999999998</v>
      </c>
      <c r="BV135" s="33">
        <f t="shared" si="135"/>
        <v>0.34789999999999999</v>
      </c>
      <c r="BW135" s="33">
        <f t="shared" si="135"/>
        <v>0.3367</v>
      </c>
      <c r="BX135" s="33">
        <f t="shared" si="135"/>
        <v>0.47760000000000002</v>
      </c>
      <c r="BY135" s="33">
        <f t="shared" si="135"/>
        <v>0.85450000000000004</v>
      </c>
      <c r="BZ135" s="33">
        <f t="shared" si="135"/>
        <v>0.65280000000000005</v>
      </c>
      <c r="CA135" s="33">
        <f t="shared" si="135"/>
        <v>0.37909999999999999</v>
      </c>
      <c r="CB135" s="33">
        <f t="shared" si="135"/>
        <v>0.3256</v>
      </c>
      <c r="CC135" s="33">
        <f t="shared" si="135"/>
        <v>0.66930000000000001</v>
      </c>
      <c r="CD135" s="33">
        <f t="shared" si="135"/>
        <v>6.2300000000000001E-2</v>
      </c>
      <c r="CE135" s="33">
        <f t="shared" si="135"/>
        <v>0.53590000000000004</v>
      </c>
      <c r="CF135" s="33">
        <f t="shared" si="135"/>
        <v>0.49180000000000001</v>
      </c>
      <c r="CG135" s="33">
        <f t="shared" si="135"/>
        <v>0.57820000000000005</v>
      </c>
      <c r="CH135" s="33">
        <f t="shared" si="135"/>
        <v>0.86399999999999999</v>
      </c>
      <c r="CI135" s="33">
        <f t="shared" si="135"/>
        <v>0.67730000000000001</v>
      </c>
      <c r="CJ135" s="33">
        <f t="shared" si="135"/>
        <v>0.55169999999999997</v>
      </c>
      <c r="CK135" s="33">
        <f t="shared" si="135"/>
        <v>0.3901</v>
      </c>
      <c r="CL135" s="33">
        <f t="shared" si="135"/>
        <v>0.43309999999999998</v>
      </c>
      <c r="CM135" s="33">
        <f>IFERROR(ROUND((CM133/CM20),4),0)</f>
        <v>0.6452</v>
      </c>
      <c r="CN135" s="33">
        <f t="shared" si="135"/>
        <v>0.31590000000000001</v>
      </c>
      <c r="CO135" s="33">
        <f t="shared" si="135"/>
        <v>0.4204</v>
      </c>
      <c r="CP135" s="33">
        <f t="shared" si="135"/>
        <v>0.50529999999999997</v>
      </c>
      <c r="CQ135" s="33">
        <f t="shared" si="135"/>
        <v>0.85119999999999996</v>
      </c>
      <c r="CR135" s="33">
        <f t="shared" si="135"/>
        <v>0.58099999999999996</v>
      </c>
      <c r="CS135" s="33">
        <f t="shared" si="135"/>
        <v>0.46139999999999998</v>
      </c>
      <c r="CT135" s="33">
        <f t="shared" si="135"/>
        <v>0.78910000000000002</v>
      </c>
      <c r="CU135" s="33">
        <f t="shared" si="135"/>
        <v>0.43959999999999999</v>
      </c>
      <c r="CV135" s="33">
        <f t="shared" si="135"/>
        <v>0.3</v>
      </c>
      <c r="CW135" s="33">
        <f t="shared" si="135"/>
        <v>0.53900000000000003</v>
      </c>
      <c r="CX135" s="33">
        <f t="shared" si="135"/>
        <v>0.54369999999999996</v>
      </c>
      <c r="CY135" s="33">
        <f t="shared" si="135"/>
        <v>0.6</v>
      </c>
      <c r="CZ135" s="33">
        <f t="shared" si="135"/>
        <v>0.62290000000000001</v>
      </c>
      <c r="DA135" s="33">
        <f t="shared" si="135"/>
        <v>0.26569999999999999</v>
      </c>
      <c r="DB135" s="33">
        <f t="shared" si="135"/>
        <v>0.33339999999999997</v>
      </c>
      <c r="DC135" s="33">
        <f t="shared" si="135"/>
        <v>0.25269999999999998</v>
      </c>
      <c r="DD135" s="33">
        <f t="shared" si="135"/>
        <v>0.71530000000000005</v>
      </c>
      <c r="DE135" s="33">
        <f t="shared" si="135"/>
        <v>0.40970000000000001</v>
      </c>
      <c r="DF135" s="33">
        <f t="shared" si="135"/>
        <v>0.54379999999999995</v>
      </c>
      <c r="DG135" s="33">
        <f t="shared" si="135"/>
        <v>0.56740000000000002</v>
      </c>
      <c r="DH135" s="33">
        <f t="shared" si="135"/>
        <v>0.61899999999999999</v>
      </c>
      <c r="DI135" s="33">
        <f t="shared" si="135"/>
        <v>0.64880000000000004</v>
      </c>
      <c r="DJ135" s="33">
        <f t="shared" si="135"/>
        <v>0.50390000000000001</v>
      </c>
      <c r="DK135" s="33">
        <f t="shared" si="135"/>
        <v>0.56520000000000004</v>
      </c>
      <c r="DL135" s="33">
        <f t="shared" si="135"/>
        <v>0.61160000000000003</v>
      </c>
      <c r="DM135" s="33">
        <f t="shared" si="135"/>
        <v>0.61219999999999997</v>
      </c>
      <c r="DN135" s="33">
        <f t="shared" si="135"/>
        <v>0.68479999999999996</v>
      </c>
      <c r="DO135" s="33">
        <f t="shared" si="135"/>
        <v>0.68559999999999999</v>
      </c>
      <c r="DP135" s="33">
        <f t="shared" si="135"/>
        <v>0.45760000000000001</v>
      </c>
      <c r="DQ135" s="33">
        <f t="shared" si="135"/>
        <v>0.39850000000000002</v>
      </c>
      <c r="DR135" s="33">
        <f t="shared" si="135"/>
        <v>0.81699999999999995</v>
      </c>
      <c r="DS135" s="33">
        <f t="shared" si="135"/>
        <v>0.83509999999999995</v>
      </c>
      <c r="DT135" s="33">
        <f t="shared" si="135"/>
        <v>0.8901</v>
      </c>
      <c r="DU135" s="33">
        <f t="shared" si="135"/>
        <v>0.59209999999999996</v>
      </c>
      <c r="DV135" s="33">
        <f t="shared" si="135"/>
        <v>0.51400000000000001</v>
      </c>
      <c r="DW135" s="33">
        <f t="shared" si="135"/>
        <v>0.55430000000000001</v>
      </c>
      <c r="DX135" s="33">
        <f t="shared" si="135"/>
        <v>0.34589999999999999</v>
      </c>
      <c r="DY135" s="33">
        <f t="shared" si="135"/>
        <v>0.26479999999999998</v>
      </c>
      <c r="DZ135" s="33">
        <f t="shared" si="135"/>
        <v>0.36409999999999998</v>
      </c>
      <c r="EA135" s="33">
        <f t="shared" ref="EA135:FX135" si="136">ROUND((EA133/EA20),4)</f>
        <v>0.4209</v>
      </c>
      <c r="EB135" s="33">
        <f t="shared" si="136"/>
        <v>0.67900000000000005</v>
      </c>
      <c r="EC135" s="33">
        <f t="shared" si="136"/>
        <v>0.34560000000000002</v>
      </c>
      <c r="ED135" s="33">
        <f t="shared" si="136"/>
        <v>6.7900000000000002E-2</v>
      </c>
      <c r="EE135" s="33">
        <f t="shared" si="136"/>
        <v>0.73970000000000002</v>
      </c>
      <c r="EF135" s="33">
        <f t="shared" si="136"/>
        <v>0.78069999999999995</v>
      </c>
      <c r="EG135" s="33">
        <f t="shared" si="136"/>
        <v>0.65039999999999998</v>
      </c>
      <c r="EH135" s="33">
        <f t="shared" si="136"/>
        <v>0.57289999999999996</v>
      </c>
      <c r="EI135" s="33">
        <f t="shared" si="136"/>
        <v>0.86129999999999995</v>
      </c>
      <c r="EJ135" s="33">
        <f t="shared" si="136"/>
        <v>0.54900000000000004</v>
      </c>
      <c r="EK135" s="33">
        <f t="shared" si="136"/>
        <v>0.40139999999999998</v>
      </c>
      <c r="EL135" s="33">
        <f t="shared" si="136"/>
        <v>0.5141</v>
      </c>
      <c r="EM135" s="33">
        <f t="shared" si="136"/>
        <v>0.58760000000000001</v>
      </c>
      <c r="EN135" s="33">
        <f t="shared" si="136"/>
        <v>0.74070000000000003</v>
      </c>
      <c r="EO135" s="33">
        <f t="shared" si="136"/>
        <v>0.51819999999999999</v>
      </c>
      <c r="EP135" s="33">
        <f t="shared" si="136"/>
        <v>0.27510000000000001</v>
      </c>
      <c r="EQ135" s="33">
        <f t="shared" si="136"/>
        <v>0.2077</v>
      </c>
      <c r="ER135" s="33">
        <f t="shared" si="136"/>
        <v>0.24679999999999999</v>
      </c>
      <c r="ES135" s="33">
        <f t="shared" si="136"/>
        <v>0.60650000000000004</v>
      </c>
      <c r="ET135" s="33">
        <f t="shared" si="136"/>
        <v>0.73629999999999995</v>
      </c>
      <c r="EU135" s="33">
        <f t="shared" si="136"/>
        <v>0.94310000000000005</v>
      </c>
      <c r="EV135" s="33">
        <f t="shared" si="136"/>
        <v>0.59719999999999995</v>
      </c>
      <c r="EW135" s="33">
        <f t="shared" si="136"/>
        <v>0.27150000000000002</v>
      </c>
      <c r="EX135" s="33">
        <f t="shared" si="136"/>
        <v>0.49530000000000002</v>
      </c>
      <c r="EY135" s="33">
        <f t="shared" si="136"/>
        <v>0.71830000000000005</v>
      </c>
      <c r="EZ135" s="33">
        <f t="shared" si="136"/>
        <v>0.56950000000000001</v>
      </c>
      <c r="FA135" s="33">
        <f t="shared" si="136"/>
        <v>0.43380000000000002</v>
      </c>
      <c r="FB135" s="33">
        <f t="shared" si="136"/>
        <v>0.7429</v>
      </c>
      <c r="FC135" s="33">
        <f t="shared" si="136"/>
        <v>0.37140000000000001</v>
      </c>
      <c r="FD135" s="33">
        <f t="shared" si="136"/>
        <v>0.59299999999999997</v>
      </c>
      <c r="FE135" s="33">
        <f t="shared" si="136"/>
        <v>0.6</v>
      </c>
      <c r="FF135" s="33">
        <f t="shared" si="136"/>
        <v>0.58309999999999995</v>
      </c>
      <c r="FG135" s="33">
        <f t="shared" si="136"/>
        <v>0.5161</v>
      </c>
      <c r="FH135" s="33">
        <f t="shared" si="136"/>
        <v>0.52939999999999998</v>
      </c>
      <c r="FI135" s="33">
        <f t="shared" si="136"/>
        <v>0.55820000000000003</v>
      </c>
      <c r="FJ135" s="33">
        <f t="shared" si="136"/>
        <v>0.37659999999999999</v>
      </c>
      <c r="FK135" s="33">
        <f t="shared" si="136"/>
        <v>0.5696</v>
      </c>
      <c r="FL135" s="33">
        <f t="shared" si="136"/>
        <v>0.23119999999999999</v>
      </c>
      <c r="FM135" s="33">
        <f t="shared" si="136"/>
        <v>0.35759999999999997</v>
      </c>
      <c r="FN135" s="33">
        <f t="shared" si="136"/>
        <v>0.74270000000000003</v>
      </c>
      <c r="FO135" s="33">
        <f t="shared" si="136"/>
        <v>0.55000000000000004</v>
      </c>
      <c r="FP135" s="33">
        <f t="shared" si="136"/>
        <v>0.57350000000000001</v>
      </c>
      <c r="FQ135" s="33">
        <f t="shared" si="136"/>
        <v>0.47520000000000001</v>
      </c>
      <c r="FR135" s="33">
        <f t="shared" si="136"/>
        <v>0.41139999999999999</v>
      </c>
      <c r="FS135" s="33">
        <f t="shared" si="136"/>
        <v>0.28570000000000001</v>
      </c>
      <c r="FT135" s="33">
        <f t="shared" si="136"/>
        <v>0.6845</v>
      </c>
      <c r="FU135" s="33">
        <f t="shared" si="136"/>
        <v>0.70979999999999999</v>
      </c>
      <c r="FV135" s="33">
        <f t="shared" si="136"/>
        <v>0.60699999999999998</v>
      </c>
      <c r="FW135" s="33">
        <f t="shared" si="136"/>
        <v>0.59730000000000005</v>
      </c>
      <c r="FX135" s="33">
        <f t="shared" si="136"/>
        <v>0.46210000000000001</v>
      </c>
      <c r="FY135" s="89">
        <f>MAX(C135:FX135)</f>
        <v>0.94310000000000005</v>
      </c>
      <c r="FZ135" s="33">
        <f>ROUND((FZ133/FZ20),4)</f>
        <v>0.47210000000000002</v>
      </c>
      <c r="GA135" s="7"/>
      <c r="GB135" s="20"/>
      <c r="GC135" s="20"/>
      <c r="GD135" s="20"/>
      <c r="GE135" s="20"/>
      <c r="GF135" s="20"/>
      <c r="GG135" s="7"/>
      <c r="GH135" s="7"/>
      <c r="GI135" s="7"/>
      <c r="GJ135" s="7"/>
      <c r="GK135" s="7"/>
      <c r="GL135" s="7"/>
      <c r="GM135" s="7"/>
    </row>
    <row r="136" spans="1:256" x14ac:dyDescent="0.35">
      <c r="A136" s="7"/>
      <c r="B136" s="7" t="s">
        <v>633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18"/>
      <c r="FZ136" s="7"/>
      <c r="GA136" s="7"/>
      <c r="GB136" s="20"/>
      <c r="GC136" s="20"/>
      <c r="GD136" s="20"/>
      <c r="GE136" s="20"/>
      <c r="GF136" s="20"/>
      <c r="GG136" s="7"/>
      <c r="GH136" s="18"/>
      <c r="GI136" s="18"/>
      <c r="GJ136" s="18"/>
      <c r="GK136" s="7"/>
      <c r="GL136" s="7"/>
      <c r="GM136" s="7"/>
    </row>
    <row r="137" spans="1:256" x14ac:dyDescent="0.35">
      <c r="A137" s="90" t="s">
        <v>634</v>
      </c>
      <c r="B137" s="46" t="s">
        <v>635</v>
      </c>
      <c r="C137" s="46">
        <f t="shared" ref="C137:BN137" si="137">C41</f>
        <v>0.12</v>
      </c>
      <c r="D137" s="46">
        <f t="shared" si="137"/>
        <v>0.12</v>
      </c>
      <c r="E137" s="46">
        <f t="shared" si="137"/>
        <v>0.12</v>
      </c>
      <c r="F137" s="46">
        <f t="shared" si="137"/>
        <v>0.12</v>
      </c>
      <c r="G137" s="46">
        <f t="shared" si="137"/>
        <v>0.12</v>
      </c>
      <c r="H137" s="46">
        <f t="shared" si="137"/>
        <v>0.12</v>
      </c>
      <c r="I137" s="46">
        <f t="shared" si="137"/>
        <v>0.12</v>
      </c>
      <c r="J137" s="46">
        <f t="shared" si="137"/>
        <v>0.12</v>
      </c>
      <c r="K137" s="46">
        <f t="shared" si="137"/>
        <v>0.12</v>
      </c>
      <c r="L137" s="46">
        <f t="shared" si="137"/>
        <v>0.12</v>
      </c>
      <c r="M137" s="46">
        <f t="shared" si="137"/>
        <v>0.12</v>
      </c>
      <c r="N137" s="46">
        <f t="shared" si="137"/>
        <v>0.12</v>
      </c>
      <c r="O137" s="46">
        <f t="shared" si="137"/>
        <v>0.12</v>
      </c>
      <c r="P137" s="46">
        <f t="shared" si="137"/>
        <v>0.12</v>
      </c>
      <c r="Q137" s="46">
        <f t="shared" si="137"/>
        <v>0.12</v>
      </c>
      <c r="R137" s="46">
        <f t="shared" si="137"/>
        <v>0.12</v>
      </c>
      <c r="S137" s="46">
        <f t="shared" si="137"/>
        <v>0.12</v>
      </c>
      <c r="T137" s="46">
        <f t="shared" si="137"/>
        <v>0.12</v>
      </c>
      <c r="U137" s="46">
        <f t="shared" si="137"/>
        <v>0.12</v>
      </c>
      <c r="V137" s="46">
        <f t="shared" si="137"/>
        <v>0.12</v>
      </c>
      <c r="W137" s="46">
        <f t="shared" si="137"/>
        <v>0.12</v>
      </c>
      <c r="X137" s="46">
        <f t="shared" si="137"/>
        <v>0.12</v>
      </c>
      <c r="Y137" s="46">
        <f t="shared" si="137"/>
        <v>0.12</v>
      </c>
      <c r="Z137" s="46">
        <f t="shared" si="137"/>
        <v>0.12</v>
      </c>
      <c r="AA137" s="46">
        <f t="shared" si="137"/>
        <v>0.12</v>
      </c>
      <c r="AB137" s="46">
        <f t="shared" si="137"/>
        <v>0.12</v>
      </c>
      <c r="AC137" s="46">
        <f t="shared" si="137"/>
        <v>0.12</v>
      </c>
      <c r="AD137" s="46">
        <f t="shared" si="137"/>
        <v>0.12</v>
      </c>
      <c r="AE137" s="46">
        <f t="shared" si="137"/>
        <v>0.12</v>
      </c>
      <c r="AF137" s="46">
        <f t="shared" si="137"/>
        <v>0.12</v>
      </c>
      <c r="AG137" s="46">
        <f t="shared" si="137"/>
        <v>0.12</v>
      </c>
      <c r="AH137" s="46">
        <f t="shared" si="137"/>
        <v>0.12</v>
      </c>
      <c r="AI137" s="46">
        <f t="shared" si="137"/>
        <v>0.12</v>
      </c>
      <c r="AJ137" s="46">
        <f t="shared" si="137"/>
        <v>0.12</v>
      </c>
      <c r="AK137" s="46">
        <f t="shared" si="137"/>
        <v>0.12</v>
      </c>
      <c r="AL137" s="46">
        <f t="shared" si="137"/>
        <v>0.12</v>
      </c>
      <c r="AM137" s="46">
        <f t="shared" si="137"/>
        <v>0.12</v>
      </c>
      <c r="AN137" s="46">
        <f t="shared" si="137"/>
        <v>0.12</v>
      </c>
      <c r="AO137" s="46">
        <f t="shared" si="137"/>
        <v>0.12</v>
      </c>
      <c r="AP137" s="46">
        <f t="shared" si="137"/>
        <v>0.12</v>
      </c>
      <c r="AQ137" s="46">
        <f t="shared" si="137"/>
        <v>0.12</v>
      </c>
      <c r="AR137" s="46">
        <f t="shared" si="137"/>
        <v>0.12</v>
      </c>
      <c r="AS137" s="46">
        <f t="shared" si="137"/>
        <v>0.12</v>
      </c>
      <c r="AT137" s="46">
        <f t="shared" si="137"/>
        <v>0.12</v>
      </c>
      <c r="AU137" s="46">
        <f t="shared" si="137"/>
        <v>0.12</v>
      </c>
      <c r="AV137" s="46">
        <f t="shared" si="137"/>
        <v>0.12</v>
      </c>
      <c r="AW137" s="46">
        <f t="shared" si="137"/>
        <v>0.12</v>
      </c>
      <c r="AX137" s="46">
        <f t="shared" si="137"/>
        <v>0.12</v>
      </c>
      <c r="AY137" s="46">
        <f t="shared" si="137"/>
        <v>0.12</v>
      </c>
      <c r="AZ137" s="46">
        <f t="shared" si="137"/>
        <v>0.12</v>
      </c>
      <c r="BA137" s="46">
        <f t="shared" si="137"/>
        <v>0.12</v>
      </c>
      <c r="BB137" s="46">
        <f t="shared" si="137"/>
        <v>0.12</v>
      </c>
      <c r="BC137" s="46">
        <f t="shared" si="137"/>
        <v>0.12</v>
      </c>
      <c r="BD137" s="46">
        <f t="shared" si="137"/>
        <v>0.12</v>
      </c>
      <c r="BE137" s="46">
        <f t="shared" si="137"/>
        <v>0.12</v>
      </c>
      <c r="BF137" s="46">
        <f t="shared" si="137"/>
        <v>0.12</v>
      </c>
      <c r="BG137" s="46">
        <f t="shared" si="137"/>
        <v>0.12</v>
      </c>
      <c r="BH137" s="46">
        <f t="shared" si="137"/>
        <v>0.12</v>
      </c>
      <c r="BI137" s="46">
        <f t="shared" si="137"/>
        <v>0.12</v>
      </c>
      <c r="BJ137" s="46">
        <f t="shared" si="137"/>
        <v>0.12</v>
      </c>
      <c r="BK137" s="46">
        <f t="shared" si="137"/>
        <v>0.12</v>
      </c>
      <c r="BL137" s="46">
        <f t="shared" si="137"/>
        <v>0.12</v>
      </c>
      <c r="BM137" s="46">
        <f t="shared" si="137"/>
        <v>0.12</v>
      </c>
      <c r="BN137" s="46">
        <f t="shared" si="137"/>
        <v>0.12</v>
      </c>
      <c r="BO137" s="46">
        <f t="shared" ref="BO137:DZ137" si="138">BO41</f>
        <v>0.12</v>
      </c>
      <c r="BP137" s="46">
        <f t="shared" si="138"/>
        <v>0.12</v>
      </c>
      <c r="BQ137" s="46">
        <f t="shared" si="138"/>
        <v>0.12</v>
      </c>
      <c r="BR137" s="46">
        <f t="shared" si="138"/>
        <v>0.12</v>
      </c>
      <c r="BS137" s="46">
        <f t="shared" si="138"/>
        <v>0.12</v>
      </c>
      <c r="BT137" s="46">
        <f t="shared" si="138"/>
        <v>0.12</v>
      </c>
      <c r="BU137" s="46">
        <f t="shared" si="138"/>
        <v>0.12</v>
      </c>
      <c r="BV137" s="46">
        <f t="shared" si="138"/>
        <v>0.12</v>
      </c>
      <c r="BW137" s="46">
        <f t="shared" si="138"/>
        <v>0.12</v>
      </c>
      <c r="BX137" s="46">
        <f t="shared" si="138"/>
        <v>0.12</v>
      </c>
      <c r="BY137" s="46">
        <f t="shared" si="138"/>
        <v>0.12</v>
      </c>
      <c r="BZ137" s="46">
        <f t="shared" si="138"/>
        <v>0.12</v>
      </c>
      <c r="CA137" s="46">
        <f t="shared" si="138"/>
        <v>0.12</v>
      </c>
      <c r="CB137" s="46">
        <f t="shared" si="138"/>
        <v>0.12</v>
      </c>
      <c r="CC137" s="46">
        <f t="shared" si="138"/>
        <v>0.12</v>
      </c>
      <c r="CD137" s="46">
        <f t="shared" si="138"/>
        <v>0.12</v>
      </c>
      <c r="CE137" s="46">
        <f t="shared" si="138"/>
        <v>0.12</v>
      </c>
      <c r="CF137" s="46">
        <f t="shared" si="138"/>
        <v>0.12</v>
      </c>
      <c r="CG137" s="46">
        <f t="shared" si="138"/>
        <v>0.12</v>
      </c>
      <c r="CH137" s="46">
        <f t="shared" si="138"/>
        <v>0.12</v>
      </c>
      <c r="CI137" s="46">
        <f t="shared" si="138"/>
        <v>0.12</v>
      </c>
      <c r="CJ137" s="46">
        <f t="shared" si="138"/>
        <v>0.12</v>
      </c>
      <c r="CK137" s="46">
        <f t="shared" si="138"/>
        <v>0.12</v>
      </c>
      <c r="CL137" s="46">
        <f t="shared" si="138"/>
        <v>0.12</v>
      </c>
      <c r="CM137" s="46">
        <f t="shared" si="138"/>
        <v>0.12</v>
      </c>
      <c r="CN137" s="46">
        <f t="shared" si="138"/>
        <v>0.12</v>
      </c>
      <c r="CO137" s="46">
        <f t="shared" si="138"/>
        <v>0.12</v>
      </c>
      <c r="CP137" s="46">
        <f t="shared" si="138"/>
        <v>0.12</v>
      </c>
      <c r="CQ137" s="46">
        <f t="shared" si="138"/>
        <v>0.12</v>
      </c>
      <c r="CR137" s="46">
        <f t="shared" si="138"/>
        <v>0.12</v>
      </c>
      <c r="CS137" s="46">
        <f t="shared" si="138"/>
        <v>0.12</v>
      </c>
      <c r="CT137" s="46">
        <f t="shared" si="138"/>
        <v>0.12</v>
      </c>
      <c r="CU137" s="46">
        <f t="shared" si="138"/>
        <v>0.12</v>
      </c>
      <c r="CV137" s="46">
        <f t="shared" si="138"/>
        <v>0.12</v>
      </c>
      <c r="CW137" s="46">
        <f t="shared" si="138"/>
        <v>0.12</v>
      </c>
      <c r="CX137" s="46">
        <f t="shared" si="138"/>
        <v>0.12</v>
      </c>
      <c r="CY137" s="46">
        <f t="shared" si="138"/>
        <v>0.12</v>
      </c>
      <c r="CZ137" s="46">
        <f t="shared" si="138"/>
        <v>0.12</v>
      </c>
      <c r="DA137" s="46">
        <f t="shared" si="138"/>
        <v>0.12</v>
      </c>
      <c r="DB137" s="46">
        <f t="shared" si="138"/>
        <v>0.12</v>
      </c>
      <c r="DC137" s="46">
        <f t="shared" si="138"/>
        <v>0.12</v>
      </c>
      <c r="DD137" s="46">
        <f t="shared" si="138"/>
        <v>0.12</v>
      </c>
      <c r="DE137" s="46">
        <f t="shared" si="138"/>
        <v>0.12</v>
      </c>
      <c r="DF137" s="46">
        <f t="shared" si="138"/>
        <v>0.12</v>
      </c>
      <c r="DG137" s="46">
        <f t="shared" si="138"/>
        <v>0.12</v>
      </c>
      <c r="DH137" s="46">
        <f t="shared" si="138"/>
        <v>0.12</v>
      </c>
      <c r="DI137" s="46">
        <f t="shared" si="138"/>
        <v>0.12</v>
      </c>
      <c r="DJ137" s="46">
        <f t="shared" si="138"/>
        <v>0.12</v>
      </c>
      <c r="DK137" s="46">
        <f t="shared" si="138"/>
        <v>0.12</v>
      </c>
      <c r="DL137" s="46">
        <f t="shared" si="138"/>
        <v>0.12</v>
      </c>
      <c r="DM137" s="46">
        <f t="shared" si="138"/>
        <v>0.12</v>
      </c>
      <c r="DN137" s="46">
        <f t="shared" si="138"/>
        <v>0.12</v>
      </c>
      <c r="DO137" s="46">
        <f t="shared" si="138"/>
        <v>0.12</v>
      </c>
      <c r="DP137" s="46">
        <f t="shared" si="138"/>
        <v>0.12</v>
      </c>
      <c r="DQ137" s="46">
        <f t="shared" si="138"/>
        <v>0.12</v>
      </c>
      <c r="DR137" s="46">
        <f t="shared" si="138"/>
        <v>0.12</v>
      </c>
      <c r="DS137" s="46">
        <f t="shared" si="138"/>
        <v>0.12</v>
      </c>
      <c r="DT137" s="46">
        <f t="shared" si="138"/>
        <v>0.12</v>
      </c>
      <c r="DU137" s="46">
        <f t="shared" si="138"/>
        <v>0.12</v>
      </c>
      <c r="DV137" s="46">
        <f t="shared" si="138"/>
        <v>0.12</v>
      </c>
      <c r="DW137" s="46">
        <f t="shared" si="138"/>
        <v>0.12</v>
      </c>
      <c r="DX137" s="46">
        <f t="shared" si="138"/>
        <v>0.12</v>
      </c>
      <c r="DY137" s="46">
        <f t="shared" si="138"/>
        <v>0.12</v>
      </c>
      <c r="DZ137" s="46">
        <f t="shared" si="138"/>
        <v>0.12</v>
      </c>
      <c r="EA137" s="46">
        <f t="shared" ref="EA137:FX137" si="139">EA41</f>
        <v>0.12</v>
      </c>
      <c r="EB137" s="46">
        <f t="shared" si="139"/>
        <v>0.12</v>
      </c>
      <c r="EC137" s="46">
        <f t="shared" si="139"/>
        <v>0.12</v>
      </c>
      <c r="ED137" s="46">
        <f t="shared" si="139"/>
        <v>0.12</v>
      </c>
      <c r="EE137" s="46">
        <f t="shared" si="139"/>
        <v>0.12</v>
      </c>
      <c r="EF137" s="46">
        <f t="shared" si="139"/>
        <v>0.12</v>
      </c>
      <c r="EG137" s="46">
        <f t="shared" si="139"/>
        <v>0.12</v>
      </c>
      <c r="EH137" s="46">
        <f t="shared" si="139"/>
        <v>0.12</v>
      </c>
      <c r="EI137" s="46">
        <f t="shared" si="139"/>
        <v>0.12</v>
      </c>
      <c r="EJ137" s="46">
        <f t="shared" si="139"/>
        <v>0.12</v>
      </c>
      <c r="EK137" s="46">
        <f t="shared" si="139"/>
        <v>0.12</v>
      </c>
      <c r="EL137" s="46">
        <f t="shared" si="139"/>
        <v>0.12</v>
      </c>
      <c r="EM137" s="46">
        <f t="shared" si="139"/>
        <v>0.12</v>
      </c>
      <c r="EN137" s="46">
        <f t="shared" si="139"/>
        <v>0.12</v>
      </c>
      <c r="EO137" s="46">
        <f t="shared" si="139"/>
        <v>0.12</v>
      </c>
      <c r="EP137" s="46">
        <f t="shared" si="139"/>
        <v>0.12</v>
      </c>
      <c r="EQ137" s="46">
        <f t="shared" si="139"/>
        <v>0.12</v>
      </c>
      <c r="ER137" s="46">
        <f t="shared" si="139"/>
        <v>0.12</v>
      </c>
      <c r="ES137" s="46">
        <f t="shared" si="139"/>
        <v>0.12</v>
      </c>
      <c r="ET137" s="46">
        <f t="shared" si="139"/>
        <v>0.12</v>
      </c>
      <c r="EU137" s="46">
        <f t="shared" si="139"/>
        <v>0.12</v>
      </c>
      <c r="EV137" s="46">
        <f t="shared" si="139"/>
        <v>0.12</v>
      </c>
      <c r="EW137" s="46">
        <f t="shared" si="139"/>
        <v>0.12</v>
      </c>
      <c r="EX137" s="46">
        <f t="shared" si="139"/>
        <v>0.12</v>
      </c>
      <c r="EY137" s="46">
        <f t="shared" si="139"/>
        <v>0.12</v>
      </c>
      <c r="EZ137" s="46">
        <f t="shared" si="139"/>
        <v>0.12</v>
      </c>
      <c r="FA137" s="46">
        <f t="shared" si="139"/>
        <v>0.12</v>
      </c>
      <c r="FB137" s="46">
        <f t="shared" si="139"/>
        <v>0.12</v>
      </c>
      <c r="FC137" s="46">
        <f t="shared" si="139"/>
        <v>0.12</v>
      </c>
      <c r="FD137" s="46">
        <f t="shared" si="139"/>
        <v>0.12</v>
      </c>
      <c r="FE137" s="46">
        <f t="shared" si="139"/>
        <v>0.12</v>
      </c>
      <c r="FF137" s="46">
        <f t="shared" si="139"/>
        <v>0.12</v>
      </c>
      <c r="FG137" s="46">
        <f t="shared" si="139"/>
        <v>0.12</v>
      </c>
      <c r="FH137" s="46">
        <f t="shared" si="139"/>
        <v>0.12</v>
      </c>
      <c r="FI137" s="46">
        <f t="shared" si="139"/>
        <v>0.12</v>
      </c>
      <c r="FJ137" s="46">
        <f t="shared" si="139"/>
        <v>0.12</v>
      </c>
      <c r="FK137" s="46">
        <f t="shared" si="139"/>
        <v>0.12</v>
      </c>
      <c r="FL137" s="46">
        <f t="shared" si="139"/>
        <v>0.12</v>
      </c>
      <c r="FM137" s="46">
        <f t="shared" si="139"/>
        <v>0.12</v>
      </c>
      <c r="FN137" s="46">
        <f t="shared" si="139"/>
        <v>0.12</v>
      </c>
      <c r="FO137" s="46">
        <f t="shared" si="139"/>
        <v>0.12</v>
      </c>
      <c r="FP137" s="46">
        <f t="shared" si="139"/>
        <v>0.12</v>
      </c>
      <c r="FQ137" s="46">
        <f t="shared" si="139"/>
        <v>0.12</v>
      </c>
      <c r="FR137" s="46">
        <f t="shared" si="139"/>
        <v>0.12</v>
      </c>
      <c r="FS137" s="46">
        <f t="shared" si="139"/>
        <v>0.12</v>
      </c>
      <c r="FT137" s="46">
        <f t="shared" si="139"/>
        <v>0.12</v>
      </c>
      <c r="FU137" s="46">
        <f t="shared" si="139"/>
        <v>0.12</v>
      </c>
      <c r="FV137" s="46">
        <f t="shared" si="139"/>
        <v>0.12</v>
      </c>
      <c r="FW137" s="46">
        <f t="shared" si="139"/>
        <v>0.12</v>
      </c>
      <c r="FX137" s="46">
        <f t="shared" si="139"/>
        <v>0.12</v>
      </c>
      <c r="FY137" s="89">
        <f>MAX(C137:FX137)</f>
        <v>0.12</v>
      </c>
      <c r="FZ137" s="46"/>
      <c r="GA137" s="33"/>
      <c r="GB137" s="20"/>
      <c r="GC137" s="20"/>
      <c r="GD137" s="20"/>
      <c r="GE137" s="20"/>
      <c r="GF137" s="20"/>
      <c r="GG137" s="7"/>
      <c r="GH137" s="18"/>
      <c r="GI137" s="18"/>
      <c r="GJ137" s="18"/>
      <c r="GK137" s="7"/>
      <c r="GL137" s="7"/>
      <c r="GM137" s="7"/>
    </row>
    <row r="138" spans="1:256" x14ac:dyDescent="0.35">
      <c r="A138" s="6" t="s">
        <v>636</v>
      </c>
      <c r="B138" s="7" t="s">
        <v>637</v>
      </c>
      <c r="C138" s="33">
        <f t="shared" ref="C138:BN138" si="140">ROUND(IF((C135-C18)*0.3&lt;0=TRUE(),0,IF((C99&lt;=50000),ROUND((C135-C18)*0.3,6),0)),4)</f>
        <v>9.3299999999999994E-2</v>
      </c>
      <c r="D138" s="33">
        <f t="shared" si="140"/>
        <v>1.5100000000000001E-2</v>
      </c>
      <c r="E138" s="33">
        <f t="shared" si="140"/>
        <v>0.1221</v>
      </c>
      <c r="F138" s="33">
        <f t="shared" si="140"/>
        <v>1.0999999999999999E-2</v>
      </c>
      <c r="G138" s="33">
        <f t="shared" si="140"/>
        <v>0</v>
      </c>
      <c r="H138" s="33">
        <f t="shared" si="140"/>
        <v>0</v>
      </c>
      <c r="I138" s="33">
        <f t="shared" si="140"/>
        <v>0.10979999999999999</v>
      </c>
      <c r="J138" s="33">
        <f t="shared" si="140"/>
        <v>8.5800000000000001E-2</v>
      </c>
      <c r="K138" s="33">
        <f t="shared" si="140"/>
        <v>6.6400000000000001E-2</v>
      </c>
      <c r="L138" s="33">
        <f t="shared" si="140"/>
        <v>6.5699999999999995E-2</v>
      </c>
      <c r="M138" s="33">
        <f t="shared" si="140"/>
        <v>0.13039999999999999</v>
      </c>
      <c r="N138" s="33">
        <f t="shared" si="140"/>
        <v>0</v>
      </c>
      <c r="O138" s="33">
        <f t="shared" si="140"/>
        <v>0</v>
      </c>
      <c r="P138" s="33">
        <f t="shared" si="140"/>
        <v>3.8399999999999997E-2</v>
      </c>
      <c r="Q138" s="33">
        <f t="shared" si="140"/>
        <v>0.1019</v>
      </c>
      <c r="R138" s="33">
        <f t="shared" si="140"/>
        <v>2.4E-2</v>
      </c>
      <c r="S138" s="33">
        <f t="shared" si="140"/>
        <v>4.58E-2</v>
      </c>
      <c r="T138" s="33">
        <f t="shared" si="140"/>
        <v>8.9200000000000002E-2</v>
      </c>
      <c r="U138" s="33">
        <f t="shared" si="140"/>
        <v>8.5800000000000001E-2</v>
      </c>
      <c r="V138" s="33">
        <f t="shared" si="140"/>
        <v>7.4899999999999994E-2</v>
      </c>
      <c r="W138" s="33">
        <f t="shared" si="140"/>
        <v>0</v>
      </c>
      <c r="X138" s="33">
        <f t="shared" si="140"/>
        <v>1.7299999999999999E-2</v>
      </c>
      <c r="Y138" s="33">
        <f t="shared" si="140"/>
        <v>0.10730000000000001</v>
      </c>
      <c r="Z138" s="33">
        <f t="shared" si="140"/>
        <v>0</v>
      </c>
      <c r="AA138" s="33">
        <f t="shared" si="140"/>
        <v>0</v>
      </c>
      <c r="AB138" s="33">
        <f t="shared" si="140"/>
        <v>0</v>
      </c>
      <c r="AC138" s="33">
        <f t="shared" si="140"/>
        <v>0</v>
      </c>
      <c r="AD138" s="33">
        <f t="shared" si="140"/>
        <v>0</v>
      </c>
      <c r="AE138" s="33">
        <f t="shared" si="140"/>
        <v>1.9199999999999998E-2</v>
      </c>
      <c r="AF138" s="33">
        <f t="shared" si="140"/>
        <v>2.1600000000000001E-2</v>
      </c>
      <c r="AG138" s="33">
        <f t="shared" si="140"/>
        <v>0</v>
      </c>
      <c r="AH138" s="33">
        <f t="shared" si="140"/>
        <v>6.2899999999999998E-2</v>
      </c>
      <c r="AI138" s="33">
        <f t="shared" si="140"/>
        <v>5.6300000000000003E-2</v>
      </c>
      <c r="AJ138" s="33">
        <f t="shared" si="140"/>
        <v>0.1053</v>
      </c>
      <c r="AK138" s="33">
        <f t="shared" si="140"/>
        <v>0.1409</v>
      </c>
      <c r="AL138" s="33">
        <f t="shared" si="140"/>
        <v>0.111</v>
      </c>
      <c r="AM138" s="33">
        <f t="shared" si="140"/>
        <v>6.9099999999999995E-2</v>
      </c>
      <c r="AN138" s="33">
        <f t="shared" si="140"/>
        <v>2.4299999999999999E-2</v>
      </c>
      <c r="AO138" s="33">
        <f t="shared" si="140"/>
        <v>4.9099999999999998E-2</v>
      </c>
      <c r="AP138" s="33">
        <f t="shared" si="140"/>
        <v>0</v>
      </c>
      <c r="AQ138" s="33">
        <f t="shared" si="140"/>
        <v>3.3500000000000002E-2</v>
      </c>
      <c r="AR138" s="33">
        <f t="shared" si="140"/>
        <v>0</v>
      </c>
      <c r="AS138" s="33">
        <f t="shared" si="140"/>
        <v>0</v>
      </c>
      <c r="AT138" s="33">
        <f t="shared" si="140"/>
        <v>0</v>
      </c>
      <c r="AU138" s="33">
        <f t="shared" si="140"/>
        <v>0</v>
      </c>
      <c r="AV138" s="33">
        <f t="shared" si="140"/>
        <v>3.4000000000000002E-2</v>
      </c>
      <c r="AW138" s="33">
        <f t="shared" si="140"/>
        <v>0</v>
      </c>
      <c r="AX138" s="33">
        <f t="shared" si="140"/>
        <v>1.55E-2</v>
      </c>
      <c r="AY138" s="33">
        <f t="shared" si="140"/>
        <v>4.3799999999999999E-2</v>
      </c>
      <c r="AZ138" s="33">
        <f t="shared" si="140"/>
        <v>7.1499999999999994E-2</v>
      </c>
      <c r="BA138" s="33">
        <f t="shared" si="140"/>
        <v>1.8499999999999999E-2</v>
      </c>
      <c r="BB138" s="33">
        <f t="shared" si="140"/>
        <v>2.4E-2</v>
      </c>
      <c r="BC138" s="33">
        <f t="shared" si="140"/>
        <v>4.0099999999999997E-2</v>
      </c>
      <c r="BD138" s="33">
        <f t="shared" si="140"/>
        <v>0</v>
      </c>
      <c r="BE138" s="33">
        <f t="shared" si="140"/>
        <v>0</v>
      </c>
      <c r="BF138" s="33">
        <f t="shared" si="140"/>
        <v>0</v>
      </c>
      <c r="BG138" s="33">
        <f t="shared" si="140"/>
        <v>5.2600000000000001E-2</v>
      </c>
      <c r="BH138" s="33">
        <f t="shared" si="140"/>
        <v>0</v>
      </c>
      <c r="BI138" s="33">
        <f t="shared" si="140"/>
        <v>7.7899999999999997E-2</v>
      </c>
      <c r="BJ138" s="33">
        <f t="shared" si="140"/>
        <v>0</v>
      </c>
      <c r="BK138" s="33">
        <f t="shared" si="140"/>
        <v>8.6E-3</v>
      </c>
      <c r="BL138" s="33">
        <f t="shared" si="140"/>
        <v>7.1199999999999999E-2</v>
      </c>
      <c r="BM138" s="33">
        <f t="shared" si="140"/>
        <v>6.0299999999999999E-2</v>
      </c>
      <c r="BN138" s="33">
        <f t="shared" si="140"/>
        <v>5.1499999999999997E-2</v>
      </c>
      <c r="BO138" s="33">
        <f t="shared" ref="BO138:DZ138" si="141">ROUND(IF((BO135-BO18)*0.3&lt;0=TRUE(),0,IF((BO99&lt;=50000),ROUND((BO135-BO18)*0.3,6),0)),4)</f>
        <v>3.2899999999999999E-2</v>
      </c>
      <c r="BP138" s="33">
        <f t="shared" si="141"/>
        <v>7.4700000000000003E-2</v>
      </c>
      <c r="BQ138" s="33">
        <f t="shared" si="141"/>
        <v>1.49E-2</v>
      </c>
      <c r="BR138" s="33">
        <f t="shared" si="141"/>
        <v>0</v>
      </c>
      <c r="BS138" s="33">
        <f t="shared" si="141"/>
        <v>7.2599999999999998E-2</v>
      </c>
      <c r="BT138" s="33">
        <f t="shared" si="141"/>
        <v>0</v>
      </c>
      <c r="BU138" s="33">
        <f t="shared" si="141"/>
        <v>0</v>
      </c>
      <c r="BV138" s="33">
        <f t="shared" si="141"/>
        <v>0</v>
      </c>
      <c r="BW138" s="33">
        <f t="shared" si="141"/>
        <v>0</v>
      </c>
      <c r="BX138" s="33">
        <f t="shared" si="141"/>
        <v>1.6999999999999999E-3</v>
      </c>
      <c r="BY138" s="33">
        <f t="shared" si="141"/>
        <v>0.1147</v>
      </c>
      <c r="BZ138" s="33">
        <f t="shared" si="141"/>
        <v>5.4199999999999998E-2</v>
      </c>
      <c r="CA138" s="33">
        <f t="shared" si="141"/>
        <v>0</v>
      </c>
      <c r="CB138" s="33">
        <f t="shared" si="141"/>
        <v>0</v>
      </c>
      <c r="CC138" s="33">
        <f t="shared" si="141"/>
        <v>5.9200000000000003E-2</v>
      </c>
      <c r="CD138" s="33">
        <f t="shared" si="141"/>
        <v>0</v>
      </c>
      <c r="CE138" s="33">
        <f t="shared" si="141"/>
        <v>1.9099999999999999E-2</v>
      </c>
      <c r="CF138" s="33">
        <f t="shared" si="141"/>
        <v>5.8999999999999999E-3</v>
      </c>
      <c r="CG138" s="33">
        <f t="shared" si="141"/>
        <v>3.1800000000000002E-2</v>
      </c>
      <c r="CH138" s="33">
        <f t="shared" si="141"/>
        <v>0.1176</v>
      </c>
      <c r="CI138" s="33">
        <f t="shared" si="141"/>
        <v>6.1600000000000002E-2</v>
      </c>
      <c r="CJ138" s="33">
        <f t="shared" si="141"/>
        <v>2.3900000000000001E-2</v>
      </c>
      <c r="CK138" s="33">
        <f t="shared" si="141"/>
        <v>0</v>
      </c>
      <c r="CL138" s="33">
        <f t="shared" si="141"/>
        <v>0</v>
      </c>
      <c r="CM138" s="33">
        <f t="shared" si="141"/>
        <v>5.1900000000000002E-2</v>
      </c>
      <c r="CN138" s="33">
        <f t="shared" si="141"/>
        <v>0</v>
      </c>
      <c r="CO138" s="33">
        <f t="shared" si="141"/>
        <v>0</v>
      </c>
      <c r="CP138" s="33">
        <f t="shared" si="141"/>
        <v>0.01</v>
      </c>
      <c r="CQ138" s="33">
        <f t="shared" si="141"/>
        <v>0.1137</v>
      </c>
      <c r="CR138" s="33">
        <f t="shared" si="141"/>
        <v>3.27E-2</v>
      </c>
      <c r="CS138" s="33">
        <f t="shared" si="141"/>
        <v>0</v>
      </c>
      <c r="CT138" s="33">
        <f t="shared" si="141"/>
        <v>9.5100000000000004E-2</v>
      </c>
      <c r="CU138" s="33">
        <f t="shared" si="141"/>
        <v>0</v>
      </c>
      <c r="CV138" s="33">
        <f t="shared" si="141"/>
        <v>0</v>
      </c>
      <c r="CW138" s="33">
        <f t="shared" si="141"/>
        <v>2.01E-2</v>
      </c>
      <c r="CX138" s="33">
        <f t="shared" si="141"/>
        <v>2.1499999999999998E-2</v>
      </c>
      <c r="CY138" s="33">
        <f t="shared" si="141"/>
        <v>3.8399999999999997E-2</v>
      </c>
      <c r="CZ138" s="33">
        <f t="shared" si="141"/>
        <v>4.5199999999999997E-2</v>
      </c>
      <c r="DA138" s="33">
        <f t="shared" si="141"/>
        <v>0</v>
      </c>
      <c r="DB138" s="33">
        <f t="shared" si="141"/>
        <v>0</v>
      </c>
      <c r="DC138" s="33">
        <f t="shared" si="141"/>
        <v>0</v>
      </c>
      <c r="DD138" s="33">
        <f t="shared" si="141"/>
        <v>7.2999999999999995E-2</v>
      </c>
      <c r="DE138" s="33">
        <f t="shared" si="141"/>
        <v>0</v>
      </c>
      <c r="DF138" s="33">
        <f t="shared" si="141"/>
        <v>2.1499999999999998E-2</v>
      </c>
      <c r="DG138" s="33">
        <f t="shared" si="141"/>
        <v>2.86E-2</v>
      </c>
      <c r="DH138" s="33">
        <f t="shared" si="141"/>
        <v>4.41E-2</v>
      </c>
      <c r="DI138" s="33">
        <f t="shared" si="141"/>
        <v>5.2999999999999999E-2</v>
      </c>
      <c r="DJ138" s="33">
        <f t="shared" si="141"/>
        <v>9.4999999999999998E-3</v>
      </c>
      <c r="DK138" s="33">
        <f t="shared" si="141"/>
        <v>2.7900000000000001E-2</v>
      </c>
      <c r="DL138" s="33">
        <f t="shared" si="141"/>
        <v>4.19E-2</v>
      </c>
      <c r="DM138" s="33">
        <f t="shared" si="141"/>
        <v>4.2000000000000003E-2</v>
      </c>
      <c r="DN138" s="33">
        <f t="shared" si="141"/>
        <v>6.3799999999999996E-2</v>
      </c>
      <c r="DO138" s="33">
        <f t="shared" si="141"/>
        <v>6.4100000000000004E-2</v>
      </c>
      <c r="DP138" s="33">
        <f t="shared" si="141"/>
        <v>0</v>
      </c>
      <c r="DQ138" s="33">
        <f t="shared" si="141"/>
        <v>0</v>
      </c>
      <c r="DR138" s="33">
        <f t="shared" si="141"/>
        <v>0.10349999999999999</v>
      </c>
      <c r="DS138" s="33">
        <f t="shared" si="141"/>
        <v>0.1089</v>
      </c>
      <c r="DT138" s="33">
        <f t="shared" si="141"/>
        <v>0.12540000000000001</v>
      </c>
      <c r="DU138" s="33">
        <f t="shared" si="141"/>
        <v>3.5999999999999997E-2</v>
      </c>
      <c r="DV138" s="33">
        <f t="shared" si="141"/>
        <v>1.26E-2</v>
      </c>
      <c r="DW138" s="33">
        <f t="shared" si="141"/>
        <v>2.47E-2</v>
      </c>
      <c r="DX138" s="33">
        <f t="shared" si="141"/>
        <v>0</v>
      </c>
      <c r="DY138" s="33">
        <f t="shared" si="141"/>
        <v>0</v>
      </c>
      <c r="DZ138" s="33">
        <f t="shared" si="141"/>
        <v>0</v>
      </c>
      <c r="EA138" s="33">
        <f t="shared" ref="EA138:FX138" si="142">ROUND(IF((EA135-EA18)*0.3&lt;0=TRUE(),0,IF((EA99&lt;=50000),ROUND((EA135-EA18)*0.3,6),0)),4)</f>
        <v>0</v>
      </c>
      <c r="EB138" s="33">
        <f t="shared" si="142"/>
        <v>6.2100000000000002E-2</v>
      </c>
      <c r="EC138" s="33">
        <f t="shared" si="142"/>
        <v>0</v>
      </c>
      <c r="ED138" s="33">
        <f t="shared" si="142"/>
        <v>0</v>
      </c>
      <c r="EE138" s="33">
        <f t="shared" si="142"/>
        <v>8.0299999999999996E-2</v>
      </c>
      <c r="EF138" s="33">
        <f t="shared" si="142"/>
        <v>9.2600000000000002E-2</v>
      </c>
      <c r="EG138" s="33">
        <f t="shared" si="142"/>
        <v>5.3499999999999999E-2</v>
      </c>
      <c r="EH138" s="33">
        <f t="shared" si="142"/>
        <v>3.0200000000000001E-2</v>
      </c>
      <c r="EI138" s="33">
        <f t="shared" si="142"/>
        <v>0.1168</v>
      </c>
      <c r="EJ138" s="33">
        <f t="shared" si="142"/>
        <v>2.3099999999999999E-2</v>
      </c>
      <c r="EK138" s="33">
        <f t="shared" si="142"/>
        <v>0</v>
      </c>
      <c r="EL138" s="33">
        <f t="shared" si="142"/>
        <v>1.26E-2</v>
      </c>
      <c r="EM138" s="33">
        <f t="shared" si="142"/>
        <v>3.4700000000000002E-2</v>
      </c>
      <c r="EN138" s="33">
        <f t="shared" si="142"/>
        <v>8.0600000000000005E-2</v>
      </c>
      <c r="EO138" s="33">
        <f t="shared" si="142"/>
        <v>1.38E-2</v>
      </c>
      <c r="EP138" s="33">
        <f t="shared" si="142"/>
        <v>0</v>
      </c>
      <c r="EQ138" s="33">
        <f t="shared" si="142"/>
        <v>0</v>
      </c>
      <c r="ER138" s="33">
        <f t="shared" si="142"/>
        <v>0</v>
      </c>
      <c r="ES138" s="33">
        <f t="shared" si="142"/>
        <v>4.0300000000000002E-2</v>
      </c>
      <c r="ET138" s="33">
        <f t="shared" si="142"/>
        <v>7.9299999999999995E-2</v>
      </c>
      <c r="EU138" s="33">
        <f t="shared" si="142"/>
        <v>0.14130000000000001</v>
      </c>
      <c r="EV138" s="33">
        <f t="shared" si="142"/>
        <v>3.7499999999999999E-2</v>
      </c>
      <c r="EW138" s="33">
        <f t="shared" si="142"/>
        <v>0</v>
      </c>
      <c r="EX138" s="33">
        <f t="shared" si="142"/>
        <v>7.0000000000000001E-3</v>
      </c>
      <c r="EY138" s="33">
        <f t="shared" si="142"/>
        <v>7.3899999999999993E-2</v>
      </c>
      <c r="EZ138" s="33">
        <f t="shared" si="142"/>
        <v>2.92E-2</v>
      </c>
      <c r="FA138" s="33">
        <f t="shared" si="142"/>
        <v>0</v>
      </c>
      <c r="FB138" s="33">
        <f t="shared" si="142"/>
        <v>8.1199999999999994E-2</v>
      </c>
      <c r="FC138" s="33">
        <f t="shared" si="142"/>
        <v>0</v>
      </c>
      <c r="FD138" s="33">
        <f t="shared" si="142"/>
        <v>3.6299999999999999E-2</v>
      </c>
      <c r="FE138" s="33">
        <f t="shared" si="142"/>
        <v>3.8399999999999997E-2</v>
      </c>
      <c r="FF138" s="33">
        <f t="shared" si="142"/>
        <v>3.3300000000000003E-2</v>
      </c>
      <c r="FG138" s="33">
        <f t="shared" si="142"/>
        <v>1.32E-2</v>
      </c>
      <c r="FH138" s="33">
        <f t="shared" si="142"/>
        <v>1.72E-2</v>
      </c>
      <c r="FI138" s="33">
        <f t="shared" si="142"/>
        <v>2.58E-2</v>
      </c>
      <c r="FJ138" s="33">
        <f t="shared" si="142"/>
        <v>0</v>
      </c>
      <c r="FK138" s="33">
        <f t="shared" si="142"/>
        <v>2.93E-2</v>
      </c>
      <c r="FL138" s="33">
        <f t="shared" si="142"/>
        <v>0</v>
      </c>
      <c r="FM138" s="33">
        <f t="shared" si="142"/>
        <v>0</v>
      </c>
      <c r="FN138" s="33">
        <f t="shared" si="142"/>
        <v>8.1199999999999994E-2</v>
      </c>
      <c r="FO138" s="33">
        <f t="shared" si="142"/>
        <v>2.3400000000000001E-2</v>
      </c>
      <c r="FP138" s="33">
        <f t="shared" si="142"/>
        <v>3.04E-2</v>
      </c>
      <c r="FQ138" s="33">
        <f t="shared" si="142"/>
        <v>8.9999999999999998E-4</v>
      </c>
      <c r="FR138" s="33">
        <f t="shared" si="142"/>
        <v>0</v>
      </c>
      <c r="FS138" s="33">
        <f t="shared" si="142"/>
        <v>0</v>
      </c>
      <c r="FT138" s="33">
        <f t="shared" si="142"/>
        <v>6.3700000000000007E-2</v>
      </c>
      <c r="FU138" s="33">
        <f t="shared" si="142"/>
        <v>7.1300000000000002E-2</v>
      </c>
      <c r="FV138" s="33">
        <f t="shared" si="142"/>
        <v>4.0500000000000001E-2</v>
      </c>
      <c r="FW138" s="33">
        <f t="shared" si="142"/>
        <v>3.7600000000000001E-2</v>
      </c>
      <c r="FX138" s="33">
        <f t="shared" si="142"/>
        <v>0</v>
      </c>
      <c r="FY138" s="89">
        <f>MAX(C138:FX138)</f>
        <v>0.14130000000000001</v>
      </c>
      <c r="FZ138" s="33"/>
      <c r="GA138" s="7"/>
      <c r="GB138" s="20"/>
      <c r="GC138" s="20"/>
      <c r="GD138" s="20"/>
      <c r="GE138" s="20"/>
      <c r="GF138" s="20"/>
      <c r="GG138" s="7"/>
      <c r="GH138" s="18"/>
      <c r="GI138" s="18"/>
      <c r="GJ138" s="18"/>
      <c r="GK138" s="7"/>
      <c r="GL138" s="7"/>
      <c r="GM138" s="7"/>
    </row>
    <row r="139" spans="1:256" x14ac:dyDescent="0.35">
      <c r="A139" s="7"/>
      <c r="B139" s="7" t="s">
        <v>638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46"/>
      <c r="FZ139" s="7"/>
      <c r="GA139" s="7"/>
      <c r="GB139" s="33"/>
      <c r="GC139" s="33"/>
      <c r="GD139" s="33"/>
      <c r="GE139" s="33"/>
      <c r="GF139" s="33"/>
      <c r="GG139" s="7"/>
      <c r="GH139" s="7"/>
      <c r="GI139" s="7"/>
      <c r="GJ139" s="7"/>
      <c r="GK139" s="7"/>
      <c r="GL139" s="7"/>
      <c r="GM139" s="7"/>
    </row>
    <row r="140" spans="1:256" x14ac:dyDescent="0.35">
      <c r="A140" s="6" t="s">
        <v>639</v>
      </c>
      <c r="B140" s="7" t="s">
        <v>640</v>
      </c>
      <c r="C140" s="33">
        <f t="shared" ref="C140:BN140" si="143">ROUND(IF((C135-C18)*0.36&lt;0=TRUE(),0,IF((C99&gt;50000),(C135-C18)*0.36,0)),4)</f>
        <v>0</v>
      </c>
      <c r="D140" s="33">
        <f t="shared" si="143"/>
        <v>0</v>
      </c>
      <c r="E140" s="33">
        <f t="shared" si="143"/>
        <v>0</v>
      </c>
      <c r="F140" s="33">
        <f t="shared" si="143"/>
        <v>0</v>
      </c>
      <c r="G140" s="33">
        <f t="shared" si="143"/>
        <v>0</v>
      </c>
      <c r="H140" s="33">
        <f t="shared" si="143"/>
        <v>0</v>
      </c>
      <c r="I140" s="33">
        <f t="shared" si="143"/>
        <v>0</v>
      </c>
      <c r="J140" s="33">
        <f t="shared" si="143"/>
        <v>0</v>
      </c>
      <c r="K140" s="33">
        <f t="shared" si="143"/>
        <v>0</v>
      </c>
      <c r="L140" s="33">
        <f t="shared" si="143"/>
        <v>0</v>
      </c>
      <c r="M140" s="33">
        <f t="shared" si="143"/>
        <v>0</v>
      </c>
      <c r="N140" s="33">
        <f t="shared" si="143"/>
        <v>0</v>
      </c>
      <c r="O140" s="33">
        <f t="shared" si="143"/>
        <v>0</v>
      </c>
      <c r="P140" s="33">
        <f t="shared" si="143"/>
        <v>0</v>
      </c>
      <c r="Q140" s="33">
        <f t="shared" si="143"/>
        <v>0</v>
      </c>
      <c r="R140" s="33">
        <f t="shared" si="143"/>
        <v>0</v>
      </c>
      <c r="S140" s="33">
        <f t="shared" si="143"/>
        <v>0</v>
      </c>
      <c r="T140" s="33">
        <f t="shared" si="143"/>
        <v>0</v>
      </c>
      <c r="U140" s="33">
        <f t="shared" si="143"/>
        <v>0</v>
      </c>
      <c r="V140" s="33">
        <f t="shared" si="143"/>
        <v>0</v>
      </c>
      <c r="W140" s="33">
        <f t="shared" si="143"/>
        <v>0</v>
      </c>
      <c r="X140" s="33">
        <f t="shared" si="143"/>
        <v>0</v>
      </c>
      <c r="Y140" s="33">
        <f t="shared" si="143"/>
        <v>0</v>
      </c>
      <c r="Z140" s="33">
        <f t="shared" si="143"/>
        <v>0</v>
      </c>
      <c r="AA140" s="33">
        <f t="shared" si="143"/>
        <v>0</v>
      </c>
      <c r="AB140" s="33">
        <f t="shared" si="143"/>
        <v>0</v>
      </c>
      <c r="AC140" s="33">
        <f t="shared" si="143"/>
        <v>0</v>
      </c>
      <c r="AD140" s="33">
        <f t="shared" si="143"/>
        <v>0</v>
      </c>
      <c r="AE140" s="33">
        <f t="shared" si="143"/>
        <v>0</v>
      </c>
      <c r="AF140" s="33">
        <f t="shared" si="143"/>
        <v>0</v>
      </c>
      <c r="AG140" s="33">
        <f t="shared" si="143"/>
        <v>0</v>
      </c>
      <c r="AH140" s="33">
        <f t="shared" si="143"/>
        <v>0</v>
      </c>
      <c r="AI140" s="33">
        <f t="shared" si="143"/>
        <v>0</v>
      </c>
      <c r="AJ140" s="33">
        <f t="shared" si="143"/>
        <v>0</v>
      </c>
      <c r="AK140" s="33">
        <f t="shared" si="143"/>
        <v>0</v>
      </c>
      <c r="AL140" s="33">
        <f t="shared" si="143"/>
        <v>0</v>
      </c>
      <c r="AM140" s="33">
        <f t="shared" si="143"/>
        <v>0</v>
      </c>
      <c r="AN140" s="33">
        <f t="shared" si="143"/>
        <v>0</v>
      </c>
      <c r="AO140" s="33">
        <f t="shared" si="143"/>
        <v>0</v>
      </c>
      <c r="AP140" s="33">
        <f t="shared" si="143"/>
        <v>6.0100000000000001E-2</v>
      </c>
      <c r="AQ140" s="33">
        <f t="shared" si="143"/>
        <v>0</v>
      </c>
      <c r="AR140" s="33">
        <f t="shared" si="143"/>
        <v>0</v>
      </c>
      <c r="AS140" s="33">
        <f t="shared" si="143"/>
        <v>0</v>
      </c>
      <c r="AT140" s="33">
        <f t="shared" si="143"/>
        <v>0</v>
      </c>
      <c r="AU140" s="33">
        <f t="shared" si="143"/>
        <v>0</v>
      </c>
      <c r="AV140" s="33">
        <f t="shared" si="143"/>
        <v>0</v>
      </c>
      <c r="AW140" s="33">
        <f t="shared" si="143"/>
        <v>0</v>
      </c>
      <c r="AX140" s="33">
        <f t="shared" si="143"/>
        <v>0</v>
      </c>
      <c r="AY140" s="33">
        <f t="shared" si="143"/>
        <v>0</v>
      </c>
      <c r="AZ140" s="33">
        <f t="shared" si="143"/>
        <v>0</v>
      </c>
      <c r="BA140" s="33">
        <f t="shared" si="143"/>
        <v>0</v>
      </c>
      <c r="BB140" s="33">
        <f t="shared" si="143"/>
        <v>0</v>
      </c>
      <c r="BC140" s="33">
        <f t="shared" si="143"/>
        <v>0</v>
      </c>
      <c r="BD140" s="33">
        <f t="shared" si="143"/>
        <v>0</v>
      </c>
      <c r="BE140" s="33">
        <f t="shared" si="143"/>
        <v>0</v>
      </c>
      <c r="BF140" s="33">
        <f t="shared" si="143"/>
        <v>0</v>
      </c>
      <c r="BG140" s="33">
        <f t="shared" si="143"/>
        <v>0</v>
      </c>
      <c r="BH140" s="33">
        <f t="shared" si="143"/>
        <v>0</v>
      </c>
      <c r="BI140" s="33">
        <f t="shared" si="143"/>
        <v>0</v>
      </c>
      <c r="BJ140" s="33">
        <f t="shared" si="143"/>
        <v>0</v>
      </c>
      <c r="BK140" s="33">
        <f t="shared" si="143"/>
        <v>0</v>
      </c>
      <c r="BL140" s="33">
        <f t="shared" si="143"/>
        <v>0</v>
      </c>
      <c r="BM140" s="33">
        <f t="shared" si="143"/>
        <v>0</v>
      </c>
      <c r="BN140" s="33">
        <f t="shared" si="143"/>
        <v>0</v>
      </c>
      <c r="BO140" s="33">
        <f t="shared" ref="BO140:DZ140" si="144">ROUND(IF((BO135-BO18)*0.36&lt;0=TRUE(),0,IF((BO99&gt;50000),(BO135-BO18)*0.36,0)),4)</f>
        <v>0</v>
      </c>
      <c r="BP140" s="33">
        <f t="shared" si="144"/>
        <v>0</v>
      </c>
      <c r="BQ140" s="33">
        <f t="shared" si="144"/>
        <v>0</v>
      </c>
      <c r="BR140" s="33">
        <f t="shared" si="144"/>
        <v>0</v>
      </c>
      <c r="BS140" s="33">
        <f t="shared" si="144"/>
        <v>0</v>
      </c>
      <c r="BT140" s="33">
        <f t="shared" si="144"/>
        <v>0</v>
      </c>
      <c r="BU140" s="33">
        <f t="shared" si="144"/>
        <v>0</v>
      </c>
      <c r="BV140" s="33">
        <f t="shared" si="144"/>
        <v>0</v>
      </c>
      <c r="BW140" s="33">
        <f t="shared" si="144"/>
        <v>0</v>
      </c>
      <c r="BX140" s="33">
        <f t="shared" si="144"/>
        <v>0</v>
      </c>
      <c r="BY140" s="33">
        <f t="shared" si="144"/>
        <v>0</v>
      </c>
      <c r="BZ140" s="33">
        <f t="shared" si="144"/>
        <v>0</v>
      </c>
      <c r="CA140" s="33">
        <f t="shared" si="144"/>
        <v>0</v>
      </c>
      <c r="CB140" s="33">
        <f t="shared" si="144"/>
        <v>0</v>
      </c>
      <c r="CC140" s="33">
        <f t="shared" si="144"/>
        <v>0</v>
      </c>
      <c r="CD140" s="33">
        <f t="shared" si="144"/>
        <v>0</v>
      </c>
      <c r="CE140" s="33">
        <f t="shared" si="144"/>
        <v>0</v>
      </c>
      <c r="CF140" s="33">
        <f t="shared" si="144"/>
        <v>0</v>
      </c>
      <c r="CG140" s="33">
        <f t="shared" si="144"/>
        <v>0</v>
      </c>
      <c r="CH140" s="33">
        <f t="shared" si="144"/>
        <v>0</v>
      </c>
      <c r="CI140" s="33">
        <f t="shared" si="144"/>
        <v>0</v>
      </c>
      <c r="CJ140" s="33">
        <f t="shared" si="144"/>
        <v>0</v>
      </c>
      <c r="CK140" s="33">
        <f t="shared" si="144"/>
        <v>0</v>
      </c>
      <c r="CL140" s="33">
        <f t="shared" si="144"/>
        <v>0</v>
      </c>
      <c r="CM140" s="33">
        <f t="shared" si="144"/>
        <v>0</v>
      </c>
      <c r="CN140" s="33">
        <f t="shared" si="144"/>
        <v>0</v>
      </c>
      <c r="CO140" s="33">
        <f t="shared" si="144"/>
        <v>0</v>
      </c>
      <c r="CP140" s="33">
        <f t="shared" si="144"/>
        <v>0</v>
      </c>
      <c r="CQ140" s="33">
        <f t="shared" si="144"/>
        <v>0</v>
      </c>
      <c r="CR140" s="33">
        <f t="shared" si="144"/>
        <v>0</v>
      </c>
      <c r="CS140" s="33">
        <f t="shared" si="144"/>
        <v>0</v>
      </c>
      <c r="CT140" s="33">
        <f t="shared" si="144"/>
        <v>0</v>
      </c>
      <c r="CU140" s="33">
        <f t="shared" si="144"/>
        <v>0</v>
      </c>
      <c r="CV140" s="33">
        <f t="shared" si="144"/>
        <v>0</v>
      </c>
      <c r="CW140" s="33">
        <f t="shared" si="144"/>
        <v>0</v>
      </c>
      <c r="CX140" s="33">
        <f t="shared" si="144"/>
        <v>0</v>
      </c>
      <c r="CY140" s="33">
        <f t="shared" si="144"/>
        <v>0</v>
      </c>
      <c r="CZ140" s="33">
        <f t="shared" si="144"/>
        <v>0</v>
      </c>
      <c r="DA140" s="33">
        <f t="shared" si="144"/>
        <v>0</v>
      </c>
      <c r="DB140" s="33">
        <f t="shared" si="144"/>
        <v>0</v>
      </c>
      <c r="DC140" s="33">
        <f t="shared" si="144"/>
        <v>0</v>
      </c>
      <c r="DD140" s="33">
        <f t="shared" si="144"/>
        <v>0</v>
      </c>
      <c r="DE140" s="33">
        <f t="shared" si="144"/>
        <v>0</v>
      </c>
      <c r="DF140" s="33">
        <f t="shared" si="144"/>
        <v>0</v>
      </c>
      <c r="DG140" s="33">
        <f t="shared" si="144"/>
        <v>0</v>
      </c>
      <c r="DH140" s="33">
        <f t="shared" si="144"/>
        <v>0</v>
      </c>
      <c r="DI140" s="33">
        <f t="shared" si="144"/>
        <v>0</v>
      </c>
      <c r="DJ140" s="33">
        <f t="shared" si="144"/>
        <v>0</v>
      </c>
      <c r="DK140" s="33">
        <f t="shared" si="144"/>
        <v>0</v>
      </c>
      <c r="DL140" s="33">
        <f t="shared" si="144"/>
        <v>0</v>
      </c>
      <c r="DM140" s="33">
        <f t="shared" si="144"/>
        <v>0</v>
      </c>
      <c r="DN140" s="33">
        <f t="shared" si="144"/>
        <v>0</v>
      </c>
      <c r="DO140" s="33">
        <f t="shared" si="144"/>
        <v>0</v>
      </c>
      <c r="DP140" s="33">
        <f t="shared" si="144"/>
        <v>0</v>
      </c>
      <c r="DQ140" s="33">
        <f t="shared" si="144"/>
        <v>0</v>
      </c>
      <c r="DR140" s="33">
        <f t="shared" si="144"/>
        <v>0</v>
      </c>
      <c r="DS140" s="33">
        <f t="shared" si="144"/>
        <v>0</v>
      </c>
      <c r="DT140" s="33">
        <f t="shared" si="144"/>
        <v>0</v>
      </c>
      <c r="DU140" s="33">
        <f t="shared" si="144"/>
        <v>0</v>
      </c>
      <c r="DV140" s="33">
        <f t="shared" si="144"/>
        <v>0</v>
      </c>
      <c r="DW140" s="33">
        <f t="shared" si="144"/>
        <v>0</v>
      </c>
      <c r="DX140" s="33">
        <f t="shared" si="144"/>
        <v>0</v>
      </c>
      <c r="DY140" s="33">
        <f t="shared" si="144"/>
        <v>0</v>
      </c>
      <c r="DZ140" s="33">
        <f t="shared" si="144"/>
        <v>0</v>
      </c>
      <c r="EA140" s="33">
        <f t="shared" ref="EA140:FX140" si="145">ROUND(IF((EA135-EA18)*0.36&lt;0=TRUE(),0,IF((EA99&gt;50000),(EA135-EA18)*0.36,0)),4)</f>
        <v>0</v>
      </c>
      <c r="EB140" s="33">
        <f t="shared" si="145"/>
        <v>0</v>
      </c>
      <c r="EC140" s="33">
        <f t="shared" si="145"/>
        <v>0</v>
      </c>
      <c r="ED140" s="33">
        <f t="shared" si="145"/>
        <v>0</v>
      </c>
      <c r="EE140" s="33">
        <f t="shared" si="145"/>
        <v>0</v>
      </c>
      <c r="EF140" s="33">
        <f t="shared" si="145"/>
        <v>0</v>
      </c>
      <c r="EG140" s="33">
        <f t="shared" si="145"/>
        <v>0</v>
      </c>
      <c r="EH140" s="33">
        <f t="shared" si="145"/>
        <v>0</v>
      </c>
      <c r="EI140" s="33">
        <f t="shared" si="145"/>
        <v>0</v>
      </c>
      <c r="EJ140" s="33">
        <f t="shared" si="145"/>
        <v>0</v>
      </c>
      <c r="EK140" s="33">
        <f t="shared" si="145"/>
        <v>0</v>
      </c>
      <c r="EL140" s="33">
        <f t="shared" si="145"/>
        <v>0</v>
      </c>
      <c r="EM140" s="33">
        <f t="shared" si="145"/>
        <v>0</v>
      </c>
      <c r="EN140" s="33">
        <f t="shared" si="145"/>
        <v>0</v>
      </c>
      <c r="EO140" s="33">
        <f t="shared" si="145"/>
        <v>0</v>
      </c>
      <c r="EP140" s="33">
        <f t="shared" si="145"/>
        <v>0</v>
      </c>
      <c r="EQ140" s="33">
        <f t="shared" si="145"/>
        <v>0</v>
      </c>
      <c r="ER140" s="33">
        <f t="shared" si="145"/>
        <v>0</v>
      </c>
      <c r="ES140" s="33">
        <f t="shared" si="145"/>
        <v>0</v>
      </c>
      <c r="ET140" s="33">
        <f t="shared" si="145"/>
        <v>0</v>
      </c>
      <c r="EU140" s="33">
        <f t="shared" si="145"/>
        <v>0</v>
      </c>
      <c r="EV140" s="33">
        <f t="shared" si="145"/>
        <v>0</v>
      </c>
      <c r="EW140" s="33">
        <f t="shared" si="145"/>
        <v>0</v>
      </c>
      <c r="EX140" s="33">
        <f t="shared" si="145"/>
        <v>0</v>
      </c>
      <c r="EY140" s="33">
        <f t="shared" si="145"/>
        <v>0</v>
      </c>
      <c r="EZ140" s="33">
        <f t="shared" si="145"/>
        <v>0</v>
      </c>
      <c r="FA140" s="33">
        <f t="shared" si="145"/>
        <v>0</v>
      </c>
      <c r="FB140" s="33">
        <f t="shared" si="145"/>
        <v>0</v>
      </c>
      <c r="FC140" s="33">
        <f t="shared" si="145"/>
        <v>0</v>
      </c>
      <c r="FD140" s="33">
        <f t="shared" si="145"/>
        <v>0</v>
      </c>
      <c r="FE140" s="33">
        <f t="shared" si="145"/>
        <v>0</v>
      </c>
      <c r="FF140" s="33">
        <f t="shared" si="145"/>
        <v>0</v>
      </c>
      <c r="FG140" s="33">
        <f t="shared" si="145"/>
        <v>0</v>
      </c>
      <c r="FH140" s="33">
        <f t="shared" si="145"/>
        <v>0</v>
      </c>
      <c r="FI140" s="33">
        <f t="shared" si="145"/>
        <v>0</v>
      </c>
      <c r="FJ140" s="33">
        <f t="shared" si="145"/>
        <v>0</v>
      </c>
      <c r="FK140" s="33">
        <f t="shared" si="145"/>
        <v>0</v>
      </c>
      <c r="FL140" s="33">
        <f t="shared" si="145"/>
        <v>0</v>
      </c>
      <c r="FM140" s="33">
        <f t="shared" si="145"/>
        <v>0</v>
      </c>
      <c r="FN140" s="33">
        <f t="shared" si="145"/>
        <v>0</v>
      </c>
      <c r="FO140" s="33">
        <f t="shared" si="145"/>
        <v>0</v>
      </c>
      <c r="FP140" s="33">
        <f t="shared" si="145"/>
        <v>0</v>
      </c>
      <c r="FQ140" s="33">
        <f t="shared" si="145"/>
        <v>0</v>
      </c>
      <c r="FR140" s="33">
        <f t="shared" si="145"/>
        <v>0</v>
      </c>
      <c r="FS140" s="33">
        <f t="shared" si="145"/>
        <v>0</v>
      </c>
      <c r="FT140" s="33">
        <f t="shared" si="145"/>
        <v>0</v>
      </c>
      <c r="FU140" s="33">
        <f t="shared" si="145"/>
        <v>0</v>
      </c>
      <c r="FV140" s="33">
        <f t="shared" si="145"/>
        <v>0</v>
      </c>
      <c r="FW140" s="33">
        <f t="shared" si="145"/>
        <v>0</v>
      </c>
      <c r="FX140" s="33">
        <f t="shared" si="145"/>
        <v>0</v>
      </c>
      <c r="FY140" s="89">
        <f>MAX(C140:FX140)</f>
        <v>6.0100000000000001E-2</v>
      </c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</row>
    <row r="141" spans="1:256" x14ac:dyDescent="0.35">
      <c r="A141" s="7"/>
      <c r="B141" s="7" t="s">
        <v>641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46"/>
      <c r="GC141" s="46"/>
      <c r="GD141" s="46"/>
      <c r="GE141" s="46"/>
      <c r="GF141" s="46"/>
      <c r="GG141" s="7"/>
      <c r="GH141" s="46"/>
      <c r="GI141" s="46"/>
      <c r="GJ141" s="46"/>
      <c r="GK141" s="46"/>
      <c r="GL141" s="46"/>
      <c r="GM141" s="46"/>
    </row>
    <row r="142" spans="1:256" x14ac:dyDescent="0.35">
      <c r="A142" s="6" t="s">
        <v>642</v>
      </c>
      <c r="B142" s="7" t="s">
        <v>643</v>
      </c>
      <c r="C142" s="91">
        <f t="shared" ref="C142:BN142" si="146">MAX(C138,C140)</f>
        <v>9.3299999999999994E-2</v>
      </c>
      <c r="D142" s="91">
        <f t="shared" si="146"/>
        <v>1.5100000000000001E-2</v>
      </c>
      <c r="E142" s="91">
        <f t="shared" si="146"/>
        <v>0.1221</v>
      </c>
      <c r="F142" s="91">
        <f t="shared" si="146"/>
        <v>1.0999999999999999E-2</v>
      </c>
      <c r="G142" s="91">
        <f t="shared" si="146"/>
        <v>0</v>
      </c>
      <c r="H142" s="91">
        <f t="shared" si="146"/>
        <v>0</v>
      </c>
      <c r="I142" s="91">
        <f t="shared" si="146"/>
        <v>0.10979999999999999</v>
      </c>
      <c r="J142" s="91">
        <f t="shared" si="146"/>
        <v>8.5800000000000001E-2</v>
      </c>
      <c r="K142" s="91">
        <f t="shared" si="146"/>
        <v>6.6400000000000001E-2</v>
      </c>
      <c r="L142" s="91">
        <f t="shared" si="146"/>
        <v>6.5699999999999995E-2</v>
      </c>
      <c r="M142" s="91">
        <f t="shared" si="146"/>
        <v>0.13039999999999999</v>
      </c>
      <c r="N142" s="91">
        <f t="shared" si="146"/>
        <v>0</v>
      </c>
      <c r="O142" s="91">
        <f t="shared" si="146"/>
        <v>0</v>
      </c>
      <c r="P142" s="91">
        <f t="shared" si="146"/>
        <v>3.8399999999999997E-2</v>
      </c>
      <c r="Q142" s="91">
        <f t="shared" si="146"/>
        <v>0.1019</v>
      </c>
      <c r="R142" s="91">
        <f t="shared" si="146"/>
        <v>2.4E-2</v>
      </c>
      <c r="S142" s="91">
        <f t="shared" si="146"/>
        <v>4.58E-2</v>
      </c>
      <c r="T142" s="91">
        <f t="shared" si="146"/>
        <v>8.9200000000000002E-2</v>
      </c>
      <c r="U142" s="91">
        <f t="shared" si="146"/>
        <v>8.5800000000000001E-2</v>
      </c>
      <c r="V142" s="91">
        <f t="shared" si="146"/>
        <v>7.4899999999999994E-2</v>
      </c>
      <c r="W142" s="91">
        <f t="shared" si="146"/>
        <v>0</v>
      </c>
      <c r="X142" s="91">
        <f t="shared" si="146"/>
        <v>1.7299999999999999E-2</v>
      </c>
      <c r="Y142" s="91">
        <f t="shared" si="146"/>
        <v>0.10730000000000001</v>
      </c>
      <c r="Z142" s="91">
        <f t="shared" si="146"/>
        <v>0</v>
      </c>
      <c r="AA142" s="91">
        <f t="shared" si="146"/>
        <v>0</v>
      </c>
      <c r="AB142" s="91">
        <f t="shared" si="146"/>
        <v>0</v>
      </c>
      <c r="AC142" s="91">
        <f t="shared" si="146"/>
        <v>0</v>
      </c>
      <c r="AD142" s="91">
        <f t="shared" si="146"/>
        <v>0</v>
      </c>
      <c r="AE142" s="91">
        <f t="shared" si="146"/>
        <v>1.9199999999999998E-2</v>
      </c>
      <c r="AF142" s="91">
        <f t="shared" si="146"/>
        <v>2.1600000000000001E-2</v>
      </c>
      <c r="AG142" s="91">
        <f t="shared" si="146"/>
        <v>0</v>
      </c>
      <c r="AH142" s="91">
        <f t="shared" si="146"/>
        <v>6.2899999999999998E-2</v>
      </c>
      <c r="AI142" s="91">
        <f t="shared" si="146"/>
        <v>5.6300000000000003E-2</v>
      </c>
      <c r="AJ142" s="91">
        <f t="shared" si="146"/>
        <v>0.1053</v>
      </c>
      <c r="AK142" s="91">
        <f t="shared" si="146"/>
        <v>0.1409</v>
      </c>
      <c r="AL142" s="91">
        <f t="shared" si="146"/>
        <v>0.111</v>
      </c>
      <c r="AM142" s="91">
        <f t="shared" si="146"/>
        <v>6.9099999999999995E-2</v>
      </c>
      <c r="AN142" s="91">
        <f t="shared" si="146"/>
        <v>2.4299999999999999E-2</v>
      </c>
      <c r="AO142" s="91">
        <f t="shared" si="146"/>
        <v>4.9099999999999998E-2</v>
      </c>
      <c r="AP142" s="91">
        <f t="shared" si="146"/>
        <v>6.0100000000000001E-2</v>
      </c>
      <c r="AQ142" s="91">
        <f t="shared" si="146"/>
        <v>3.3500000000000002E-2</v>
      </c>
      <c r="AR142" s="91">
        <f t="shared" si="146"/>
        <v>0</v>
      </c>
      <c r="AS142" s="91">
        <f t="shared" si="146"/>
        <v>0</v>
      </c>
      <c r="AT142" s="91">
        <f t="shared" si="146"/>
        <v>0</v>
      </c>
      <c r="AU142" s="91">
        <f t="shared" si="146"/>
        <v>0</v>
      </c>
      <c r="AV142" s="91">
        <f t="shared" si="146"/>
        <v>3.4000000000000002E-2</v>
      </c>
      <c r="AW142" s="91">
        <f t="shared" si="146"/>
        <v>0</v>
      </c>
      <c r="AX142" s="91">
        <f t="shared" si="146"/>
        <v>1.55E-2</v>
      </c>
      <c r="AY142" s="91">
        <f t="shared" si="146"/>
        <v>4.3799999999999999E-2</v>
      </c>
      <c r="AZ142" s="91">
        <f t="shared" si="146"/>
        <v>7.1499999999999994E-2</v>
      </c>
      <c r="BA142" s="91">
        <f t="shared" si="146"/>
        <v>1.8499999999999999E-2</v>
      </c>
      <c r="BB142" s="91">
        <f t="shared" si="146"/>
        <v>2.4E-2</v>
      </c>
      <c r="BC142" s="91">
        <f t="shared" si="146"/>
        <v>4.0099999999999997E-2</v>
      </c>
      <c r="BD142" s="91">
        <f t="shared" si="146"/>
        <v>0</v>
      </c>
      <c r="BE142" s="91">
        <f t="shared" si="146"/>
        <v>0</v>
      </c>
      <c r="BF142" s="91">
        <f t="shared" si="146"/>
        <v>0</v>
      </c>
      <c r="BG142" s="91">
        <f t="shared" si="146"/>
        <v>5.2600000000000001E-2</v>
      </c>
      <c r="BH142" s="91">
        <f t="shared" si="146"/>
        <v>0</v>
      </c>
      <c r="BI142" s="91">
        <f t="shared" si="146"/>
        <v>7.7899999999999997E-2</v>
      </c>
      <c r="BJ142" s="91">
        <f t="shared" si="146"/>
        <v>0</v>
      </c>
      <c r="BK142" s="91">
        <f t="shared" si="146"/>
        <v>8.6E-3</v>
      </c>
      <c r="BL142" s="91">
        <f t="shared" si="146"/>
        <v>7.1199999999999999E-2</v>
      </c>
      <c r="BM142" s="91">
        <f t="shared" si="146"/>
        <v>6.0299999999999999E-2</v>
      </c>
      <c r="BN142" s="91">
        <f t="shared" si="146"/>
        <v>5.1499999999999997E-2</v>
      </c>
      <c r="BO142" s="91">
        <f t="shared" ref="BO142:DZ142" si="147">MAX(BO138,BO140)</f>
        <v>3.2899999999999999E-2</v>
      </c>
      <c r="BP142" s="91">
        <f t="shared" si="147"/>
        <v>7.4700000000000003E-2</v>
      </c>
      <c r="BQ142" s="91">
        <f t="shared" si="147"/>
        <v>1.49E-2</v>
      </c>
      <c r="BR142" s="91">
        <f t="shared" si="147"/>
        <v>0</v>
      </c>
      <c r="BS142" s="91">
        <f t="shared" si="147"/>
        <v>7.2599999999999998E-2</v>
      </c>
      <c r="BT142" s="91">
        <f t="shared" si="147"/>
        <v>0</v>
      </c>
      <c r="BU142" s="91">
        <f t="shared" si="147"/>
        <v>0</v>
      </c>
      <c r="BV142" s="91">
        <f t="shared" si="147"/>
        <v>0</v>
      </c>
      <c r="BW142" s="91">
        <f t="shared" si="147"/>
        <v>0</v>
      </c>
      <c r="BX142" s="91">
        <f t="shared" si="147"/>
        <v>1.6999999999999999E-3</v>
      </c>
      <c r="BY142" s="91">
        <f t="shared" si="147"/>
        <v>0.1147</v>
      </c>
      <c r="BZ142" s="91">
        <f t="shared" si="147"/>
        <v>5.4199999999999998E-2</v>
      </c>
      <c r="CA142" s="91">
        <f t="shared" si="147"/>
        <v>0</v>
      </c>
      <c r="CB142" s="91">
        <f t="shared" si="147"/>
        <v>0</v>
      </c>
      <c r="CC142" s="91">
        <f t="shared" si="147"/>
        <v>5.9200000000000003E-2</v>
      </c>
      <c r="CD142" s="91">
        <f t="shared" si="147"/>
        <v>0</v>
      </c>
      <c r="CE142" s="91">
        <f t="shared" si="147"/>
        <v>1.9099999999999999E-2</v>
      </c>
      <c r="CF142" s="91">
        <f t="shared" si="147"/>
        <v>5.8999999999999999E-3</v>
      </c>
      <c r="CG142" s="91">
        <f t="shared" si="147"/>
        <v>3.1800000000000002E-2</v>
      </c>
      <c r="CH142" s="91">
        <f t="shared" si="147"/>
        <v>0.1176</v>
      </c>
      <c r="CI142" s="91">
        <f t="shared" si="147"/>
        <v>6.1600000000000002E-2</v>
      </c>
      <c r="CJ142" s="91">
        <f t="shared" si="147"/>
        <v>2.3900000000000001E-2</v>
      </c>
      <c r="CK142" s="91">
        <f t="shared" si="147"/>
        <v>0</v>
      </c>
      <c r="CL142" s="91">
        <f t="shared" si="147"/>
        <v>0</v>
      </c>
      <c r="CM142" s="91">
        <f t="shared" si="147"/>
        <v>5.1900000000000002E-2</v>
      </c>
      <c r="CN142" s="91">
        <f t="shared" si="147"/>
        <v>0</v>
      </c>
      <c r="CO142" s="91">
        <f t="shared" si="147"/>
        <v>0</v>
      </c>
      <c r="CP142" s="91">
        <f t="shared" si="147"/>
        <v>0.01</v>
      </c>
      <c r="CQ142" s="91">
        <f t="shared" si="147"/>
        <v>0.1137</v>
      </c>
      <c r="CR142" s="91">
        <f t="shared" si="147"/>
        <v>3.27E-2</v>
      </c>
      <c r="CS142" s="91">
        <f t="shared" si="147"/>
        <v>0</v>
      </c>
      <c r="CT142" s="91">
        <f t="shared" si="147"/>
        <v>9.5100000000000004E-2</v>
      </c>
      <c r="CU142" s="91">
        <f t="shared" si="147"/>
        <v>0</v>
      </c>
      <c r="CV142" s="91">
        <f t="shared" si="147"/>
        <v>0</v>
      </c>
      <c r="CW142" s="91">
        <f t="shared" si="147"/>
        <v>2.01E-2</v>
      </c>
      <c r="CX142" s="91">
        <f t="shared" si="147"/>
        <v>2.1499999999999998E-2</v>
      </c>
      <c r="CY142" s="91">
        <f t="shared" si="147"/>
        <v>3.8399999999999997E-2</v>
      </c>
      <c r="CZ142" s="91">
        <f t="shared" si="147"/>
        <v>4.5199999999999997E-2</v>
      </c>
      <c r="DA142" s="91">
        <f t="shared" si="147"/>
        <v>0</v>
      </c>
      <c r="DB142" s="91">
        <f t="shared" si="147"/>
        <v>0</v>
      </c>
      <c r="DC142" s="91">
        <f t="shared" si="147"/>
        <v>0</v>
      </c>
      <c r="DD142" s="91">
        <f t="shared" si="147"/>
        <v>7.2999999999999995E-2</v>
      </c>
      <c r="DE142" s="91">
        <f t="shared" si="147"/>
        <v>0</v>
      </c>
      <c r="DF142" s="91">
        <f t="shared" si="147"/>
        <v>2.1499999999999998E-2</v>
      </c>
      <c r="DG142" s="91">
        <f t="shared" si="147"/>
        <v>2.86E-2</v>
      </c>
      <c r="DH142" s="91">
        <f t="shared" si="147"/>
        <v>4.41E-2</v>
      </c>
      <c r="DI142" s="91">
        <f t="shared" si="147"/>
        <v>5.2999999999999999E-2</v>
      </c>
      <c r="DJ142" s="91">
        <f t="shared" si="147"/>
        <v>9.4999999999999998E-3</v>
      </c>
      <c r="DK142" s="91">
        <f t="shared" si="147"/>
        <v>2.7900000000000001E-2</v>
      </c>
      <c r="DL142" s="91">
        <f t="shared" si="147"/>
        <v>4.19E-2</v>
      </c>
      <c r="DM142" s="91">
        <f t="shared" si="147"/>
        <v>4.2000000000000003E-2</v>
      </c>
      <c r="DN142" s="91">
        <f t="shared" si="147"/>
        <v>6.3799999999999996E-2</v>
      </c>
      <c r="DO142" s="91">
        <f t="shared" si="147"/>
        <v>6.4100000000000004E-2</v>
      </c>
      <c r="DP142" s="91">
        <f t="shared" si="147"/>
        <v>0</v>
      </c>
      <c r="DQ142" s="91">
        <f t="shared" si="147"/>
        <v>0</v>
      </c>
      <c r="DR142" s="91">
        <f t="shared" si="147"/>
        <v>0.10349999999999999</v>
      </c>
      <c r="DS142" s="91">
        <f t="shared" si="147"/>
        <v>0.1089</v>
      </c>
      <c r="DT142" s="91">
        <f t="shared" si="147"/>
        <v>0.12540000000000001</v>
      </c>
      <c r="DU142" s="91">
        <f t="shared" si="147"/>
        <v>3.5999999999999997E-2</v>
      </c>
      <c r="DV142" s="91">
        <f t="shared" si="147"/>
        <v>1.26E-2</v>
      </c>
      <c r="DW142" s="91">
        <f t="shared" si="147"/>
        <v>2.47E-2</v>
      </c>
      <c r="DX142" s="91">
        <f t="shared" si="147"/>
        <v>0</v>
      </c>
      <c r="DY142" s="91">
        <f t="shared" si="147"/>
        <v>0</v>
      </c>
      <c r="DZ142" s="91">
        <f t="shared" si="147"/>
        <v>0</v>
      </c>
      <c r="EA142" s="91">
        <f t="shared" ref="EA142:FX142" si="148">MAX(EA138,EA140)</f>
        <v>0</v>
      </c>
      <c r="EB142" s="91">
        <f t="shared" si="148"/>
        <v>6.2100000000000002E-2</v>
      </c>
      <c r="EC142" s="91">
        <f t="shared" si="148"/>
        <v>0</v>
      </c>
      <c r="ED142" s="91">
        <f t="shared" si="148"/>
        <v>0</v>
      </c>
      <c r="EE142" s="91">
        <f t="shared" si="148"/>
        <v>8.0299999999999996E-2</v>
      </c>
      <c r="EF142" s="91">
        <f t="shared" si="148"/>
        <v>9.2600000000000002E-2</v>
      </c>
      <c r="EG142" s="91">
        <f t="shared" si="148"/>
        <v>5.3499999999999999E-2</v>
      </c>
      <c r="EH142" s="91">
        <f t="shared" si="148"/>
        <v>3.0200000000000001E-2</v>
      </c>
      <c r="EI142" s="91">
        <f t="shared" si="148"/>
        <v>0.1168</v>
      </c>
      <c r="EJ142" s="91">
        <f t="shared" si="148"/>
        <v>2.3099999999999999E-2</v>
      </c>
      <c r="EK142" s="91">
        <f t="shared" si="148"/>
        <v>0</v>
      </c>
      <c r="EL142" s="91">
        <f t="shared" si="148"/>
        <v>1.26E-2</v>
      </c>
      <c r="EM142" s="91">
        <f t="shared" si="148"/>
        <v>3.4700000000000002E-2</v>
      </c>
      <c r="EN142" s="91">
        <f t="shared" si="148"/>
        <v>8.0600000000000005E-2</v>
      </c>
      <c r="EO142" s="91">
        <f t="shared" si="148"/>
        <v>1.38E-2</v>
      </c>
      <c r="EP142" s="91">
        <f t="shared" si="148"/>
        <v>0</v>
      </c>
      <c r="EQ142" s="91">
        <f t="shared" si="148"/>
        <v>0</v>
      </c>
      <c r="ER142" s="91">
        <f t="shared" si="148"/>
        <v>0</v>
      </c>
      <c r="ES142" s="91">
        <f t="shared" si="148"/>
        <v>4.0300000000000002E-2</v>
      </c>
      <c r="ET142" s="91">
        <f t="shared" si="148"/>
        <v>7.9299999999999995E-2</v>
      </c>
      <c r="EU142" s="91">
        <f t="shared" si="148"/>
        <v>0.14130000000000001</v>
      </c>
      <c r="EV142" s="91">
        <f t="shared" si="148"/>
        <v>3.7499999999999999E-2</v>
      </c>
      <c r="EW142" s="91">
        <f t="shared" si="148"/>
        <v>0</v>
      </c>
      <c r="EX142" s="91">
        <f t="shared" si="148"/>
        <v>7.0000000000000001E-3</v>
      </c>
      <c r="EY142" s="91">
        <f t="shared" si="148"/>
        <v>7.3899999999999993E-2</v>
      </c>
      <c r="EZ142" s="91">
        <f t="shared" si="148"/>
        <v>2.92E-2</v>
      </c>
      <c r="FA142" s="91">
        <f t="shared" si="148"/>
        <v>0</v>
      </c>
      <c r="FB142" s="91">
        <f t="shared" si="148"/>
        <v>8.1199999999999994E-2</v>
      </c>
      <c r="FC142" s="91">
        <f t="shared" si="148"/>
        <v>0</v>
      </c>
      <c r="FD142" s="91">
        <f t="shared" si="148"/>
        <v>3.6299999999999999E-2</v>
      </c>
      <c r="FE142" s="91">
        <f t="shared" si="148"/>
        <v>3.8399999999999997E-2</v>
      </c>
      <c r="FF142" s="91">
        <f t="shared" si="148"/>
        <v>3.3300000000000003E-2</v>
      </c>
      <c r="FG142" s="91">
        <f t="shared" si="148"/>
        <v>1.32E-2</v>
      </c>
      <c r="FH142" s="91">
        <f t="shared" si="148"/>
        <v>1.72E-2</v>
      </c>
      <c r="FI142" s="91">
        <f t="shared" si="148"/>
        <v>2.58E-2</v>
      </c>
      <c r="FJ142" s="91">
        <f t="shared" si="148"/>
        <v>0</v>
      </c>
      <c r="FK142" s="91">
        <f t="shared" si="148"/>
        <v>2.93E-2</v>
      </c>
      <c r="FL142" s="91">
        <f t="shared" si="148"/>
        <v>0</v>
      </c>
      <c r="FM142" s="91">
        <f t="shared" si="148"/>
        <v>0</v>
      </c>
      <c r="FN142" s="91">
        <f t="shared" si="148"/>
        <v>8.1199999999999994E-2</v>
      </c>
      <c r="FO142" s="91">
        <f t="shared" si="148"/>
        <v>2.3400000000000001E-2</v>
      </c>
      <c r="FP142" s="91">
        <f t="shared" si="148"/>
        <v>3.04E-2</v>
      </c>
      <c r="FQ142" s="91">
        <f t="shared" si="148"/>
        <v>8.9999999999999998E-4</v>
      </c>
      <c r="FR142" s="91">
        <f t="shared" si="148"/>
        <v>0</v>
      </c>
      <c r="FS142" s="91">
        <f t="shared" si="148"/>
        <v>0</v>
      </c>
      <c r="FT142" s="91">
        <f t="shared" si="148"/>
        <v>6.3700000000000007E-2</v>
      </c>
      <c r="FU142" s="91">
        <f t="shared" si="148"/>
        <v>7.1300000000000002E-2</v>
      </c>
      <c r="FV142" s="91">
        <f t="shared" si="148"/>
        <v>4.0500000000000001E-2</v>
      </c>
      <c r="FW142" s="91">
        <f t="shared" si="148"/>
        <v>3.7600000000000001E-2</v>
      </c>
      <c r="FX142" s="91">
        <f t="shared" si="148"/>
        <v>0</v>
      </c>
      <c r="FY142" s="89">
        <f>MAX(C142:FX142)</f>
        <v>0.14130000000000001</v>
      </c>
      <c r="FZ142" s="7"/>
      <c r="GA142" s="7"/>
      <c r="GB142" s="33"/>
      <c r="GC142" s="33"/>
      <c r="GD142" s="33"/>
      <c r="GE142" s="33"/>
      <c r="GF142" s="33"/>
      <c r="GG142" s="7"/>
      <c r="GH142" s="7"/>
      <c r="GI142" s="7"/>
      <c r="GJ142" s="7"/>
      <c r="GK142" s="7"/>
      <c r="GL142" s="7"/>
      <c r="GM142" s="7"/>
    </row>
    <row r="143" spans="1:256" x14ac:dyDescent="0.35">
      <c r="A143" s="7"/>
      <c r="B143" s="7" t="s">
        <v>644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</row>
    <row r="144" spans="1:256" x14ac:dyDescent="0.35">
      <c r="A144" s="6" t="s">
        <v>645</v>
      </c>
      <c r="B144" s="7" t="s">
        <v>646</v>
      </c>
      <c r="C144" s="33">
        <f t="shared" ref="C144:BN144" si="149">MIN(0.3,(C137+C142))</f>
        <v>0.21329999999999999</v>
      </c>
      <c r="D144" s="33">
        <f t="shared" si="149"/>
        <v>0.1351</v>
      </c>
      <c r="E144" s="33">
        <f t="shared" si="149"/>
        <v>0.24209999999999998</v>
      </c>
      <c r="F144" s="33">
        <f t="shared" si="149"/>
        <v>0.13100000000000001</v>
      </c>
      <c r="G144" s="33">
        <f t="shared" si="149"/>
        <v>0.12</v>
      </c>
      <c r="H144" s="33">
        <f t="shared" si="149"/>
        <v>0.12</v>
      </c>
      <c r="I144" s="33">
        <f t="shared" si="149"/>
        <v>0.2298</v>
      </c>
      <c r="J144" s="33">
        <f t="shared" si="149"/>
        <v>0.20579999999999998</v>
      </c>
      <c r="K144" s="33">
        <f t="shared" si="149"/>
        <v>0.18640000000000001</v>
      </c>
      <c r="L144" s="33">
        <f t="shared" si="149"/>
        <v>0.18569999999999998</v>
      </c>
      <c r="M144" s="33">
        <f t="shared" si="149"/>
        <v>0.25039999999999996</v>
      </c>
      <c r="N144" s="33">
        <f t="shared" si="149"/>
        <v>0.12</v>
      </c>
      <c r="O144" s="33">
        <f t="shared" si="149"/>
        <v>0.12</v>
      </c>
      <c r="P144" s="33">
        <f t="shared" si="149"/>
        <v>0.15839999999999999</v>
      </c>
      <c r="Q144" s="33">
        <f t="shared" si="149"/>
        <v>0.22189999999999999</v>
      </c>
      <c r="R144" s="33">
        <f t="shared" si="149"/>
        <v>0.14399999999999999</v>
      </c>
      <c r="S144" s="33">
        <f t="shared" si="149"/>
        <v>0.1658</v>
      </c>
      <c r="T144" s="33">
        <f t="shared" si="149"/>
        <v>0.2092</v>
      </c>
      <c r="U144" s="33">
        <f t="shared" si="149"/>
        <v>0.20579999999999998</v>
      </c>
      <c r="V144" s="33">
        <f t="shared" si="149"/>
        <v>0.19489999999999999</v>
      </c>
      <c r="W144" s="33">
        <f t="shared" si="149"/>
        <v>0.12</v>
      </c>
      <c r="X144" s="33">
        <f t="shared" si="149"/>
        <v>0.13730000000000001</v>
      </c>
      <c r="Y144" s="33">
        <f t="shared" si="149"/>
        <v>0.2273</v>
      </c>
      <c r="Z144" s="33">
        <f t="shared" si="149"/>
        <v>0.12</v>
      </c>
      <c r="AA144" s="33">
        <f t="shared" si="149"/>
        <v>0.12</v>
      </c>
      <c r="AB144" s="33">
        <f t="shared" si="149"/>
        <v>0.12</v>
      </c>
      <c r="AC144" s="33">
        <f t="shared" si="149"/>
        <v>0.12</v>
      </c>
      <c r="AD144" s="33">
        <f t="shared" si="149"/>
        <v>0.12</v>
      </c>
      <c r="AE144" s="33">
        <f t="shared" si="149"/>
        <v>0.13919999999999999</v>
      </c>
      <c r="AF144" s="33">
        <f t="shared" si="149"/>
        <v>0.1416</v>
      </c>
      <c r="AG144" s="33">
        <f t="shared" si="149"/>
        <v>0.12</v>
      </c>
      <c r="AH144" s="33">
        <f t="shared" si="149"/>
        <v>0.18290000000000001</v>
      </c>
      <c r="AI144" s="33">
        <f t="shared" si="149"/>
        <v>0.17630000000000001</v>
      </c>
      <c r="AJ144" s="33">
        <f t="shared" si="149"/>
        <v>0.2253</v>
      </c>
      <c r="AK144" s="33">
        <f t="shared" si="149"/>
        <v>0.26090000000000002</v>
      </c>
      <c r="AL144" s="33">
        <f t="shared" si="149"/>
        <v>0.23099999999999998</v>
      </c>
      <c r="AM144" s="33">
        <f t="shared" si="149"/>
        <v>0.18909999999999999</v>
      </c>
      <c r="AN144" s="33">
        <f t="shared" si="149"/>
        <v>0.14429999999999998</v>
      </c>
      <c r="AO144" s="33">
        <f t="shared" si="149"/>
        <v>0.1691</v>
      </c>
      <c r="AP144" s="33">
        <f t="shared" si="149"/>
        <v>0.18009999999999998</v>
      </c>
      <c r="AQ144" s="33">
        <f t="shared" si="149"/>
        <v>0.1535</v>
      </c>
      <c r="AR144" s="33">
        <f t="shared" si="149"/>
        <v>0.12</v>
      </c>
      <c r="AS144" s="33">
        <f t="shared" si="149"/>
        <v>0.12</v>
      </c>
      <c r="AT144" s="33">
        <f t="shared" si="149"/>
        <v>0.12</v>
      </c>
      <c r="AU144" s="33">
        <f t="shared" si="149"/>
        <v>0.12</v>
      </c>
      <c r="AV144" s="33">
        <f t="shared" si="149"/>
        <v>0.154</v>
      </c>
      <c r="AW144" s="33">
        <f t="shared" si="149"/>
        <v>0.12</v>
      </c>
      <c r="AX144" s="33">
        <f t="shared" si="149"/>
        <v>0.13550000000000001</v>
      </c>
      <c r="AY144" s="33">
        <f t="shared" si="149"/>
        <v>0.1638</v>
      </c>
      <c r="AZ144" s="33">
        <f t="shared" si="149"/>
        <v>0.1915</v>
      </c>
      <c r="BA144" s="33">
        <f t="shared" si="149"/>
        <v>0.13849999999999998</v>
      </c>
      <c r="BB144" s="33">
        <f t="shared" si="149"/>
        <v>0.14399999999999999</v>
      </c>
      <c r="BC144" s="33">
        <f t="shared" si="149"/>
        <v>0.16009999999999999</v>
      </c>
      <c r="BD144" s="33">
        <f t="shared" si="149"/>
        <v>0.12</v>
      </c>
      <c r="BE144" s="33">
        <f t="shared" si="149"/>
        <v>0.12</v>
      </c>
      <c r="BF144" s="33">
        <f t="shared" si="149"/>
        <v>0.12</v>
      </c>
      <c r="BG144" s="33">
        <f t="shared" si="149"/>
        <v>0.1726</v>
      </c>
      <c r="BH144" s="33">
        <f t="shared" si="149"/>
        <v>0.12</v>
      </c>
      <c r="BI144" s="33">
        <f t="shared" si="149"/>
        <v>0.19789999999999999</v>
      </c>
      <c r="BJ144" s="33">
        <f t="shared" si="149"/>
        <v>0.12</v>
      </c>
      <c r="BK144" s="33">
        <f t="shared" si="149"/>
        <v>0.12859999999999999</v>
      </c>
      <c r="BL144" s="33">
        <f t="shared" si="149"/>
        <v>0.19119999999999998</v>
      </c>
      <c r="BM144" s="33">
        <f t="shared" si="149"/>
        <v>0.18029999999999999</v>
      </c>
      <c r="BN144" s="33">
        <f t="shared" si="149"/>
        <v>0.17149999999999999</v>
      </c>
      <c r="BO144" s="33">
        <f t="shared" ref="BO144:DZ144" si="150">MIN(0.3,(BO137+BO142))</f>
        <v>0.15289999999999998</v>
      </c>
      <c r="BP144" s="33">
        <f t="shared" si="150"/>
        <v>0.19469999999999998</v>
      </c>
      <c r="BQ144" s="33">
        <f t="shared" si="150"/>
        <v>0.13489999999999999</v>
      </c>
      <c r="BR144" s="33">
        <f t="shared" si="150"/>
        <v>0.12</v>
      </c>
      <c r="BS144" s="33">
        <f t="shared" si="150"/>
        <v>0.19259999999999999</v>
      </c>
      <c r="BT144" s="33">
        <f t="shared" si="150"/>
        <v>0.12</v>
      </c>
      <c r="BU144" s="33">
        <f t="shared" si="150"/>
        <v>0.12</v>
      </c>
      <c r="BV144" s="33">
        <f t="shared" si="150"/>
        <v>0.12</v>
      </c>
      <c r="BW144" s="33">
        <f t="shared" si="150"/>
        <v>0.12</v>
      </c>
      <c r="BX144" s="33">
        <f t="shared" si="150"/>
        <v>0.12169999999999999</v>
      </c>
      <c r="BY144" s="33">
        <f t="shared" si="150"/>
        <v>0.23469999999999999</v>
      </c>
      <c r="BZ144" s="33">
        <f t="shared" si="150"/>
        <v>0.17419999999999999</v>
      </c>
      <c r="CA144" s="33">
        <f t="shared" si="150"/>
        <v>0.12</v>
      </c>
      <c r="CB144" s="33">
        <f t="shared" si="150"/>
        <v>0.12</v>
      </c>
      <c r="CC144" s="33">
        <f t="shared" si="150"/>
        <v>0.1792</v>
      </c>
      <c r="CD144" s="33">
        <f t="shared" si="150"/>
        <v>0.12</v>
      </c>
      <c r="CE144" s="33">
        <f t="shared" si="150"/>
        <v>0.1391</v>
      </c>
      <c r="CF144" s="33">
        <f t="shared" si="150"/>
        <v>0.12589999999999998</v>
      </c>
      <c r="CG144" s="33">
        <f t="shared" si="150"/>
        <v>0.15179999999999999</v>
      </c>
      <c r="CH144" s="33">
        <f t="shared" si="150"/>
        <v>0.23759999999999998</v>
      </c>
      <c r="CI144" s="33">
        <f t="shared" si="150"/>
        <v>0.18159999999999998</v>
      </c>
      <c r="CJ144" s="33">
        <f t="shared" si="150"/>
        <v>0.1439</v>
      </c>
      <c r="CK144" s="33">
        <f t="shared" si="150"/>
        <v>0.12</v>
      </c>
      <c r="CL144" s="33">
        <f t="shared" si="150"/>
        <v>0.12</v>
      </c>
      <c r="CM144" s="33">
        <f t="shared" si="150"/>
        <v>0.1719</v>
      </c>
      <c r="CN144" s="33">
        <f t="shared" si="150"/>
        <v>0.12</v>
      </c>
      <c r="CO144" s="33">
        <f t="shared" si="150"/>
        <v>0.12</v>
      </c>
      <c r="CP144" s="33">
        <f t="shared" si="150"/>
        <v>0.13</v>
      </c>
      <c r="CQ144" s="33">
        <f t="shared" si="150"/>
        <v>0.23369999999999999</v>
      </c>
      <c r="CR144" s="33">
        <f t="shared" si="150"/>
        <v>0.1527</v>
      </c>
      <c r="CS144" s="33">
        <f t="shared" si="150"/>
        <v>0.12</v>
      </c>
      <c r="CT144" s="33">
        <f t="shared" si="150"/>
        <v>0.21510000000000001</v>
      </c>
      <c r="CU144" s="33">
        <f t="shared" si="150"/>
        <v>0.12</v>
      </c>
      <c r="CV144" s="33">
        <f t="shared" si="150"/>
        <v>0.12</v>
      </c>
      <c r="CW144" s="33">
        <f t="shared" si="150"/>
        <v>0.1401</v>
      </c>
      <c r="CX144" s="33">
        <f t="shared" si="150"/>
        <v>0.14149999999999999</v>
      </c>
      <c r="CY144" s="33">
        <f t="shared" si="150"/>
        <v>0.15839999999999999</v>
      </c>
      <c r="CZ144" s="33">
        <f t="shared" si="150"/>
        <v>0.16519999999999999</v>
      </c>
      <c r="DA144" s="33">
        <f t="shared" si="150"/>
        <v>0.12</v>
      </c>
      <c r="DB144" s="33">
        <f t="shared" si="150"/>
        <v>0.12</v>
      </c>
      <c r="DC144" s="33">
        <f t="shared" si="150"/>
        <v>0.12</v>
      </c>
      <c r="DD144" s="33">
        <f t="shared" si="150"/>
        <v>0.193</v>
      </c>
      <c r="DE144" s="33">
        <f t="shared" si="150"/>
        <v>0.12</v>
      </c>
      <c r="DF144" s="33">
        <f t="shared" si="150"/>
        <v>0.14149999999999999</v>
      </c>
      <c r="DG144" s="33">
        <f t="shared" si="150"/>
        <v>0.14860000000000001</v>
      </c>
      <c r="DH144" s="33">
        <f t="shared" si="150"/>
        <v>0.1641</v>
      </c>
      <c r="DI144" s="33">
        <f t="shared" si="150"/>
        <v>0.17299999999999999</v>
      </c>
      <c r="DJ144" s="33">
        <f t="shared" si="150"/>
        <v>0.1295</v>
      </c>
      <c r="DK144" s="33">
        <f t="shared" si="150"/>
        <v>0.1479</v>
      </c>
      <c r="DL144" s="33">
        <f t="shared" si="150"/>
        <v>0.16189999999999999</v>
      </c>
      <c r="DM144" s="33">
        <f t="shared" si="150"/>
        <v>0.16200000000000001</v>
      </c>
      <c r="DN144" s="33">
        <f t="shared" si="150"/>
        <v>0.18379999999999999</v>
      </c>
      <c r="DO144" s="33">
        <f t="shared" si="150"/>
        <v>0.18409999999999999</v>
      </c>
      <c r="DP144" s="33">
        <f t="shared" si="150"/>
        <v>0.12</v>
      </c>
      <c r="DQ144" s="33">
        <f t="shared" si="150"/>
        <v>0.12</v>
      </c>
      <c r="DR144" s="33">
        <f t="shared" si="150"/>
        <v>0.22349999999999998</v>
      </c>
      <c r="DS144" s="33">
        <f t="shared" si="150"/>
        <v>0.22889999999999999</v>
      </c>
      <c r="DT144" s="33">
        <f t="shared" si="150"/>
        <v>0.24540000000000001</v>
      </c>
      <c r="DU144" s="33">
        <f t="shared" si="150"/>
        <v>0.156</v>
      </c>
      <c r="DV144" s="33">
        <f t="shared" si="150"/>
        <v>0.1326</v>
      </c>
      <c r="DW144" s="33">
        <f t="shared" si="150"/>
        <v>0.1447</v>
      </c>
      <c r="DX144" s="33">
        <f t="shared" si="150"/>
        <v>0.12</v>
      </c>
      <c r="DY144" s="33">
        <f t="shared" si="150"/>
        <v>0.12</v>
      </c>
      <c r="DZ144" s="33">
        <f t="shared" si="150"/>
        <v>0.12</v>
      </c>
      <c r="EA144" s="33">
        <f t="shared" ref="EA144:FX144" si="151">MIN(0.3,(EA137+EA142))</f>
        <v>0.12</v>
      </c>
      <c r="EB144" s="33">
        <f t="shared" si="151"/>
        <v>0.18209999999999998</v>
      </c>
      <c r="EC144" s="33">
        <f t="shared" si="151"/>
        <v>0.12</v>
      </c>
      <c r="ED144" s="33">
        <f t="shared" si="151"/>
        <v>0.12</v>
      </c>
      <c r="EE144" s="33">
        <f t="shared" si="151"/>
        <v>0.20029999999999998</v>
      </c>
      <c r="EF144" s="33">
        <f t="shared" si="151"/>
        <v>0.21260000000000001</v>
      </c>
      <c r="EG144" s="33">
        <f t="shared" si="151"/>
        <v>0.17349999999999999</v>
      </c>
      <c r="EH144" s="33">
        <f t="shared" si="151"/>
        <v>0.1502</v>
      </c>
      <c r="EI144" s="33">
        <f t="shared" si="151"/>
        <v>0.23680000000000001</v>
      </c>
      <c r="EJ144" s="33">
        <f t="shared" si="151"/>
        <v>0.1431</v>
      </c>
      <c r="EK144" s="33">
        <f t="shared" si="151"/>
        <v>0.12</v>
      </c>
      <c r="EL144" s="33">
        <f t="shared" si="151"/>
        <v>0.1326</v>
      </c>
      <c r="EM144" s="33">
        <f t="shared" si="151"/>
        <v>0.1547</v>
      </c>
      <c r="EN144" s="33">
        <f t="shared" si="151"/>
        <v>0.2006</v>
      </c>
      <c r="EO144" s="33">
        <f t="shared" si="151"/>
        <v>0.1338</v>
      </c>
      <c r="EP144" s="33">
        <f t="shared" si="151"/>
        <v>0.12</v>
      </c>
      <c r="EQ144" s="33">
        <f t="shared" si="151"/>
        <v>0.12</v>
      </c>
      <c r="ER144" s="33">
        <f t="shared" si="151"/>
        <v>0.12</v>
      </c>
      <c r="ES144" s="33">
        <f t="shared" si="151"/>
        <v>0.1603</v>
      </c>
      <c r="ET144" s="33">
        <f t="shared" si="151"/>
        <v>0.19929999999999998</v>
      </c>
      <c r="EU144" s="33">
        <f t="shared" si="151"/>
        <v>0.26129999999999998</v>
      </c>
      <c r="EV144" s="33">
        <f t="shared" si="151"/>
        <v>0.1575</v>
      </c>
      <c r="EW144" s="33">
        <f t="shared" si="151"/>
        <v>0.12</v>
      </c>
      <c r="EX144" s="33">
        <f t="shared" si="151"/>
        <v>0.127</v>
      </c>
      <c r="EY144" s="33">
        <f t="shared" si="151"/>
        <v>0.19389999999999999</v>
      </c>
      <c r="EZ144" s="33">
        <f t="shared" si="151"/>
        <v>0.1492</v>
      </c>
      <c r="FA144" s="33">
        <f t="shared" si="151"/>
        <v>0.12</v>
      </c>
      <c r="FB144" s="33">
        <f t="shared" si="151"/>
        <v>0.20119999999999999</v>
      </c>
      <c r="FC144" s="33">
        <f t="shared" si="151"/>
        <v>0.12</v>
      </c>
      <c r="FD144" s="33">
        <f t="shared" si="151"/>
        <v>0.15629999999999999</v>
      </c>
      <c r="FE144" s="33">
        <f t="shared" si="151"/>
        <v>0.15839999999999999</v>
      </c>
      <c r="FF144" s="33">
        <f t="shared" si="151"/>
        <v>0.15329999999999999</v>
      </c>
      <c r="FG144" s="33">
        <f t="shared" si="151"/>
        <v>0.13319999999999999</v>
      </c>
      <c r="FH144" s="33">
        <f t="shared" si="151"/>
        <v>0.13719999999999999</v>
      </c>
      <c r="FI144" s="33">
        <f t="shared" si="151"/>
        <v>0.14579999999999999</v>
      </c>
      <c r="FJ144" s="33">
        <f t="shared" si="151"/>
        <v>0.12</v>
      </c>
      <c r="FK144" s="33">
        <f t="shared" si="151"/>
        <v>0.14929999999999999</v>
      </c>
      <c r="FL144" s="33">
        <f t="shared" si="151"/>
        <v>0.12</v>
      </c>
      <c r="FM144" s="33">
        <f t="shared" si="151"/>
        <v>0.12</v>
      </c>
      <c r="FN144" s="33">
        <f t="shared" si="151"/>
        <v>0.20119999999999999</v>
      </c>
      <c r="FO144" s="33">
        <f t="shared" si="151"/>
        <v>0.1434</v>
      </c>
      <c r="FP144" s="33">
        <f t="shared" si="151"/>
        <v>0.15040000000000001</v>
      </c>
      <c r="FQ144" s="33">
        <f t="shared" si="151"/>
        <v>0.12089999999999999</v>
      </c>
      <c r="FR144" s="33">
        <f t="shared" si="151"/>
        <v>0.12</v>
      </c>
      <c r="FS144" s="33">
        <f t="shared" si="151"/>
        <v>0.12</v>
      </c>
      <c r="FT144" s="33">
        <f t="shared" si="151"/>
        <v>0.1837</v>
      </c>
      <c r="FU144" s="33">
        <f t="shared" si="151"/>
        <v>0.1913</v>
      </c>
      <c r="FV144" s="33">
        <f t="shared" si="151"/>
        <v>0.1605</v>
      </c>
      <c r="FW144" s="33">
        <f t="shared" si="151"/>
        <v>0.15759999999999999</v>
      </c>
      <c r="FX144" s="33">
        <f t="shared" si="151"/>
        <v>0.12</v>
      </c>
      <c r="FY144" s="91"/>
      <c r="FZ144" s="11">
        <f>SUM(C144:FX144)</f>
        <v>27.593400000000013</v>
      </c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</row>
    <row r="145" spans="1:195" x14ac:dyDescent="0.35">
      <c r="A145" s="7"/>
      <c r="B145" s="7" t="s">
        <v>647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</row>
    <row r="146" spans="1:195" x14ac:dyDescent="0.35">
      <c r="A146" s="6" t="s">
        <v>648</v>
      </c>
      <c r="B146" s="7" t="s">
        <v>649</v>
      </c>
      <c r="C146" s="7">
        <f t="shared" ref="C146:BN146" si="152">ROUND(IF(C99&lt;=459,C120*C137*C133,0),2)</f>
        <v>0</v>
      </c>
      <c r="D146" s="7">
        <f t="shared" si="152"/>
        <v>0</v>
      </c>
      <c r="E146" s="7">
        <f t="shared" si="152"/>
        <v>0</v>
      </c>
      <c r="F146" s="7">
        <f t="shared" si="152"/>
        <v>0</v>
      </c>
      <c r="G146" s="7">
        <f t="shared" si="152"/>
        <v>0</v>
      </c>
      <c r="H146" s="7">
        <f t="shared" si="152"/>
        <v>0</v>
      </c>
      <c r="I146" s="7">
        <f t="shared" si="152"/>
        <v>0</v>
      </c>
      <c r="J146" s="7">
        <f t="shared" si="152"/>
        <v>0</v>
      </c>
      <c r="K146" s="7">
        <f t="shared" si="152"/>
        <v>307319.88</v>
      </c>
      <c r="L146" s="7">
        <f t="shared" si="152"/>
        <v>0</v>
      </c>
      <c r="M146" s="7">
        <f t="shared" si="152"/>
        <v>0</v>
      </c>
      <c r="N146" s="7">
        <f t="shared" si="152"/>
        <v>0</v>
      </c>
      <c r="O146" s="7">
        <f t="shared" si="152"/>
        <v>0</v>
      </c>
      <c r="P146" s="7">
        <f t="shared" si="152"/>
        <v>327513.46999999997</v>
      </c>
      <c r="Q146" s="7">
        <f t="shared" si="152"/>
        <v>0</v>
      </c>
      <c r="R146" s="7">
        <f t="shared" si="152"/>
        <v>0</v>
      </c>
      <c r="S146" s="7">
        <f t="shared" si="152"/>
        <v>0</v>
      </c>
      <c r="T146" s="7">
        <f t="shared" si="152"/>
        <v>250901.72</v>
      </c>
      <c r="U146" s="7">
        <f t="shared" si="152"/>
        <v>92942.65</v>
      </c>
      <c r="V146" s="7">
        <f t="shared" si="152"/>
        <v>311216.55</v>
      </c>
      <c r="W146" s="7">
        <f t="shared" si="152"/>
        <v>202697.85</v>
      </c>
      <c r="X146" s="7">
        <f t="shared" si="152"/>
        <v>35167.370000000003</v>
      </c>
      <c r="Y146" s="7">
        <f t="shared" si="152"/>
        <v>0</v>
      </c>
      <c r="Z146" s="7">
        <f t="shared" si="152"/>
        <v>183423.81</v>
      </c>
      <c r="AA146" s="7">
        <f t="shared" si="152"/>
        <v>0</v>
      </c>
      <c r="AB146" s="7">
        <f t="shared" si="152"/>
        <v>0</v>
      </c>
      <c r="AC146" s="7">
        <f t="shared" si="152"/>
        <v>0</v>
      </c>
      <c r="AD146" s="7">
        <f t="shared" si="152"/>
        <v>0</v>
      </c>
      <c r="AE146" s="7">
        <f t="shared" si="152"/>
        <v>114682.88</v>
      </c>
      <c r="AF146" s="7">
        <f t="shared" si="152"/>
        <v>183121.58</v>
      </c>
      <c r="AG146" s="7">
        <f t="shared" si="152"/>
        <v>0</v>
      </c>
      <c r="AH146" s="7">
        <f t="shared" si="152"/>
        <v>0</v>
      </c>
      <c r="AI146" s="7">
        <f t="shared" si="152"/>
        <v>361462.88</v>
      </c>
      <c r="AJ146" s="7">
        <f t="shared" si="152"/>
        <v>281227.34999999998</v>
      </c>
      <c r="AK146" s="7">
        <f t="shared" si="152"/>
        <v>302288.46999999997</v>
      </c>
      <c r="AL146" s="7">
        <f t="shared" si="152"/>
        <v>373265.09</v>
      </c>
      <c r="AM146" s="7">
        <f t="shared" si="152"/>
        <v>349092.37</v>
      </c>
      <c r="AN146" s="7">
        <f t="shared" si="152"/>
        <v>271817.98</v>
      </c>
      <c r="AO146" s="7">
        <f t="shared" si="152"/>
        <v>0</v>
      </c>
      <c r="AP146" s="7">
        <f t="shared" si="152"/>
        <v>0</v>
      </c>
      <c r="AQ146" s="7">
        <f t="shared" si="152"/>
        <v>252971.62</v>
      </c>
      <c r="AR146" s="7">
        <f t="shared" si="152"/>
        <v>0</v>
      </c>
      <c r="AS146" s="7">
        <f t="shared" si="152"/>
        <v>0</v>
      </c>
      <c r="AT146" s="7">
        <f t="shared" si="152"/>
        <v>0</v>
      </c>
      <c r="AU146" s="7">
        <f t="shared" si="152"/>
        <v>206216.39</v>
      </c>
      <c r="AV146" s="7">
        <f t="shared" si="152"/>
        <v>291364.77</v>
      </c>
      <c r="AW146" s="7">
        <f t="shared" si="152"/>
        <v>180872.84</v>
      </c>
      <c r="AX146" s="7">
        <f t="shared" si="152"/>
        <v>84828.479999999996</v>
      </c>
      <c r="AY146" s="7">
        <f t="shared" si="152"/>
        <v>376137.32</v>
      </c>
      <c r="AZ146" s="7">
        <f t="shared" si="152"/>
        <v>0</v>
      </c>
      <c r="BA146" s="7">
        <f t="shared" si="152"/>
        <v>0</v>
      </c>
      <c r="BB146" s="7">
        <f t="shared" si="152"/>
        <v>0</v>
      </c>
      <c r="BC146" s="7">
        <f t="shared" si="152"/>
        <v>0</v>
      </c>
      <c r="BD146" s="7">
        <f t="shared" si="152"/>
        <v>0</v>
      </c>
      <c r="BE146" s="7">
        <f t="shared" si="152"/>
        <v>0</v>
      </c>
      <c r="BF146" s="7">
        <f t="shared" si="152"/>
        <v>0</v>
      </c>
      <c r="BG146" s="7">
        <f t="shared" si="152"/>
        <v>0</v>
      </c>
      <c r="BH146" s="7">
        <f t="shared" si="152"/>
        <v>0</v>
      </c>
      <c r="BI146" s="7">
        <f t="shared" si="152"/>
        <v>330258.82</v>
      </c>
      <c r="BJ146" s="7">
        <f t="shared" si="152"/>
        <v>0</v>
      </c>
      <c r="BK146" s="7">
        <f t="shared" si="152"/>
        <v>0</v>
      </c>
      <c r="BL146" s="7">
        <f t="shared" si="152"/>
        <v>123735.13</v>
      </c>
      <c r="BM146" s="7">
        <f t="shared" si="152"/>
        <v>386793.87</v>
      </c>
      <c r="BN146" s="7">
        <f t="shared" si="152"/>
        <v>0</v>
      </c>
      <c r="BO146" s="7">
        <f t="shared" ref="BO146:DZ146" si="153">ROUND(IF(BO99&lt;=459,BO120*BO137*BO133,0),2)</f>
        <v>0</v>
      </c>
      <c r="BP146" s="7">
        <f t="shared" si="153"/>
        <v>222193.5</v>
      </c>
      <c r="BQ146" s="7">
        <f t="shared" si="153"/>
        <v>0</v>
      </c>
      <c r="BR146" s="7">
        <f t="shared" si="153"/>
        <v>0</v>
      </c>
      <c r="BS146" s="7">
        <f t="shared" si="153"/>
        <v>0</v>
      </c>
      <c r="BT146" s="7">
        <f t="shared" si="153"/>
        <v>236051.17</v>
      </c>
      <c r="BU146" s="7">
        <f t="shared" si="153"/>
        <v>253899.76</v>
      </c>
      <c r="BV146" s="7">
        <f t="shared" si="153"/>
        <v>0</v>
      </c>
      <c r="BW146" s="7">
        <f t="shared" si="153"/>
        <v>0</v>
      </c>
      <c r="BX146" s="7">
        <f t="shared" si="153"/>
        <v>84496.960000000006</v>
      </c>
      <c r="BY146" s="7">
        <f t="shared" si="153"/>
        <v>0</v>
      </c>
      <c r="BZ146" s="7">
        <f t="shared" si="153"/>
        <v>235286.14</v>
      </c>
      <c r="CA146" s="7">
        <f t="shared" si="153"/>
        <v>116148.68</v>
      </c>
      <c r="CB146" s="7">
        <f t="shared" si="153"/>
        <v>0</v>
      </c>
      <c r="CC146" s="7">
        <f t="shared" si="153"/>
        <v>244034.28</v>
      </c>
      <c r="CD146" s="7">
        <f t="shared" si="153"/>
        <v>42767.03</v>
      </c>
      <c r="CE146" s="7">
        <f t="shared" si="153"/>
        <v>169133.02</v>
      </c>
      <c r="CF146" s="7">
        <f t="shared" si="153"/>
        <v>113739.54</v>
      </c>
      <c r="CG146" s="7">
        <f t="shared" si="153"/>
        <v>218138.01</v>
      </c>
      <c r="CH146" s="7">
        <f t="shared" si="153"/>
        <v>195074.61</v>
      </c>
      <c r="CI146" s="7">
        <f t="shared" si="153"/>
        <v>0</v>
      </c>
      <c r="CJ146" s="7">
        <f t="shared" si="153"/>
        <v>0</v>
      </c>
      <c r="CK146" s="7">
        <f t="shared" si="153"/>
        <v>0</v>
      </c>
      <c r="CL146" s="7">
        <f t="shared" si="153"/>
        <v>0</v>
      </c>
      <c r="CM146" s="7">
        <f t="shared" si="153"/>
        <v>0</v>
      </c>
      <c r="CN146" s="7">
        <f t="shared" si="153"/>
        <v>0</v>
      </c>
      <c r="CO146" s="7">
        <f t="shared" si="153"/>
        <v>0</v>
      </c>
      <c r="CP146" s="7">
        <f t="shared" si="153"/>
        <v>0</v>
      </c>
      <c r="CQ146" s="7">
        <f t="shared" si="153"/>
        <v>0</v>
      </c>
      <c r="CR146" s="7">
        <f t="shared" si="153"/>
        <v>241738.26</v>
      </c>
      <c r="CS146" s="7">
        <f t="shared" si="153"/>
        <v>210007.37</v>
      </c>
      <c r="CT146" s="7">
        <f t="shared" si="153"/>
        <v>179204.92</v>
      </c>
      <c r="CU146" s="7">
        <f t="shared" si="153"/>
        <v>231500.38</v>
      </c>
      <c r="CV146" s="7">
        <f t="shared" si="153"/>
        <v>16918.349999999999</v>
      </c>
      <c r="CW146" s="7">
        <f t="shared" si="153"/>
        <v>212202.46</v>
      </c>
      <c r="CX146" s="7">
        <f t="shared" si="153"/>
        <v>0</v>
      </c>
      <c r="CY146" s="7">
        <f t="shared" si="153"/>
        <v>44667.45</v>
      </c>
      <c r="CZ146" s="7">
        <f t="shared" si="153"/>
        <v>0</v>
      </c>
      <c r="DA146" s="7">
        <f t="shared" si="153"/>
        <v>103651.89</v>
      </c>
      <c r="DB146" s="7">
        <f t="shared" si="153"/>
        <v>172201.5</v>
      </c>
      <c r="DC146" s="7">
        <f t="shared" si="153"/>
        <v>93770.23</v>
      </c>
      <c r="DD146" s="7">
        <f t="shared" si="153"/>
        <v>239155.99</v>
      </c>
      <c r="DE146" s="7">
        <f t="shared" si="153"/>
        <v>189069.19</v>
      </c>
      <c r="DF146" s="7">
        <f t="shared" si="153"/>
        <v>0</v>
      </c>
      <c r="DG146" s="7">
        <f t="shared" si="153"/>
        <v>130581.91</v>
      </c>
      <c r="DH146" s="7">
        <f t="shared" si="153"/>
        <v>0</v>
      </c>
      <c r="DI146" s="7">
        <f t="shared" si="153"/>
        <v>0</v>
      </c>
      <c r="DJ146" s="7">
        <f t="shared" si="153"/>
        <v>0</v>
      </c>
      <c r="DK146" s="7">
        <f t="shared" si="153"/>
        <v>0</v>
      </c>
      <c r="DL146" s="7">
        <f t="shared" si="153"/>
        <v>0</v>
      </c>
      <c r="DM146" s="7">
        <f t="shared" si="153"/>
        <v>269242.2</v>
      </c>
      <c r="DN146" s="7">
        <f t="shared" si="153"/>
        <v>0</v>
      </c>
      <c r="DO146" s="7">
        <f t="shared" si="153"/>
        <v>0</v>
      </c>
      <c r="DP146" s="7">
        <f t="shared" si="153"/>
        <v>176741.08</v>
      </c>
      <c r="DQ146" s="7">
        <f t="shared" si="153"/>
        <v>0</v>
      </c>
      <c r="DR146" s="7">
        <f t="shared" si="153"/>
        <v>0</v>
      </c>
      <c r="DS146" s="7">
        <f t="shared" si="153"/>
        <v>0</v>
      </c>
      <c r="DT146" s="7">
        <f t="shared" si="153"/>
        <v>329363.96000000002</v>
      </c>
      <c r="DU146" s="7">
        <f t="shared" si="153"/>
        <v>315572.98</v>
      </c>
      <c r="DV146" s="7">
        <f t="shared" si="153"/>
        <v>201650.88</v>
      </c>
      <c r="DW146" s="7">
        <f t="shared" si="153"/>
        <v>266947.18</v>
      </c>
      <c r="DX146" s="7">
        <f t="shared" si="153"/>
        <v>130286.24</v>
      </c>
      <c r="DY146" s="7">
        <f t="shared" si="153"/>
        <v>139970.1</v>
      </c>
      <c r="DZ146" s="7">
        <f t="shared" si="153"/>
        <v>0</v>
      </c>
      <c r="EA146" s="7">
        <f t="shared" ref="EA146:FX146" si="154">ROUND(IF(EA99&lt;=459,EA120*EA137*EA133,0),2)</f>
        <v>0</v>
      </c>
      <c r="EB146" s="7">
        <f t="shared" si="154"/>
        <v>0</v>
      </c>
      <c r="EC146" s="7">
        <f t="shared" si="154"/>
        <v>151041.88</v>
      </c>
      <c r="ED146" s="7">
        <f t="shared" si="154"/>
        <v>0</v>
      </c>
      <c r="EE146" s="7">
        <f t="shared" si="154"/>
        <v>266512.46000000002</v>
      </c>
      <c r="EF146" s="7">
        <f t="shared" si="154"/>
        <v>0</v>
      </c>
      <c r="EG146" s="7">
        <f t="shared" si="154"/>
        <v>259775.55</v>
      </c>
      <c r="EH146" s="7">
        <f t="shared" si="154"/>
        <v>242066.68</v>
      </c>
      <c r="EI146" s="7">
        <f t="shared" si="154"/>
        <v>0</v>
      </c>
      <c r="EJ146" s="7">
        <f t="shared" si="154"/>
        <v>0</v>
      </c>
      <c r="EK146" s="7">
        <f t="shared" si="154"/>
        <v>0</v>
      </c>
      <c r="EL146" s="7">
        <f t="shared" si="154"/>
        <v>0</v>
      </c>
      <c r="EM146" s="7">
        <f t="shared" si="154"/>
        <v>312504.08</v>
      </c>
      <c r="EN146" s="7">
        <f t="shared" si="154"/>
        <v>0</v>
      </c>
      <c r="EO146" s="7">
        <f t="shared" si="154"/>
        <v>236965.75</v>
      </c>
      <c r="EP146" s="7">
        <f t="shared" si="154"/>
        <v>174768.65</v>
      </c>
      <c r="EQ146" s="7">
        <f t="shared" si="154"/>
        <v>0</v>
      </c>
      <c r="ER146" s="7">
        <f t="shared" si="154"/>
        <v>132952.07</v>
      </c>
      <c r="ES146" s="7">
        <f t="shared" si="154"/>
        <v>260455.36</v>
      </c>
      <c r="ET146" s="7">
        <f t="shared" si="154"/>
        <v>290177.84000000003</v>
      </c>
      <c r="EU146" s="7">
        <f t="shared" si="154"/>
        <v>0</v>
      </c>
      <c r="EV146" s="7">
        <f t="shared" si="154"/>
        <v>109406.28</v>
      </c>
      <c r="EW146" s="7">
        <f t="shared" si="154"/>
        <v>0</v>
      </c>
      <c r="EX146" s="7">
        <f t="shared" si="154"/>
        <v>188374.23</v>
      </c>
      <c r="EY146" s="7">
        <f t="shared" si="154"/>
        <v>0</v>
      </c>
      <c r="EZ146" s="7">
        <f t="shared" si="154"/>
        <v>163834.48000000001</v>
      </c>
      <c r="FA146" s="7">
        <f t="shared" si="154"/>
        <v>0</v>
      </c>
      <c r="FB146" s="7">
        <f t="shared" si="154"/>
        <v>313331.64</v>
      </c>
      <c r="FC146" s="7">
        <f t="shared" si="154"/>
        <v>0</v>
      </c>
      <c r="FD146" s="7">
        <f t="shared" si="154"/>
        <v>340248.47</v>
      </c>
      <c r="FE146" s="7">
        <f t="shared" si="154"/>
        <v>117762.25</v>
      </c>
      <c r="FF146" s="7">
        <f t="shared" si="154"/>
        <v>211224.19</v>
      </c>
      <c r="FG146" s="7">
        <f t="shared" si="154"/>
        <v>145506.75</v>
      </c>
      <c r="FH146" s="7">
        <f t="shared" si="154"/>
        <v>87822.6</v>
      </c>
      <c r="FI146" s="7">
        <f t="shared" si="154"/>
        <v>0</v>
      </c>
      <c r="FJ146" s="7">
        <f t="shared" si="154"/>
        <v>0</v>
      </c>
      <c r="FK146" s="7">
        <f t="shared" si="154"/>
        <v>0</v>
      </c>
      <c r="FL146" s="7">
        <f t="shared" si="154"/>
        <v>0</v>
      </c>
      <c r="FM146" s="7">
        <f t="shared" si="154"/>
        <v>0</v>
      </c>
      <c r="FN146" s="7">
        <f t="shared" si="154"/>
        <v>0</v>
      </c>
      <c r="FO146" s="7">
        <f t="shared" si="154"/>
        <v>0</v>
      </c>
      <c r="FP146" s="7">
        <f t="shared" si="154"/>
        <v>0</v>
      </c>
      <c r="FQ146" s="7">
        <f t="shared" si="154"/>
        <v>0</v>
      </c>
      <c r="FR146" s="7">
        <f t="shared" si="154"/>
        <v>137004.38</v>
      </c>
      <c r="FS146" s="7">
        <f t="shared" si="154"/>
        <v>97263.9</v>
      </c>
      <c r="FT146" s="7">
        <f t="shared" si="154"/>
        <v>101248.93</v>
      </c>
      <c r="FU146" s="7">
        <f t="shared" si="154"/>
        <v>0</v>
      </c>
      <c r="FV146" s="7">
        <f t="shared" si="154"/>
        <v>0</v>
      </c>
      <c r="FW146" s="7">
        <f t="shared" si="154"/>
        <v>185941.57</v>
      </c>
      <c r="FX146" s="7">
        <f t="shared" si="154"/>
        <v>71134.28</v>
      </c>
      <c r="FY146" s="33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</row>
    <row r="147" spans="1:195" x14ac:dyDescent="0.35">
      <c r="A147" s="7"/>
      <c r="B147" s="7" t="s">
        <v>650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</row>
    <row r="148" spans="1:195" x14ac:dyDescent="0.35">
      <c r="A148" s="6" t="s">
        <v>651</v>
      </c>
      <c r="B148" s="7" t="s">
        <v>652</v>
      </c>
      <c r="C148" s="7">
        <f t="shared" ref="C148:BN148" si="155">ROUND(IF(C99&lt;=459,0,IF(C135&lt;=C18,C120*C137*C133,0)),2)</f>
        <v>0</v>
      </c>
      <c r="D148" s="7">
        <f t="shared" si="155"/>
        <v>0</v>
      </c>
      <c r="E148" s="7">
        <f t="shared" si="155"/>
        <v>0</v>
      </c>
      <c r="F148" s="7">
        <f t="shared" si="155"/>
        <v>0</v>
      </c>
      <c r="G148" s="7">
        <f t="shared" si="155"/>
        <v>804867.21</v>
      </c>
      <c r="H148" s="7">
        <f t="shared" si="155"/>
        <v>584421.66</v>
      </c>
      <c r="I148" s="7">
        <f t="shared" si="155"/>
        <v>0</v>
      </c>
      <c r="J148" s="7">
        <f t="shared" si="155"/>
        <v>0</v>
      </c>
      <c r="K148" s="7">
        <f t="shared" si="155"/>
        <v>0</v>
      </c>
      <c r="L148" s="7">
        <f t="shared" si="155"/>
        <v>0</v>
      </c>
      <c r="M148" s="7">
        <f t="shared" si="155"/>
        <v>0</v>
      </c>
      <c r="N148" s="7">
        <f t="shared" si="155"/>
        <v>24039387.02</v>
      </c>
      <c r="O148" s="7">
        <f t="shared" si="155"/>
        <v>3505769.94</v>
      </c>
      <c r="P148" s="7">
        <f t="shared" si="155"/>
        <v>0</v>
      </c>
      <c r="Q148" s="7">
        <f t="shared" si="155"/>
        <v>0</v>
      </c>
      <c r="R148" s="7">
        <f t="shared" si="155"/>
        <v>0</v>
      </c>
      <c r="S148" s="7">
        <f t="shared" si="155"/>
        <v>0</v>
      </c>
      <c r="T148" s="7">
        <f t="shared" si="155"/>
        <v>0</v>
      </c>
      <c r="U148" s="7">
        <f t="shared" si="155"/>
        <v>0</v>
      </c>
      <c r="V148" s="7">
        <f t="shared" si="155"/>
        <v>0</v>
      </c>
      <c r="W148" s="7">
        <f t="shared" si="155"/>
        <v>0</v>
      </c>
      <c r="X148" s="7">
        <f t="shared" si="155"/>
        <v>0</v>
      </c>
      <c r="Y148" s="7">
        <f t="shared" si="155"/>
        <v>0</v>
      </c>
      <c r="Z148" s="7">
        <f t="shared" si="155"/>
        <v>0</v>
      </c>
      <c r="AA148" s="7">
        <f t="shared" si="155"/>
        <v>12509647.029999999</v>
      </c>
      <c r="AB148" s="7">
        <f t="shared" si="155"/>
        <v>8734240.5800000001</v>
      </c>
      <c r="AC148" s="7">
        <f t="shared" si="155"/>
        <v>422086.45</v>
      </c>
      <c r="AD148" s="7">
        <f t="shared" si="155"/>
        <v>631871.93000000005</v>
      </c>
      <c r="AE148" s="7">
        <f t="shared" si="155"/>
        <v>0</v>
      </c>
      <c r="AF148" s="7">
        <f t="shared" si="155"/>
        <v>0</v>
      </c>
      <c r="AG148" s="7">
        <f t="shared" si="155"/>
        <v>256810.95</v>
      </c>
      <c r="AH148" s="7">
        <f t="shared" si="155"/>
        <v>0</v>
      </c>
      <c r="AI148" s="7">
        <f t="shared" si="155"/>
        <v>0</v>
      </c>
      <c r="AJ148" s="7">
        <f t="shared" si="155"/>
        <v>0</v>
      </c>
      <c r="AK148" s="7">
        <f t="shared" si="155"/>
        <v>0</v>
      </c>
      <c r="AL148" s="7">
        <f t="shared" si="155"/>
        <v>0</v>
      </c>
      <c r="AM148" s="7">
        <f t="shared" si="155"/>
        <v>0</v>
      </c>
      <c r="AN148" s="7">
        <f t="shared" si="155"/>
        <v>0</v>
      </c>
      <c r="AO148" s="7">
        <f t="shared" si="155"/>
        <v>0</v>
      </c>
      <c r="AP148" s="7">
        <f t="shared" si="155"/>
        <v>0</v>
      </c>
      <c r="AQ148" s="7">
        <f t="shared" si="155"/>
        <v>0</v>
      </c>
      <c r="AR148" s="7">
        <f t="shared" si="155"/>
        <v>13011444.119999999</v>
      </c>
      <c r="AS148" s="7">
        <f t="shared" si="155"/>
        <v>3400060.16</v>
      </c>
      <c r="AT148" s="7">
        <f t="shared" si="155"/>
        <v>741595.99</v>
      </c>
      <c r="AU148" s="7">
        <f t="shared" si="155"/>
        <v>0</v>
      </c>
      <c r="AV148" s="7">
        <f t="shared" si="155"/>
        <v>0</v>
      </c>
      <c r="AW148" s="7">
        <f t="shared" si="155"/>
        <v>0</v>
      </c>
      <c r="AX148" s="7">
        <f t="shared" si="155"/>
        <v>0</v>
      </c>
      <c r="AY148" s="7">
        <f t="shared" si="155"/>
        <v>0</v>
      </c>
      <c r="AZ148" s="7">
        <f t="shared" si="155"/>
        <v>0</v>
      </c>
      <c r="BA148" s="7">
        <f t="shared" si="155"/>
        <v>0</v>
      </c>
      <c r="BB148" s="7">
        <f t="shared" si="155"/>
        <v>0</v>
      </c>
      <c r="BC148" s="7">
        <f t="shared" si="155"/>
        <v>0</v>
      </c>
      <c r="BD148" s="7">
        <f t="shared" si="155"/>
        <v>786694.83</v>
      </c>
      <c r="BE148" s="7">
        <f t="shared" si="155"/>
        <v>649501</v>
      </c>
      <c r="BF148" s="7">
        <f t="shared" si="155"/>
        <v>6487433.6100000003</v>
      </c>
      <c r="BG148" s="7">
        <f t="shared" si="155"/>
        <v>0</v>
      </c>
      <c r="BH148" s="7">
        <f t="shared" si="155"/>
        <v>319667.49</v>
      </c>
      <c r="BI148" s="7">
        <f t="shared" si="155"/>
        <v>0</v>
      </c>
      <c r="BJ148" s="7">
        <f t="shared" si="155"/>
        <v>1172698.1100000001</v>
      </c>
      <c r="BK148" s="7">
        <f t="shared" si="155"/>
        <v>0</v>
      </c>
      <c r="BL148" s="7">
        <f t="shared" si="155"/>
        <v>0</v>
      </c>
      <c r="BM148" s="7">
        <f t="shared" si="155"/>
        <v>0</v>
      </c>
      <c r="BN148" s="7">
        <f t="shared" si="155"/>
        <v>0</v>
      </c>
      <c r="BO148" s="7">
        <f t="shared" ref="BO148:DZ148" si="156">ROUND(IF(BO99&lt;=459,0,IF(BO135&lt;=BO18,BO120*BO137*BO133,0)),2)</f>
        <v>0</v>
      </c>
      <c r="BP148" s="7">
        <f t="shared" si="156"/>
        <v>0</v>
      </c>
      <c r="BQ148" s="7">
        <f t="shared" si="156"/>
        <v>0</v>
      </c>
      <c r="BR148" s="7">
        <f t="shared" si="156"/>
        <v>1861537.77</v>
      </c>
      <c r="BS148" s="7">
        <f t="shared" si="156"/>
        <v>0</v>
      </c>
      <c r="BT148" s="7">
        <f t="shared" si="156"/>
        <v>0</v>
      </c>
      <c r="BU148" s="7">
        <f t="shared" si="156"/>
        <v>0</v>
      </c>
      <c r="BV148" s="7">
        <f t="shared" si="156"/>
        <v>531053.9</v>
      </c>
      <c r="BW148" s="7">
        <f t="shared" si="156"/>
        <v>824529.05</v>
      </c>
      <c r="BX148" s="7">
        <f t="shared" si="156"/>
        <v>0</v>
      </c>
      <c r="BY148" s="7">
        <f t="shared" si="156"/>
        <v>0</v>
      </c>
      <c r="BZ148" s="7">
        <f t="shared" si="156"/>
        <v>0</v>
      </c>
      <c r="CA148" s="7">
        <f t="shared" si="156"/>
        <v>0</v>
      </c>
      <c r="CB148" s="7">
        <f t="shared" si="156"/>
        <v>29191901.27</v>
      </c>
      <c r="CC148" s="7">
        <f t="shared" si="156"/>
        <v>0</v>
      </c>
      <c r="CD148" s="7">
        <f t="shared" si="156"/>
        <v>0</v>
      </c>
      <c r="CE148" s="7">
        <f t="shared" si="156"/>
        <v>0</v>
      </c>
      <c r="CF148" s="7">
        <f t="shared" si="156"/>
        <v>0</v>
      </c>
      <c r="CG148" s="7">
        <f t="shared" si="156"/>
        <v>0</v>
      </c>
      <c r="CH148" s="7">
        <f t="shared" si="156"/>
        <v>0</v>
      </c>
      <c r="CI148" s="7">
        <f t="shared" si="156"/>
        <v>0</v>
      </c>
      <c r="CJ148" s="7">
        <f t="shared" si="156"/>
        <v>0</v>
      </c>
      <c r="CK148" s="7">
        <f t="shared" si="156"/>
        <v>2725673.78</v>
      </c>
      <c r="CL148" s="7">
        <f t="shared" si="156"/>
        <v>697587.41</v>
      </c>
      <c r="CM148" s="7">
        <f t="shared" si="156"/>
        <v>0</v>
      </c>
      <c r="CN148" s="7">
        <f t="shared" si="156"/>
        <v>12367438.529999999</v>
      </c>
      <c r="CO148" s="7">
        <f t="shared" si="156"/>
        <v>7088921.1900000004</v>
      </c>
      <c r="CP148" s="7">
        <f t="shared" si="156"/>
        <v>0</v>
      </c>
      <c r="CQ148" s="7">
        <f t="shared" si="156"/>
        <v>0</v>
      </c>
      <c r="CR148" s="7">
        <f t="shared" si="156"/>
        <v>0</v>
      </c>
      <c r="CS148" s="7">
        <f t="shared" si="156"/>
        <v>0</v>
      </c>
      <c r="CT148" s="7">
        <f t="shared" si="156"/>
        <v>0</v>
      </c>
      <c r="CU148" s="7">
        <f t="shared" si="156"/>
        <v>0</v>
      </c>
      <c r="CV148" s="7">
        <f t="shared" si="156"/>
        <v>0</v>
      </c>
      <c r="CW148" s="7">
        <f t="shared" si="156"/>
        <v>0</v>
      </c>
      <c r="CX148" s="7">
        <f t="shared" si="156"/>
        <v>0</v>
      </c>
      <c r="CY148" s="7">
        <f t="shared" si="156"/>
        <v>0</v>
      </c>
      <c r="CZ148" s="7">
        <f t="shared" si="156"/>
        <v>0</v>
      </c>
      <c r="DA148" s="7">
        <f t="shared" si="156"/>
        <v>0</v>
      </c>
      <c r="DB148" s="7">
        <f t="shared" si="156"/>
        <v>0</v>
      </c>
      <c r="DC148" s="7">
        <f t="shared" si="156"/>
        <v>0</v>
      </c>
      <c r="DD148" s="7">
        <f t="shared" si="156"/>
        <v>0</v>
      </c>
      <c r="DE148" s="7">
        <f t="shared" si="156"/>
        <v>0</v>
      </c>
      <c r="DF148" s="7">
        <f t="shared" si="156"/>
        <v>0</v>
      </c>
      <c r="DG148" s="7">
        <f t="shared" si="156"/>
        <v>0</v>
      </c>
      <c r="DH148" s="7">
        <f t="shared" si="156"/>
        <v>0</v>
      </c>
      <c r="DI148" s="7">
        <f t="shared" si="156"/>
        <v>0</v>
      </c>
      <c r="DJ148" s="7">
        <f t="shared" si="156"/>
        <v>0</v>
      </c>
      <c r="DK148" s="7">
        <f t="shared" si="156"/>
        <v>0</v>
      </c>
      <c r="DL148" s="7">
        <f t="shared" si="156"/>
        <v>0</v>
      </c>
      <c r="DM148" s="7">
        <f t="shared" si="156"/>
        <v>0</v>
      </c>
      <c r="DN148" s="7">
        <f t="shared" si="156"/>
        <v>0</v>
      </c>
      <c r="DO148" s="7">
        <f t="shared" si="156"/>
        <v>0</v>
      </c>
      <c r="DP148" s="7">
        <f t="shared" si="156"/>
        <v>0</v>
      </c>
      <c r="DQ148" s="7">
        <f t="shared" si="156"/>
        <v>415479.26</v>
      </c>
      <c r="DR148" s="7">
        <f t="shared" si="156"/>
        <v>0</v>
      </c>
      <c r="DS148" s="7">
        <f t="shared" si="156"/>
        <v>0</v>
      </c>
      <c r="DT148" s="7">
        <f t="shared" si="156"/>
        <v>0</v>
      </c>
      <c r="DU148" s="7">
        <f t="shared" si="156"/>
        <v>0</v>
      </c>
      <c r="DV148" s="7">
        <f t="shared" si="156"/>
        <v>0</v>
      </c>
      <c r="DW148" s="7">
        <f t="shared" si="156"/>
        <v>0</v>
      </c>
      <c r="DX148" s="7">
        <f t="shared" si="156"/>
        <v>0</v>
      </c>
      <c r="DY148" s="7">
        <f t="shared" si="156"/>
        <v>0</v>
      </c>
      <c r="DZ148" s="7">
        <f t="shared" si="156"/>
        <v>337113.17</v>
      </c>
      <c r="EA148" s="7">
        <f t="shared" ref="EA148:FX148" si="157">ROUND(IF(EA99&lt;=459,0,IF(EA135&lt;=EA18,EA120*EA137*EA133,0)),2)</f>
        <v>300362.52</v>
      </c>
      <c r="EB148" s="7">
        <f t="shared" si="157"/>
        <v>0</v>
      </c>
      <c r="EC148" s="7">
        <f t="shared" si="157"/>
        <v>0</v>
      </c>
      <c r="ED148" s="7">
        <f t="shared" si="157"/>
        <v>170639.46</v>
      </c>
      <c r="EE148" s="7">
        <f t="shared" si="157"/>
        <v>0</v>
      </c>
      <c r="EF148" s="7">
        <f t="shared" si="157"/>
        <v>0</v>
      </c>
      <c r="EG148" s="7">
        <f t="shared" si="157"/>
        <v>0</v>
      </c>
      <c r="EH148" s="7">
        <f t="shared" si="157"/>
        <v>0</v>
      </c>
      <c r="EI148" s="7">
        <f t="shared" si="157"/>
        <v>0</v>
      </c>
      <c r="EJ148" s="7">
        <f t="shared" si="157"/>
        <v>0</v>
      </c>
      <c r="EK148" s="7">
        <f t="shared" si="157"/>
        <v>353736.16</v>
      </c>
      <c r="EL148" s="7">
        <f t="shared" si="157"/>
        <v>0</v>
      </c>
      <c r="EM148" s="7">
        <f t="shared" si="157"/>
        <v>0</v>
      </c>
      <c r="EN148" s="7">
        <f t="shared" si="157"/>
        <v>0</v>
      </c>
      <c r="EO148" s="7">
        <f t="shared" si="157"/>
        <v>0</v>
      </c>
      <c r="EP148" s="7">
        <f t="shared" si="157"/>
        <v>0</v>
      </c>
      <c r="EQ148" s="7">
        <f t="shared" si="157"/>
        <v>685848.8</v>
      </c>
      <c r="ER148" s="7">
        <f t="shared" si="157"/>
        <v>0</v>
      </c>
      <c r="ES148" s="7">
        <f t="shared" si="157"/>
        <v>0</v>
      </c>
      <c r="ET148" s="7">
        <f t="shared" si="157"/>
        <v>0</v>
      </c>
      <c r="EU148" s="7">
        <f t="shared" si="157"/>
        <v>0</v>
      </c>
      <c r="EV148" s="7">
        <f t="shared" si="157"/>
        <v>0</v>
      </c>
      <c r="EW148" s="7">
        <f t="shared" si="157"/>
        <v>364678.43</v>
      </c>
      <c r="EX148" s="7">
        <f t="shared" si="157"/>
        <v>0</v>
      </c>
      <c r="EY148" s="7">
        <f t="shared" si="157"/>
        <v>0</v>
      </c>
      <c r="EZ148" s="7">
        <f t="shared" si="157"/>
        <v>0</v>
      </c>
      <c r="FA148" s="7">
        <f t="shared" si="157"/>
        <v>1905231.78</v>
      </c>
      <c r="FB148" s="7">
        <f t="shared" si="157"/>
        <v>0</v>
      </c>
      <c r="FC148" s="7">
        <f t="shared" si="157"/>
        <v>838375.5</v>
      </c>
      <c r="FD148" s="7">
        <f t="shared" si="157"/>
        <v>0</v>
      </c>
      <c r="FE148" s="7">
        <f t="shared" si="157"/>
        <v>0</v>
      </c>
      <c r="FF148" s="7">
        <f t="shared" si="157"/>
        <v>0</v>
      </c>
      <c r="FG148" s="7">
        <f t="shared" si="157"/>
        <v>0</v>
      </c>
      <c r="FH148" s="7">
        <f t="shared" si="157"/>
        <v>0</v>
      </c>
      <c r="FI148" s="7">
        <f t="shared" si="157"/>
        <v>0</v>
      </c>
      <c r="FJ148" s="7">
        <f t="shared" si="157"/>
        <v>895052.7</v>
      </c>
      <c r="FK148" s="7">
        <f t="shared" si="157"/>
        <v>0</v>
      </c>
      <c r="FL148" s="7">
        <f t="shared" si="157"/>
        <v>2188867.4</v>
      </c>
      <c r="FM148" s="7">
        <f t="shared" si="157"/>
        <v>1575712.12</v>
      </c>
      <c r="FN148" s="7">
        <f t="shared" si="157"/>
        <v>0</v>
      </c>
      <c r="FO148" s="7">
        <f t="shared" si="157"/>
        <v>0</v>
      </c>
      <c r="FP148" s="7">
        <f t="shared" si="157"/>
        <v>0</v>
      </c>
      <c r="FQ148" s="7">
        <f t="shared" si="157"/>
        <v>0</v>
      </c>
      <c r="FR148" s="7">
        <f t="shared" si="157"/>
        <v>0</v>
      </c>
      <c r="FS148" s="7">
        <f t="shared" si="157"/>
        <v>0</v>
      </c>
      <c r="FT148" s="7">
        <f t="shared" si="157"/>
        <v>0</v>
      </c>
      <c r="FU148" s="7">
        <f t="shared" si="157"/>
        <v>0</v>
      </c>
      <c r="FV148" s="7">
        <f t="shared" si="157"/>
        <v>0</v>
      </c>
      <c r="FW148" s="7">
        <f t="shared" si="157"/>
        <v>0</v>
      </c>
      <c r="FX148" s="7">
        <f t="shared" si="157"/>
        <v>0</v>
      </c>
      <c r="FY148" s="7"/>
      <c r="FZ148" s="7"/>
      <c r="GA148" s="7"/>
      <c r="GB148" s="33"/>
      <c r="GC148" s="33"/>
      <c r="GD148" s="33"/>
      <c r="GE148" s="33"/>
      <c r="GF148" s="33"/>
      <c r="GG148" s="7"/>
      <c r="GH148" s="7"/>
      <c r="GI148" s="7"/>
      <c r="GJ148" s="7"/>
      <c r="GK148" s="7"/>
      <c r="GL148" s="7"/>
      <c r="GM148" s="7"/>
    </row>
    <row r="149" spans="1:195" x14ac:dyDescent="0.35">
      <c r="A149" s="7"/>
      <c r="B149" s="7" t="s">
        <v>653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</row>
    <row r="150" spans="1:195" x14ac:dyDescent="0.35">
      <c r="A150" s="6" t="s">
        <v>654</v>
      </c>
      <c r="B150" s="7" t="s">
        <v>655</v>
      </c>
      <c r="C150" s="18">
        <f t="shared" ref="C150:BN150" si="158">ROUND(IF((AND((C99&lt;=459),(C135&lt;=C18)))=TRUE(),0,IF((AND(C146=0,C148=0))=TRUE(),C18*C20,0)),1)</f>
        <v>3067.2</v>
      </c>
      <c r="D150" s="18">
        <f t="shared" si="158"/>
        <v>18097</v>
      </c>
      <c r="E150" s="18">
        <f t="shared" si="158"/>
        <v>2665.5</v>
      </c>
      <c r="F150" s="18">
        <f t="shared" si="158"/>
        <v>10903.1</v>
      </c>
      <c r="G150" s="18">
        <f t="shared" si="158"/>
        <v>0</v>
      </c>
      <c r="H150" s="18">
        <f t="shared" si="158"/>
        <v>0</v>
      </c>
      <c r="I150" s="18">
        <f t="shared" si="158"/>
        <v>3765.9</v>
      </c>
      <c r="J150" s="18">
        <f t="shared" si="158"/>
        <v>965.4</v>
      </c>
      <c r="K150" s="18">
        <f t="shared" si="158"/>
        <v>0</v>
      </c>
      <c r="L150" s="18">
        <f t="shared" si="158"/>
        <v>998.5</v>
      </c>
      <c r="M150" s="18">
        <f t="shared" si="158"/>
        <v>441.4</v>
      </c>
      <c r="N150" s="18">
        <f t="shared" si="158"/>
        <v>0</v>
      </c>
      <c r="O150" s="18">
        <f t="shared" si="158"/>
        <v>0</v>
      </c>
      <c r="P150" s="18">
        <f t="shared" si="158"/>
        <v>0</v>
      </c>
      <c r="Q150" s="18">
        <f t="shared" si="158"/>
        <v>18055.900000000001</v>
      </c>
      <c r="R150" s="18">
        <f t="shared" si="158"/>
        <v>3003.5</v>
      </c>
      <c r="S150" s="18">
        <f t="shared" si="158"/>
        <v>752.1</v>
      </c>
      <c r="T150" s="18">
        <f t="shared" si="158"/>
        <v>0</v>
      </c>
      <c r="U150" s="18">
        <f t="shared" si="158"/>
        <v>0</v>
      </c>
      <c r="V150" s="18">
        <f t="shared" si="158"/>
        <v>0</v>
      </c>
      <c r="W150" s="18">
        <f t="shared" si="158"/>
        <v>0</v>
      </c>
      <c r="X150" s="18">
        <f t="shared" si="158"/>
        <v>0</v>
      </c>
      <c r="Y150" s="18">
        <f t="shared" si="158"/>
        <v>443.8</v>
      </c>
      <c r="Z150" s="18">
        <f t="shared" si="158"/>
        <v>0</v>
      </c>
      <c r="AA150" s="18">
        <f t="shared" si="158"/>
        <v>0</v>
      </c>
      <c r="AB150" s="18">
        <f t="shared" si="158"/>
        <v>0</v>
      </c>
      <c r="AC150" s="18">
        <f t="shared" si="158"/>
        <v>0</v>
      </c>
      <c r="AD150" s="18">
        <f t="shared" si="158"/>
        <v>0</v>
      </c>
      <c r="AE150" s="18">
        <f t="shared" si="158"/>
        <v>0</v>
      </c>
      <c r="AF150" s="18">
        <f t="shared" si="158"/>
        <v>0</v>
      </c>
      <c r="AG150" s="18">
        <f t="shared" si="158"/>
        <v>0</v>
      </c>
      <c r="AH150" s="18">
        <f t="shared" si="158"/>
        <v>450.9</v>
      </c>
      <c r="AI150" s="18">
        <f t="shared" si="158"/>
        <v>0</v>
      </c>
      <c r="AJ150" s="18">
        <f t="shared" si="158"/>
        <v>0</v>
      </c>
      <c r="AK150" s="18">
        <f t="shared" si="158"/>
        <v>0</v>
      </c>
      <c r="AL150" s="18">
        <f t="shared" si="158"/>
        <v>0</v>
      </c>
      <c r="AM150" s="18">
        <f t="shared" si="158"/>
        <v>0</v>
      </c>
      <c r="AN150" s="18">
        <f t="shared" si="158"/>
        <v>0</v>
      </c>
      <c r="AO150" s="18">
        <f t="shared" si="158"/>
        <v>2028.1</v>
      </c>
      <c r="AP150" s="18">
        <f t="shared" si="158"/>
        <v>39190.400000000001</v>
      </c>
      <c r="AQ150" s="18">
        <f t="shared" si="158"/>
        <v>0</v>
      </c>
      <c r="AR150" s="18">
        <f t="shared" si="158"/>
        <v>0</v>
      </c>
      <c r="AS150" s="18">
        <f t="shared" si="158"/>
        <v>0</v>
      </c>
      <c r="AT150" s="18">
        <f t="shared" si="158"/>
        <v>0</v>
      </c>
      <c r="AU150" s="18">
        <f t="shared" si="158"/>
        <v>0</v>
      </c>
      <c r="AV150" s="18">
        <f t="shared" si="158"/>
        <v>0</v>
      </c>
      <c r="AW150" s="18">
        <f t="shared" si="158"/>
        <v>0</v>
      </c>
      <c r="AX150" s="18">
        <f t="shared" si="158"/>
        <v>0</v>
      </c>
      <c r="AY150" s="18">
        <f t="shared" si="158"/>
        <v>0</v>
      </c>
      <c r="AZ150" s="18">
        <f t="shared" si="158"/>
        <v>5831.4</v>
      </c>
      <c r="BA150" s="18">
        <f t="shared" si="158"/>
        <v>4245.6000000000004</v>
      </c>
      <c r="BB150" s="18">
        <f t="shared" si="158"/>
        <v>3478.9</v>
      </c>
      <c r="BC150" s="18">
        <f t="shared" si="158"/>
        <v>12120.7</v>
      </c>
      <c r="BD150" s="18">
        <f t="shared" si="158"/>
        <v>0</v>
      </c>
      <c r="BE150" s="18">
        <f t="shared" si="158"/>
        <v>0</v>
      </c>
      <c r="BF150" s="18">
        <f t="shared" si="158"/>
        <v>0</v>
      </c>
      <c r="BG150" s="18">
        <f t="shared" si="158"/>
        <v>418.3</v>
      </c>
      <c r="BH150" s="18">
        <f t="shared" si="158"/>
        <v>0</v>
      </c>
      <c r="BI150" s="18">
        <f t="shared" si="158"/>
        <v>0</v>
      </c>
      <c r="BJ150" s="18">
        <f t="shared" si="158"/>
        <v>0</v>
      </c>
      <c r="BK150" s="18">
        <f t="shared" si="158"/>
        <v>11928.6</v>
      </c>
      <c r="BL150" s="18">
        <f t="shared" si="158"/>
        <v>0</v>
      </c>
      <c r="BM150" s="18">
        <f t="shared" si="158"/>
        <v>0</v>
      </c>
      <c r="BN150" s="18">
        <f t="shared" si="158"/>
        <v>1450.8</v>
      </c>
      <c r="BO150" s="18">
        <f t="shared" ref="BO150:DZ150" si="159">ROUND(IF((AND((BO99&lt;=459),(BO135&lt;=BO18)))=TRUE(),0,IF((AND(BO146=0,BO148=0))=TRUE(),BO18*BO20,0)),1)</f>
        <v>592</v>
      </c>
      <c r="BP150" s="18">
        <f t="shared" si="159"/>
        <v>0</v>
      </c>
      <c r="BQ150" s="18">
        <f t="shared" si="159"/>
        <v>2743.4</v>
      </c>
      <c r="BR150" s="18">
        <f t="shared" si="159"/>
        <v>0</v>
      </c>
      <c r="BS150" s="18">
        <f t="shared" si="159"/>
        <v>516.5</v>
      </c>
      <c r="BT150" s="18">
        <f t="shared" si="159"/>
        <v>0</v>
      </c>
      <c r="BU150" s="18">
        <f t="shared" si="159"/>
        <v>0</v>
      </c>
      <c r="BV150" s="18">
        <f t="shared" si="159"/>
        <v>0</v>
      </c>
      <c r="BW150" s="18">
        <f t="shared" si="159"/>
        <v>0</v>
      </c>
      <c r="BX150" s="18">
        <f t="shared" si="159"/>
        <v>0</v>
      </c>
      <c r="BY150" s="18">
        <f t="shared" si="159"/>
        <v>207.7</v>
      </c>
      <c r="BZ150" s="18">
        <f t="shared" si="159"/>
        <v>0</v>
      </c>
      <c r="CA150" s="18">
        <f t="shared" si="159"/>
        <v>0</v>
      </c>
      <c r="CB150" s="18">
        <f t="shared" si="159"/>
        <v>0</v>
      </c>
      <c r="CC150" s="18">
        <f t="shared" si="159"/>
        <v>0</v>
      </c>
      <c r="CD150" s="18">
        <f t="shared" si="159"/>
        <v>0</v>
      </c>
      <c r="CE150" s="18">
        <f t="shared" si="159"/>
        <v>0</v>
      </c>
      <c r="CF150" s="18">
        <f t="shared" si="159"/>
        <v>0</v>
      </c>
      <c r="CG150" s="18">
        <f t="shared" si="159"/>
        <v>0</v>
      </c>
      <c r="CH150" s="18">
        <f t="shared" si="159"/>
        <v>0</v>
      </c>
      <c r="CI150" s="18">
        <f t="shared" si="159"/>
        <v>326.2</v>
      </c>
      <c r="CJ150" s="18">
        <f t="shared" si="159"/>
        <v>412.6</v>
      </c>
      <c r="CK150" s="18">
        <f t="shared" si="159"/>
        <v>0</v>
      </c>
      <c r="CL150" s="18">
        <f t="shared" si="159"/>
        <v>0</v>
      </c>
      <c r="CM150" s="18">
        <f t="shared" si="159"/>
        <v>305</v>
      </c>
      <c r="CN150" s="18">
        <f t="shared" si="159"/>
        <v>0</v>
      </c>
      <c r="CO150" s="18">
        <f t="shared" si="159"/>
        <v>0</v>
      </c>
      <c r="CP150" s="18">
        <f t="shared" si="159"/>
        <v>458.4</v>
      </c>
      <c r="CQ150" s="18">
        <f t="shared" si="159"/>
        <v>349.4</v>
      </c>
      <c r="CR150" s="18">
        <f t="shared" si="159"/>
        <v>0</v>
      </c>
      <c r="CS150" s="18">
        <f t="shared" si="159"/>
        <v>0</v>
      </c>
      <c r="CT150" s="18">
        <f t="shared" si="159"/>
        <v>0</v>
      </c>
      <c r="CU150" s="18">
        <f t="shared" si="159"/>
        <v>0</v>
      </c>
      <c r="CV150" s="18">
        <f t="shared" si="159"/>
        <v>0</v>
      </c>
      <c r="CW150" s="18">
        <f t="shared" si="159"/>
        <v>0</v>
      </c>
      <c r="CX150" s="18">
        <f t="shared" si="159"/>
        <v>221.4</v>
      </c>
      <c r="CY150" s="18">
        <f t="shared" si="159"/>
        <v>0</v>
      </c>
      <c r="CZ150" s="18">
        <f t="shared" si="159"/>
        <v>830.9</v>
      </c>
      <c r="DA150" s="18">
        <f t="shared" si="159"/>
        <v>0</v>
      </c>
      <c r="DB150" s="18">
        <f t="shared" si="159"/>
        <v>0</v>
      </c>
      <c r="DC150" s="18">
        <f t="shared" si="159"/>
        <v>0</v>
      </c>
      <c r="DD150" s="18">
        <f t="shared" si="159"/>
        <v>0</v>
      </c>
      <c r="DE150" s="18">
        <f t="shared" si="159"/>
        <v>0</v>
      </c>
      <c r="DF150" s="18">
        <f t="shared" si="159"/>
        <v>9729.5</v>
      </c>
      <c r="DG150" s="18">
        <f t="shared" si="159"/>
        <v>0</v>
      </c>
      <c r="DH150" s="18">
        <f t="shared" si="159"/>
        <v>834.7</v>
      </c>
      <c r="DI150" s="18">
        <f t="shared" si="159"/>
        <v>1163.3</v>
      </c>
      <c r="DJ150" s="18">
        <f t="shared" si="159"/>
        <v>293.60000000000002</v>
      </c>
      <c r="DK150" s="18">
        <f t="shared" si="159"/>
        <v>229.4</v>
      </c>
      <c r="DL150" s="18">
        <f t="shared" si="159"/>
        <v>2693.8</v>
      </c>
      <c r="DM150" s="18">
        <f t="shared" si="159"/>
        <v>0</v>
      </c>
      <c r="DN150" s="18">
        <f t="shared" si="159"/>
        <v>591.1</v>
      </c>
      <c r="DO150" s="18">
        <f t="shared" si="159"/>
        <v>1522.5</v>
      </c>
      <c r="DP150" s="18">
        <f t="shared" si="159"/>
        <v>0</v>
      </c>
      <c r="DQ150" s="18">
        <f t="shared" si="159"/>
        <v>0</v>
      </c>
      <c r="DR150" s="18">
        <f t="shared" si="159"/>
        <v>623.20000000000005</v>
      </c>
      <c r="DS150" s="18">
        <f t="shared" si="159"/>
        <v>278.10000000000002</v>
      </c>
      <c r="DT150" s="18">
        <f t="shared" si="159"/>
        <v>0</v>
      </c>
      <c r="DU150" s="18">
        <f t="shared" si="159"/>
        <v>0</v>
      </c>
      <c r="DV150" s="18">
        <f t="shared" si="159"/>
        <v>0</v>
      </c>
      <c r="DW150" s="18">
        <f t="shared" si="159"/>
        <v>0</v>
      </c>
      <c r="DX150" s="18">
        <f t="shared" si="159"/>
        <v>0</v>
      </c>
      <c r="DY150" s="18">
        <f t="shared" si="159"/>
        <v>0</v>
      </c>
      <c r="DZ150" s="18">
        <f t="shared" si="159"/>
        <v>0</v>
      </c>
      <c r="EA150" s="18">
        <f t="shared" ref="EA150:FX150" si="160">ROUND(IF((AND((EA99&lt;=459),(EA135&lt;=EA18)))=TRUE(),0,IF((AND(EA146=0,EA148=0))=TRUE(),EA18*EA20,0)),1)</f>
        <v>0</v>
      </c>
      <c r="EB150" s="18">
        <f t="shared" si="160"/>
        <v>249.3</v>
      </c>
      <c r="EC150" s="18">
        <f t="shared" si="160"/>
        <v>0</v>
      </c>
      <c r="ED150" s="18">
        <f t="shared" si="160"/>
        <v>0</v>
      </c>
      <c r="EE150" s="18">
        <f t="shared" si="160"/>
        <v>0</v>
      </c>
      <c r="EF150" s="18">
        <f t="shared" si="160"/>
        <v>638.29999999999995</v>
      </c>
      <c r="EG150" s="18">
        <f t="shared" si="160"/>
        <v>0</v>
      </c>
      <c r="EH150" s="18">
        <f t="shared" si="160"/>
        <v>0</v>
      </c>
      <c r="EI150" s="18">
        <f t="shared" si="160"/>
        <v>6551.8</v>
      </c>
      <c r="EJ150" s="18">
        <f t="shared" si="160"/>
        <v>4856</v>
      </c>
      <c r="EK150" s="18">
        <f t="shared" si="160"/>
        <v>0</v>
      </c>
      <c r="EL150" s="18">
        <f t="shared" si="160"/>
        <v>220.9</v>
      </c>
      <c r="EM150" s="18">
        <f t="shared" si="160"/>
        <v>0</v>
      </c>
      <c r="EN150" s="18">
        <f t="shared" si="160"/>
        <v>450.9</v>
      </c>
      <c r="EO150" s="18">
        <f t="shared" si="160"/>
        <v>0</v>
      </c>
      <c r="EP150" s="18">
        <f t="shared" si="160"/>
        <v>0</v>
      </c>
      <c r="EQ150" s="18">
        <f t="shared" si="160"/>
        <v>0</v>
      </c>
      <c r="ER150" s="18">
        <f t="shared" si="160"/>
        <v>0</v>
      </c>
      <c r="ES150" s="18">
        <f t="shared" si="160"/>
        <v>0</v>
      </c>
      <c r="ET150" s="18">
        <f t="shared" si="160"/>
        <v>0</v>
      </c>
      <c r="EU150" s="18">
        <f t="shared" si="160"/>
        <v>268.2</v>
      </c>
      <c r="EV150" s="18">
        <f t="shared" si="160"/>
        <v>0</v>
      </c>
      <c r="EW150" s="18">
        <f t="shared" si="160"/>
        <v>0</v>
      </c>
      <c r="EX150" s="18">
        <f t="shared" si="160"/>
        <v>0</v>
      </c>
      <c r="EY150" s="18">
        <f t="shared" si="160"/>
        <v>368.7</v>
      </c>
      <c r="EZ150" s="18">
        <f t="shared" si="160"/>
        <v>0</v>
      </c>
      <c r="FA150" s="18">
        <f t="shared" si="160"/>
        <v>0</v>
      </c>
      <c r="FB150" s="18">
        <f t="shared" si="160"/>
        <v>0</v>
      </c>
      <c r="FC150" s="18">
        <f t="shared" si="160"/>
        <v>0</v>
      </c>
      <c r="FD150" s="18">
        <f t="shared" si="160"/>
        <v>0</v>
      </c>
      <c r="FE150" s="18">
        <f t="shared" si="160"/>
        <v>0</v>
      </c>
      <c r="FF150" s="18">
        <f t="shared" si="160"/>
        <v>0</v>
      </c>
      <c r="FG150" s="18">
        <f t="shared" si="160"/>
        <v>0</v>
      </c>
      <c r="FH150" s="18">
        <f t="shared" si="160"/>
        <v>0</v>
      </c>
      <c r="FI150" s="18">
        <f t="shared" si="160"/>
        <v>790.8</v>
      </c>
      <c r="FJ150" s="18">
        <f t="shared" si="160"/>
        <v>0</v>
      </c>
      <c r="FK150" s="18">
        <f t="shared" si="160"/>
        <v>1194.4000000000001</v>
      </c>
      <c r="FL150" s="18">
        <f t="shared" si="160"/>
        <v>0</v>
      </c>
      <c r="FM150" s="18">
        <f t="shared" si="160"/>
        <v>0</v>
      </c>
      <c r="FN150" s="18">
        <f t="shared" si="160"/>
        <v>10440</v>
      </c>
      <c r="FO150" s="18">
        <f t="shared" si="160"/>
        <v>511.3</v>
      </c>
      <c r="FP150" s="18">
        <f t="shared" si="160"/>
        <v>1067.9000000000001</v>
      </c>
      <c r="FQ150" s="18">
        <f t="shared" si="160"/>
        <v>452.7</v>
      </c>
      <c r="FR150" s="18">
        <f t="shared" si="160"/>
        <v>0</v>
      </c>
      <c r="FS150" s="18">
        <f t="shared" si="160"/>
        <v>0</v>
      </c>
      <c r="FT150" s="18">
        <f t="shared" si="160"/>
        <v>0</v>
      </c>
      <c r="FU150" s="18">
        <f t="shared" si="160"/>
        <v>371.1</v>
      </c>
      <c r="FV150" s="18">
        <f t="shared" si="160"/>
        <v>328.6</v>
      </c>
      <c r="FW150" s="18">
        <f t="shared" si="160"/>
        <v>0</v>
      </c>
      <c r="FX150" s="18">
        <f t="shared" si="160"/>
        <v>0</v>
      </c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</row>
    <row r="151" spans="1:195" x14ac:dyDescent="0.35">
      <c r="A151" s="7"/>
      <c r="B151" s="7" t="s">
        <v>656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</row>
    <row r="152" spans="1:195" x14ac:dyDescent="0.35">
      <c r="A152" s="6" t="s">
        <v>657</v>
      </c>
      <c r="B152" s="7" t="s">
        <v>658</v>
      </c>
      <c r="C152" s="7">
        <f t="shared" ref="C152:BN152" si="161">ROUND(IF((AND((C99&lt;=459),(C135&lt;=C18)))=TRUE(),0,(C120*C137*C150)),2)</f>
        <v>3669878.39</v>
      </c>
      <c r="D152" s="7">
        <f t="shared" si="161"/>
        <v>21753769.579999998</v>
      </c>
      <c r="E152" s="7">
        <f t="shared" si="161"/>
        <v>3162294.09</v>
      </c>
      <c r="F152" s="7">
        <f t="shared" si="161"/>
        <v>12993191.789999999</v>
      </c>
      <c r="G152" s="7">
        <f t="shared" si="161"/>
        <v>0</v>
      </c>
      <c r="H152" s="7">
        <f t="shared" si="161"/>
        <v>0</v>
      </c>
      <c r="I152" s="7">
        <f t="shared" si="161"/>
        <v>4477258.8</v>
      </c>
      <c r="J152" s="7">
        <f t="shared" si="161"/>
        <v>1105195.57</v>
      </c>
      <c r="K152" s="7">
        <f t="shared" si="161"/>
        <v>0</v>
      </c>
      <c r="L152" s="7">
        <f t="shared" si="161"/>
        <v>1235926.93</v>
      </c>
      <c r="M152" s="7">
        <f t="shared" si="161"/>
        <v>577030.32999999996</v>
      </c>
      <c r="N152" s="7">
        <f t="shared" si="161"/>
        <v>0</v>
      </c>
      <c r="O152" s="7">
        <f t="shared" si="161"/>
        <v>0</v>
      </c>
      <c r="P152" s="7">
        <f t="shared" si="161"/>
        <v>0</v>
      </c>
      <c r="Q152" s="7">
        <f t="shared" si="161"/>
        <v>21997893.390000001</v>
      </c>
      <c r="R152" s="7">
        <f t="shared" si="161"/>
        <v>3568320.46</v>
      </c>
      <c r="S152" s="7">
        <f t="shared" si="161"/>
        <v>919265.69</v>
      </c>
      <c r="T152" s="7">
        <f t="shared" si="161"/>
        <v>0</v>
      </c>
      <c r="U152" s="7">
        <f t="shared" si="161"/>
        <v>0</v>
      </c>
      <c r="V152" s="7">
        <f t="shared" si="161"/>
        <v>0</v>
      </c>
      <c r="W152" s="7">
        <f t="shared" si="161"/>
        <v>0</v>
      </c>
      <c r="X152" s="7">
        <f t="shared" si="161"/>
        <v>0</v>
      </c>
      <c r="Y152" s="7">
        <f t="shared" si="161"/>
        <v>518410.23</v>
      </c>
      <c r="Z152" s="7">
        <f t="shared" si="161"/>
        <v>0</v>
      </c>
      <c r="AA152" s="7">
        <f t="shared" si="161"/>
        <v>0</v>
      </c>
      <c r="AB152" s="7">
        <f t="shared" si="161"/>
        <v>0</v>
      </c>
      <c r="AC152" s="7">
        <f t="shared" si="161"/>
        <v>0</v>
      </c>
      <c r="AD152" s="7">
        <f t="shared" si="161"/>
        <v>0</v>
      </c>
      <c r="AE152" s="7">
        <f t="shared" si="161"/>
        <v>0</v>
      </c>
      <c r="AF152" s="7">
        <f t="shared" si="161"/>
        <v>0</v>
      </c>
      <c r="AG152" s="7">
        <f t="shared" si="161"/>
        <v>0</v>
      </c>
      <c r="AH152" s="7">
        <f t="shared" si="161"/>
        <v>538192.47</v>
      </c>
      <c r="AI152" s="7">
        <f t="shared" si="161"/>
        <v>0</v>
      </c>
      <c r="AJ152" s="7">
        <f t="shared" si="161"/>
        <v>0</v>
      </c>
      <c r="AK152" s="7">
        <f t="shared" si="161"/>
        <v>0</v>
      </c>
      <c r="AL152" s="7">
        <f t="shared" si="161"/>
        <v>0</v>
      </c>
      <c r="AM152" s="7">
        <f t="shared" si="161"/>
        <v>0</v>
      </c>
      <c r="AN152" s="7">
        <f t="shared" si="161"/>
        <v>0</v>
      </c>
      <c r="AO152" s="7">
        <f t="shared" si="161"/>
        <v>2372869.4500000002</v>
      </c>
      <c r="AP152" s="7">
        <f t="shared" si="161"/>
        <v>47781906.450000003</v>
      </c>
      <c r="AQ152" s="7">
        <f t="shared" si="161"/>
        <v>0</v>
      </c>
      <c r="AR152" s="7">
        <f t="shared" si="161"/>
        <v>0</v>
      </c>
      <c r="AS152" s="7">
        <f t="shared" si="161"/>
        <v>0</v>
      </c>
      <c r="AT152" s="7">
        <f t="shared" si="161"/>
        <v>0</v>
      </c>
      <c r="AU152" s="7">
        <f t="shared" si="161"/>
        <v>0</v>
      </c>
      <c r="AV152" s="7">
        <f t="shared" si="161"/>
        <v>0</v>
      </c>
      <c r="AW152" s="7">
        <f t="shared" si="161"/>
        <v>0</v>
      </c>
      <c r="AX152" s="7">
        <f t="shared" si="161"/>
        <v>0</v>
      </c>
      <c r="AY152" s="7">
        <f t="shared" si="161"/>
        <v>0</v>
      </c>
      <c r="AZ152" s="7">
        <f t="shared" si="161"/>
        <v>6901093.7000000002</v>
      </c>
      <c r="BA152" s="7">
        <f t="shared" si="161"/>
        <v>4912842.92</v>
      </c>
      <c r="BB152" s="7">
        <f t="shared" si="161"/>
        <v>4055560.41</v>
      </c>
      <c r="BC152" s="7">
        <f t="shared" si="161"/>
        <v>14365027.189999999</v>
      </c>
      <c r="BD152" s="7">
        <f t="shared" si="161"/>
        <v>0</v>
      </c>
      <c r="BE152" s="7">
        <f t="shared" si="161"/>
        <v>0</v>
      </c>
      <c r="BF152" s="7">
        <f t="shared" si="161"/>
        <v>0</v>
      </c>
      <c r="BG152" s="7">
        <f t="shared" si="161"/>
        <v>538930.99</v>
      </c>
      <c r="BH152" s="7">
        <f t="shared" si="161"/>
        <v>0</v>
      </c>
      <c r="BI152" s="7">
        <f t="shared" si="161"/>
        <v>0</v>
      </c>
      <c r="BJ152" s="7">
        <f t="shared" si="161"/>
        <v>0</v>
      </c>
      <c r="BK152" s="7">
        <f t="shared" si="161"/>
        <v>14166579.43</v>
      </c>
      <c r="BL152" s="7">
        <f t="shared" si="161"/>
        <v>0</v>
      </c>
      <c r="BM152" s="7">
        <f t="shared" si="161"/>
        <v>0</v>
      </c>
      <c r="BN152" s="7">
        <f t="shared" si="161"/>
        <v>1658574.59</v>
      </c>
      <c r="BO152" s="7">
        <f t="shared" ref="BO152:DZ152" si="162">ROUND(IF((AND((BO99&lt;=459),(BO135&lt;=BO18)))=TRUE(),0,(BO120*BO137*BO150)),2)</f>
        <v>709618</v>
      </c>
      <c r="BP152" s="7">
        <f t="shared" si="162"/>
        <v>0</v>
      </c>
      <c r="BQ152" s="7">
        <f t="shared" si="162"/>
        <v>3483344.16</v>
      </c>
      <c r="BR152" s="7">
        <f t="shared" si="162"/>
        <v>0</v>
      </c>
      <c r="BS152" s="7">
        <f t="shared" si="162"/>
        <v>659557.06999999995</v>
      </c>
      <c r="BT152" s="7">
        <f t="shared" si="162"/>
        <v>0</v>
      </c>
      <c r="BU152" s="7">
        <f t="shared" si="162"/>
        <v>0</v>
      </c>
      <c r="BV152" s="7">
        <f t="shared" si="162"/>
        <v>0</v>
      </c>
      <c r="BW152" s="7">
        <f t="shared" si="162"/>
        <v>0</v>
      </c>
      <c r="BX152" s="7">
        <f t="shared" si="162"/>
        <v>0</v>
      </c>
      <c r="BY152" s="7">
        <f t="shared" si="162"/>
        <v>280822.7</v>
      </c>
      <c r="BZ152" s="7">
        <f t="shared" si="162"/>
        <v>0</v>
      </c>
      <c r="CA152" s="7">
        <f t="shared" si="162"/>
        <v>0</v>
      </c>
      <c r="CB152" s="7">
        <f t="shared" si="162"/>
        <v>0</v>
      </c>
      <c r="CC152" s="7">
        <f t="shared" si="162"/>
        <v>0</v>
      </c>
      <c r="CD152" s="7">
        <f t="shared" si="162"/>
        <v>0</v>
      </c>
      <c r="CE152" s="7">
        <f t="shared" si="162"/>
        <v>0</v>
      </c>
      <c r="CF152" s="7">
        <f t="shared" si="162"/>
        <v>0</v>
      </c>
      <c r="CG152" s="7">
        <f t="shared" si="162"/>
        <v>0</v>
      </c>
      <c r="CH152" s="7">
        <f t="shared" si="162"/>
        <v>0</v>
      </c>
      <c r="CI152" s="7">
        <f t="shared" si="162"/>
        <v>400039.22</v>
      </c>
      <c r="CJ152" s="7">
        <f t="shared" si="162"/>
        <v>528768.23</v>
      </c>
      <c r="CK152" s="7">
        <f t="shared" si="162"/>
        <v>0</v>
      </c>
      <c r="CL152" s="7">
        <f t="shared" si="162"/>
        <v>0</v>
      </c>
      <c r="CM152" s="7">
        <f t="shared" si="162"/>
        <v>414151.75</v>
      </c>
      <c r="CN152" s="7">
        <f t="shared" si="162"/>
        <v>0</v>
      </c>
      <c r="CO152" s="7">
        <f t="shared" si="162"/>
        <v>0</v>
      </c>
      <c r="CP152" s="7">
        <f t="shared" si="162"/>
        <v>594606.19999999995</v>
      </c>
      <c r="CQ152" s="7">
        <f t="shared" si="162"/>
        <v>449178.98</v>
      </c>
      <c r="CR152" s="7">
        <f t="shared" si="162"/>
        <v>0</v>
      </c>
      <c r="CS152" s="7">
        <f t="shared" si="162"/>
        <v>0</v>
      </c>
      <c r="CT152" s="7">
        <f t="shared" si="162"/>
        <v>0</v>
      </c>
      <c r="CU152" s="7">
        <f t="shared" si="162"/>
        <v>0</v>
      </c>
      <c r="CV152" s="7">
        <f t="shared" si="162"/>
        <v>0</v>
      </c>
      <c r="CW152" s="7">
        <f t="shared" si="162"/>
        <v>0</v>
      </c>
      <c r="CX152" s="7">
        <f t="shared" si="162"/>
        <v>296982.96000000002</v>
      </c>
      <c r="CY152" s="7">
        <f t="shared" si="162"/>
        <v>0</v>
      </c>
      <c r="CZ152" s="7">
        <f t="shared" si="162"/>
        <v>984777.18</v>
      </c>
      <c r="DA152" s="7">
        <f t="shared" si="162"/>
        <v>0</v>
      </c>
      <c r="DB152" s="7">
        <f t="shared" si="162"/>
        <v>0</v>
      </c>
      <c r="DC152" s="7">
        <f t="shared" si="162"/>
        <v>0</v>
      </c>
      <c r="DD152" s="7">
        <f t="shared" si="162"/>
        <v>0</v>
      </c>
      <c r="DE152" s="7">
        <f t="shared" si="162"/>
        <v>0</v>
      </c>
      <c r="DF152" s="7">
        <f t="shared" si="162"/>
        <v>10981601.279999999</v>
      </c>
      <c r="DG152" s="7">
        <f t="shared" si="162"/>
        <v>0</v>
      </c>
      <c r="DH152" s="7">
        <f t="shared" si="162"/>
        <v>970667.57</v>
      </c>
      <c r="DI152" s="7">
        <f t="shared" si="162"/>
        <v>1336130.3899999999</v>
      </c>
      <c r="DJ152" s="7">
        <f t="shared" si="162"/>
        <v>386944.43</v>
      </c>
      <c r="DK152" s="7">
        <f t="shared" si="162"/>
        <v>307415.08</v>
      </c>
      <c r="DL152" s="7">
        <f t="shared" si="162"/>
        <v>3223055.28</v>
      </c>
      <c r="DM152" s="7">
        <f t="shared" si="162"/>
        <v>0</v>
      </c>
      <c r="DN152" s="7">
        <f t="shared" si="162"/>
        <v>735470.21</v>
      </c>
      <c r="DO152" s="7">
        <f t="shared" si="162"/>
        <v>1795098.79</v>
      </c>
      <c r="DP152" s="7">
        <f t="shared" si="162"/>
        <v>0</v>
      </c>
      <c r="DQ152" s="7">
        <f t="shared" si="162"/>
        <v>0</v>
      </c>
      <c r="DR152" s="7">
        <f t="shared" si="162"/>
        <v>748123.72</v>
      </c>
      <c r="DS152" s="7">
        <f t="shared" si="162"/>
        <v>357651.27</v>
      </c>
      <c r="DT152" s="7">
        <f t="shared" si="162"/>
        <v>0</v>
      </c>
      <c r="DU152" s="7">
        <f t="shared" si="162"/>
        <v>0</v>
      </c>
      <c r="DV152" s="7">
        <f t="shared" si="162"/>
        <v>0</v>
      </c>
      <c r="DW152" s="7">
        <f t="shared" si="162"/>
        <v>0</v>
      </c>
      <c r="DX152" s="7">
        <f t="shared" si="162"/>
        <v>0</v>
      </c>
      <c r="DY152" s="7">
        <f t="shared" si="162"/>
        <v>0</v>
      </c>
      <c r="DZ152" s="7">
        <f t="shared" si="162"/>
        <v>0</v>
      </c>
      <c r="EA152" s="7">
        <f t="shared" ref="EA152:FX152" si="163">ROUND(IF((AND((EA99&lt;=459),(EA135&lt;=EA18)))=TRUE(),0,(EA120*EA137*EA150)),2)</f>
        <v>0</v>
      </c>
      <c r="EB152" s="7">
        <f t="shared" si="163"/>
        <v>322396.34000000003</v>
      </c>
      <c r="EC152" s="7">
        <f t="shared" si="163"/>
        <v>0</v>
      </c>
      <c r="ED152" s="7">
        <f t="shared" si="163"/>
        <v>0</v>
      </c>
      <c r="EE152" s="7">
        <f t="shared" si="163"/>
        <v>0</v>
      </c>
      <c r="EF152" s="7">
        <f t="shared" si="163"/>
        <v>757624.47</v>
      </c>
      <c r="EG152" s="7">
        <f t="shared" si="163"/>
        <v>0</v>
      </c>
      <c r="EH152" s="7">
        <f t="shared" si="163"/>
        <v>0</v>
      </c>
      <c r="EI152" s="7">
        <f t="shared" si="163"/>
        <v>7569542.0800000001</v>
      </c>
      <c r="EJ152" s="7">
        <f t="shared" si="163"/>
        <v>5555547.6500000004</v>
      </c>
      <c r="EK152" s="7">
        <f t="shared" si="163"/>
        <v>0</v>
      </c>
      <c r="EL152" s="7">
        <f t="shared" si="163"/>
        <v>287734.06</v>
      </c>
      <c r="EM152" s="7">
        <f t="shared" si="163"/>
        <v>0</v>
      </c>
      <c r="EN152" s="7">
        <f t="shared" si="163"/>
        <v>543358.47</v>
      </c>
      <c r="EO152" s="7">
        <f t="shared" si="163"/>
        <v>0</v>
      </c>
      <c r="EP152" s="7">
        <f t="shared" si="163"/>
        <v>0</v>
      </c>
      <c r="EQ152" s="7">
        <f t="shared" si="163"/>
        <v>0</v>
      </c>
      <c r="ER152" s="7">
        <f t="shared" si="163"/>
        <v>0</v>
      </c>
      <c r="ES152" s="7">
        <f t="shared" si="163"/>
        <v>0</v>
      </c>
      <c r="ET152" s="7">
        <f t="shared" si="163"/>
        <v>0</v>
      </c>
      <c r="EU152" s="7">
        <f t="shared" si="163"/>
        <v>339645.48</v>
      </c>
      <c r="EV152" s="7">
        <f t="shared" si="163"/>
        <v>0</v>
      </c>
      <c r="EW152" s="7">
        <f t="shared" si="163"/>
        <v>0</v>
      </c>
      <c r="EX152" s="7">
        <f t="shared" si="163"/>
        <v>0</v>
      </c>
      <c r="EY152" s="7">
        <f t="shared" si="163"/>
        <v>459139.19</v>
      </c>
      <c r="EZ152" s="7">
        <f t="shared" si="163"/>
        <v>0</v>
      </c>
      <c r="FA152" s="7">
        <f t="shared" si="163"/>
        <v>0</v>
      </c>
      <c r="FB152" s="7">
        <f t="shared" si="163"/>
        <v>0</v>
      </c>
      <c r="FC152" s="7">
        <f t="shared" si="163"/>
        <v>0</v>
      </c>
      <c r="FD152" s="7">
        <f t="shared" si="163"/>
        <v>0</v>
      </c>
      <c r="FE152" s="7">
        <f t="shared" si="163"/>
        <v>0</v>
      </c>
      <c r="FF152" s="7">
        <f t="shared" si="163"/>
        <v>0</v>
      </c>
      <c r="FG152" s="7">
        <f t="shared" si="163"/>
        <v>0</v>
      </c>
      <c r="FH152" s="7">
        <f t="shared" si="163"/>
        <v>0</v>
      </c>
      <c r="FI152" s="7">
        <f t="shared" si="163"/>
        <v>954238.2</v>
      </c>
      <c r="FJ152" s="7">
        <f t="shared" si="163"/>
        <v>0</v>
      </c>
      <c r="FK152" s="7">
        <f t="shared" si="163"/>
        <v>1411274.32</v>
      </c>
      <c r="FL152" s="7">
        <f t="shared" si="163"/>
        <v>0</v>
      </c>
      <c r="FM152" s="7">
        <f t="shared" si="163"/>
        <v>0</v>
      </c>
      <c r="FN152" s="7">
        <f t="shared" si="163"/>
        <v>12149097.109999999</v>
      </c>
      <c r="FO152" s="7">
        <f t="shared" si="163"/>
        <v>636325.35</v>
      </c>
      <c r="FP152" s="7">
        <f t="shared" si="163"/>
        <v>1283965.3600000001</v>
      </c>
      <c r="FQ152" s="7">
        <f t="shared" si="163"/>
        <v>565109.61</v>
      </c>
      <c r="FR152" s="7">
        <f t="shared" si="163"/>
        <v>0</v>
      </c>
      <c r="FS152" s="7">
        <f t="shared" si="163"/>
        <v>0</v>
      </c>
      <c r="FT152" s="7">
        <f t="shared" si="163"/>
        <v>0</v>
      </c>
      <c r="FU152" s="7">
        <f t="shared" si="163"/>
        <v>486386.85</v>
      </c>
      <c r="FV152" s="7">
        <f t="shared" si="163"/>
        <v>425040.37</v>
      </c>
      <c r="FW152" s="7">
        <f t="shared" si="163"/>
        <v>0</v>
      </c>
      <c r="FX152" s="7">
        <f t="shared" si="163"/>
        <v>0</v>
      </c>
      <c r="FY152" s="18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</row>
    <row r="153" spans="1:195" x14ac:dyDescent="0.35">
      <c r="A153" s="7"/>
      <c r="B153" s="7" t="s">
        <v>659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</row>
    <row r="154" spans="1:195" x14ac:dyDescent="0.35">
      <c r="A154" s="6" t="s">
        <v>660</v>
      </c>
      <c r="B154" s="7" t="s">
        <v>661</v>
      </c>
      <c r="C154" s="7">
        <f t="shared" ref="C154:BN154" si="164">ROUND(IF((AND((C99&lt;=459),(C135&lt;=C18)))=TRUE(),0,IF(C152=0,0,C120*C144*(C133-C150))),2)</f>
        <v>4297338.22</v>
      </c>
      <c r="D154" s="7">
        <f t="shared" si="164"/>
        <v>2604202.91</v>
      </c>
      <c r="E154" s="7">
        <f t="shared" si="164"/>
        <v>5501506.3899999997</v>
      </c>
      <c r="F154" s="7">
        <f t="shared" si="164"/>
        <v>1099681.1299999999</v>
      </c>
      <c r="G154" s="7">
        <f t="shared" si="164"/>
        <v>0</v>
      </c>
      <c r="H154" s="7">
        <f t="shared" si="164"/>
        <v>0</v>
      </c>
      <c r="I154" s="7">
        <f t="shared" si="164"/>
        <v>6648289.4299999997</v>
      </c>
      <c r="J154" s="7">
        <f t="shared" si="164"/>
        <v>1147966.08</v>
      </c>
      <c r="K154" s="7">
        <f t="shared" si="164"/>
        <v>0</v>
      </c>
      <c r="L154" s="7">
        <f t="shared" si="164"/>
        <v>887245.76</v>
      </c>
      <c r="M154" s="7">
        <f t="shared" si="164"/>
        <v>1108322.6599999999</v>
      </c>
      <c r="N154" s="7">
        <f t="shared" si="164"/>
        <v>0</v>
      </c>
      <c r="O154" s="7">
        <f t="shared" si="164"/>
        <v>0</v>
      </c>
      <c r="P154" s="7">
        <f t="shared" si="164"/>
        <v>0</v>
      </c>
      <c r="Q154" s="7">
        <f t="shared" si="164"/>
        <v>29261303.140000001</v>
      </c>
      <c r="R154" s="7">
        <f t="shared" si="164"/>
        <v>724665.47</v>
      </c>
      <c r="S154" s="7">
        <f t="shared" si="164"/>
        <v>410369.44</v>
      </c>
      <c r="T154" s="7">
        <f t="shared" si="164"/>
        <v>0</v>
      </c>
      <c r="U154" s="7">
        <f t="shared" si="164"/>
        <v>0</v>
      </c>
      <c r="V154" s="7">
        <f t="shared" si="164"/>
        <v>0</v>
      </c>
      <c r="W154" s="7">
        <f t="shared" si="164"/>
        <v>0</v>
      </c>
      <c r="X154" s="7">
        <f t="shared" si="164"/>
        <v>0</v>
      </c>
      <c r="Y154" s="7">
        <f t="shared" si="164"/>
        <v>743878.78</v>
      </c>
      <c r="Z154" s="7">
        <f t="shared" si="164"/>
        <v>0</v>
      </c>
      <c r="AA154" s="7">
        <f t="shared" si="164"/>
        <v>0</v>
      </c>
      <c r="AB154" s="7">
        <f t="shared" si="164"/>
        <v>0</v>
      </c>
      <c r="AC154" s="7">
        <f t="shared" si="164"/>
        <v>0</v>
      </c>
      <c r="AD154" s="7">
        <f t="shared" si="164"/>
        <v>0</v>
      </c>
      <c r="AE154" s="7">
        <f t="shared" si="164"/>
        <v>0</v>
      </c>
      <c r="AF154" s="7">
        <f t="shared" si="164"/>
        <v>0</v>
      </c>
      <c r="AG154" s="7">
        <f t="shared" si="164"/>
        <v>0</v>
      </c>
      <c r="AH154" s="7">
        <f t="shared" si="164"/>
        <v>364393.64</v>
      </c>
      <c r="AI154" s="7">
        <f t="shared" si="164"/>
        <v>0</v>
      </c>
      <c r="AJ154" s="7">
        <f t="shared" si="164"/>
        <v>0</v>
      </c>
      <c r="AK154" s="7">
        <f t="shared" si="164"/>
        <v>0</v>
      </c>
      <c r="AL154" s="7">
        <f t="shared" si="164"/>
        <v>0</v>
      </c>
      <c r="AM154" s="7">
        <f t="shared" si="164"/>
        <v>0</v>
      </c>
      <c r="AN154" s="7">
        <f t="shared" si="164"/>
        <v>0</v>
      </c>
      <c r="AO154" s="7">
        <f t="shared" si="164"/>
        <v>1159544.6000000001</v>
      </c>
      <c r="AP154" s="7">
        <f t="shared" si="164"/>
        <v>25367620.559999999</v>
      </c>
      <c r="AQ154" s="7">
        <f t="shared" si="164"/>
        <v>0</v>
      </c>
      <c r="AR154" s="7">
        <f t="shared" si="164"/>
        <v>0</v>
      </c>
      <c r="AS154" s="7">
        <f t="shared" si="164"/>
        <v>0</v>
      </c>
      <c r="AT154" s="7">
        <f t="shared" si="164"/>
        <v>0</v>
      </c>
      <c r="AU154" s="7">
        <f t="shared" si="164"/>
        <v>0</v>
      </c>
      <c r="AV154" s="7">
        <f t="shared" si="164"/>
        <v>0</v>
      </c>
      <c r="AW154" s="7">
        <f t="shared" si="164"/>
        <v>0</v>
      </c>
      <c r="AX154" s="7">
        <f t="shared" si="164"/>
        <v>0</v>
      </c>
      <c r="AY154" s="7">
        <f t="shared" si="164"/>
        <v>0</v>
      </c>
      <c r="AZ154" s="7">
        <f t="shared" si="164"/>
        <v>5561077.2999999998</v>
      </c>
      <c r="BA154" s="7">
        <f t="shared" si="164"/>
        <v>739898.41</v>
      </c>
      <c r="BB154" s="7">
        <f t="shared" si="164"/>
        <v>825777.34</v>
      </c>
      <c r="BC154" s="7">
        <f t="shared" si="164"/>
        <v>5423541.3600000003</v>
      </c>
      <c r="BD154" s="7">
        <f t="shared" si="164"/>
        <v>0</v>
      </c>
      <c r="BE154" s="7">
        <f t="shared" si="164"/>
        <v>0</v>
      </c>
      <c r="BF154" s="7">
        <f t="shared" si="164"/>
        <v>0</v>
      </c>
      <c r="BG154" s="7">
        <f t="shared" si="164"/>
        <v>287790.40000000002</v>
      </c>
      <c r="BH154" s="7">
        <f t="shared" si="164"/>
        <v>0</v>
      </c>
      <c r="BI154" s="7">
        <f t="shared" si="164"/>
        <v>0</v>
      </c>
      <c r="BJ154" s="7">
        <f t="shared" si="164"/>
        <v>0</v>
      </c>
      <c r="BK154" s="7">
        <f t="shared" si="164"/>
        <v>920690.69</v>
      </c>
      <c r="BL154" s="7">
        <f t="shared" si="164"/>
        <v>0</v>
      </c>
      <c r="BM154" s="7">
        <f t="shared" si="164"/>
        <v>0</v>
      </c>
      <c r="BN154" s="7">
        <f t="shared" si="164"/>
        <v>862015.6</v>
      </c>
      <c r="BO154" s="7">
        <f t="shared" ref="BO154:DZ154" si="165">ROUND(IF((AND((BO99&lt;=459),(BO135&lt;=BO18)))=TRUE(),0,IF(BO152=0,0,BO120*BO144*(BO133-BO150))),2)</f>
        <v>210006.07</v>
      </c>
      <c r="BP154" s="7">
        <f t="shared" si="165"/>
        <v>0</v>
      </c>
      <c r="BQ154" s="7">
        <f t="shared" si="165"/>
        <v>412225.78</v>
      </c>
      <c r="BR154" s="7">
        <f t="shared" si="165"/>
        <v>0</v>
      </c>
      <c r="BS154" s="7">
        <f t="shared" si="165"/>
        <v>542514.11</v>
      </c>
      <c r="BT154" s="7">
        <f t="shared" si="165"/>
        <v>0</v>
      </c>
      <c r="BU154" s="7">
        <f t="shared" si="165"/>
        <v>0</v>
      </c>
      <c r="BV154" s="7">
        <f t="shared" si="165"/>
        <v>0</v>
      </c>
      <c r="BW154" s="7">
        <f t="shared" si="165"/>
        <v>0</v>
      </c>
      <c r="BX154" s="7">
        <f t="shared" si="165"/>
        <v>0</v>
      </c>
      <c r="BY154" s="7">
        <f t="shared" si="165"/>
        <v>445052.94</v>
      </c>
      <c r="BZ154" s="7">
        <f t="shared" si="165"/>
        <v>0</v>
      </c>
      <c r="CA154" s="7">
        <f t="shared" si="165"/>
        <v>0</v>
      </c>
      <c r="CB154" s="7">
        <f t="shared" si="165"/>
        <v>0</v>
      </c>
      <c r="CC154" s="7">
        <f t="shared" si="165"/>
        <v>0</v>
      </c>
      <c r="CD154" s="7">
        <f t="shared" si="165"/>
        <v>0</v>
      </c>
      <c r="CE154" s="7">
        <f t="shared" si="165"/>
        <v>0</v>
      </c>
      <c r="CF154" s="7">
        <f t="shared" si="165"/>
        <v>0</v>
      </c>
      <c r="CG154" s="7">
        <f t="shared" si="165"/>
        <v>0</v>
      </c>
      <c r="CH154" s="7">
        <f t="shared" si="165"/>
        <v>0</v>
      </c>
      <c r="CI154" s="7">
        <f t="shared" si="165"/>
        <v>263165.8</v>
      </c>
      <c r="CJ154" s="7">
        <f t="shared" si="165"/>
        <v>106960.87</v>
      </c>
      <c r="CK154" s="7">
        <f t="shared" si="165"/>
        <v>0</v>
      </c>
      <c r="CL154" s="7">
        <f t="shared" si="165"/>
        <v>0</v>
      </c>
      <c r="CM154" s="7">
        <f t="shared" si="165"/>
        <v>217468.37</v>
      </c>
      <c r="CN154" s="7">
        <f t="shared" si="165"/>
        <v>0</v>
      </c>
      <c r="CO154" s="7">
        <f t="shared" si="165"/>
        <v>0</v>
      </c>
      <c r="CP154" s="7">
        <f t="shared" si="165"/>
        <v>45248.36</v>
      </c>
      <c r="CQ154" s="7">
        <f t="shared" si="165"/>
        <v>702274.42</v>
      </c>
      <c r="CR154" s="7">
        <f t="shared" si="165"/>
        <v>0</v>
      </c>
      <c r="CS154" s="7">
        <f t="shared" si="165"/>
        <v>0</v>
      </c>
      <c r="CT154" s="7">
        <f t="shared" si="165"/>
        <v>0</v>
      </c>
      <c r="CU154" s="7">
        <f t="shared" si="165"/>
        <v>0</v>
      </c>
      <c r="CV154" s="7">
        <f t="shared" si="165"/>
        <v>0</v>
      </c>
      <c r="CW154" s="7">
        <f t="shared" si="165"/>
        <v>0</v>
      </c>
      <c r="CX154" s="7">
        <f t="shared" si="165"/>
        <v>53145.73</v>
      </c>
      <c r="CY154" s="7">
        <f t="shared" si="165"/>
        <v>0</v>
      </c>
      <c r="CZ154" s="7">
        <f t="shared" si="165"/>
        <v>433030.94</v>
      </c>
      <c r="DA154" s="7">
        <f t="shared" si="165"/>
        <v>0</v>
      </c>
      <c r="DB154" s="7">
        <f t="shared" si="165"/>
        <v>0</v>
      </c>
      <c r="DC154" s="7">
        <f t="shared" si="165"/>
        <v>0</v>
      </c>
      <c r="DD154" s="7">
        <f t="shared" si="165"/>
        <v>0</v>
      </c>
      <c r="DE154" s="7">
        <f t="shared" si="165"/>
        <v>0</v>
      </c>
      <c r="DF154" s="7">
        <f t="shared" si="165"/>
        <v>1966693.2</v>
      </c>
      <c r="DG154" s="7">
        <f t="shared" si="165"/>
        <v>0</v>
      </c>
      <c r="DH154" s="7">
        <f t="shared" si="165"/>
        <v>412989.86</v>
      </c>
      <c r="DI154" s="7">
        <f t="shared" si="165"/>
        <v>720793.13</v>
      </c>
      <c r="DJ154" s="7">
        <f t="shared" si="165"/>
        <v>28160.880000000001</v>
      </c>
      <c r="DK154" s="7">
        <f t="shared" si="165"/>
        <v>74819.86</v>
      </c>
      <c r="DL154" s="7">
        <f t="shared" si="165"/>
        <v>1284934.75</v>
      </c>
      <c r="DM154" s="7">
        <f t="shared" si="165"/>
        <v>0</v>
      </c>
      <c r="DN154" s="7">
        <f t="shared" si="165"/>
        <v>507504.1</v>
      </c>
      <c r="DO154" s="7">
        <f t="shared" si="165"/>
        <v>1245577.0900000001</v>
      </c>
      <c r="DP154" s="7">
        <f t="shared" si="165"/>
        <v>0</v>
      </c>
      <c r="DQ154" s="7">
        <f t="shared" si="165"/>
        <v>0</v>
      </c>
      <c r="DR154" s="7">
        <f t="shared" si="165"/>
        <v>1017757.97</v>
      </c>
      <c r="DS154" s="7">
        <f t="shared" si="165"/>
        <v>524482.53</v>
      </c>
      <c r="DT154" s="7">
        <f t="shared" si="165"/>
        <v>0</v>
      </c>
      <c r="DU154" s="7">
        <f t="shared" si="165"/>
        <v>0</v>
      </c>
      <c r="DV154" s="7">
        <f t="shared" si="165"/>
        <v>0</v>
      </c>
      <c r="DW154" s="7">
        <f t="shared" si="165"/>
        <v>0</v>
      </c>
      <c r="DX154" s="7">
        <f t="shared" si="165"/>
        <v>0</v>
      </c>
      <c r="DY154" s="7">
        <f t="shared" si="165"/>
        <v>0</v>
      </c>
      <c r="DZ154" s="7">
        <f t="shared" si="165"/>
        <v>0</v>
      </c>
      <c r="EA154" s="7">
        <f t="shared" ref="EA154:FX154" si="166">ROUND(IF((AND((EA99&lt;=459),(EA135&lt;=EA18)))=TRUE(),0,IF(EA152=0,0,EA120*EA144*(EA133-EA150))),2)</f>
        <v>0</v>
      </c>
      <c r="EB154" s="7">
        <f t="shared" si="166"/>
        <v>214298.52</v>
      </c>
      <c r="EC154" s="7">
        <f t="shared" si="166"/>
        <v>0</v>
      </c>
      <c r="ED154" s="7">
        <f t="shared" si="166"/>
        <v>0</v>
      </c>
      <c r="EE154" s="7">
        <f t="shared" si="166"/>
        <v>0</v>
      </c>
      <c r="EF154" s="7">
        <f t="shared" si="166"/>
        <v>877314.81</v>
      </c>
      <c r="EG154" s="7">
        <f t="shared" si="166"/>
        <v>0</v>
      </c>
      <c r="EH154" s="7">
        <f t="shared" si="166"/>
        <v>0</v>
      </c>
      <c r="EI154" s="7">
        <f t="shared" si="166"/>
        <v>12314243.23</v>
      </c>
      <c r="EJ154" s="7">
        <f t="shared" si="166"/>
        <v>1079153.1200000001</v>
      </c>
      <c r="EK154" s="7">
        <f t="shared" si="166"/>
        <v>0</v>
      </c>
      <c r="EL154" s="7">
        <f t="shared" si="166"/>
        <v>28354.639999999999</v>
      </c>
      <c r="EM154" s="7">
        <f t="shared" si="166"/>
        <v>0</v>
      </c>
      <c r="EN154" s="7">
        <f t="shared" si="166"/>
        <v>516705.71</v>
      </c>
      <c r="EO154" s="7">
        <f t="shared" si="166"/>
        <v>0</v>
      </c>
      <c r="EP154" s="7">
        <f t="shared" si="166"/>
        <v>0</v>
      </c>
      <c r="EQ154" s="7">
        <f t="shared" si="166"/>
        <v>0</v>
      </c>
      <c r="ER154" s="7">
        <f t="shared" si="166"/>
        <v>0</v>
      </c>
      <c r="ES154" s="7">
        <f t="shared" si="166"/>
        <v>0</v>
      </c>
      <c r="ET154" s="7">
        <f t="shared" si="166"/>
        <v>0</v>
      </c>
      <c r="EU154" s="7">
        <f t="shared" si="166"/>
        <v>737647.74</v>
      </c>
      <c r="EV154" s="7">
        <f t="shared" si="166"/>
        <v>0</v>
      </c>
      <c r="EW154" s="7">
        <f t="shared" si="166"/>
        <v>0</v>
      </c>
      <c r="EX154" s="7">
        <f t="shared" si="166"/>
        <v>0</v>
      </c>
      <c r="EY154" s="7">
        <f t="shared" si="166"/>
        <v>386943.07</v>
      </c>
      <c r="EZ154" s="7">
        <f t="shared" si="166"/>
        <v>0</v>
      </c>
      <c r="FA154" s="7">
        <f t="shared" si="166"/>
        <v>0</v>
      </c>
      <c r="FB154" s="7">
        <f t="shared" si="166"/>
        <v>0</v>
      </c>
      <c r="FC154" s="7">
        <f t="shared" si="166"/>
        <v>0</v>
      </c>
      <c r="FD154" s="7">
        <f t="shared" si="166"/>
        <v>0</v>
      </c>
      <c r="FE154" s="7">
        <f t="shared" si="166"/>
        <v>0</v>
      </c>
      <c r="FF154" s="7">
        <f t="shared" si="166"/>
        <v>0</v>
      </c>
      <c r="FG154" s="7">
        <f t="shared" si="166"/>
        <v>0</v>
      </c>
      <c r="FH154" s="7">
        <f t="shared" si="166"/>
        <v>0</v>
      </c>
      <c r="FI154" s="7">
        <f t="shared" si="166"/>
        <v>211412.99</v>
      </c>
      <c r="FJ154" s="7">
        <f t="shared" si="166"/>
        <v>0</v>
      </c>
      <c r="FK154" s="7">
        <f t="shared" si="166"/>
        <v>362668.1</v>
      </c>
      <c r="FL154" s="7">
        <f t="shared" si="166"/>
        <v>0</v>
      </c>
      <c r="FM154" s="7">
        <f t="shared" si="166"/>
        <v>0</v>
      </c>
      <c r="FN154" s="7">
        <f t="shared" si="166"/>
        <v>11675865.34</v>
      </c>
      <c r="FO154" s="7">
        <f t="shared" si="166"/>
        <v>125520.25</v>
      </c>
      <c r="FP154" s="7">
        <f t="shared" si="166"/>
        <v>345686.74</v>
      </c>
      <c r="FQ154" s="7">
        <f t="shared" si="166"/>
        <v>3773.01</v>
      </c>
      <c r="FR154" s="7">
        <f t="shared" si="166"/>
        <v>0</v>
      </c>
      <c r="FS154" s="7">
        <f t="shared" si="166"/>
        <v>0</v>
      </c>
      <c r="FT154" s="7">
        <f t="shared" si="166"/>
        <v>0</v>
      </c>
      <c r="FU154" s="7">
        <f t="shared" si="166"/>
        <v>390302.62</v>
      </c>
      <c r="FV154" s="7">
        <f t="shared" si="166"/>
        <v>162450.85999999999</v>
      </c>
      <c r="FW154" s="7">
        <f t="shared" si="166"/>
        <v>0</v>
      </c>
      <c r="FX154" s="7">
        <f t="shared" si="166"/>
        <v>0</v>
      </c>
      <c r="FY154" s="7"/>
      <c r="FZ154" s="7"/>
      <c r="GA154" s="18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</row>
    <row r="155" spans="1:195" x14ac:dyDescent="0.35">
      <c r="A155" s="7"/>
      <c r="B155" s="7" t="s">
        <v>662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</row>
    <row r="156" spans="1:195" x14ac:dyDescent="0.35">
      <c r="A156" s="6" t="s">
        <v>663</v>
      </c>
      <c r="B156" s="7" t="s">
        <v>664</v>
      </c>
      <c r="C156" s="7">
        <f t="shared" ref="C156:BN156" si="167">ROUND(IF((AND((C99&lt;=459),(C135&lt;=C18)))=TRUE(),0,+C152+C154),2)</f>
        <v>7967216.6100000003</v>
      </c>
      <c r="D156" s="7">
        <f t="shared" si="167"/>
        <v>24357972.489999998</v>
      </c>
      <c r="E156" s="7">
        <f t="shared" si="167"/>
        <v>8663800.4800000004</v>
      </c>
      <c r="F156" s="7">
        <f t="shared" si="167"/>
        <v>14092872.92</v>
      </c>
      <c r="G156" s="7">
        <f t="shared" si="167"/>
        <v>0</v>
      </c>
      <c r="H156" s="7">
        <f t="shared" si="167"/>
        <v>0</v>
      </c>
      <c r="I156" s="7">
        <f t="shared" si="167"/>
        <v>11125548.23</v>
      </c>
      <c r="J156" s="7">
        <f t="shared" si="167"/>
        <v>2253161.65</v>
      </c>
      <c r="K156" s="7">
        <f t="shared" si="167"/>
        <v>0</v>
      </c>
      <c r="L156" s="7">
        <f t="shared" si="167"/>
        <v>2123172.69</v>
      </c>
      <c r="M156" s="7">
        <f t="shared" si="167"/>
        <v>1685352.99</v>
      </c>
      <c r="N156" s="7">
        <f t="shared" si="167"/>
        <v>0</v>
      </c>
      <c r="O156" s="7">
        <f t="shared" si="167"/>
        <v>0</v>
      </c>
      <c r="P156" s="7">
        <f t="shared" si="167"/>
        <v>0</v>
      </c>
      <c r="Q156" s="7">
        <f t="shared" si="167"/>
        <v>51259196.530000001</v>
      </c>
      <c r="R156" s="7">
        <f t="shared" si="167"/>
        <v>4292985.93</v>
      </c>
      <c r="S156" s="7">
        <f t="shared" si="167"/>
        <v>1329635.1299999999</v>
      </c>
      <c r="T156" s="7">
        <f t="shared" si="167"/>
        <v>0</v>
      </c>
      <c r="U156" s="7">
        <f t="shared" si="167"/>
        <v>0</v>
      </c>
      <c r="V156" s="7">
        <f t="shared" si="167"/>
        <v>0</v>
      </c>
      <c r="W156" s="7">
        <f t="shared" si="167"/>
        <v>0</v>
      </c>
      <c r="X156" s="7">
        <f t="shared" si="167"/>
        <v>0</v>
      </c>
      <c r="Y156" s="7">
        <f t="shared" si="167"/>
        <v>1262289.01</v>
      </c>
      <c r="Z156" s="7">
        <f t="shared" si="167"/>
        <v>0</v>
      </c>
      <c r="AA156" s="7">
        <f t="shared" si="167"/>
        <v>0</v>
      </c>
      <c r="AB156" s="7">
        <f t="shared" si="167"/>
        <v>0</v>
      </c>
      <c r="AC156" s="7">
        <f t="shared" si="167"/>
        <v>0</v>
      </c>
      <c r="AD156" s="7">
        <f t="shared" si="167"/>
        <v>0</v>
      </c>
      <c r="AE156" s="7">
        <f t="shared" si="167"/>
        <v>0</v>
      </c>
      <c r="AF156" s="7">
        <f t="shared" si="167"/>
        <v>0</v>
      </c>
      <c r="AG156" s="7">
        <f t="shared" si="167"/>
        <v>0</v>
      </c>
      <c r="AH156" s="7">
        <f t="shared" si="167"/>
        <v>902586.11</v>
      </c>
      <c r="AI156" s="7">
        <f t="shared" si="167"/>
        <v>0</v>
      </c>
      <c r="AJ156" s="7">
        <f t="shared" si="167"/>
        <v>0</v>
      </c>
      <c r="AK156" s="7">
        <f t="shared" si="167"/>
        <v>0</v>
      </c>
      <c r="AL156" s="7">
        <f t="shared" si="167"/>
        <v>0</v>
      </c>
      <c r="AM156" s="7">
        <f t="shared" si="167"/>
        <v>0</v>
      </c>
      <c r="AN156" s="7">
        <f t="shared" si="167"/>
        <v>0</v>
      </c>
      <c r="AO156" s="7">
        <f t="shared" si="167"/>
        <v>3532414.05</v>
      </c>
      <c r="AP156" s="7">
        <f t="shared" si="167"/>
        <v>73149527.010000005</v>
      </c>
      <c r="AQ156" s="7">
        <f t="shared" si="167"/>
        <v>0</v>
      </c>
      <c r="AR156" s="7">
        <f t="shared" si="167"/>
        <v>0</v>
      </c>
      <c r="AS156" s="7">
        <f t="shared" si="167"/>
        <v>0</v>
      </c>
      <c r="AT156" s="7">
        <f t="shared" si="167"/>
        <v>0</v>
      </c>
      <c r="AU156" s="7">
        <f t="shared" si="167"/>
        <v>0</v>
      </c>
      <c r="AV156" s="7">
        <f t="shared" si="167"/>
        <v>0</v>
      </c>
      <c r="AW156" s="7">
        <f t="shared" si="167"/>
        <v>0</v>
      </c>
      <c r="AX156" s="7">
        <f t="shared" si="167"/>
        <v>0</v>
      </c>
      <c r="AY156" s="7">
        <f t="shared" si="167"/>
        <v>0</v>
      </c>
      <c r="AZ156" s="7">
        <f t="shared" si="167"/>
        <v>12462171</v>
      </c>
      <c r="BA156" s="7">
        <f t="shared" si="167"/>
        <v>5652741.3300000001</v>
      </c>
      <c r="BB156" s="7">
        <f t="shared" si="167"/>
        <v>4881337.75</v>
      </c>
      <c r="BC156" s="7">
        <f t="shared" si="167"/>
        <v>19788568.550000001</v>
      </c>
      <c r="BD156" s="7">
        <f t="shared" si="167"/>
        <v>0</v>
      </c>
      <c r="BE156" s="7">
        <f t="shared" si="167"/>
        <v>0</v>
      </c>
      <c r="BF156" s="7">
        <f t="shared" si="167"/>
        <v>0</v>
      </c>
      <c r="BG156" s="7">
        <f t="shared" si="167"/>
        <v>826721.39</v>
      </c>
      <c r="BH156" s="7">
        <f t="shared" si="167"/>
        <v>0</v>
      </c>
      <c r="BI156" s="7">
        <f t="shared" si="167"/>
        <v>0</v>
      </c>
      <c r="BJ156" s="7">
        <f t="shared" si="167"/>
        <v>0</v>
      </c>
      <c r="BK156" s="7">
        <f t="shared" si="167"/>
        <v>15087270.119999999</v>
      </c>
      <c r="BL156" s="7">
        <f t="shared" si="167"/>
        <v>0</v>
      </c>
      <c r="BM156" s="7">
        <f t="shared" si="167"/>
        <v>0</v>
      </c>
      <c r="BN156" s="7">
        <f t="shared" si="167"/>
        <v>2520590.19</v>
      </c>
      <c r="BO156" s="7">
        <f t="shared" ref="BO156:DZ156" si="168">ROUND(IF((AND((BO99&lt;=459),(BO135&lt;=BO18)))=TRUE(),0,+BO152+BO154),2)</f>
        <v>919624.07</v>
      </c>
      <c r="BP156" s="7">
        <f t="shared" si="168"/>
        <v>0</v>
      </c>
      <c r="BQ156" s="7">
        <f t="shared" si="168"/>
        <v>3895569.94</v>
      </c>
      <c r="BR156" s="7">
        <f t="shared" si="168"/>
        <v>0</v>
      </c>
      <c r="BS156" s="7">
        <f t="shared" si="168"/>
        <v>1202071.18</v>
      </c>
      <c r="BT156" s="7">
        <f t="shared" si="168"/>
        <v>0</v>
      </c>
      <c r="BU156" s="7">
        <f t="shared" si="168"/>
        <v>0</v>
      </c>
      <c r="BV156" s="7">
        <f t="shared" si="168"/>
        <v>0</v>
      </c>
      <c r="BW156" s="7">
        <f t="shared" si="168"/>
        <v>0</v>
      </c>
      <c r="BX156" s="7">
        <f t="shared" si="168"/>
        <v>0</v>
      </c>
      <c r="BY156" s="7">
        <f t="shared" si="168"/>
        <v>725875.64</v>
      </c>
      <c r="BZ156" s="7">
        <f t="shared" si="168"/>
        <v>0</v>
      </c>
      <c r="CA156" s="7">
        <f t="shared" si="168"/>
        <v>0</v>
      </c>
      <c r="CB156" s="7">
        <f t="shared" si="168"/>
        <v>0</v>
      </c>
      <c r="CC156" s="7">
        <f t="shared" si="168"/>
        <v>0</v>
      </c>
      <c r="CD156" s="7">
        <f t="shared" si="168"/>
        <v>0</v>
      </c>
      <c r="CE156" s="7">
        <f t="shared" si="168"/>
        <v>0</v>
      </c>
      <c r="CF156" s="7">
        <f t="shared" si="168"/>
        <v>0</v>
      </c>
      <c r="CG156" s="7">
        <f t="shared" si="168"/>
        <v>0</v>
      </c>
      <c r="CH156" s="7">
        <f t="shared" si="168"/>
        <v>0</v>
      </c>
      <c r="CI156" s="7">
        <f t="shared" si="168"/>
        <v>663205.02</v>
      </c>
      <c r="CJ156" s="7">
        <f t="shared" si="168"/>
        <v>635729.1</v>
      </c>
      <c r="CK156" s="7">
        <f t="shared" si="168"/>
        <v>0</v>
      </c>
      <c r="CL156" s="7">
        <f t="shared" si="168"/>
        <v>0</v>
      </c>
      <c r="CM156" s="7">
        <f t="shared" si="168"/>
        <v>631620.12</v>
      </c>
      <c r="CN156" s="7">
        <f t="shared" si="168"/>
        <v>0</v>
      </c>
      <c r="CO156" s="7">
        <f t="shared" si="168"/>
        <v>0</v>
      </c>
      <c r="CP156" s="7">
        <f t="shared" si="168"/>
        <v>639854.56000000006</v>
      </c>
      <c r="CQ156" s="7">
        <f t="shared" si="168"/>
        <v>1151453.3999999999</v>
      </c>
      <c r="CR156" s="7">
        <f t="shared" si="168"/>
        <v>0</v>
      </c>
      <c r="CS156" s="7">
        <f t="shared" si="168"/>
        <v>0</v>
      </c>
      <c r="CT156" s="7">
        <f t="shared" si="168"/>
        <v>0</v>
      </c>
      <c r="CU156" s="7">
        <f t="shared" si="168"/>
        <v>0</v>
      </c>
      <c r="CV156" s="7">
        <f t="shared" si="168"/>
        <v>0</v>
      </c>
      <c r="CW156" s="7">
        <f t="shared" si="168"/>
        <v>0</v>
      </c>
      <c r="CX156" s="7">
        <f t="shared" si="168"/>
        <v>350128.69</v>
      </c>
      <c r="CY156" s="7">
        <f t="shared" si="168"/>
        <v>0</v>
      </c>
      <c r="CZ156" s="7">
        <f t="shared" si="168"/>
        <v>1417808.12</v>
      </c>
      <c r="DA156" s="7">
        <f t="shared" si="168"/>
        <v>0</v>
      </c>
      <c r="DB156" s="7">
        <f t="shared" si="168"/>
        <v>0</v>
      </c>
      <c r="DC156" s="7">
        <f t="shared" si="168"/>
        <v>0</v>
      </c>
      <c r="DD156" s="7">
        <f t="shared" si="168"/>
        <v>0</v>
      </c>
      <c r="DE156" s="7">
        <f t="shared" si="168"/>
        <v>0</v>
      </c>
      <c r="DF156" s="7">
        <f t="shared" si="168"/>
        <v>12948294.48</v>
      </c>
      <c r="DG156" s="7">
        <f t="shared" si="168"/>
        <v>0</v>
      </c>
      <c r="DH156" s="7">
        <f t="shared" si="168"/>
        <v>1383657.43</v>
      </c>
      <c r="DI156" s="7">
        <f t="shared" si="168"/>
        <v>2056923.52</v>
      </c>
      <c r="DJ156" s="7">
        <f t="shared" si="168"/>
        <v>415105.31</v>
      </c>
      <c r="DK156" s="7">
        <f t="shared" si="168"/>
        <v>382234.94</v>
      </c>
      <c r="DL156" s="7">
        <f t="shared" si="168"/>
        <v>4507990.03</v>
      </c>
      <c r="DM156" s="7">
        <f t="shared" si="168"/>
        <v>0</v>
      </c>
      <c r="DN156" s="7">
        <f t="shared" si="168"/>
        <v>1242974.31</v>
      </c>
      <c r="DO156" s="7">
        <f t="shared" si="168"/>
        <v>3040675.88</v>
      </c>
      <c r="DP156" s="7">
        <f t="shared" si="168"/>
        <v>0</v>
      </c>
      <c r="DQ156" s="7">
        <f t="shared" si="168"/>
        <v>0</v>
      </c>
      <c r="DR156" s="7">
        <f t="shared" si="168"/>
        <v>1765881.69</v>
      </c>
      <c r="DS156" s="7">
        <f t="shared" si="168"/>
        <v>882133.8</v>
      </c>
      <c r="DT156" s="7">
        <f t="shared" si="168"/>
        <v>0</v>
      </c>
      <c r="DU156" s="7">
        <f t="shared" si="168"/>
        <v>0</v>
      </c>
      <c r="DV156" s="7">
        <f t="shared" si="168"/>
        <v>0</v>
      </c>
      <c r="DW156" s="7">
        <f t="shared" si="168"/>
        <v>0</v>
      </c>
      <c r="DX156" s="7">
        <f t="shared" si="168"/>
        <v>0</v>
      </c>
      <c r="DY156" s="7">
        <f t="shared" si="168"/>
        <v>0</v>
      </c>
      <c r="DZ156" s="7">
        <f t="shared" si="168"/>
        <v>0</v>
      </c>
      <c r="EA156" s="7">
        <f t="shared" ref="EA156:FX156" si="169">ROUND(IF((AND((EA99&lt;=459),(EA135&lt;=EA18)))=TRUE(),0,+EA152+EA154),2)</f>
        <v>0</v>
      </c>
      <c r="EB156" s="7">
        <f t="shared" si="169"/>
        <v>536694.86</v>
      </c>
      <c r="EC156" s="7">
        <f t="shared" si="169"/>
        <v>0</v>
      </c>
      <c r="ED156" s="7">
        <f t="shared" si="169"/>
        <v>0</v>
      </c>
      <c r="EE156" s="7">
        <f t="shared" si="169"/>
        <v>0</v>
      </c>
      <c r="EF156" s="7">
        <f t="shared" si="169"/>
        <v>1634939.28</v>
      </c>
      <c r="EG156" s="7">
        <f t="shared" si="169"/>
        <v>0</v>
      </c>
      <c r="EH156" s="7">
        <f t="shared" si="169"/>
        <v>0</v>
      </c>
      <c r="EI156" s="7">
        <f t="shared" si="169"/>
        <v>19883785.309999999</v>
      </c>
      <c r="EJ156" s="7">
        <f t="shared" si="169"/>
        <v>6634700.7699999996</v>
      </c>
      <c r="EK156" s="7">
        <f t="shared" si="169"/>
        <v>0</v>
      </c>
      <c r="EL156" s="7">
        <f t="shared" si="169"/>
        <v>316088.7</v>
      </c>
      <c r="EM156" s="7">
        <f t="shared" si="169"/>
        <v>0</v>
      </c>
      <c r="EN156" s="7">
        <f t="shared" si="169"/>
        <v>1060064.18</v>
      </c>
      <c r="EO156" s="7">
        <f t="shared" si="169"/>
        <v>0</v>
      </c>
      <c r="EP156" s="7">
        <f t="shared" si="169"/>
        <v>0</v>
      </c>
      <c r="EQ156" s="7">
        <f t="shared" si="169"/>
        <v>0</v>
      </c>
      <c r="ER156" s="7">
        <f t="shared" si="169"/>
        <v>0</v>
      </c>
      <c r="ES156" s="7">
        <f t="shared" si="169"/>
        <v>0</v>
      </c>
      <c r="ET156" s="7">
        <f t="shared" si="169"/>
        <v>0</v>
      </c>
      <c r="EU156" s="7">
        <f t="shared" si="169"/>
        <v>1077293.22</v>
      </c>
      <c r="EV156" s="7">
        <f t="shared" si="169"/>
        <v>0</v>
      </c>
      <c r="EW156" s="7">
        <f t="shared" si="169"/>
        <v>0</v>
      </c>
      <c r="EX156" s="7">
        <f t="shared" si="169"/>
        <v>0</v>
      </c>
      <c r="EY156" s="7">
        <f t="shared" si="169"/>
        <v>846082.26</v>
      </c>
      <c r="EZ156" s="7">
        <f t="shared" si="169"/>
        <v>0</v>
      </c>
      <c r="FA156" s="7">
        <f t="shared" si="169"/>
        <v>0</v>
      </c>
      <c r="FB156" s="7">
        <f t="shared" si="169"/>
        <v>0</v>
      </c>
      <c r="FC156" s="7">
        <f t="shared" si="169"/>
        <v>0</v>
      </c>
      <c r="FD156" s="7">
        <f t="shared" si="169"/>
        <v>0</v>
      </c>
      <c r="FE156" s="7">
        <f t="shared" si="169"/>
        <v>0</v>
      </c>
      <c r="FF156" s="7">
        <f t="shared" si="169"/>
        <v>0</v>
      </c>
      <c r="FG156" s="7">
        <f t="shared" si="169"/>
        <v>0</v>
      </c>
      <c r="FH156" s="7">
        <f t="shared" si="169"/>
        <v>0</v>
      </c>
      <c r="FI156" s="7">
        <f t="shared" si="169"/>
        <v>1165651.19</v>
      </c>
      <c r="FJ156" s="7">
        <f t="shared" si="169"/>
        <v>0</v>
      </c>
      <c r="FK156" s="7">
        <f t="shared" si="169"/>
        <v>1773942.42</v>
      </c>
      <c r="FL156" s="7">
        <f t="shared" si="169"/>
        <v>0</v>
      </c>
      <c r="FM156" s="7">
        <f t="shared" si="169"/>
        <v>0</v>
      </c>
      <c r="FN156" s="7">
        <f t="shared" si="169"/>
        <v>23824962.449999999</v>
      </c>
      <c r="FO156" s="7">
        <f t="shared" si="169"/>
        <v>761845.6</v>
      </c>
      <c r="FP156" s="7">
        <f t="shared" si="169"/>
        <v>1629652.1</v>
      </c>
      <c r="FQ156" s="7">
        <f t="shared" si="169"/>
        <v>568882.62</v>
      </c>
      <c r="FR156" s="7">
        <f t="shared" si="169"/>
        <v>0</v>
      </c>
      <c r="FS156" s="7">
        <f t="shared" si="169"/>
        <v>0</v>
      </c>
      <c r="FT156" s="7">
        <f t="shared" si="169"/>
        <v>0</v>
      </c>
      <c r="FU156" s="7">
        <f t="shared" si="169"/>
        <v>876689.47</v>
      </c>
      <c r="FV156" s="7">
        <f t="shared" si="169"/>
        <v>587491.23</v>
      </c>
      <c r="FW156" s="7">
        <f t="shared" si="169"/>
        <v>0</v>
      </c>
      <c r="FX156" s="7">
        <f t="shared" si="169"/>
        <v>0</v>
      </c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</row>
    <row r="157" spans="1:195" x14ac:dyDescent="0.35">
      <c r="A157" s="7"/>
      <c r="B157" s="7" t="s">
        <v>665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</row>
    <row r="158" spans="1:195" x14ac:dyDescent="0.35">
      <c r="A158" s="6" t="s">
        <v>666</v>
      </c>
      <c r="B158" s="7" t="s">
        <v>667</v>
      </c>
      <c r="C158" s="7">
        <f t="shared" ref="C158:BN158" si="170">MAX(C146,C148,C156)</f>
        <v>7967216.6100000003</v>
      </c>
      <c r="D158" s="7">
        <f t="shared" si="170"/>
        <v>24357972.489999998</v>
      </c>
      <c r="E158" s="7">
        <f t="shared" si="170"/>
        <v>8663800.4800000004</v>
      </c>
      <c r="F158" s="7">
        <f t="shared" si="170"/>
        <v>14092872.92</v>
      </c>
      <c r="G158" s="7">
        <f t="shared" si="170"/>
        <v>804867.21</v>
      </c>
      <c r="H158" s="7">
        <f t="shared" si="170"/>
        <v>584421.66</v>
      </c>
      <c r="I158" s="7">
        <f t="shared" si="170"/>
        <v>11125548.23</v>
      </c>
      <c r="J158" s="7">
        <f t="shared" si="170"/>
        <v>2253161.65</v>
      </c>
      <c r="K158" s="7">
        <f t="shared" si="170"/>
        <v>307319.88</v>
      </c>
      <c r="L158" s="7">
        <f t="shared" si="170"/>
        <v>2123172.69</v>
      </c>
      <c r="M158" s="7">
        <f t="shared" si="170"/>
        <v>1685352.99</v>
      </c>
      <c r="N158" s="7">
        <f t="shared" si="170"/>
        <v>24039387.02</v>
      </c>
      <c r="O158" s="7">
        <f t="shared" si="170"/>
        <v>3505769.94</v>
      </c>
      <c r="P158" s="7">
        <f t="shared" si="170"/>
        <v>327513.46999999997</v>
      </c>
      <c r="Q158" s="7">
        <f t="shared" si="170"/>
        <v>51259196.530000001</v>
      </c>
      <c r="R158" s="7">
        <f t="shared" si="170"/>
        <v>4292985.93</v>
      </c>
      <c r="S158" s="7">
        <f t="shared" si="170"/>
        <v>1329635.1299999999</v>
      </c>
      <c r="T158" s="7">
        <f t="shared" si="170"/>
        <v>250901.72</v>
      </c>
      <c r="U158" s="7">
        <f t="shared" si="170"/>
        <v>92942.65</v>
      </c>
      <c r="V158" s="7">
        <f t="shared" si="170"/>
        <v>311216.55</v>
      </c>
      <c r="W158" s="7">
        <f t="shared" si="170"/>
        <v>202697.85</v>
      </c>
      <c r="X158" s="7">
        <f t="shared" si="170"/>
        <v>35167.370000000003</v>
      </c>
      <c r="Y158" s="7">
        <f t="shared" si="170"/>
        <v>1262289.01</v>
      </c>
      <c r="Z158" s="7">
        <f t="shared" si="170"/>
        <v>183423.81</v>
      </c>
      <c r="AA158" s="7">
        <f t="shared" si="170"/>
        <v>12509647.029999999</v>
      </c>
      <c r="AB158" s="7">
        <f t="shared" si="170"/>
        <v>8734240.5800000001</v>
      </c>
      <c r="AC158" s="7">
        <f t="shared" si="170"/>
        <v>422086.45</v>
      </c>
      <c r="AD158" s="7">
        <f t="shared" si="170"/>
        <v>631871.93000000005</v>
      </c>
      <c r="AE158" s="7">
        <f t="shared" si="170"/>
        <v>114682.88</v>
      </c>
      <c r="AF158" s="7">
        <f t="shared" si="170"/>
        <v>183121.58</v>
      </c>
      <c r="AG158" s="7">
        <f t="shared" si="170"/>
        <v>256810.95</v>
      </c>
      <c r="AH158" s="7">
        <f t="shared" si="170"/>
        <v>902586.11</v>
      </c>
      <c r="AI158" s="7">
        <f t="shared" si="170"/>
        <v>361462.88</v>
      </c>
      <c r="AJ158" s="7">
        <f t="shared" si="170"/>
        <v>281227.34999999998</v>
      </c>
      <c r="AK158" s="7">
        <f t="shared" si="170"/>
        <v>302288.46999999997</v>
      </c>
      <c r="AL158" s="7">
        <f t="shared" si="170"/>
        <v>373265.09</v>
      </c>
      <c r="AM158" s="7">
        <f t="shared" si="170"/>
        <v>349092.37</v>
      </c>
      <c r="AN158" s="7">
        <f t="shared" si="170"/>
        <v>271817.98</v>
      </c>
      <c r="AO158" s="7">
        <f t="shared" si="170"/>
        <v>3532414.05</v>
      </c>
      <c r="AP158" s="7">
        <f t="shared" si="170"/>
        <v>73149527.010000005</v>
      </c>
      <c r="AQ158" s="7">
        <f t="shared" si="170"/>
        <v>252971.62</v>
      </c>
      <c r="AR158" s="7">
        <f t="shared" si="170"/>
        <v>13011444.119999999</v>
      </c>
      <c r="AS158" s="7">
        <f t="shared" si="170"/>
        <v>3400060.16</v>
      </c>
      <c r="AT158" s="7">
        <f t="shared" si="170"/>
        <v>741595.99</v>
      </c>
      <c r="AU158" s="7">
        <f t="shared" si="170"/>
        <v>206216.39</v>
      </c>
      <c r="AV158" s="7">
        <f t="shared" si="170"/>
        <v>291364.77</v>
      </c>
      <c r="AW158" s="7">
        <f t="shared" si="170"/>
        <v>180872.84</v>
      </c>
      <c r="AX158" s="7">
        <f t="shared" si="170"/>
        <v>84828.479999999996</v>
      </c>
      <c r="AY158" s="7">
        <f t="shared" si="170"/>
        <v>376137.32</v>
      </c>
      <c r="AZ158" s="7">
        <f t="shared" si="170"/>
        <v>12462171</v>
      </c>
      <c r="BA158" s="7">
        <f t="shared" si="170"/>
        <v>5652741.3300000001</v>
      </c>
      <c r="BB158" s="7">
        <f t="shared" si="170"/>
        <v>4881337.75</v>
      </c>
      <c r="BC158" s="7">
        <f t="shared" si="170"/>
        <v>19788568.550000001</v>
      </c>
      <c r="BD158" s="7">
        <f t="shared" si="170"/>
        <v>786694.83</v>
      </c>
      <c r="BE158" s="7">
        <f t="shared" si="170"/>
        <v>649501</v>
      </c>
      <c r="BF158" s="7">
        <f t="shared" si="170"/>
        <v>6487433.6100000003</v>
      </c>
      <c r="BG158" s="7">
        <f t="shared" si="170"/>
        <v>826721.39</v>
      </c>
      <c r="BH158" s="7">
        <f t="shared" si="170"/>
        <v>319667.49</v>
      </c>
      <c r="BI158" s="7">
        <f t="shared" si="170"/>
        <v>330258.82</v>
      </c>
      <c r="BJ158" s="7">
        <f t="shared" si="170"/>
        <v>1172698.1100000001</v>
      </c>
      <c r="BK158" s="7">
        <f t="shared" si="170"/>
        <v>15087270.119999999</v>
      </c>
      <c r="BL158" s="7">
        <f t="shared" si="170"/>
        <v>123735.13</v>
      </c>
      <c r="BM158" s="7">
        <f t="shared" si="170"/>
        <v>386793.87</v>
      </c>
      <c r="BN158" s="7">
        <f t="shared" si="170"/>
        <v>2520590.19</v>
      </c>
      <c r="BO158" s="7">
        <f t="shared" ref="BO158:DZ158" si="171">MAX(BO146,BO148,BO156)</f>
        <v>919624.07</v>
      </c>
      <c r="BP158" s="7">
        <f t="shared" si="171"/>
        <v>222193.5</v>
      </c>
      <c r="BQ158" s="7">
        <f t="shared" si="171"/>
        <v>3895569.94</v>
      </c>
      <c r="BR158" s="7">
        <f t="shared" si="171"/>
        <v>1861537.77</v>
      </c>
      <c r="BS158" s="7">
        <f t="shared" si="171"/>
        <v>1202071.18</v>
      </c>
      <c r="BT158" s="7">
        <f t="shared" si="171"/>
        <v>236051.17</v>
      </c>
      <c r="BU158" s="7">
        <f t="shared" si="171"/>
        <v>253899.76</v>
      </c>
      <c r="BV158" s="7">
        <f t="shared" si="171"/>
        <v>531053.9</v>
      </c>
      <c r="BW158" s="7">
        <f t="shared" si="171"/>
        <v>824529.05</v>
      </c>
      <c r="BX158" s="7">
        <f t="shared" si="171"/>
        <v>84496.960000000006</v>
      </c>
      <c r="BY158" s="7">
        <f t="shared" si="171"/>
        <v>725875.64</v>
      </c>
      <c r="BZ158" s="7">
        <f t="shared" si="171"/>
        <v>235286.14</v>
      </c>
      <c r="CA158" s="7">
        <f t="shared" si="171"/>
        <v>116148.68</v>
      </c>
      <c r="CB158" s="7">
        <f t="shared" si="171"/>
        <v>29191901.27</v>
      </c>
      <c r="CC158" s="7">
        <f t="shared" si="171"/>
        <v>244034.28</v>
      </c>
      <c r="CD158" s="7">
        <f t="shared" si="171"/>
        <v>42767.03</v>
      </c>
      <c r="CE158" s="7">
        <f t="shared" si="171"/>
        <v>169133.02</v>
      </c>
      <c r="CF158" s="7">
        <f t="shared" si="171"/>
        <v>113739.54</v>
      </c>
      <c r="CG158" s="7">
        <f t="shared" si="171"/>
        <v>218138.01</v>
      </c>
      <c r="CH158" s="7">
        <f t="shared" si="171"/>
        <v>195074.61</v>
      </c>
      <c r="CI158" s="7">
        <f t="shared" si="171"/>
        <v>663205.02</v>
      </c>
      <c r="CJ158" s="7">
        <f t="shared" si="171"/>
        <v>635729.1</v>
      </c>
      <c r="CK158" s="7">
        <f t="shared" si="171"/>
        <v>2725673.78</v>
      </c>
      <c r="CL158" s="7">
        <f t="shared" si="171"/>
        <v>697587.41</v>
      </c>
      <c r="CM158" s="7">
        <f t="shared" si="171"/>
        <v>631620.12</v>
      </c>
      <c r="CN158" s="7">
        <f t="shared" si="171"/>
        <v>12367438.529999999</v>
      </c>
      <c r="CO158" s="7">
        <f t="shared" si="171"/>
        <v>7088921.1900000004</v>
      </c>
      <c r="CP158" s="7">
        <f t="shared" si="171"/>
        <v>639854.56000000006</v>
      </c>
      <c r="CQ158" s="7">
        <f t="shared" si="171"/>
        <v>1151453.3999999999</v>
      </c>
      <c r="CR158" s="7">
        <f t="shared" si="171"/>
        <v>241738.26</v>
      </c>
      <c r="CS158" s="7">
        <f t="shared" si="171"/>
        <v>210007.37</v>
      </c>
      <c r="CT158" s="7">
        <f t="shared" si="171"/>
        <v>179204.92</v>
      </c>
      <c r="CU158" s="7">
        <f t="shared" si="171"/>
        <v>231500.38</v>
      </c>
      <c r="CV158" s="7">
        <f t="shared" si="171"/>
        <v>16918.349999999999</v>
      </c>
      <c r="CW158" s="7">
        <f t="shared" si="171"/>
        <v>212202.46</v>
      </c>
      <c r="CX158" s="7">
        <f t="shared" si="171"/>
        <v>350128.69</v>
      </c>
      <c r="CY158" s="7">
        <f t="shared" si="171"/>
        <v>44667.45</v>
      </c>
      <c r="CZ158" s="7">
        <f t="shared" si="171"/>
        <v>1417808.12</v>
      </c>
      <c r="DA158" s="7">
        <f t="shared" si="171"/>
        <v>103651.89</v>
      </c>
      <c r="DB158" s="7">
        <f t="shared" si="171"/>
        <v>172201.5</v>
      </c>
      <c r="DC158" s="7">
        <f t="shared" si="171"/>
        <v>93770.23</v>
      </c>
      <c r="DD158" s="7">
        <f t="shared" si="171"/>
        <v>239155.99</v>
      </c>
      <c r="DE158" s="7">
        <f t="shared" si="171"/>
        <v>189069.19</v>
      </c>
      <c r="DF158" s="7">
        <f t="shared" si="171"/>
        <v>12948294.48</v>
      </c>
      <c r="DG158" s="7">
        <f t="shared" si="171"/>
        <v>130581.91</v>
      </c>
      <c r="DH158" s="7">
        <f t="shared" si="171"/>
        <v>1383657.43</v>
      </c>
      <c r="DI158" s="7">
        <f t="shared" si="171"/>
        <v>2056923.52</v>
      </c>
      <c r="DJ158" s="7">
        <f t="shared" si="171"/>
        <v>415105.31</v>
      </c>
      <c r="DK158" s="7">
        <f t="shared" si="171"/>
        <v>382234.94</v>
      </c>
      <c r="DL158" s="7">
        <f t="shared" si="171"/>
        <v>4507990.03</v>
      </c>
      <c r="DM158" s="7">
        <f t="shared" si="171"/>
        <v>269242.2</v>
      </c>
      <c r="DN158" s="7">
        <f t="shared" si="171"/>
        <v>1242974.31</v>
      </c>
      <c r="DO158" s="7">
        <f t="shared" si="171"/>
        <v>3040675.88</v>
      </c>
      <c r="DP158" s="7">
        <f t="shared" si="171"/>
        <v>176741.08</v>
      </c>
      <c r="DQ158" s="7">
        <f t="shared" si="171"/>
        <v>415479.26</v>
      </c>
      <c r="DR158" s="7">
        <f t="shared" si="171"/>
        <v>1765881.69</v>
      </c>
      <c r="DS158" s="7">
        <f t="shared" si="171"/>
        <v>882133.8</v>
      </c>
      <c r="DT158" s="7">
        <f t="shared" si="171"/>
        <v>329363.96000000002</v>
      </c>
      <c r="DU158" s="7">
        <f t="shared" si="171"/>
        <v>315572.98</v>
      </c>
      <c r="DV158" s="7">
        <f t="shared" si="171"/>
        <v>201650.88</v>
      </c>
      <c r="DW158" s="7">
        <f t="shared" si="171"/>
        <v>266947.18</v>
      </c>
      <c r="DX158" s="7">
        <f t="shared" si="171"/>
        <v>130286.24</v>
      </c>
      <c r="DY158" s="7">
        <f t="shared" si="171"/>
        <v>139970.1</v>
      </c>
      <c r="DZ158" s="7">
        <f t="shared" si="171"/>
        <v>337113.17</v>
      </c>
      <c r="EA158" s="7">
        <f t="shared" ref="EA158:FX158" si="172">MAX(EA146,EA148,EA156)</f>
        <v>300362.52</v>
      </c>
      <c r="EB158" s="7">
        <f t="shared" si="172"/>
        <v>536694.86</v>
      </c>
      <c r="EC158" s="7">
        <f t="shared" si="172"/>
        <v>151041.88</v>
      </c>
      <c r="ED158" s="7">
        <f t="shared" si="172"/>
        <v>170639.46</v>
      </c>
      <c r="EE158" s="7">
        <f t="shared" si="172"/>
        <v>266512.46000000002</v>
      </c>
      <c r="EF158" s="7">
        <f t="shared" si="172"/>
        <v>1634939.28</v>
      </c>
      <c r="EG158" s="7">
        <f t="shared" si="172"/>
        <v>259775.55</v>
      </c>
      <c r="EH158" s="7">
        <f t="shared" si="172"/>
        <v>242066.68</v>
      </c>
      <c r="EI158" s="7">
        <f t="shared" si="172"/>
        <v>19883785.309999999</v>
      </c>
      <c r="EJ158" s="7">
        <f t="shared" si="172"/>
        <v>6634700.7699999996</v>
      </c>
      <c r="EK158" s="7">
        <f t="shared" si="172"/>
        <v>353736.16</v>
      </c>
      <c r="EL158" s="7">
        <f t="shared" si="172"/>
        <v>316088.7</v>
      </c>
      <c r="EM158" s="7">
        <f t="shared" si="172"/>
        <v>312504.08</v>
      </c>
      <c r="EN158" s="7">
        <f t="shared" si="172"/>
        <v>1060064.18</v>
      </c>
      <c r="EO158" s="7">
        <f t="shared" si="172"/>
        <v>236965.75</v>
      </c>
      <c r="EP158" s="7">
        <f t="shared" si="172"/>
        <v>174768.65</v>
      </c>
      <c r="EQ158" s="7">
        <f t="shared" si="172"/>
        <v>685848.8</v>
      </c>
      <c r="ER158" s="7">
        <f t="shared" si="172"/>
        <v>132952.07</v>
      </c>
      <c r="ES158" s="7">
        <f t="shared" si="172"/>
        <v>260455.36</v>
      </c>
      <c r="ET158" s="7">
        <f t="shared" si="172"/>
        <v>290177.84000000003</v>
      </c>
      <c r="EU158" s="7">
        <f t="shared" si="172"/>
        <v>1077293.22</v>
      </c>
      <c r="EV158" s="7">
        <f t="shared" si="172"/>
        <v>109406.28</v>
      </c>
      <c r="EW158" s="7">
        <f t="shared" si="172"/>
        <v>364678.43</v>
      </c>
      <c r="EX158" s="7">
        <f t="shared" si="172"/>
        <v>188374.23</v>
      </c>
      <c r="EY158" s="7">
        <f t="shared" si="172"/>
        <v>846082.26</v>
      </c>
      <c r="EZ158" s="7">
        <f t="shared" si="172"/>
        <v>163834.48000000001</v>
      </c>
      <c r="FA158" s="7">
        <f t="shared" si="172"/>
        <v>1905231.78</v>
      </c>
      <c r="FB158" s="7">
        <f t="shared" si="172"/>
        <v>313331.64</v>
      </c>
      <c r="FC158" s="7">
        <f t="shared" si="172"/>
        <v>838375.5</v>
      </c>
      <c r="FD158" s="7">
        <f t="shared" si="172"/>
        <v>340248.47</v>
      </c>
      <c r="FE158" s="7">
        <f t="shared" si="172"/>
        <v>117762.25</v>
      </c>
      <c r="FF158" s="7">
        <f t="shared" si="172"/>
        <v>211224.19</v>
      </c>
      <c r="FG158" s="7">
        <f t="shared" si="172"/>
        <v>145506.75</v>
      </c>
      <c r="FH158" s="7">
        <f t="shared" si="172"/>
        <v>87822.6</v>
      </c>
      <c r="FI158" s="7">
        <f t="shared" si="172"/>
        <v>1165651.19</v>
      </c>
      <c r="FJ158" s="7">
        <f t="shared" si="172"/>
        <v>895052.7</v>
      </c>
      <c r="FK158" s="7">
        <f t="shared" si="172"/>
        <v>1773942.42</v>
      </c>
      <c r="FL158" s="7">
        <f t="shared" si="172"/>
        <v>2188867.4</v>
      </c>
      <c r="FM158" s="7">
        <f t="shared" si="172"/>
        <v>1575712.12</v>
      </c>
      <c r="FN158" s="7">
        <f t="shared" si="172"/>
        <v>23824962.449999999</v>
      </c>
      <c r="FO158" s="7">
        <f t="shared" si="172"/>
        <v>761845.6</v>
      </c>
      <c r="FP158" s="7">
        <f t="shared" si="172"/>
        <v>1629652.1</v>
      </c>
      <c r="FQ158" s="7">
        <f t="shared" si="172"/>
        <v>568882.62</v>
      </c>
      <c r="FR158" s="7">
        <f t="shared" si="172"/>
        <v>137004.38</v>
      </c>
      <c r="FS158" s="7">
        <f t="shared" si="172"/>
        <v>97263.9</v>
      </c>
      <c r="FT158" s="7">
        <f t="shared" si="172"/>
        <v>101248.93</v>
      </c>
      <c r="FU158" s="7">
        <f t="shared" si="172"/>
        <v>876689.47</v>
      </c>
      <c r="FV158" s="7">
        <f t="shared" si="172"/>
        <v>587491.23</v>
      </c>
      <c r="FW158" s="7">
        <f t="shared" si="172"/>
        <v>185941.57</v>
      </c>
      <c r="FX158" s="7">
        <f t="shared" si="172"/>
        <v>71134.28</v>
      </c>
      <c r="FY158" s="7"/>
      <c r="FZ158" s="7">
        <f>SUM(C158:FX158)</f>
        <v>533436699.9599998</v>
      </c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</row>
    <row r="159" spans="1:195" x14ac:dyDescent="0.35">
      <c r="A159" s="6" t="s">
        <v>668</v>
      </c>
      <c r="B159" s="7" t="s">
        <v>669</v>
      </c>
      <c r="C159" s="64">
        <v>6807489.0700000003</v>
      </c>
      <c r="D159" s="64">
        <v>20752054.02</v>
      </c>
      <c r="E159" s="64">
        <v>8444131.6999999993</v>
      </c>
      <c r="F159" s="64">
        <v>9857850.0399999991</v>
      </c>
      <c r="G159" s="64">
        <v>544525.73</v>
      </c>
      <c r="H159" s="64">
        <v>447237.89</v>
      </c>
      <c r="I159" s="64">
        <v>10131990.01</v>
      </c>
      <c r="J159" s="64">
        <v>1778908.65</v>
      </c>
      <c r="K159" s="64">
        <v>207860.1</v>
      </c>
      <c r="L159" s="64">
        <v>1827615.13</v>
      </c>
      <c r="M159" s="64">
        <v>1940310.35</v>
      </c>
      <c r="N159" s="64">
        <v>17863691.48</v>
      </c>
      <c r="O159" s="64">
        <v>2410951.46</v>
      </c>
      <c r="P159" s="64">
        <v>205062.02</v>
      </c>
      <c r="Q159" s="64">
        <v>45171710.299999997</v>
      </c>
      <c r="R159" s="64">
        <v>2581930.54</v>
      </c>
      <c r="S159" s="64">
        <v>1060126.07</v>
      </c>
      <c r="T159" s="64">
        <v>183890.96</v>
      </c>
      <c r="U159" s="64">
        <v>76702.27</v>
      </c>
      <c r="V159" s="64">
        <v>241846.34</v>
      </c>
      <c r="W159" s="64">
        <v>148996.64000000001</v>
      </c>
      <c r="X159" s="64">
        <v>29829.88</v>
      </c>
      <c r="Y159" s="64">
        <v>738754.23</v>
      </c>
      <c r="Z159" s="64">
        <v>173933.82</v>
      </c>
      <c r="AA159" s="64">
        <v>11608895.23</v>
      </c>
      <c r="AB159" s="64">
        <v>8252604.2800000003</v>
      </c>
      <c r="AC159" s="64">
        <v>335354.3</v>
      </c>
      <c r="AD159" s="64">
        <v>476638.09</v>
      </c>
      <c r="AE159" s="64">
        <v>82197.600000000006</v>
      </c>
      <c r="AF159" s="64">
        <v>131121.16</v>
      </c>
      <c r="AG159" s="64">
        <v>206023.17</v>
      </c>
      <c r="AH159" s="64">
        <v>891562.07</v>
      </c>
      <c r="AI159" s="64">
        <v>242599.84</v>
      </c>
      <c r="AJ159" s="64">
        <v>230633.16</v>
      </c>
      <c r="AK159" s="64">
        <v>257304.34</v>
      </c>
      <c r="AL159" s="64">
        <v>309254.56</v>
      </c>
      <c r="AM159" s="64">
        <v>316731.5</v>
      </c>
      <c r="AN159" s="64">
        <v>182505.59</v>
      </c>
      <c r="AO159" s="64">
        <v>2637343.17</v>
      </c>
      <c r="AP159" s="64">
        <v>71882772.920000002</v>
      </c>
      <c r="AQ159" s="64">
        <v>225062.53</v>
      </c>
      <c r="AR159" s="64">
        <v>7711663.0199999996</v>
      </c>
      <c r="AS159" s="64">
        <v>2880864.61</v>
      </c>
      <c r="AT159" s="64">
        <v>379186.81</v>
      </c>
      <c r="AU159" s="64">
        <v>193911.77</v>
      </c>
      <c r="AV159" s="64">
        <v>296580.64</v>
      </c>
      <c r="AW159" s="64">
        <v>101569.8</v>
      </c>
      <c r="AX159" s="64">
        <v>0</v>
      </c>
      <c r="AY159" s="64">
        <v>287858.28000000003</v>
      </c>
      <c r="AZ159" s="64">
        <v>8292611.7400000002</v>
      </c>
      <c r="BA159" s="64">
        <v>3308247.35</v>
      </c>
      <c r="BB159" s="64">
        <v>3734641.17</v>
      </c>
      <c r="BC159" s="64">
        <v>17325540.280000001</v>
      </c>
      <c r="BD159" s="64">
        <v>430261.9</v>
      </c>
      <c r="BE159" s="64">
        <v>346135.06</v>
      </c>
      <c r="BF159" s="64">
        <v>3671635.12</v>
      </c>
      <c r="BG159" s="64">
        <v>734174.2</v>
      </c>
      <c r="BH159" s="64">
        <v>213595.67</v>
      </c>
      <c r="BI159" s="64">
        <v>277238.27</v>
      </c>
      <c r="BJ159" s="64">
        <v>717680.07</v>
      </c>
      <c r="BK159" s="64">
        <v>11239870.369999999</v>
      </c>
      <c r="BL159" s="64">
        <v>114579.62</v>
      </c>
      <c r="BM159" s="64">
        <v>220836.24</v>
      </c>
      <c r="BN159" s="64">
        <v>2197987.9300000002</v>
      </c>
      <c r="BO159" s="64">
        <v>802701.64</v>
      </c>
      <c r="BP159" s="64">
        <v>196056.84</v>
      </c>
      <c r="BQ159" s="64">
        <v>2592022.21</v>
      </c>
      <c r="BR159" s="64">
        <v>2002883.69</v>
      </c>
      <c r="BS159" s="64">
        <v>846134.08</v>
      </c>
      <c r="BT159" s="64">
        <v>161265.09</v>
      </c>
      <c r="BU159" s="64">
        <v>196263.66</v>
      </c>
      <c r="BV159" s="64">
        <v>336382.16</v>
      </c>
      <c r="BW159" s="64">
        <v>519690.76</v>
      </c>
      <c r="BX159" s="64">
        <v>60706.18</v>
      </c>
      <c r="BY159" s="64">
        <v>641659.52</v>
      </c>
      <c r="BZ159" s="64">
        <v>186555.46</v>
      </c>
      <c r="CA159" s="64">
        <v>114713.58</v>
      </c>
      <c r="CB159" s="64">
        <v>27590971.93</v>
      </c>
      <c r="CC159" s="64">
        <v>150937.87</v>
      </c>
      <c r="CD159" s="64">
        <v>49849.43</v>
      </c>
      <c r="CE159" s="64">
        <v>127386.96</v>
      </c>
      <c r="CF159" s="64">
        <v>130101.12</v>
      </c>
      <c r="CG159" s="64">
        <v>176864.17</v>
      </c>
      <c r="CH159" s="64">
        <v>139538.13</v>
      </c>
      <c r="CI159" s="64">
        <v>621842.06999999995</v>
      </c>
      <c r="CJ159" s="64">
        <v>618847.03</v>
      </c>
      <c r="CK159" s="64">
        <v>2151757.06</v>
      </c>
      <c r="CL159" s="64">
        <v>560819.04</v>
      </c>
      <c r="CM159" s="64">
        <v>789764.15</v>
      </c>
      <c r="CN159" s="64">
        <v>9357075.3300000001</v>
      </c>
      <c r="CO159" s="64">
        <v>5540636.9900000002</v>
      </c>
      <c r="CP159" s="64">
        <v>395512.6</v>
      </c>
      <c r="CQ159" s="64">
        <v>991403.76</v>
      </c>
      <c r="CR159" s="64">
        <v>190972.37</v>
      </c>
      <c r="CS159" s="64">
        <v>182934.14</v>
      </c>
      <c r="CT159" s="64">
        <v>182025.23</v>
      </c>
      <c r="CU159" s="64">
        <v>174283.27</v>
      </c>
      <c r="CV159" s="64">
        <v>17405.72</v>
      </c>
      <c r="CW159" s="64">
        <v>141598.23000000001</v>
      </c>
      <c r="CX159" s="64">
        <v>283950.06</v>
      </c>
      <c r="CY159" s="64">
        <v>48251.89</v>
      </c>
      <c r="CZ159" s="64">
        <v>1269545.28</v>
      </c>
      <c r="DA159" s="64">
        <v>113675.24</v>
      </c>
      <c r="DB159" s="64">
        <v>120925.21</v>
      </c>
      <c r="DC159" s="64">
        <v>89733.57</v>
      </c>
      <c r="DD159" s="64">
        <v>152568.56</v>
      </c>
      <c r="DE159" s="64">
        <v>112295.2</v>
      </c>
      <c r="DF159" s="64">
        <v>9997602.8100000005</v>
      </c>
      <c r="DG159" s="64">
        <v>79238.100000000006</v>
      </c>
      <c r="DH159" s="64">
        <v>953702.76</v>
      </c>
      <c r="DI159" s="64">
        <v>2138198.6</v>
      </c>
      <c r="DJ159" s="64">
        <v>319633.46999999997</v>
      </c>
      <c r="DK159" s="64">
        <v>342590.56</v>
      </c>
      <c r="DL159" s="64">
        <v>3675267.62</v>
      </c>
      <c r="DM159" s="64">
        <v>235956.75</v>
      </c>
      <c r="DN159" s="64">
        <v>1065164.6399999999</v>
      </c>
      <c r="DO159" s="64">
        <v>2776310.55</v>
      </c>
      <c r="DP159" s="64">
        <v>168239.09</v>
      </c>
      <c r="DQ159" s="64">
        <v>358081.27</v>
      </c>
      <c r="DR159" s="64">
        <v>1669183.61</v>
      </c>
      <c r="DS159" s="64">
        <v>844348.32</v>
      </c>
      <c r="DT159" s="64">
        <v>251633.14</v>
      </c>
      <c r="DU159" s="64">
        <v>236114.36</v>
      </c>
      <c r="DV159" s="64">
        <v>192395.23</v>
      </c>
      <c r="DW159" s="64">
        <v>239576.31</v>
      </c>
      <c r="DX159" s="64">
        <v>61046.04</v>
      </c>
      <c r="DY159" s="64">
        <v>98546.76</v>
      </c>
      <c r="DZ159" s="64">
        <v>200737.59</v>
      </c>
      <c r="EA159" s="64">
        <v>256488.24</v>
      </c>
      <c r="EB159" s="64">
        <v>443438.89</v>
      </c>
      <c r="EC159" s="64">
        <v>135007.14000000001</v>
      </c>
      <c r="ED159" s="64">
        <v>74632.86</v>
      </c>
      <c r="EE159" s="64">
        <v>237853.76</v>
      </c>
      <c r="EF159" s="64">
        <v>1429097.54</v>
      </c>
      <c r="EG159" s="64">
        <v>235281.39</v>
      </c>
      <c r="EH159" s="64">
        <v>133902.91</v>
      </c>
      <c r="EI159" s="64">
        <v>18165262.670000002</v>
      </c>
      <c r="EJ159" s="64">
        <v>5575340.7300000004</v>
      </c>
      <c r="EK159" s="64">
        <v>290588.01</v>
      </c>
      <c r="EL159" s="64">
        <v>229331.47</v>
      </c>
      <c r="EM159" s="64">
        <v>254880.22</v>
      </c>
      <c r="EN159" s="64">
        <v>938901.26</v>
      </c>
      <c r="EO159" s="64">
        <v>191318.07</v>
      </c>
      <c r="EP159" s="64">
        <v>160214.26999999999</v>
      </c>
      <c r="EQ159" s="64">
        <v>339671.03999999998</v>
      </c>
      <c r="ER159" s="64">
        <v>163064.62</v>
      </c>
      <c r="ES159" s="64">
        <v>124897.9</v>
      </c>
      <c r="ET159" s="64">
        <v>219200.79</v>
      </c>
      <c r="EU159" s="64">
        <v>942011.38</v>
      </c>
      <c r="EV159" s="64">
        <v>106517.12</v>
      </c>
      <c r="EW159" s="64">
        <v>255247.32</v>
      </c>
      <c r="EX159" s="64">
        <v>101810.69</v>
      </c>
      <c r="EY159" s="64">
        <v>338746.62</v>
      </c>
      <c r="EZ159" s="64">
        <v>124433.38</v>
      </c>
      <c r="FA159" s="64">
        <v>1534653.84</v>
      </c>
      <c r="FB159" s="64">
        <v>248618.35</v>
      </c>
      <c r="FC159" s="64">
        <v>631427.92000000004</v>
      </c>
      <c r="FD159" s="64">
        <v>302421.94</v>
      </c>
      <c r="FE159" s="64">
        <v>98128.35</v>
      </c>
      <c r="FF159" s="64">
        <v>178362.49</v>
      </c>
      <c r="FG159" s="64">
        <v>109633.25</v>
      </c>
      <c r="FH159" s="64">
        <v>91752.23</v>
      </c>
      <c r="FI159" s="64">
        <v>942890.43</v>
      </c>
      <c r="FJ159" s="64">
        <v>643022.18999999994</v>
      </c>
      <c r="FK159" s="64">
        <v>1434530.59</v>
      </c>
      <c r="FL159" s="64">
        <v>1622316.49</v>
      </c>
      <c r="FM159" s="64">
        <v>963039.73</v>
      </c>
      <c r="FN159" s="64">
        <v>20100816.120000001</v>
      </c>
      <c r="FO159" s="64">
        <v>516024.2</v>
      </c>
      <c r="FP159" s="64">
        <v>1702427.59</v>
      </c>
      <c r="FQ159" s="64">
        <v>468749.42</v>
      </c>
      <c r="FR159" s="64">
        <v>127841.21</v>
      </c>
      <c r="FS159" s="64">
        <v>43768.34</v>
      </c>
      <c r="FT159" s="64">
        <v>49994.66</v>
      </c>
      <c r="FU159" s="64">
        <v>735715.36</v>
      </c>
      <c r="FV159" s="64">
        <v>448037.04</v>
      </c>
      <c r="FW159" s="64">
        <v>173750.23</v>
      </c>
      <c r="FX159" s="64">
        <v>60267.76</v>
      </c>
      <c r="FY159" s="7"/>
      <c r="FZ159" s="64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</row>
    <row r="160" spans="1:195" x14ac:dyDescent="0.35">
      <c r="A160" s="6" t="s">
        <v>670</v>
      </c>
      <c r="B160" s="7" t="s">
        <v>671</v>
      </c>
      <c r="C160" s="64">
        <f>IF(C159-C158&lt;0,0,C159-C158)</f>
        <v>0</v>
      </c>
      <c r="D160" s="64">
        <f t="shared" ref="D160:BO160" si="173">IF(D159-D158&lt;0,0,D159-D158)</f>
        <v>0</v>
      </c>
      <c r="E160" s="64">
        <f t="shared" si="173"/>
        <v>0</v>
      </c>
      <c r="F160" s="64">
        <f t="shared" si="173"/>
        <v>0</v>
      </c>
      <c r="G160" s="64">
        <f t="shared" si="173"/>
        <v>0</v>
      </c>
      <c r="H160" s="64">
        <f t="shared" si="173"/>
        <v>0</v>
      </c>
      <c r="I160" s="64">
        <f t="shared" si="173"/>
        <v>0</v>
      </c>
      <c r="J160" s="64">
        <f t="shared" si="173"/>
        <v>0</v>
      </c>
      <c r="K160" s="64">
        <f t="shared" si="173"/>
        <v>0</v>
      </c>
      <c r="L160" s="64">
        <f t="shared" si="173"/>
        <v>0</v>
      </c>
      <c r="M160" s="64">
        <f t="shared" si="173"/>
        <v>254957.3600000001</v>
      </c>
      <c r="N160" s="64">
        <f t="shared" si="173"/>
        <v>0</v>
      </c>
      <c r="O160" s="64">
        <f t="shared" si="173"/>
        <v>0</v>
      </c>
      <c r="P160" s="64">
        <f t="shared" si="173"/>
        <v>0</v>
      </c>
      <c r="Q160" s="64">
        <f t="shared" si="173"/>
        <v>0</v>
      </c>
      <c r="R160" s="64">
        <f t="shared" si="173"/>
        <v>0</v>
      </c>
      <c r="S160" s="64">
        <f t="shared" si="173"/>
        <v>0</v>
      </c>
      <c r="T160" s="64">
        <f t="shared" si="173"/>
        <v>0</v>
      </c>
      <c r="U160" s="64">
        <f t="shared" si="173"/>
        <v>0</v>
      </c>
      <c r="V160" s="64">
        <f t="shared" si="173"/>
        <v>0</v>
      </c>
      <c r="W160" s="64">
        <f t="shared" si="173"/>
        <v>0</v>
      </c>
      <c r="X160" s="64">
        <f t="shared" si="173"/>
        <v>0</v>
      </c>
      <c r="Y160" s="64">
        <f t="shared" si="173"/>
        <v>0</v>
      </c>
      <c r="Z160" s="64">
        <f t="shared" si="173"/>
        <v>0</v>
      </c>
      <c r="AA160" s="64">
        <f t="shared" si="173"/>
        <v>0</v>
      </c>
      <c r="AB160" s="64">
        <f t="shared" si="173"/>
        <v>0</v>
      </c>
      <c r="AC160" s="64">
        <f t="shared" si="173"/>
        <v>0</v>
      </c>
      <c r="AD160" s="64">
        <f t="shared" si="173"/>
        <v>0</v>
      </c>
      <c r="AE160" s="64">
        <f t="shared" si="173"/>
        <v>0</v>
      </c>
      <c r="AF160" s="64">
        <f t="shared" si="173"/>
        <v>0</v>
      </c>
      <c r="AG160" s="64">
        <f t="shared" si="173"/>
        <v>0</v>
      </c>
      <c r="AH160" s="64">
        <f t="shared" si="173"/>
        <v>0</v>
      </c>
      <c r="AI160" s="64">
        <f t="shared" si="173"/>
        <v>0</v>
      </c>
      <c r="AJ160" s="64">
        <f t="shared" si="173"/>
        <v>0</v>
      </c>
      <c r="AK160" s="64">
        <f t="shared" si="173"/>
        <v>0</v>
      </c>
      <c r="AL160" s="64">
        <f t="shared" si="173"/>
        <v>0</v>
      </c>
      <c r="AM160" s="64">
        <f t="shared" si="173"/>
        <v>0</v>
      </c>
      <c r="AN160" s="64">
        <f t="shared" si="173"/>
        <v>0</v>
      </c>
      <c r="AO160" s="64">
        <f t="shared" si="173"/>
        <v>0</v>
      </c>
      <c r="AP160" s="64">
        <f t="shared" si="173"/>
        <v>0</v>
      </c>
      <c r="AQ160" s="64">
        <f t="shared" si="173"/>
        <v>0</v>
      </c>
      <c r="AR160" s="64">
        <f t="shared" si="173"/>
        <v>0</v>
      </c>
      <c r="AS160" s="64">
        <f t="shared" si="173"/>
        <v>0</v>
      </c>
      <c r="AT160" s="64">
        <f t="shared" si="173"/>
        <v>0</v>
      </c>
      <c r="AU160" s="64">
        <f t="shared" si="173"/>
        <v>0</v>
      </c>
      <c r="AV160" s="64">
        <f t="shared" si="173"/>
        <v>5215.8699999999953</v>
      </c>
      <c r="AW160" s="64">
        <f t="shared" si="173"/>
        <v>0</v>
      </c>
      <c r="AX160" s="64">
        <f t="shared" si="173"/>
        <v>0</v>
      </c>
      <c r="AY160" s="64">
        <f t="shared" si="173"/>
        <v>0</v>
      </c>
      <c r="AZ160" s="64">
        <f t="shared" si="173"/>
        <v>0</v>
      </c>
      <c r="BA160" s="64">
        <f t="shared" si="173"/>
        <v>0</v>
      </c>
      <c r="BB160" s="64">
        <f t="shared" si="173"/>
        <v>0</v>
      </c>
      <c r="BC160" s="64">
        <f t="shared" si="173"/>
        <v>0</v>
      </c>
      <c r="BD160" s="64">
        <f t="shared" si="173"/>
        <v>0</v>
      </c>
      <c r="BE160" s="64">
        <f t="shared" si="173"/>
        <v>0</v>
      </c>
      <c r="BF160" s="64">
        <f t="shared" si="173"/>
        <v>0</v>
      </c>
      <c r="BG160" s="64">
        <f t="shared" si="173"/>
        <v>0</v>
      </c>
      <c r="BH160" s="64">
        <f t="shared" si="173"/>
        <v>0</v>
      </c>
      <c r="BI160" s="64">
        <f t="shared" si="173"/>
        <v>0</v>
      </c>
      <c r="BJ160" s="64">
        <f t="shared" si="173"/>
        <v>0</v>
      </c>
      <c r="BK160" s="64">
        <f t="shared" si="173"/>
        <v>0</v>
      </c>
      <c r="BL160" s="64">
        <f t="shared" si="173"/>
        <v>0</v>
      </c>
      <c r="BM160" s="64">
        <f t="shared" si="173"/>
        <v>0</v>
      </c>
      <c r="BN160" s="64">
        <f t="shared" si="173"/>
        <v>0</v>
      </c>
      <c r="BO160" s="64">
        <f t="shared" si="173"/>
        <v>0</v>
      </c>
      <c r="BP160" s="64">
        <f t="shared" ref="BP160:EA160" si="174">IF(BP159-BP158&lt;0,0,BP159-BP158)</f>
        <v>0</v>
      </c>
      <c r="BQ160" s="64">
        <f t="shared" si="174"/>
        <v>0</v>
      </c>
      <c r="BR160" s="64">
        <f t="shared" si="174"/>
        <v>141345.91999999993</v>
      </c>
      <c r="BS160" s="64">
        <f t="shared" si="174"/>
        <v>0</v>
      </c>
      <c r="BT160" s="64">
        <f t="shared" si="174"/>
        <v>0</v>
      </c>
      <c r="BU160" s="64">
        <f t="shared" si="174"/>
        <v>0</v>
      </c>
      <c r="BV160" s="64">
        <f t="shared" si="174"/>
        <v>0</v>
      </c>
      <c r="BW160" s="64">
        <f t="shared" si="174"/>
        <v>0</v>
      </c>
      <c r="BX160" s="64">
        <f t="shared" si="174"/>
        <v>0</v>
      </c>
      <c r="BY160" s="64">
        <f t="shared" si="174"/>
        <v>0</v>
      </c>
      <c r="BZ160" s="64">
        <f t="shared" si="174"/>
        <v>0</v>
      </c>
      <c r="CA160" s="64">
        <f t="shared" si="174"/>
        <v>0</v>
      </c>
      <c r="CB160" s="64">
        <f t="shared" si="174"/>
        <v>0</v>
      </c>
      <c r="CC160" s="64">
        <f t="shared" si="174"/>
        <v>0</v>
      </c>
      <c r="CD160" s="64">
        <f t="shared" si="174"/>
        <v>7082.4000000000015</v>
      </c>
      <c r="CE160" s="64">
        <f t="shared" si="174"/>
        <v>0</v>
      </c>
      <c r="CF160" s="64">
        <f t="shared" si="174"/>
        <v>16361.580000000002</v>
      </c>
      <c r="CG160" s="64">
        <f t="shared" si="174"/>
        <v>0</v>
      </c>
      <c r="CH160" s="64">
        <f t="shared" si="174"/>
        <v>0</v>
      </c>
      <c r="CI160" s="64">
        <f t="shared" si="174"/>
        <v>0</v>
      </c>
      <c r="CJ160" s="64">
        <f t="shared" si="174"/>
        <v>0</v>
      </c>
      <c r="CK160" s="64">
        <f t="shared" si="174"/>
        <v>0</v>
      </c>
      <c r="CL160" s="64">
        <f t="shared" si="174"/>
        <v>0</v>
      </c>
      <c r="CM160" s="64">
        <f t="shared" si="174"/>
        <v>158144.03000000003</v>
      </c>
      <c r="CN160" s="64">
        <f t="shared" si="174"/>
        <v>0</v>
      </c>
      <c r="CO160" s="64">
        <f t="shared" si="174"/>
        <v>0</v>
      </c>
      <c r="CP160" s="64">
        <f t="shared" si="174"/>
        <v>0</v>
      </c>
      <c r="CQ160" s="64">
        <f t="shared" si="174"/>
        <v>0</v>
      </c>
      <c r="CR160" s="64">
        <f t="shared" si="174"/>
        <v>0</v>
      </c>
      <c r="CS160" s="64">
        <f t="shared" si="174"/>
        <v>0</v>
      </c>
      <c r="CT160" s="64">
        <f t="shared" si="174"/>
        <v>2820.3099999999977</v>
      </c>
      <c r="CU160" s="64">
        <f t="shared" si="174"/>
        <v>0</v>
      </c>
      <c r="CV160" s="64">
        <f t="shared" si="174"/>
        <v>487.37000000000262</v>
      </c>
      <c r="CW160" s="64">
        <f t="shared" si="174"/>
        <v>0</v>
      </c>
      <c r="CX160" s="64">
        <f t="shared" si="174"/>
        <v>0</v>
      </c>
      <c r="CY160" s="64">
        <f t="shared" si="174"/>
        <v>3584.4400000000023</v>
      </c>
      <c r="CZ160" s="64">
        <f t="shared" si="174"/>
        <v>0</v>
      </c>
      <c r="DA160" s="64">
        <f t="shared" si="174"/>
        <v>10023.350000000006</v>
      </c>
      <c r="DB160" s="64">
        <f t="shared" si="174"/>
        <v>0</v>
      </c>
      <c r="DC160" s="64">
        <f t="shared" si="174"/>
        <v>0</v>
      </c>
      <c r="DD160" s="64">
        <f t="shared" si="174"/>
        <v>0</v>
      </c>
      <c r="DE160" s="64">
        <f t="shared" si="174"/>
        <v>0</v>
      </c>
      <c r="DF160" s="64">
        <f t="shared" si="174"/>
        <v>0</v>
      </c>
      <c r="DG160" s="64">
        <f t="shared" si="174"/>
        <v>0</v>
      </c>
      <c r="DH160" s="64">
        <f t="shared" si="174"/>
        <v>0</v>
      </c>
      <c r="DI160" s="64">
        <f t="shared" si="174"/>
        <v>81275.080000000075</v>
      </c>
      <c r="DJ160" s="64">
        <f t="shared" si="174"/>
        <v>0</v>
      </c>
      <c r="DK160" s="64">
        <f t="shared" si="174"/>
        <v>0</v>
      </c>
      <c r="DL160" s="64">
        <f t="shared" si="174"/>
        <v>0</v>
      </c>
      <c r="DM160" s="64">
        <f t="shared" si="174"/>
        <v>0</v>
      </c>
      <c r="DN160" s="64">
        <f t="shared" si="174"/>
        <v>0</v>
      </c>
      <c r="DO160" s="64">
        <f t="shared" si="174"/>
        <v>0</v>
      </c>
      <c r="DP160" s="64">
        <f t="shared" si="174"/>
        <v>0</v>
      </c>
      <c r="DQ160" s="64">
        <f t="shared" si="174"/>
        <v>0</v>
      </c>
      <c r="DR160" s="64">
        <f t="shared" si="174"/>
        <v>0</v>
      </c>
      <c r="DS160" s="64">
        <f t="shared" si="174"/>
        <v>0</v>
      </c>
      <c r="DT160" s="64">
        <f t="shared" si="174"/>
        <v>0</v>
      </c>
      <c r="DU160" s="64">
        <f t="shared" si="174"/>
        <v>0</v>
      </c>
      <c r="DV160" s="64">
        <f t="shared" si="174"/>
        <v>0</v>
      </c>
      <c r="DW160" s="64">
        <f t="shared" si="174"/>
        <v>0</v>
      </c>
      <c r="DX160" s="64">
        <f t="shared" si="174"/>
        <v>0</v>
      </c>
      <c r="DY160" s="64">
        <f t="shared" si="174"/>
        <v>0</v>
      </c>
      <c r="DZ160" s="64">
        <f t="shared" si="174"/>
        <v>0</v>
      </c>
      <c r="EA160" s="64">
        <f t="shared" si="174"/>
        <v>0</v>
      </c>
      <c r="EB160" s="64">
        <f t="shared" ref="EB160:FX160" si="175">IF(EB159-EB158&lt;0,0,EB159-EB158)</f>
        <v>0</v>
      </c>
      <c r="EC160" s="64">
        <f t="shared" si="175"/>
        <v>0</v>
      </c>
      <c r="ED160" s="64">
        <f t="shared" si="175"/>
        <v>0</v>
      </c>
      <c r="EE160" s="64">
        <f t="shared" si="175"/>
        <v>0</v>
      </c>
      <c r="EF160" s="64">
        <f t="shared" si="175"/>
        <v>0</v>
      </c>
      <c r="EG160" s="64">
        <f t="shared" si="175"/>
        <v>0</v>
      </c>
      <c r="EH160" s="64">
        <f t="shared" si="175"/>
        <v>0</v>
      </c>
      <c r="EI160" s="64">
        <f t="shared" si="175"/>
        <v>0</v>
      </c>
      <c r="EJ160" s="64">
        <f t="shared" si="175"/>
        <v>0</v>
      </c>
      <c r="EK160" s="64">
        <f t="shared" si="175"/>
        <v>0</v>
      </c>
      <c r="EL160" s="64">
        <f t="shared" si="175"/>
        <v>0</v>
      </c>
      <c r="EM160" s="64">
        <f t="shared" si="175"/>
        <v>0</v>
      </c>
      <c r="EN160" s="64">
        <f t="shared" si="175"/>
        <v>0</v>
      </c>
      <c r="EO160" s="64">
        <f t="shared" si="175"/>
        <v>0</v>
      </c>
      <c r="EP160" s="64">
        <f t="shared" si="175"/>
        <v>0</v>
      </c>
      <c r="EQ160" s="64">
        <f t="shared" si="175"/>
        <v>0</v>
      </c>
      <c r="ER160" s="64">
        <f t="shared" si="175"/>
        <v>30112.549999999988</v>
      </c>
      <c r="ES160" s="64">
        <f t="shared" si="175"/>
        <v>0</v>
      </c>
      <c r="ET160" s="64">
        <f t="shared" si="175"/>
        <v>0</v>
      </c>
      <c r="EU160" s="64">
        <f t="shared" si="175"/>
        <v>0</v>
      </c>
      <c r="EV160" s="64">
        <f t="shared" si="175"/>
        <v>0</v>
      </c>
      <c r="EW160" s="64">
        <f t="shared" si="175"/>
        <v>0</v>
      </c>
      <c r="EX160" s="64">
        <f t="shared" si="175"/>
        <v>0</v>
      </c>
      <c r="EY160" s="64">
        <f t="shared" si="175"/>
        <v>0</v>
      </c>
      <c r="EZ160" s="64">
        <f t="shared" si="175"/>
        <v>0</v>
      </c>
      <c r="FA160" s="64">
        <f t="shared" si="175"/>
        <v>0</v>
      </c>
      <c r="FB160" s="64">
        <f t="shared" si="175"/>
        <v>0</v>
      </c>
      <c r="FC160" s="64">
        <f t="shared" si="175"/>
        <v>0</v>
      </c>
      <c r="FD160" s="64">
        <f t="shared" si="175"/>
        <v>0</v>
      </c>
      <c r="FE160" s="64">
        <f t="shared" si="175"/>
        <v>0</v>
      </c>
      <c r="FF160" s="64">
        <f t="shared" si="175"/>
        <v>0</v>
      </c>
      <c r="FG160" s="64">
        <f t="shared" si="175"/>
        <v>0</v>
      </c>
      <c r="FH160" s="64">
        <f t="shared" si="175"/>
        <v>3929.6299999999901</v>
      </c>
      <c r="FI160" s="64">
        <f t="shared" si="175"/>
        <v>0</v>
      </c>
      <c r="FJ160" s="64">
        <f t="shared" si="175"/>
        <v>0</v>
      </c>
      <c r="FK160" s="64">
        <f t="shared" si="175"/>
        <v>0</v>
      </c>
      <c r="FL160" s="64">
        <f t="shared" si="175"/>
        <v>0</v>
      </c>
      <c r="FM160" s="64">
        <f t="shared" si="175"/>
        <v>0</v>
      </c>
      <c r="FN160" s="64">
        <f t="shared" si="175"/>
        <v>0</v>
      </c>
      <c r="FO160" s="64">
        <f t="shared" si="175"/>
        <v>0</v>
      </c>
      <c r="FP160" s="64">
        <f t="shared" si="175"/>
        <v>72775.489999999991</v>
      </c>
      <c r="FQ160" s="64">
        <f t="shared" si="175"/>
        <v>0</v>
      </c>
      <c r="FR160" s="64">
        <f t="shared" si="175"/>
        <v>0</v>
      </c>
      <c r="FS160" s="64">
        <f t="shared" si="175"/>
        <v>0</v>
      </c>
      <c r="FT160" s="64">
        <f t="shared" si="175"/>
        <v>0</v>
      </c>
      <c r="FU160" s="64">
        <f t="shared" si="175"/>
        <v>0</v>
      </c>
      <c r="FV160" s="64">
        <f t="shared" si="175"/>
        <v>0</v>
      </c>
      <c r="FW160" s="64">
        <f t="shared" si="175"/>
        <v>0</v>
      </c>
      <c r="FX160" s="64">
        <f t="shared" si="175"/>
        <v>0</v>
      </c>
      <c r="FY160" s="7">
        <f>SUM(C160:FX160)</f>
        <v>788115.38000000024</v>
      </c>
      <c r="FZ160" s="64">
        <f>COUNTIF(C160:FX160,"&gt;0")</f>
        <v>14</v>
      </c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</row>
    <row r="161" spans="1:195" x14ac:dyDescent="0.35">
      <c r="A161" s="7"/>
      <c r="B161" s="7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  <c r="DA161" s="64"/>
      <c r="DB161" s="64"/>
      <c r="DC161" s="64"/>
      <c r="DD161" s="64"/>
      <c r="DE161" s="64"/>
      <c r="DF161" s="64"/>
      <c r="DG161" s="64"/>
      <c r="DH161" s="64"/>
      <c r="DI161" s="64"/>
      <c r="DJ161" s="64"/>
      <c r="DK161" s="64"/>
      <c r="DL161" s="64"/>
      <c r="DM161" s="64"/>
      <c r="DN161" s="64"/>
      <c r="DO161" s="64"/>
      <c r="DP161" s="64"/>
      <c r="DQ161" s="64"/>
      <c r="DR161" s="64"/>
      <c r="DS161" s="64"/>
      <c r="DT161" s="64"/>
      <c r="DU161" s="64"/>
      <c r="DV161" s="64"/>
      <c r="DW161" s="64"/>
      <c r="DX161" s="64"/>
      <c r="DY161" s="64"/>
      <c r="DZ161" s="64"/>
      <c r="EA161" s="64"/>
      <c r="EB161" s="64"/>
      <c r="EC161" s="64"/>
      <c r="ED161" s="64"/>
      <c r="EE161" s="64"/>
      <c r="EF161" s="64"/>
      <c r="EG161" s="64"/>
      <c r="EH161" s="64"/>
      <c r="EI161" s="64"/>
      <c r="EJ161" s="64"/>
      <c r="EK161" s="64"/>
      <c r="EL161" s="64"/>
      <c r="EM161" s="64"/>
      <c r="EN161" s="64"/>
      <c r="EO161" s="64"/>
      <c r="EP161" s="64"/>
      <c r="EQ161" s="64"/>
      <c r="ER161" s="64"/>
      <c r="ES161" s="64"/>
      <c r="ET161" s="64"/>
      <c r="EU161" s="64"/>
      <c r="EV161" s="64"/>
      <c r="EW161" s="64"/>
      <c r="EX161" s="64"/>
      <c r="EY161" s="64"/>
      <c r="EZ161" s="64"/>
      <c r="FA161" s="64"/>
      <c r="FB161" s="64"/>
      <c r="FC161" s="64"/>
      <c r="FD161" s="64"/>
      <c r="FE161" s="64"/>
      <c r="FF161" s="64"/>
      <c r="FG161" s="64"/>
      <c r="FH161" s="64"/>
      <c r="FI161" s="64"/>
      <c r="FJ161" s="64"/>
      <c r="FK161" s="64"/>
      <c r="FL161" s="64"/>
      <c r="FM161" s="64"/>
      <c r="FN161" s="64"/>
      <c r="FO161" s="64"/>
      <c r="FP161" s="64"/>
      <c r="FQ161" s="64"/>
      <c r="FR161" s="64"/>
      <c r="FS161" s="64"/>
      <c r="FT161" s="64"/>
      <c r="FU161" s="64"/>
      <c r="FV161" s="64"/>
      <c r="FW161" s="64"/>
      <c r="FX161" s="64"/>
      <c r="FY161" s="7"/>
      <c r="FZ161" s="64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</row>
    <row r="162" spans="1:195" x14ac:dyDescent="0.35">
      <c r="A162" s="6"/>
      <c r="B162" s="42" t="s">
        <v>672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/>
      <c r="EZ162" s="64"/>
      <c r="FA162" s="64"/>
      <c r="FB162" s="64"/>
      <c r="FC162" s="64"/>
      <c r="FD162" s="64"/>
      <c r="FE162" s="64"/>
      <c r="FF162" s="64"/>
      <c r="FG162" s="64"/>
      <c r="FH162" s="64"/>
      <c r="FI162" s="64"/>
      <c r="FJ162" s="64"/>
      <c r="FK162" s="64"/>
      <c r="FL162" s="64"/>
      <c r="FM162" s="64"/>
      <c r="FN162" s="64"/>
      <c r="FO162" s="64"/>
      <c r="FP162" s="64"/>
      <c r="FQ162" s="64"/>
      <c r="FR162" s="64"/>
      <c r="FS162" s="64"/>
      <c r="FT162" s="64"/>
      <c r="FU162" s="64"/>
      <c r="FV162" s="64"/>
      <c r="FW162" s="64"/>
      <c r="FX162" s="64"/>
      <c r="FY162" s="7"/>
      <c r="FZ162" s="64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</row>
    <row r="163" spans="1:195" x14ac:dyDescent="0.35">
      <c r="A163" s="6" t="s">
        <v>673</v>
      </c>
      <c r="B163" s="7" t="s">
        <v>674</v>
      </c>
      <c r="C163" s="17">
        <f t="shared" ref="C163:BN163" si="176">C28</f>
        <v>1242</v>
      </c>
      <c r="D163" s="17">
        <f t="shared" si="176"/>
        <v>3941</v>
      </c>
      <c r="E163" s="17">
        <f t="shared" si="176"/>
        <v>1460</v>
      </c>
      <c r="F163" s="17">
        <f t="shared" si="176"/>
        <v>2255</v>
      </c>
      <c r="G163" s="17">
        <f t="shared" si="176"/>
        <v>98</v>
      </c>
      <c r="H163" s="17">
        <f t="shared" si="176"/>
        <v>62</v>
      </c>
      <c r="I163" s="17">
        <f t="shared" si="176"/>
        <v>1471</v>
      </c>
      <c r="J163" s="17">
        <f t="shared" si="176"/>
        <v>186</v>
      </c>
      <c r="K163" s="17">
        <f t="shared" si="176"/>
        <v>0</v>
      </c>
      <c r="L163" s="17">
        <f t="shared" si="176"/>
        <v>126</v>
      </c>
      <c r="M163" s="17">
        <f t="shared" si="176"/>
        <v>159</v>
      </c>
      <c r="N163" s="17">
        <f t="shared" si="176"/>
        <v>4459</v>
      </c>
      <c r="O163" s="17">
        <f t="shared" si="176"/>
        <v>366</v>
      </c>
      <c r="P163" s="17">
        <f t="shared" si="176"/>
        <v>17</v>
      </c>
      <c r="Q163" s="17">
        <f t="shared" si="176"/>
        <v>10422</v>
      </c>
      <c r="R163" s="17">
        <f t="shared" si="176"/>
        <v>64</v>
      </c>
      <c r="S163" s="17">
        <f t="shared" si="176"/>
        <v>54</v>
      </c>
      <c r="T163" s="17">
        <f t="shared" si="176"/>
        <v>1</v>
      </c>
      <c r="U163" s="17">
        <f t="shared" si="176"/>
        <v>0</v>
      </c>
      <c r="V163" s="17">
        <f t="shared" si="176"/>
        <v>0</v>
      </c>
      <c r="W163" s="17">
        <f t="shared" si="176"/>
        <v>0</v>
      </c>
      <c r="X163" s="17">
        <f t="shared" si="176"/>
        <v>0</v>
      </c>
      <c r="Y163" s="17">
        <f t="shared" si="176"/>
        <v>3</v>
      </c>
      <c r="Z163" s="17">
        <f t="shared" si="176"/>
        <v>5</v>
      </c>
      <c r="AA163" s="17">
        <f t="shared" si="176"/>
        <v>1993</v>
      </c>
      <c r="AB163" s="17">
        <f t="shared" si="176"/>
        <v>1343</v>
      </c>
      <c r="AC163" s="17">
        <f t="shared" si="176"/>
        <v>22</v>
      </c>
      <c r="AD163" s="17">
        <f t="shared" si="176"/>
        <v>27</v>
      </c>
      <c r="AE163" s="17">
        <f t="shared" si="176"/>
        <v>3</v>
      </c>
      <c r="AF163" s="17">
        <f t="shared" si="176"/>
        <v>5</v>
      </c>
      <c r="AG163" s="17">
        <f t="shared" si="176"/>
        <v>13</v>
      </c>
      <c r="AH163" s="17">
        <f t="shared" si="176"/>
        <v>0</v>
      </c>
      <c r="AI163" s="17">
        <f t="shared" si="176"/>
        <v>2</v>
      </c>
      <c r="AJ163" s="17">
        <f t="shared" si="176"/>
        <v>2</v>
      </c>
      <c r="AK163" s="17">
        <f t="shared" si="176"/>
        <v>1</v>
      </c>
      <c r="AL163" s="17">
        <f t="shared" si="176"/>
        <v>11</v>
      </c>
      <c r="AM163" s="17">
        <f t="shared" si="176"/>
        <v>0</v>
      </c>
      <c r="AN163" s="17">
        <f t="shared" si="176"/>
        <v>0</v>
      </c>
      <c r="AO163" s="17">
        <f t="shared" si="176"/>
        <v>113</v>
      </c>
      <c r="AP163" s="17">
        <f t="shared" si="176"/>
        <v>13775</v>
      </c>
      <c r="AQ163" s="17">
        <f t="shared" si="176"/>
        <v>0</v>
      </c>
      <c r="AR163" s="17">
        <f t="shared" si="176"/>
        <v>1709</v>
      </c>
      <c r="AS163" s="17">
        <f t="shared" si="176"/>
        <v>1120</v>
      </c>
      <c r="AT163" s="17">
        <f t="shared" si="176"/>
        <v>30</v>
      </c>
      <c r="AU163" s="17">
        <f t="shared" si="176"/>
        <v>4</v>
      </c>
      <c r="AV163" s="17">
        <f t="shared" si="176"/>
        <v>2</v>
      </c>
      <c r="AW163" s="17">
        <f t="shared" si="176"/>
        <v>1</v>
      </c>
      <c r="AX163" s="17">
        <f t="shared" si="176"/>
        <v>7</v>
      </c>
      <c r="AY163" s="17">
        <f t="shared" si="176"/>
        <v>5</v>
      </c>
      <c r="AZ163" s="17">
        <f t="shared" si="176"/>
        <v>939</v>
      </c>
      <c r="BA163" s="17">
        <f t="shared" si="176"/>
        <v>175</v>
      </c>
      <c r="BB163" s="17">
        <f t="shared" si="176"/>
        <v>196</v>
      </c>
      <c r="BC163" s="17">
        <f t="shared" si="176"/>
        <v>1366</v>
      </c>
      <c r="BD163" s="17">
        <f t="shared" si="176"/>
        <v>59</v>
      </c>
      <c r="BE163" s="17">
        <f t="shared" si="176"/>
        <v>4</v>
      </c>
      <c r="BF163" s="17">
        <f t="shared" si="176"/>
        <v>410</v>
      </c>
      <c r="BG163" s="17">
        <f t="shared" si="176"/>
        <v>61</v>
      </c>
      <c r="BH163" s="17">
        <f t="shared" si="176"/>
        <v>9</v>
      </c>
      <c r="BI163" s="17">
        <f t="shared" si="176"/>
        <v>18</v>
      </c>
      <c r="BJ163" s="17">
        <f t="shared" si="176"/>
        <v>63</v>
      </c>
      <c r="BK163" s="17">
        <f t="shared" si="176"/>
        <v>555</v>
      </c>
      <c r="BL163" s="17">
        <f t="shared" si="176"/>
        <v>2</v>
      </c>
      <c r="BM163" s="17">
        <f t="shared" si="176"/>
        <v>13</v>
      </c>
      <c r="BN163" s="17">
        <f t="shared" si="176"/>
        <v>13</v>
      </c>
      <c r="BO163" s="17">
        <f t="shared" ref="BO163:DZ163" si="177">BO28</f>
        <v>9</v>
      </c>
      <c r="BP163" s="17">
        <f t="shared" si="177"/>
        <v>1</v>
      </c>
      <c r="BQ163" s="17">
        <f t="shared" si="177"/>
        <v>1170</v>
      </c>
      <c r="BR163" s="17">
        <f t="shared" si="177"/>
        <v>698</v>
      </c>
      <c r="BS163" s="17">
        <f t="shared" si="177"/>
        <v>178</v>
      </c>
      <c r="BT163" s="17">
        <f t="shared" si="177"/>
        <v>2</v>
      </c>
      <c r="BU163" s="17">
        <f t="shared" si="177"/>
        <v>42</v>
      </c>
      <c r="BV163" s="17">
        <f t="shared" si="177"/>
        <v>76</v>
      </c>
      <c r="BW163" s="17">
        <f t="shared" si="177"/>
        <v>146</v>
      </c>
      <c r="BX163" s="17">
        <f t="shared" si="177"/>
        <v>0</v>
      </c>
      <c r="BY163" s="17">
        <f t="shared" si="177"/>
        <v>0</v>
      </c>
      <c r="BZ163" s="17">
        <f t="shared" si="177"/>
        <v>0</v>
      </c>
      <c r="CA163" s="17">
        <f t="shared" si="177"/>
        <v>3</v>
      </c>
      <c r="CB163" s="17">
        <f t="shared" si="177"/>
        <v>2562</v>
      </c>
      <c r="CC163" s="17">
        <f t="shared" si="177"/>
        <v>0</v>
      </c>
      <c r="CD163" s="17">
        <f t="shared" si="177"/>
        <v>1</v>
      </c>
      <c r="CE163" s="17">
        <f t="shared" si="177"/>
        <v>1</v>
      </c>
      <c r="CF163" s="17">
        <f t="shared" si="177"/>
        <v>0</v>
      </c>
      <c r="CG163" s="17">
        <f t="shared" si="177"/>
        <v>16</v>
      </c>
      <c r="CH163" s="17">
        <f t="shared" si="177"/>
        <v>9</v>
      </c>
      <c r="CI163" s="17">
        <f t="shared" si="177"/>
        <v>77</v>
      </c>
      <c r="CJ163" s="17">
        <f t="shared" si="177"/>
        <v>162</v>
      </c>
      <c r="CK163" s="17">
        <f t="shared" si="177"/>
        <v>147</v>
      </c>
      <c r="CL163" s="17">
        <f t="shared" si="177"/>
        <v>25</v>
      </c>
      <c r="CM163" s="17">
        <f t="shared" si="177"/>
        <v>8</v>
      </c>
      <c r="CN163" s="17">
        <f t="shared" si="177"/>
        <v>1172</v>
      </c>
      <c r="CO163" s="17">
        <f t="shared" si="177"/>
        <v>377</v>
      </c>
      <c r="CP163" s="17">
        <f t="shared" si="177"/>
        <v>142</v>
      </c>
      <c r="CQ163" s="17">
        <f t="shared" si="177"/>
        <v>2</v>
      </c>
      <c r="CR163" s="17">
        <f t="shared" si="177"/>
        <v>0</v>
      </c>
      <c r="CS163" s="17">
        <f t="shared" si="177"/>
        <v>3</v>
      </c>
      <c r="CT163" s="17">
        <f t="shared" si="177"/>
        <v>1</v>
      </c>
      <c r="CU163" s="17">
        <f t="shared" si="177"/>
        <v>3</v>
      </c>
      <c r="CV163" s="17">
        <f t="shared" si="177"/>
        <v>0</v>
      </c>
      <c r="CW163" s="17">
        <f t="shared" si="177"/>
        <v>0</v>
      </c>
      <c r="CX163" s="17">
        <f t="shared" si="177"/>
        <v>19</v>
      </c>
      <c r="CY163" s="17">
        <f t="shared" si="177"/>
        <v>0</v>
      </c>
      <c r="CZ163" s="17">
        <f t="shared" si="177"/>
        <v>31</v>
      </c>
      <c r="DA163" s="17">
        <f t="shared" si="177"/>
        <v>0</v>
      </c>
      <c r="DB163" s="17">
        <f t="shared" si="177"/>
        <v>6</v>
      </c>
      <c r="DC163" s="17">
        <f t="shared" si="177"/>
        <v>0</v>
      </c>
      <c r="DD163" s="17">
        <f t="shared" si="177"/>
        <v>4</v>
      </c>
      <c r="DE163" s="17">
        <f t="shared" si="177"/>
        <v>1</v>
      </c>
      <c r="DF163" s="17">
        <f t="shared" si="177"/>
        <v>558</v>
      </c>
      <c r="DG163" s="17">
        <f t="shared" si="177"/>
        <v>0</v>
      </c>
      <c r="DH163" s="17">
        <f t="shared" si="177"/>
        <v>109</v>
      </c>
      <c r="DI163" s="17">
        <f t="shared" si="177"/>
        <v>55</v>
      </c>
      <c r="DJ163" s="17">
        <f t="shared" si="177"/>
        <v>9</v>
      </c>
      <c r="DK163" s="17">
        <f t="shared" si="177"/>
        <v>20</v>
      </c>
      <c r="DL163" s="17">
        <f t="shared" si="177"/>
        <v>298</v>
      </c>
      <c r="DM163" s="17">
        <f t="shared" si="177"/>
        <v>0</v>
      </c>
      <c r="DN163" s="17">
        <f t="shared" si="177"/>
        <v>66</v>
      </c>
      <c r="DO163" s="17">
        <f t="shared" si="177"/>
        <v>494</v>
      </c>
      <c r="DP163" s="17">
        <f t="shared" si="177"/>
        <v>0</v>
      </c>
      <c r="DQ163" s="17">
        <f t="shared" si="177"/>
        <v>57</v>
      </c>
      <c r="DR163" s="17">
        <f t="shared" si="177"/>
        <v>25</v>
      </c>
      <c r="DS163" s="17">
        <f t="shared" si="177"/>
        <v>28</v>
      </c>
      <c r="DT163" s="17">
        <f t="shared" si="177"/>
        <v>4</v>
      </c>
      <c r="DU163" s="17">
        <f t="shared" si="177"/>
        <v>0</v>
      </c>
      <c r="DV163" s="17">
        <f t="shared" si="177"/>
        <v>3</v>
      </c>
      <c r="DW163" s="17">
        <f t="shared" si="177"/>
        <v>0</v>
      </c>
      <c r="DX163" s="17">
        <f t="shared" si="177"/>
        <v>4</v>
      </c>
      <c r="DY163" s="17">
        <f t="shared" si="177"/>
        <v>3</v>
      </c>
      <c r="DZ163" s="17">
        <f t="shared" si="177"/>
        <v>1</v>
      </c>
      <c r="EA163" s="17">
        <f t="shared" ref="EA163:FX163" si="178">EA28</f>
        <v>28</v>
      </c>
      <c r="EB163" s="17">
        <f t="shared" si="178"/>
        <v>66</v>
      </c>
      <c r="EC163" s="17">
        <f t="shared" si="178"/>
        <v>2</v>
      </c>
      <c r="ED163" s="17">
        <f t="shared" si="178"/>
        <v>50</v>
      </c>
      <c r="EE163" s="17">
        <f t="shared" si="178"/>
        <v>11</v>
      </c>
      <c r="EF163" s="17">
        <f t="shared" si="178"/>
        <v>63</v>
      </c>
      <c r="EG163" s="17">
        <f t="shared" si="178"/>
        <v>44</v>
      </c>
      <c r="EH163" s="17">
        <f t="shared" si="178"/>
        <v>9</v>
      </c>
      <c r="EI163" s="17">
        <f t="shared" si="178"/>
        <v>372</v>
      </c>
      <c r="EJ163" s="17">
        <f t="shared" si="178"/>
        <v>211</v>
      </c>
      <c r="EK163" s="17">
        <f t="shared" si="178"/>
        <v>15</v>
      </c>
      <c r="EL163" s="17">
        <f t="shared" si="178"/>
        <v>1</v>
      </c>
      <c r="EM163" s="17">
        <f t="shared" si="178"/>
        <v>2</v>
      </c>
      <c r="EN163" s="17">
        <f t="shared" si="178"/>
        <v>11</v>
      </c>
      <c r="EO163" s="17">
        <f t="shared" si="178"/>
        <v>3</v>
      </c>
      <c r="EP163" s="17">
        <f t="shared" si="178"/>
        <v>15</v>
      </c>
      <c r="EQ163" s="17">
        <f t="shared" si="178"/>
        <v>157</v>
      </c>
      <c r="ER163" s="17">
        <f t="shared" si="178"/>
        <v>17</v>
      </c>
      <c r="ES163" s="17">
        <f t="shared" si="178"/>
        <v>3</v>
      </c>
      <c r="ET163" s="17">
        <f t="shared" si="178"/>
        <v>7</v>
      </c>
      <c r="EU163" s="17">
        <f t="shared" si="178"/>
        <v>92</v>
      </c>
      <c r="EV163" s="17">
        <f t="shared" si="178"/>
        <v>11</v>
      </c>
      <c r="EW163" s="17">
        <f t="shared" si="178"/>
        <v>48</v>
      </c>
      <c r="EX163" s="17">
        <f t="shared" si="178"/>
        <v>2</v>
      </c>
      <c r="EY163" s="17">
        <f t="shared" si="178"/>
        <v>12</v>
      </c>
      <c r="EZ163" s="17">
        <f t="shared" si="178"/>
        <v>0</v>
      </c>
      <c r="FA163" s="17">
        <f t="shared" si="178"/>
        <v>624</v>
      </c>
      <c r="FB163" s="17">
        <f t="shared" si="178"/>
        <v>0</v>
      </c>
      <c r="FC163" s="17">
        <f t="shared" si="178"/>
        <v>24</v>
      </c>
      <c r="FD163" s="17">
        <f t="shared" si="178"/>
        <v>4</v>
      </c>
      <c r="FE163" s="17">
        <f t="shared" si="178"/>
        <v>14</v>
      </c>
      <c r="FF163" s="17">
        <f t="shared" si="178"/>
        <v>0</v>
      </c>
      <c r="FG163" s="17">
        <f t="shared" si="178"/>
        <v>5</v>
      </c>
      <c r="FH163" s="17">
        <f t="shared" si="178"/>
        <v>0</v>
      </c>
      <c r="FI163" s="17">
        <f t="shared" si="178"/>
        <v>145</v>
      </c>
      <c r="FJ163" s="17">
        <f t="shared" si="178"/>
        <v>67</v>
      </c>
      <c r="FK163" s="17">
        <f t="shared" si="178"/>
        <v>229</v>
      </c>
      <c r="FL163" s="17">
        <f t="shared" si="178"/>
        <v>152</v>
      </c>
      <c r="FM163" s="17">
        <f t="shared" si="178"/>
        <v>83</v>
      </c>
      <c r="FN163" s="17">
        <f t="shared" si="178"/>
        <v>2952</v>
      </c>
      <c r="FO163" s="17">
        <f t="shared" si="178"/>
        <v>43</v>
      </c>
      <c r="FP163" s="17">
        <f t="shared" si="178"/>
        <v>287</v>
      </c>
      <c r="FQ163" s="17">
        <f t="shared" si="178"/>
        <v>56</v>
      </c>
      <c r="FR163" s="17">
        <f t="shared" si="178"/>
        <v>0</v>
      </c>
      <c r="FS163" s="17">
        <f t="shared" si="178"/>
        <v>0</v>
      </c>
      <c r="FT163" s="17">
        <f t="shared" si="178"/>
        <v>0</v>
      </c>
      <c r="FU163" s="17">
        <f t="shared" si="178"/>
        <v>130</v>
      </c>
      <c r="FV163" s="17">
        <f t="shared" si="178"/>
        <v>92</v>
      </c>
      <c r="FW163" s="17">
        <f t="shared" si="178"/>
        <v>8</v>
      </c>
      <c r="FX163" s="17">
        <f t="shared" si="178"/>
        <v>1</v>
      </c>
      <c r="FY163" s="7"/>
      <c r="FZ163" s="64">
        <f>SUM(C163:FY163)</f>
        <v>65458</v>
      </c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</row>
    <row r="164" spans="1:195" x14ac:dyDescent="0.35">
      <c r="A164" s="6" t="s">
        <v>675</v>
      </c>
      <c r="B164" s="7" t="s">
        <v>676</v>
      </c>
      <c r="C164" s="64">
        <f t="shared" ref="C164:BN164" si="179">C120</f>
        <v>9970.7615776572675</v>
      </c>
      <c r="D164" s="64">
        <f t="shared" si="179"/>
        <v>10017.20799798</v>
      </c>
      <c r="E164" s="64">
        <f t="shared" si="179"/>
        <v>9886.49438199</v>
      </c>
      <c r="F164" s="64">
        <f t="shared" si="179"/>
        <v>9930.8085082699999</v>
      </c>
      <c r="G164" s="64">
        <f t="shared" si="179"/>
        <v>10465.32492667</v>
      </c>
      <c r="H164" s="64">
        <f t="shared" si="179"/>
        <v>10605.79369869</v>
      </c>
      <c r="I164" s="64">
        <f t="shared" si="179"/>
        <v>9907.4563957800001</v>
      </c>
      <c r="J164" s="64">
        <f t="shared" si="179"/>
        <v>9540.04873142</v>
      </c>
      <c r="K164" s="64">
        <f t="shared" si="179"/>
        <v>14040.564895199999</v>
      </c>
      <c r="L164" s="64">
        <f t="shared" si="179"/>
        <v>10314.86335616</v>
      </c>
      <c r="M164" s="64">
        <f t="shared" si="179"/>
        <v>10893.942157330001</v>
      </c>
      <c r="N164" s="64">
        <f t="shared" si="179"/>
        <v>10310.731078590001</v>
      </c>
      <c r="O164" s="64">
        <f t="shared" si="179"/>
        <v>10056.020073829999</v>
      </c>
      <c r="P164" s="64">
        <f t="shared" si="179"/>
        <v>13826.134188010001</v>
      </c>
      <c r="Q164" s="64">
        <f t="shared" si="179"/>
        <v>10152.680189029999</v>
      </c>
      <c r="R164" s="64">
        <f t="shared" si="179"/>
        <v>9900.45076204</v>
      </c>
      <c r="S164" s="64">
        <f t="shared" si="179"/>
        <v>10185.54370479</v>
      </c>
      <c r="T164" s="64">
        <f t="shared" si="179"/>
        <v>16984.95288778</v>
      </c>
      <c r="U164" s="64">
        <f t="shared" si="179"/>
        <v>20435.938708850001</v>
      </c>
      <c r="V164" s="64">
        <f t="shared" si="179"/>
        <v>13714.81341237</v>
      </c>
      <c r="W164" s="64">
        <f t="shared" si="179"/>
        <v>15355.897658010001</v>
      </c>
      <c r="X164" s="64">
        <f t="shared" si="179"/>
        <v>20493.805804</v>
      </c>
      <c r="Y164" s="64">
        <f t="shared" si="179"/>
        <v>9734.3066443200005</v>
      </c>
      <c r="Z164" s="64">
        <f t="shared" si="179"/>
        <v>14447.370117160001</v>
      </c>
      <c r="AA164" s="64">
        <f t="shared" si="179"/>
        <v>10084.9440935</v>
      </c>
      <c r="AB164" s="64">
        <f t="shared" si="179"/>
        <v>10306.76421333</v>
      </c>
      <c r="AC164" s="64">
        <f t="shared" si="179"/>
        <v>10562.72390214</v>
      </c>
      <c r="AD164" s="64">
        <f t="shared" si="179"/>
        <v>10075.77386768</v>
      </c>
      <c r="AE164" s="64">
        <f t="shared" si="179"/>
        <v>18962.115657300001</v>
      </c>
      <c r="AF164" s="64">
        <f t="shared" si="179"/>
        <v>17204.207461090002</v>
      </c>
      <c r="AG164" s="64">
        <f t="shared" si="179"/>
        <v>11462.727666590001</v>
      </c>
      <c r="AH164" s="64">
        <f t="shared" si="179"/>
        <v>9946.6339820100002</v>
      </c>
      <c r="AI164" s="64">
        <f t="shared" si="179"/>
        <v>11920.026465200001</v>
      </c>
      <c r="AJ164" s="64">
        <f t="shared" si="179"/>
        <v>17359.712937349999</v>
      </c>
      <c r="AK164" s="64">
        <f t="shared" si="179"/>
        <v>16616.560342360001</v>
      </c>
      <c r="AL164" s="64">
        <f t="shared" si="179"/>
        <v>13529.98014747</v>
      </c>
      <c r="AM164" s="64">
        <f t="shared" si="179"/>
        <v>11971.61757355</v>
      </c>
      <c r="AN164" s="64">
        <f t="shared" si="179"/>
        <v>13169.47590754</v>
      </c>
      <c r="AO164" s="64">
        <f t="shared" si="179"/>
        <v>9749.9689774800008</v>
      </c>
      <c r="AP164" s="64">
        <f t="shared" si="179"/>
        <v>10160.20642187</v>
      </c>
      <c r="AQ164" s="64">
        <f t="shared" si="179"/>
        <v>15432.62664135</v>
      </c>
      <c r="AR164" s="64">
        <f t="shared" si="179"/>
        <v>10167.732654699999</v>
      </c>
      <c r="AS164" s="64">
        <f t="shared" si="179"/>
        <v>10661.436896200001</v>
      </c>
      <c r="AT164" s="64">
        <f t="shared" si="179"/>
        <v>10322.30928412</v>
      </c>
      <c r="AU164" s="64">
        <f t="shared" si="179"/>
        <v>14440.92353186</v>
      </c>
      <c r="AV164" s="64">
        <f t="shared" si="179"/>
        <v>13962.27590085</v>
      </c>
      <c r="AW164" s="64">
        <f t="shared" si="179"/>
        <v>15271.26311256</v>
      </c>
      <c r="AX164" s="64">
        <f t="shared" si="179"/>
        <v>21421.33325308</v>
      </c>
      <c r="AY164" s="64">
        <f t="shared" si="179"/>
        <v>12220.18593546</v>
      </c>
      <c r="AZ164" s="64">
        <f t="shared" si="179"/>
        <v>9861.9738322400008</v>
      </c>
      <c r="BA164" s="64">
        <f t="shared" si="179"/>
        <v>9643.0086911300004</v>
      </c>
      <c r="BB164" s="64">
        <f t="shared" si="179"/>
        <v>9714.6617542399999</v>
      </c>
      <c r="BC164" s="64">
        <f t="shared" si="179"/>
        <v>9876.3734699800007</v>
      </c>
      <c r="BD164" s="64">
        <f t="shared" si="179"/>
        <v>9904.5025165099996</v>
      </c>
      <c r="BE164" s="64">
        <f t="shared" si="179"/>
        <v>10530.17192776</v>
      </c>
      <c r="BF164" s="64">
        <f t="shared" si="179"/>
        <v>9949.7463396700005</v>
      </c>
      <c r="BG164" s="64">
        <f t="shared" si="179"/>
        <v>10736.532637300001</v>
      </c>
      <c r="BH164" s="64">
        <f t="shared" si="179"/>
        <v>11457.61603184</v>
      </c>
      <c r="BI164" s="64">
        <f t="shared" si="179"/>
        <v>14804.501522840001</v>
      </c>
      <c r="BJ164" s="64">
        <f t="shared" si="179"/>
        <v>10005.615104529999</v>
      </c>
      <c r="BK164" s="64">
        <f t="shared" si="179"/>
        <v>9896.7882726000007</v>
      </c>
      <c r="BL164" s="64">
        <f t="shared" si="179"/>
        <v>19640.496344359999</v>
      </c>
      <c r="BM164" s="64">
        <f t="shared" si="179"/>
        <v>12836.647645380001</v>
      </c>
      <c r="BN164" s="64">
        <f t="shared" si="179"/>
        <v>9526.7817063999992</v>
      </c>
      <c r="BO164" s="64">
        <f t="shared" ref="BO164:DZ164" si="180">BO120</f>
        <v>9988.9921314999992</v>
      </c>
      <c r="BP164" s="64">
        <f t="shared" si="180"/>
        <v>16894.274820049999</v>
      </c>
      <c r="BQ164" s="64">
        <f t="shared" si="180"/>
        <v>10580.98271462</v>
      </c>
      <c r="BR164" s="64">
        <f t="shared" si="180"/>
        <v>9835.6674732400006</v>
      </c>
      <c r="BS164" s="64">
        <f t="shared" si="180"/>
        <v>10641.45003509</v>
      </c>
      <c r="BT164" s="64">
        <f t="shared" si="180"/>
        <v>12831.657621890001</v>
      </c>
      <c r="BU164" s="64">
        <f t="shared" si="180"/>
        <v>12745.971691090001</v>
      </c>
      <c r="BV164" s="64">
        <f t="shared" si="180"/>
        <v>10400.58559592</v>
      </c>
      <c r="BW164" s="64">
        <f t="shared" si="180"/>
        <v>10255.336474109999</v>
      </c>
      <c r="BX164" s="64">
        <f t="shared" si="180"/>
        <v>22004.41763063</v>
      </c>
      <c r="BY164" s="64">
        <f t="shared" si="180"/>
        <v>11267.16014967</v>
      </c>
      <c r="BZ164" s="64">
        <f t="shared" si="180"/>
        <v>15402.3395301</v>
      </c>
      <c r="CA164" s="64">
        <f t="shared" si="180"/>
        <v>18366.3321105</v>
      </c>
      <c r="CB164" s="64">
        <f t="shared" si="180"/>
        <v>10077.417860670001</v>
      </c>
      <c r="CC164" s="64">
        <f t="shared" si="180"/>
        <v>15825.82866927</v>
      </c>
      <c r="CD164" s="64">
        <f t="shared" si="180"/>
        <v>14849.661638379999</v>
      </c>
      <c r="CE164" s="64">
        <f t="shared" si="180"/>
        <v>17188.315104429999</v>
      </c>
      <c r="CF164" s="64">
        <f t="shared" si="180"/>
        <v>17519.953747250001</v>
      </c>
      <c r="CG164" s="64">
        <f t="shared" si="180"/>
        <v>15563.49930883</v>
      </c>
      <c r="CH164" s="64">
        <f t="shared" si="180"/>
        <v>18815.06665656</v>
      </c>
      <c r="CI164" s="64">
        <f t="shared" si="180"/>
        <v>10219.68167385</v>
      </c>
      <c r="CJ164" s="64">
        <f t="shared" si="180"/>
        <v>10679.59742813</v>
      </c>
      <c r="CK164" s="64">
        <f t="shared" si="180"/>
        <v>10190.196588549999</v>
      </c>
      <c r="CL164" s="64">
        <f t="shared" si="180"/>
        <v>10729.4728454</v>
      </c>
      <c r="CM164" s="64">
        <f t="shared" si="180"/>
        <v>11315.62145257</v>
      </c>
      <c r="CN164" s="64">
        <f t="shared" si="180"/>
        <v>9708.6324516900004</v>
      </c>
      <c r="CO164" s="64">
        <f t="shared" si="180"/>
        <v>9694.9671414200002</v>
      </c>
      <c r="CP164" s="64">
        <f t="shared" si="180"/>
        <v>10809.449621420001</v>
      </c>
      <c r="CQ164" s="64">
        <f t="shared" si="180"/>
        <v>10713.10286221</v>
      </c>
      <c r="CR164" s="64">
        <f t="shared" si="180"/>
        <v>15011.06899752</v>
      </c>
      <c r="CS164" s="64">
        <f t="shared" si="180"/>
        <v>13079.68185409</v>
      </c>
      <c r="CT164" s="64">
        <f t="shared" si="180"/>
        <v>18737.44407039</v>
      </c>
      <c r="CU164" s="64">
        <f t="shared" si="180"/>
        <v>10862.442578579999</v>
      </c>
      <c r="CV164" s="64">
        <f t="shared" si="180"/>
        <v>19581.424441380001</v>
      </c>
      <c r="CW164" s="64">
        <f t="shared" si="180"/>
        <v>16003.202043060001</v>
      </c>
      <c r="CX164" s="64">
        <f t="shared" si="180"/>
        <v>11178.22051587</v>
      </c>
      <c r="CY164" s="64">
        <f t="shared" si="180"/>
        <v>20679.374894709999</v>
      </c>
      <c r="CZ164" s="64">
        <f t="shared" si="180"/>
        <v>9876.6114653099994</v>
      </c>
      <c r="DA164" s="64">
        <f t="shared" si="180"/>
        <v>16175.388274450001</v>
      </c>
      <c r="DB164" s="64">
        <f t="shared" si="180"/>
        <v>13324.164073309999</v>
      </c>
      <c r="DC164" s="64">
        <f t="shared" si="180"/>
        <v>16987.360235659999</v>
      </c>
      <c r="DD164" s="64">
        <f t="shared" si="180"/>
        <v>17746.80846031</v>
      </c>
      <c r="DE164" s="64">
        <f t="shared" si="180"/>
        <v>13352.344220409999</v>
      </c>
      <c r="DF164" s="64">
        <f t="shared" si="180"/>
        <v>9405.7602098099997</v>
      </c>
      <c r="DG164" s="64">
        <f t="shared" si="180"/>
        <v>20188.916850639998</v>
      </c>
      <c r="DH164" s="64">
        <f t="shared" si="180"/>
        <v>9690.7827687499994</v>
      </c>
      <c r="DI164" s="64">
        <f t="shared" si="180"/>
        <v>9571.4088703800007</v>
      </c>
      <c r="DJ164" s="64">
        <f t="shared" si="180"/>
        <v>10982.75506184</v>
      </c>
      <c r="DK164" s="64">
        <f t="shared" si="180"/>
        <v>11167.35973324</v>
      </c>
      <c r="DL164" s="64">
        <f t="shared" si="180"/>
        <v>9970.5969153299993</v>
      </c>
      <c r="DM164" s="64">
        <f t="shared" si="180"/>
        <v>16003.45960785</v>
      </c>
      <c r="DN164" s="64">
        <f t="shared" si="180"/>
        <v>10368.66587295</v>
      </c>
      <c r="DO164" s="64">
        <f t="shared" si="180"/>
        <v>9825.3901894200008</v>
      </c>
      <c r="DP164" s="64">
        <f t="shared" si="180"/>
        <v>16851.742817589999</v>
      </c>
      <c r="DQ164" s="64">
        <f t="shared" si="180"/>
        <v>10752.56871408</v>
      </c>
      <c r="DR164" s="64">
        <f t="shared" si="180"/>
        <v>10003.79382497</v>
      </c>
      <c r="DS164" s="64">
        <f t="shared" si="180"/>
        <v>10717.10625837</v>
      </c>
      <c r="DT164" s="64">
        <f t="shared" si="180"/>
        <v>17037.242080460001</v>
      </c>
      <c r="DU164" s="64">
        <f t="shared" si="180"/>
        <v>12510.822272109999</v>
      </c>
      <c r="DV164" s="64">
        <f t="shared" si="180"/>
        <v>15793.45865891</v>
      </c>
      <c r="DW164" s="64">
        <f t="shared" si="180"/>
        <v>13288.887901280001</v>
      </c>
      <c r="DX164" s="64">
        <f t="shared" si="180"/>
        <v>19740.339854499998</v>
      </c>
      <c r="DY164" s="64">
        <f t="shared" si="180"/>
        <v>14783.491511099999</v>
      </c>
      <c r="DZ164" s="64">
        <f t="shared" si="180"/>
        <v>11429.114739860001</v>
      </c>
      <c r="EA164" s="64">
        <f t="shared" ref="EA164:FX164" si="181">EA120</f>
        <v>11593.427502529999</v>
      </c>
      <c r="EB164" s="64">
        <f t="shared" si="181"/>
        <v>10776.719477230001</v>
      </c>
      <c r="EC164" s="64">
        <f t="shared" si="181"/>
        <v>12869.96286659</v>
      </c>
      <c r="ED164" s="64">
        <f t="shared" si="181"/>
        <v>13739.08710656</v>
      </c>
      <c r="EE164" s="64">
        <f t="shared" si="181"/>
        <v>15886.531794250001</v>
      </c>
      <c r="EF164" s="64">
        <f t="shared" si="181"/>
        <v>9891.1753915299996</v>
      </c>
      <c r="EG164" s="64">
        <f t="shared" si="181"/>
        <v>13529.976541919999</v>
      </c>
      <c r="EH164" s="64">
        <f t="shared" si="181"/>
        <v>14027.97166673</v>
      </c>
      <c r="EI164" s="64">
        <f t="shared" si="181"/>
        <v>9627.8148487100007</v>
      </c>
      <c r="EJ164" s="64">
        <f t="shared" si="181"/>
        <v>9533.8201010499997</v>
      </c>
      <c r="EK164" s="64">
        <f t="shared" si="181"/>
        <v>10641.88210477</v>
      </c>
      <c r="EL164" s="64">
        <f t="shared" si="181"/>
        <v>10854.61222126</v>
      </c>
      <c r="EM164" s="64">
        <f t="shared" si="181"/>
        <v>11945.87454843</v>
      </c>
      <c r="EN164" s="64">
        <f t="shared" si="181"/>
        <v>10042.10976033</v>
      </c>
      <c r="EO164" s="64">
        <f t="shared" si="181"/>
        <v>12872.97628411</v>
      </c>
      <c r="EP164" s="64">
        <f t="shared" si="181"/>
        <v>12664.395144939999</v>
      </c>
      <c r="EQ164" s="64">
        <f t="shared" si="181"/>
        <v>10439.098977539999</v>
      </c>
      <c r="ER164" s="64">
        <f t="shared" si="181"/>
        <v>14388.75254236</v>
      </c>
      <c r="ES164" s="64">
        <f t="shared" si="181"/>
        <v>16568.40741457</v>
      </c>
      <c r="ET164" s="64">
        <f t="shared" si="181"/>
        <v>18045.885864069998</v>
      </c>
      <c r="EU164" s="64">
        <f t="shared" si="181"/>
        <v>10553.24012407</v>
      </c>
      <c r="EV164" s="64">
        <f t="shared" si="181"/>
        <v>21202.76836301</v>
      </c>
      <c r="EW164" s="64">
        <f t="shared" si="181"/>
        <v>13972.353717620001</v>
      </c>
      <c r="EX164" s="64">
        <f t="shared" si="181"/>
        <v>18643.530211289999</v>
      </c>
      <c r="EY164" s="64">
        <f t="shared" si="181"/>
        <v>10377.433942019999</v>
      </c>
      <c r="EZ164" s="64">
        <f t="shared" si="181"/>
        <v>18301.43910077</v>
      </c>
      <c r="FA164" s="64">
        <f t="shared" si="181"/>
        <v>10698.74087548</v>
      </c>
      <c r="FB164" s="64">
        <f t="shared" si="181"/>
        <v>13466.204325479999</v>
      </c>
      <c r="FC164" s="64">
        <f t="shared" si="181"/>
        <v>10032.255167949999</v>
      </c>
      <c r="FD164" s="64">
        <f t="shared" si="181"/>
        <v>11983.95566281</v>
      </c>
      <c r="FE164" s="64">
        <f t="shared" si="181"/>
        <v>19946.180961490001</v>
      </c>
      <c r="FF164" s="64">
        <f t="shared" si="181"/>
        <v>16496.734843049999</v>
      </c>
      <c r="FG164" s="64">
        <f t="shared" si="181"/>
        <v>18946.191866919999</v>
      </c>
      <c r="FH164" s="64">
        <f t="shared" si="181"/>
        <v>20329.306454289999</v>
      </c>
      <c r="FI164" s="64">
        <f t="shared" si="181"/>
        <v>10055.620869</v>
      </c>
      <c r="FJ164" s="64">
        <f t="shared" si="181"/>
        <v>9868.7119333699993</v>
      </c>
      <c r="FK164" s="64">
        <f t="shared" si="181"/>
        <v>9846.4662556999992</v>
      </c>
      <c r="FL164" s="64">
        <f t="shared" si="181"/>
        <v>9604.8452850699996</v>
      </c>
      <c r="FM164" s="64">
        <f t="shared" si="181"/>
        <v>9650.1317687200008</v>
      </c>
      <c r="FN164" s="64">
        <f t="shared" si="181"/>
        <v>9697.55516756</v>
      </c>
      <c r="FO164" s="64">
        <f t="shared" si="181"/>
        <v>10371.03711048</v>
      </c>
      <c r="FP164" s="64">
        <f t="shared" si="181"/>
        <v>10019.394479070001</v>
      </c>
      <c r="FQ164" s="64">
        <f t="shared" si="181"/>
        <v>10402.57722829</v>
      </c>
      <c r="FR164" s="64">
        <f t="shared" si="181"/>
        <v>17564.663962499999</v>
      </c>
      <c r="FS164" s="64">
        <f t="shared" si="181"/>
        <v>16886.094036580002</v>
      </c>
      <c r="FT164" s="64">
        <f t="shared" si="181"/>
        <v>21252.923000840001</v>
      </c>
      <c r="FU164" s="64">
        <f t="shared" si="181"/>
        <v>10922.187314770001</v>
      </c>
      <c r="FV164" s="64">
        <f t="shared" si="181"/>
        <v>10779.072100089999</v>
      </c>
      <c r="FW164" s="64">
        <f t="shared" si="181"/>
        <v>17648.212556760001</v>
      </c>
      <c r="FX164" s="64">
        <f t="shared" si="181"/>
        <v>22118.867823500001</v>
      </c>
      <c r="FY164" s="7"/>
      <c r="FZ164" s="64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</row>
    <row r="165" spans="1:195" x14ac:dyDescent="0.35">
      <c r="A165" s="6" t="s">
        <v>677</v>
      </c>
      <c r="B165" s="7" t="s">
        <v>678</v>
      </c>
      <c r="C165" s="64">
        <f>C164*0.08</f>
        <v>797.66092621258144</v>
      </c>
      <c r="D165" s="64">
        <f t="shared" ref="D165:BO165" si="182">D164*0.08</f>
        <v>801.37663983840002</v>
      </c>
      <c r="E165" s="64">
        <f t="shared" si="182"/>
        <v>790.91955055920005</v>
      </c>
      <c r="F165" s="64">
        <f t="shared" si="182"/>
        <v>794.46468066160003</v>
      </c>
      <c r="G165" s="64">
        <f t="shared" si="182"/>
        <v>837.22599413360001</v>
      </c>
      <c r="H165" s="64">
        <f t="shared" si="182"/>
        <v>848.46349589520003</v>
      </c>
      <c r="I165" s="64">
        <f t="shared" si="182"/>
        <v>792.59651166240008</v>
      </c>
      <c r="J165" s="64">
        <f t="shared" si="182"/>
        <v>763.20389851360005</v>
      </c>
      <c r="K165" s="64">
        <f t="shared" si="182"/>
        <v>1123.2451916160001</v>
      </c>
      <c r="L165" s="64">
        <f t="shared" si="182"/>
        <v>825.18906849280006</v>
      </c>
      <c r="M165" s="64">
        <f t="shared" si="182"/>
        <v>871.51537258640008</v>
      </c>
      <c r="N165" s="64">
        <f t="shared" si="182"/>
        <v>824.85848628720009</v>
      </c>
      <c r="O165" s="64">
        <f t="shared" si="182"/>
        <v>804.48160590639998</v>
      </c>
      <c r="P165" s="64">
        <f t="shared" si="182"/>
        <v>1106.0907350408002</v>
      </c>
      <c r="Q165" s="64">
        <f t="shared" si="182"/>
        <v>812.21441512239994</v>
      </c>
      <c r="R165" s="64">
        <f t="shared" si="182"/>
        <v>792.03606096320004</v>
      </c>
      <c r="S165" s="64">
        <f t="shared" si="182"/>
        <v>814.84349638319998</v>
      </c>
      <c r="T165" s="64">
        <f t="shared" si="182"/>
        <v>1358.7962310224</v>
      </c>
      <c r="U165" s="64">
        <f t="shared" si="182"/>
        <v>1634.875096708</v>
      </c>
      <c r="V165" s="64">
        <f t="shared" si="182"/>
        <v>1097.1850729896</v>
      </c>
      <c r="W165" s="64">
        <f t="shared" si="182"/>
        <v>1228.4718126408002</v>
      </c>
      <c r="X165" s="64">
        <f t="shared" si="182"/>
        <v>1639.5044643199999</v>
      </c>
      <c r="Y165" s="64">
        <f t="shared" si="182"/>
        <v>778.74453154560001</v>
      </c>
      <c r="Z165" s="64">
        <f t="shared" si="182"/>
        <v>1155.7896093728</v>
      </c>
      <c r="AA165" s="64">
        <f t="shared" si="182"/>
        <v>806.79552748000003</v>
      </c>
      <c r="AB165" s="64">
        <f t="shared" si="182"/>
        <v>824.54113706639998</v>
      </c>
      <c r="AC165" s="64">
        <f t="shared" si="182"/>
        <v>845.01791217120001</v>
      </c>
      <c r="AD165" s="64">
        <f t="shared" si="182"/>
        <v>806.06190941440002</v>
      </c>
      <c r="AE165" s="64">
        <f t="shared" si="182"/>
        <v>1516.9692525840001</v>
      </c>
      <c r="AF165" s="64">
        <f t="shared" si="182"/>
        <v>1376.3365968872001</v>
      </c>
      <c r="AG165" s="64">
        <f t="shared" si="182"/>
        <v>917.0182133272001</v>
      </c>
      <c r="AH165" s="64">
        <f t="shared" si="182"/>
        <v>795.73071856080003</v>
      </c>
      <c r="AI165" s="64">
        <f t="shared" si="182"/>
        <v>953.60211721600001</v>
      </c>
      <c r="AJ165" s="64">
        <f t="shared" si="182"/>
        <v>1388.777034988</v>
      </c>
      <c r="AK165" s="64">
        <f t="shared" si="182"/>
        <v>1329.3248273888</v>
      </c>
      <c r="AL165" s="64">
        <f t="shared" si="182"/>
        <v>1082.3984117975999</v>
      </c>
      <c r="AM165" s="64">
        <f t="shared" si="182"/>
        <v>957.72940588400002</v>
      </c>
      <c r="AN165" s="64">
        <f t="shared" si="182"/>
        <v>1053.5580726031999</v>
      </c>
      <c r="AO165" s="64">
        <f t="shared" si="182"/>
        <v>779.99751819840003</v>
      </c>
      <c r="AP165" s="64">
        <f t="shared" si="182"/>
        <v>812.81651374959995</v>
      </c>
      <c r="AQ165" s="64">
        <f t="shared" si="182"/>
        <v>1234.6101313080001</v>
      </c>
      <c r="AR165" s="64">
        <f t="shared" si="182"/>
        <v>813.41861237599994</v>
      </c>
      <c r="AS165" s="64">
        <f t="shared" si="182"/>
        <v>852.91495169600012</v>
      </c>
      <c r="AT165" s="64">
        <f t="shared" si="182"/>
        <v>825.7847427296</v>
      </c>
      <c r="AU165" s="64">
        <f t="shared" si="182"/>
        <v>1155.2738825488</v>
      </c>
      <c r="AV165" s="64">
        <f t="shared" si="182"/>
        <v>1116.982072068</v>
      </c>
      <c r="AW165" s="64">
        <f t="shared" si="182"/>
        <v>1221.7010490048001</v>
      </c>
      <c r="AX165" s="64">
        <f t="shared" si="182"/>
        <v>1713.7066602464001</v>
      </c>
      <c r="AY165" s="64">
        <f t="shared" si="182"/>
        <v>977.61487483680003</v>
      </c>
      <c r="AZ165" s="64">
        <f t="shared" si="182"/>
        <v>788.95790657920008</v>
      </c>
      <c r="BA165" s="64">
        <f t="shared" si="182"/>
        <v>771.44069529040007</v>
      </c>
      <c r="BB165" s="64">
        <f t="shared" si="182"/>
        <v>777.17294033920007</v>
      </c>
      <c r="BC165" s="64">
        <f t="shared" si="182"/>
        <v>790.10987759840009</v>
      </c>
      <c r="BD165" s="64">
        <f t="shared" si="182"/>
        <v>792.3602013208</v>
      </c>
      <c r="BE165" s="64">
        <f t="shared" si="182"/>
        <v>842.4137542208</v>
      </c>
      <c r="BF165" s="64">
        <f t="shared" si="182"/>
        <v>795.9797071736001</v>
      </c>
      <c r="BG165" s="64">
        <f t="shared" si="182"/>
        <v>858.92261098400013</v>
      </c>
      <c r="BH165" s="64">
        <f t="shared" si="182"/>
        <v>916.6092825472</v>
      </c>
      <c r="BI165" s="64">
        <f t="shared" si="182"/>
        <v>1184.3601218272001</v>
      </c>
      <c r="BJ165" s="64">
        <f t="shared" si="182"/>
        <v>800.44920836239999</v>
      </c>
      <c r="BK165" s="64">
        <f t="shared" si="182"/>
        <v>791.74306180800011</v>
      </c>
      <c r="BL165" s="64">
        <f t="shared" si="182"/>
        <v>1571.2397075488</v>
      </c>
      <c r="BM165" s="64">
        <f t="shared" si="182"/>
        <v>1026.9318116304</v>
      </c>
      <c r="BN165" s="64">
        <f t="shared" si="182"/>
        <v>762.14253651199999</v>
      </c>
      <c r="BO165" s="64">
        <f t="shared" si="182"/>
        <v>799.11937051999996</v>
      </c>
      <c r="BP165" s="64">
        <f t="shared" ref="BP165:EA165" si="183">BP164*0.08</f>
        <v>1351.541985604</v>
      </c>
      <c r="BQ165" s="64">
        <f t="shared" si="183"/>
        <v>846.47861716960006</v>
      </c>
      <c r="BR165" s="64">
        <f t="shared" si="183"/>
        <v>786.85339785920007</v>
      </c>
      <c r="BS165" s="64">
        <f t="shared" si="183"/>
        <v>851.31600280719999</v>
      </c>
      <c r="BT165" s="64">
        <f t="shared" si="183"/>
        <v>1026.5326097512002</v>
      </c>
      <c r="BU165" s="64">
        <f t="shared" si="183"/>
        <v>1019.6777352872001</v>
      </c>
      <c r="BV165" s="64">
        <f t="shared" si="183"/>
        <v>832.04684767360004</v>
      </c>
      <c r="BW165" s="64">
        <f t="shared" si="183"/>
        <v>820.42691792879998</v>
      </c>
      <c r="BX165" s="64">
        <f t="shared" si="183"/>
        <v>1760.3534104503999</v>
      </c>
      <c r="BY165" s="64">
        <f t="shared" si="183"/>
        <v>901.37281197360005</v>
      </c>
      <c r="BZ165" s="64">
        <f t="shared" si="183"/>
        <v>1232.1871624079999</v>
      </c>
      <c r="CA165" s="64">
        <f t="shared" si="183"/>
        <v>1469.30656884</v>
      </c>
      <c r="CB165" s="64">
        <f t="shared" si="183"/>
        <v>806.19342885360004</v>
      </c>
      <c r="CC165" s="64">
        <f t="shared" si="183"/>
        <v>1266.0662935416001</v>
      </c>
      <c r="CD165" s="64">
        <f t="shared" si="183"/>
        <v>1187.9729310703999</v>
      </c>
      <c r="CE165" s="64">
        <f t="shared" si="183"/>
        <v>1375.0652083544001</v>
      </c>
      <c r="CF165" s="64">
        <f t="shared" si="183"/>
        <v>1401.5962997800002</v>
      </c>
      <c r="CG165" s="64">
        <f t="shared" si="183"/>
        <v>1245.0799447064001</v>
      </c>
      <c r="CH165" s="64">
        <f t="shared" si="183"/>
        <v>1505.2053325248</v>
      </c>
      <c r="CI165" s="64">
        <f t="shared" si="183"/>
        <v>817.57453390800003</v>
      </c>
      <c r="CJ165" s="64">
        <f t="shared" si="183"/>
        <v>854.36779425040004</v>
      </c>
      <c r="CK165" s="64">
        <f t="shared" si="183"/>
        <v>815.21572708399992</v>
      </c>
      <c r="CL165" s="64">
        <f t="shared" si="183"/>
        <v>858.35782763199995</v>
      </c>
      <c r="CM165" s="64">
        <f t="shared" si="183"/>
        <v>905.24971620559995</v>
      </c>
      <c r="CN165" s="64">
        <f t="shared" si="183"/>
        <v>776.69059613520005</v>
      </c>
      <c r="CO165" s="64">
        <f t="shared" si="183"/>
        <v>775.59737131359998</v>
      </c>
      <c r="CP165" s="64">
        <f t="shared" si="183"/>
        <v>864.75596971360005</v>
      </c>
      <c r="CQ165" s="64">
        <f t="shared" si="183"/>
        <v>857.04822897680003</v>
      </c>
      <c r="CR165" s="64">
        <f t="shared" si="183"/>
        <v>1200.8855198016001</v>
      </c>
      <c r="CS165" s="64">
        <f t="shared" si="183"/>
        <v>1046.3745483272</v>
      </c>
      <c r="CT165" s="64">
        <f t="shared" si="183"/>
        <v>1498.9955256312001</v>
      </c>
      <c r="CU165" s="64">
        <f t="shared" si="183"/>
        <v>868.9954062864</v>
      </c>
      <c r="CV165" s="64">
        <f t="shared" si="183"/>
        <v>1566.5139553104</v>
      </c>
      <c r="CW165" s="64">
        <f t="shared" si="183"/>
        <v>1280.2561634448</v>
      </c>
      <c r="CX165" s="64">
        <f t="shared" si="183"/>
        <v>894.25764126959996</v>
      </c>
      <c r="CY165" s="64">
        <f t="shared" si="183"/>
        <v>1654.3499915768</v>
      </c>
      <c r="CZ165" s="64">
        <f t="shared" si="183"/>
        <v>790.12891722479992</v>
      </c>
      <c r="DA165" s="64">
        <f t="shared" si="183"/>
        <v>1294.031061956</v>
      </c>
      <c r="DB165" s="64">
        <f t="shared" si="183"/>
        <v>1065.9331258647999</v>
      </c>
      <c r="DC165" s="64">
        <f t="shared" si="183"/>
        <v>1358.9888188528</v>
      </c>
      <c r="DD165" s="64">
        <f t="shared" si="183"/>
        <v>1419.7446768248001</v>
      </c>
      <c r="DE165" s="64">
        <f t="shared" si="183"/>
        <v>1068.1875376328001</v>
      </c>
      <c r="DF165" s="64">
        <f t="shared" si="183"/>
        <v>752.46081678479993</v>
      </c>
      <c r="DG165" s="64">
        <f t="shared" si="183"/>
        <v>1615.1133480511999</v>
      </c>
      <c r="DH165" s="64">
        <f t="shared" si="183"/>
        <v>775.26262150000002</v>
      </c>
      <c r="DI165" s="64">
        <f t="shared" si="183"/>
        <v>765.71270963040013</v>
      </c>
      <c r="DJ165" s="64">
        <f t="shared" si="183"/>
        <v>878.62040494719997</v>
      </c>
      <c r="DK165" s="64">
        <f t="shared" si="183"/>
        <v>893.38877865920006</v>
      </c>
      <c r="DL165" s="64">
        <f t="shared" si="183"/>
        <v>797.64775322639991</v>
      </c>
      <c r="DM165" s="64">
        <f t="shared" si="183"/>
        <v>1280.2767686280001</v>
      </c>
      <c r="DN165" s="64">
        <f t="shared" si="183"/>
        <v>829.49326983599997</v>
      </c>
      <c r="DO165" s="64">
        <f t="shared" si="183"/>
        <v>786.0312151536001</v>
      </c>
      <c r="DP165" s="64">
        <f t="shared" si="183"/>
        <v>1348.1394254072</v>
      </c>
      <c r="DQ165" s="64">
        <f t="shared" si="183"/>
        <v>860.20549712640002</v>
      </c>
      <c r="DR165" s="64">
        <f t="shared" si="183"/>
        <v>800.30350599760004</v>
      </c>
      <c r="DS165" s="64">
        <f t="shared" si="183"/>
        <v>857.36850066960005</v>
      </c>
      <c r="DT165" s="64">
        <f t="shared" si="183"/>
        <v>1362.9793664368001</v>
      </c>
      <c r="DU165" s="64">
        <f t="shared" si="183"/>
        <v>1000.8657817687999</v>
      </c>
      <c r="DV165" s="64">
        <f t="shared" si="183"/>
        <v>1263.4766927128001</v>
      </c>
      <c r="DW165" s="64">
        <f t="shared" si="183"/>
        <v>1063.1110321024</v>
      </c>
      <c r="DX165" s="64">
        <f t="shared" si="183"/>
        <v>1579.2271883599999</v>
      </c>
      <c r="DY165" s="64">
        <f t="shared" si="183"/>
        <v>1182.6793208879999</v>
      </c>
      <c r="DZ165" s="64">
        <f t="shared" si="183"/>
        <v>914.32917918880003</v>
      </c>
      <c r="EA165" s="64">
        <f t="shared" si="183"/>
        <v>927.47420020239997</v>
      </c>
      <c r="EB165" s="64">
        <f t="shared" ref="EB165:FX165" si="184">EB164*0.08</f>
        <v>862.13755817840013</v>
      </c>
      <c r="EC165" s="64">
        <f t="shared" si="184"/>
        <v>1029.5970293272001</v>
      </c>
      <c r="ED165" s="64">
        <f t="shared" si="184"/>
        <v>1099.1269685248001</v>
      </c>
      <c r="EE165" s="64">
        <f t="shared" si="184"/>
        <v>1270.9225435400001</v>
      </c>
      <c r="EF165" s="64">
        <f t="shared" si="184"/>
        <v>791.29403132239997</v>
      </c>
      <c r="EG165" s="64">
        <f t="shared" si="184"/>
        <v>1082.3981233535999</v>
      </c>
      <c r="EH165" s="64">
        <f t="shared" si="184"/>
        <v>1122.2377333383999</v>
      </c>
      <c r="EI165" s="64">
        <f t="shared" si="184"/>
        <v>770.22518789680009</v>
      </c>
      <c r="EJ165" s="64">
        <f t="shared" si="184"/>
        <v>762.705608084</v>
      </c>
      <c r="EK165" s="64">
        <f t="shared" si="184"/>
        <v>851.35056838160006</v>
      </c>
      <c r="EL165" s="64">
        <f t="shared" si="184"/>
        <v>868.36897770080009</v>
      </c>
      <c r="EM165" s="64">
        <f t="shared" si="184"/>
        <v>955.66996387439997</v>
      </c>
      <c r="EN165" s="64">
        <f t="shared" si="184"/>
        <v>803.3687808264001</v>
      </c>
      <c r="EO165" s="64">
        <f t="shared" si="184"/>
        <v>1029.8381027288001</v>
      </c>
      <c r="EP165" s="64">
        <f t="shared" si="184"/>
        <v>1013.1516115951999</v>
      </c>
      <c r="EQ165" s="64">
        <f t="shared" si="184"/>
        <v>835.12791820320001</v>
      </c>
      <c r="ER165" s="64">
        <f t="shared" si="184"/>
        <v>1151.1002033888001</v>
      </c>
      <c r="ES165" s="64">
        <f t="shared" si="184"/>
        <v>1325.4725931656001</v>
      </c>
      <c r="ET165" s="64">
        <f t="shared" si="184"/>
        <v>1443.6708691255999</v>
      </c>
      <c r="EU165" s="64">
        <f t="shared" si="184"/>
        <v>844.25920992559998</v>
      </c>
      <c r="EV165" s="64">
        <f t="shared" si="184"/>
        <v>1696.2214690408</v>
      </c>
      <c r="EW165" s="64">
        <f t="shared" si="184"/>
        <v>1117.7882974096001</v>
      </c>
      <c r="EX165" s="64">
        <f t="shared" si="184"/>
        <v>1491.4824169031999</v>
      </c>
      <c r="EY165" s="64">
        <f t="shared" si="184"/>
        <v>830.19471536159995</v>
      </c>
      <c r="EZ165" s="64">
        <f t="shared" si="184"/>
        <v>1464.1151280616</v>
      </c>
      <c r="FA165" s="64">
        <f t="shared" si="184"/>
        <v>855.8992700384</v>
      </c>
      <c r="FB165" s="64">
        <f t="shared" si="184"/>
        <v>1077.2963460383999</v>
      </c>
      <c r="FC165" s="64">
        <f t="shared" si="184"/>
        <v>802.58041343599996</v>
      </c>
      <c r="FD165" s="64">
        <f t="shared" si="184"/>
        <v>958.71645302479999</v>
      </c>
      <c r="FE165" s="64">
        <f t="shared" si="184"/>
        <v>1595.6944769192</v>
      </c>
      <c r="FF165" s="64">
        <f t="shared" si="184"/>
        <v>1319.7387874439999</v>
      </c>
      <c r="FG165" s="64">
        <f t="shared" si="184"/>
        <v>1515.6953493536</v>
      </c>
      <c r="FH165" s="64">
        <f t="shared" si="184"/>
        <v>1626.3445163432</v>
      </c>
      <c r="FI165" s="64">
        <f t="shared" si="184"/>
        <v>804.44966952000004</v>
      </c>
      <c r="FJ165" s="64">
        <f t="shared" si="184"/>
        <v>789.49695466959997</v>
      </c>
      <c r="FK165" s="64">
        <f t="shared" si="184"/>
        <v>787.71730045599998</v>
      </c>
      <c r="FL165" s="64">
        <f t="shared" si="184"/>
        <v>768.38762280560002</v>
      </c>
      <c r="FM165" s="64">
        <f t="shared" si="184"/>
        <v>772.01054149760012</v>
      </c>
      <c r="FN165" s="64">
        <f t="shared" si="184"/>
        <v>775.80441340480002</v>
      </c>
      <c r="FO165" s="64">
        <f t="shared" si="184"/>
        <v>829.68296883840003</v>
      </c>
      <c r="FP165" s="64">
        <f t="shared" si="184"/>
        <v>801.55155832560013</v>
      </c>
      <c r="FQ165" s="64">
        <f t="shared" si="184"/>
        <v>832.20617826319994</v>
      </c>
      <c r="FR165" s="64">
        <f t="shared" si="184"/>
        <v>1405.173117</v>
      </c>
      <c r="FS165" s="64">
        <f t="shared" si="184"/>
        <v>1350.8875229264002</v>
      </c>
      <c r="FT165" s="64">
        <f t="shared" si="184"/>
        <v>1700.2338400672002</v>
      </c>
      <c r="FU165" s="64">
        <f t="shared" si="184"/>
        <v>873.77498518160007</v>
      </c>
      <c r="FV165" s="64">
        <f t="shared" si="184"/>
        <v>862.32576800719994</v>
      </c>
      <c r="FW165" s="64">
        <f t="shared" si="184"/>
        <v>1411.8570045408001</v>
      </c>
      <c r="FX165" s="64">
        <f t="shared" si="184"/>
        <v>1769.50942588</v>
      </c>
      <c r="FY165" s="7"/>
      <c r="FZ165" s="64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</row>
    <row r="166" spans="1:195" x14ac:dyDescent="0.35">
      <c r="A166" s="6" t="s">
        <v>679</v>
      </c>
      <c r="B166" s="7" t="s">
        <v>680</v>
      </c>
      <c r="C166" s="64">
        <f>ROUND(C163*C165,2)</f>
        <v>990694.87</v>
      </c>
      <c r="D166" s="64">
        <f t="shared" ref="D166:BO166" si="185">ROUND(D163*D165,2)</f>
        <v>3158225.34</v>
      </c>
      <c r="E166" s="64">
        <f t="shared" si="185"/>
        <v>1154742.54</v>
      </c>
      <c r="F166" s="64">
        <f t="shared" si="185"/>
        <v>1791517.85</v>
      </c>
      <c r="G166" s="64">
        <f t="shared" si="185"/>
        <v>82048.149999999994</v>
      </c>
      <c r="H166" s="64">
        <f t="shared" si="185"/>
        <v>52604.74</v>
      </c>
      <c r="I166" s="64">
        <f t="shared" si="185"/>
        <v>1165909.47</v>
      </c>
      <c r="J166" s="64">
        <f t="shared" si="185"/>
        <v>141955.93</v>
      </c>
      <c r="K166" s="64">
        <f t="shared" si="185"/>
        <v>0</v>
      </c>
      <c r="L166" s="64">
        <f t="shared" si="185"/>
        <v>103973.82</v>
      </c>
      <c r="M166" s="64">
        <f t="shared" si="185"/>
        <v>138570.94</v>
      </c>
      <c r="N166" s="64">
        <f t="shared" si="185"/>
        <v>3678043.99</v>
      </c>
      <c r="O166" s="64">
        <f t="shared" si="185"/>
        <v>294440.27</v>
      </c>
      <c r="P166" s="64">
        <f t="shared" si="185"/>
        <v>18803.54</v>
      </c>
      <c r="Q166" s="64">
        <f t="shared" si="185"/>
        <v>8464898.6300000008</v>
      </c>
      <c r="R166" s="64">
        <f t="shared" si="185"/>
        <v>50690.31</v>
      </c>
      <c r="S166" s="64">
        <f t="shared" si="185"/>
        <v>44001.55</v>
      </c>
      <c r="T166" s="64">
        <f t="shared" si="185"/>
        <v>1358.8</v>
      </c>
      <c r="U166" s="64">
        <f t="shared" si="185"/>
        <v>0</v>
      </c>
      <c r="V166" s="64">
        <f t="shared" si="185"/>
        <v>0</v>
      </c>
      <c r="W166" s="64">
        <f t="shared" si="185"/>
        <v>0</v>
      </c>
      <c r="X166" s="64">
        <f t="shared" si="185"/>
        <v>0</v>
      </c>
      <c r="Y166" s="64">
        <f t="shared" si="185"/>
        <v>2336.23</v>
      </c>
      <c r="Z166" s="64">
        <f t="shared" si="185"/>
        <v>5778.95</v>
      </c>
      <c r="AA166" s="64">
        <f t="shared" si="185"/>
        <v>1607943.49</v>
      </c>
      <c r="AB166" s="64">
        <f t="shared" si="185"/>
        <v>1107358.75</v>
      </c>
      <c r="AC166" s="64">
        <f t="shared" si="185"/>
        <v>18590.39</v>
      </c>
      <c r="AD166" s="64">
        <f t="shared" si="185"/>
        <v>21763.67</v>
      </c>
      <c r="AE166" s="64">
        <f t="shared" si="185"/>
        <v>4550.91</v>
      </c>
      <c r="AF166" s="64">
        <f t="shared" si="185"/>
        <v>6881.68</v>
      </c>
      <c r="AG166" s="64">
        <f t="shared" si="185"/>
        <v>11921.24</v>
      </c>
      <c r="AH166" s="64">
        <f t="shared" si="185"/>
        <v>0</v>
      </c>
      <c r="AI166" s="64">
        <f t="shared" si="185"/>
        <v>1907.2</v>
      </c>
      <c r="AJ166" s="64">
        <f t="shared" si="185"/>
        <v>2777.55</v>
      </c>
      <c r="AK166" s="64">
        <f t="shared" si="185"/>
        <v>1329.32</v>
      </c>
      <c r="AL166" s="64">
        <f t="shared" si="185"/>
        <v>11906.38</v>
      </c>
      <c r="AM166" s="64">
        <f t="shared" si="185"/>
        <v>0</v>
      </c>
      <c r="AN166" s="64">
        <f t="shared" si="185"/>
        <v>0</v>
      </c>
      <c r="AO166" s="64">
        <f t="shared" si="185"/>
        <v>88139.72</v>
      </c>
      <c r="AP166" s="64">
        <f t="shared" si="185"/>
        <v>11196547.48</v>
      </c>
      <c r="AQ166" s="64">
        <f t="shared" si="185"/>
        <v>0</v>
      </c>
      <c r="AR166" s="64">
        <f t="shared" si="185"/>
        <v>1390132.41</v>
      </c>
      <c r="AS166" s="64">
        <f t="shared" si="185"/>
        <v>955264.75</v>
      </c>
      <c r="AT166" s="64">
        <f t="shared" si="185"/>
        <v>24773.54</v>
      </c>
      <c r="AU166" s="64">
        <f t="shared" si="185"/>
        <v>4621.1000000000004</v>
      </c>
      <c r="AV166" s="64">
        <f t="shared" si="185"/>
        <v>2233.96</v>
      </c>
      <c r="AW166" s="64">
        <f t="shared" si="185"/>
        <v>1221.7</v>
      </c>
      <c r="AX166" s="64">
        <f t="shared" si="185"/>
        <v>11995.95</v>
      </c>
      <c r="AY166" s="64">
        <f t="shared" si="185"/>
        <v>4888.07</v>
      </c>
      <c r="AZ166" s="64">
        <f t="shared" si="185"/>
        <v>740831.47</v>
      </c>
      <c r="BA166" s="64">
        <f t="shared" si="185"/>
        <v>135002.12</v>
      </c>
      <c r="BB166" s="64">
        <f t="shared" si="185"/>
        <v>152325.9</v>
      </c>
      <c r="BC166" s="64">
        <f t="shared" si="185"/>
        <v>1079290.0900000001</v>
      </c>
      <c r="BD166" s="64">
        <f t="shared" si="185"/>
        <v>46749.25</v>
      </c>
      <c r="BE166" s="64">
        <f t="shared" si="185"/>
        <v>3369.66</v>
      </c>
      <c r="BF166" s="64">
        <f t="shared" si="185"/>
        <v>326351.68</v>
      </c>
      <c r="BG166" s="64">
        <f t="shared" si="185"/>
        <v>52394.28</v>
      </c>
      <c r="BH166" s="64">
        <f t="shared" si="185"/>
        <v>8249.48</v>
      </c>
      <c r="BI166" s="64">
        <f t="shared" si="185"/>
        <v>21318.48</v>
      </c>
      <c r="BJ166" s="64">
        <f t="shared" si="185"/>
        <v>50428.3</v>
      </c>
      <c r="BK166" s="64">
        <f t="shared" si="185"/>
        <v>439417.4</v>
      </c>
      <c r="BL166" s="64">
        <f t="shared" si="185"/>
        <v>3142.48</v>
      </c>
      <c r="BM166" s="64">
        <f t="shared" si="185"/>
        <v>13350.11</v>
      </c>
      <c r="BN166" s="64">
        <f t="shared" si="185"/>
        <v>9907.85</v>
      </c>
      <c r="BO166" s="64">
        <f t="shared" si="185"/>
        <v>7192.07</v>
      </c>
      <c r="BP166" s="64">
        <f t="shared" ref="BP166:EA166" si="186">ROUND(BP163*BP165,2)</f>
        <v>1351.54</v>
      </c>
      <c r="BQ166" s="64">
        <f t="shared" si="186"/>
        <v>990379.98</v>
      </c>
      <c r="BR166" s="64">
        <f t="shared" si="186"/>
        <v>549223.67000000004</v>
      </c>
      <c r="BS166" s="64">
        <f t="shared" si="186"/>
        <v>151534.25</v>
      </c>
      <c r="BT166" s="64">
        <f t="shared" si="186"/>
        <v>2053.0700000000002</v>
      </c>
      <c r="BU166" s="64">
        <f t="shared" si="186"/>
        <v>42826.46</v>
      </c>
      <c r="BV166" s="64">
        <f t="shared" si="186"/>
        <v>63235.56</v>
      </c>
      <c r="BW166" s="64">
        <f t="shared" si="186"/>
        <v>119782.33</v>
      </c>
      <c r="BX166" s="64">
        <f t="shared" si="186"/>
        <v>0</v>
      </c>
      <c r="BY166" s="64">
        <f t="shared" si="186"/>
        <v>0</v>
      </c>
      <c r="BZ166" s="64">
        <f t="shared" si="186"/>
        <v>0</v>
      </c>
      <c r="CA166" s="64">
        <f t="shared" si="186"/>
        <v>4407.92</v>
      </c>
      <c r="CB166" s="64">
        <f t="shared" si="186"/>
        <v>2065467.56</v>
      </c>
      <c r="CC166" s="64">
        <f t="shared" si="186"/>
        <v>0</v>
      </c>
      <c r="CD166" s="64">
        <f t="shared" si="186"/>
        <v>1187.97</v>
      </c>
      <c r="CE166" s="64">
        <f t="shared" si="186"/>
        <v>1375.07</v>
      </c>
      <c r="CF166" s="64">
        <f t="shared" si="186"/>
        <v>0</v>
      </c>
      <c r="CG166" s="64">
        <f t="shared" si="186"/>
        <v>19921.28</v>
      </c>
      <c r="CH166" s="64">
        <f t="shared" si="186"/>
        <v>13546.85</v>
      </c>
      <c r="CI166" s="64">
        <f t="shared" si="186"/>
        <v>62953.24</v>
      </c>
      <c r="CJ166" s="64">
        <f t="shared" si="186"/>
        <v>138407.57999999999</v>
      </c>
      <c r="CK166" s="64">
        <f t="shared" si="186"/>
        <v>119836.71</v>
      </c>
      <c r="CL166" s="64">
        <f t="shared" si="186"/>
        <v>21458.95</v>
      </c>
      <c r="CM166" s="64">
        <f t="shared" si="186"/>
        <v>7242</v>
      </c>
      <c r="CN166" s="64">
        <f t="shared" si="186"/>
        <v>910281.38</v>
      </c>
      <c r="CO166" s="64">
        <f t="shared" si="186"/>
        <v>292400.21000000002</v>
      </c>
      <c r="CP166" s="64">
        <f t="shared" si="186"/>
        <v>122795.35</v>
      </c>
      <c r="CQ166" s="64">
        <f t="shared" si="186"/>
        <v>1714.1</v>
      </c>
      <c r="CR166" s="64">
        <f t="shared" si="186"/>
        <v>0</v>
      </c>
      <c r="CS166" s="64">
        <f t="shared" si="186"/>
        <v>3139.12</v>
      </c>
      <c r="CT166" s="64">
        <f t="shared" si="186"/>
        <v>1499</v>
      </c>
      <c r="CU166" s="64">
        <f t="shared" si="186"/>
        <v>2606.9899999999998</v>
      </c>
      <c r="CV166" s="64">
        <f t="shared" si="186"/>
        <v>0</v>
      </c>
      <c r="CW166" s="64">
        <f t="shared" si="186"/>
        <v>0</v>
      </c>
      <c r="CX166" s="64">
        <f t="shared" si="186"/>
        <v>16990.900000000001</v>
      </c>
      <c r="CY166" s="64">
        <f t="shared" si="186"/>
        <v>0</v>
      </c>
      <c r="CZ166" s="64">
        <f t="shared" si="186"/>
        <v>24494</v>
      </c>
      <c r="DA166" s="64">
        <f t="shared" si="186"/>
        <v>0</v>
      </c>
      <c r="DB166" s="64">
        <f t="shared" si="186"/>
        <v>6395.6</v>
      </c>
      <c r="DC166" s="64">
        <f t="shared" si="186"/>
        <v>0</v>
      </c>
      <c r="DD166" s="64">
        <f t="shared" si="186"/>
        <v>5678.98</v>
      </c>
      <c r="DE166" s="64">
        <f t="shared" si="186"/>
        <v>1068.19</v>
      </c>
      <c r="DF166" s="64">
        <f t="shared" si="186"/>
        <v>419873.14</v>
      </c>
      <c r="DG166" s="64">
        <f t="shared" si="186"/>
        <v>0</v>
      </c>
      <c r="DH166" s="64">
        <f t="shared" si="186"/>
        <v>84503.63</v>
      </c>
      <c r="DI166" s="64">
        <f t="shared" si="186"/>
        <v>42114.2</v>
      </c>
      <c r="DJ166" s="64">
        <f t="shared" si="186"/>
        <v>7907.58</v>
      </c>
      <c r="DK166" s="64">
        <f t="shared" si="186"/>
        <v>17867.78</v>
      </c>
      <c r="DL166" s="64">
        <f t="shared" si="186"/>
        <v>237699.03</v>
      </c>
      <c r="DM166" s="64">
        <f t="shared" si="186"/>
        <v>0</v>
      </c>
      <c r="DN166" s="64">
        <f t="shared" si="186"/>
        <v>54746.559999999998</v>
      </c>
      <c r="DO166" s="64">
        <f t="shared" si="186"/>
        <v>388299.42</v>
      </c>
      <c r="DP166" s="64">
        <f t="shared" si="186"/>
        <v>0</v>
      </c>
      <c r="DQ166" s="64">
        <f t="shared" si="186"/>
        <v>49031.71</v>
      </c>
      <c r="DR166" s="64">
        <f t="shared" si="186"/>
        <v>20007.59</v>
      </c>
      <c r="DS166" s="64">
        <f t="shared" si="186"/>
        <v>24006.32</v>
      </c>
      <c r="DT166" s="64">
        <f t="shared" si="186"/>
        <v>5451.92</v>
      </c>
      <c r="DU166" s="64">
        <f t="shared" si="186"/>
        <v>0</v>
      </c>
      <c r="DV166" s="64">
        <f t="shared" si="186"/>
        <v>3790.43</v>
      </c>
      <c r="DW166" s="64">
        <f t="shared" si="186"/>
        <v>0</v>
      </c>
      <c r="DX166" s="64">
        <f t="shared" si="186"/>
        <v>6316.91</v>
      </c>
      <c r="DY166" s="64">
        <f t="shared" si="186"/>
        <v>3548.04</v>
      </c>
      <c r="DZ166" s="64">
        <f t="shared" si="186"/>
        <v>914.33</v>
      </c>
      <c r="EA166" s="64">
        <f t="shared" si="186"/>
        <v>25969.279999999999</v>
      </c>
      <c r="EB166" s="64">
        <f t="shared" ref="EB166:FX166" si="187">ROUND(EB163*EB165,2)</f>
        <v>56901.08</v>
      </c>
      <c r="EC166" s="64">
        <f t="shared" si="187"/>
        <v>2059.19</v>
      </c>
      <c r="ED166" s="64">
        <f t="shared" si="187"/>
        <v>54956.35</v>
      </c>
      <c r="EE166" s="64">
        <f t="shared" si="187"/>
        <v>13980.15</v>
      </c>
      <c r="EF166" s="64">
        <f t="shared" si="187"/>
        <v>49851.519999999997</v>
      </c>
      <c r="EG166" s="64">
        <f t="shared" si="187"/>
        <v>47625.52</v>
      </c>
      <c r="EH166" s="64">
        <f t="shared" si="187"/>
        <v>10100.14</v>
      </c>
      <c r="EI166" s="64">
        <f t="shared" si="187"/>
        <v>286523.77</v>
      </c>
      <c r="EJ166" s="64">
        <f t="shared" si="187"/>
        <v>160930.88</v>
      </c>
      <c r="EK166" s="64">
        <f t="shared" si="187"/>
        <v>12770.26</v>
      </c>
      <c r="EL166" s="64">
        <f t="shared" si="187"/>
        <v>868.37</v>
      </c>
      <c r="EM166" s="64">
        <f t="shared" si="187"/>
        <v>1911.34</v>
      </c>
      <c r="EN166" s="64">
        <f t="shared" si="187"/>
        <v>8837.06</v>
      </c>
      <c r="EO166" s="64">
        <f t="shared" si="187"/>
        <v>3089.51</v>
      </c>
      <c r="EP166" s="64">
        <f t="shared" si="187"/>
        <v>15197.27</v>
      </c>
      <c r="EQ166" s="64">
        <f t="shared" si="187"/>
        <v>131115.07999999999</v>
      </c>
      <c r="ER166" s="64">
        <f t="shared" si="187"/>
        <v>19568.7</v>
      </c>
      <c r="ES166" s="64">
        <f t="shared" si="187"/>
        <v>3976.42</v>
      </c>
      <c r="ET166" s="64">
        <f t="shared" si="187"/>
        <v>10105.700000000001</v>
      </c>
      <c r="EU166" s="64">
        <f t="shared" si="187"/>
        <v>77671.850000000006</v>
      </c>
      <c r="EV166" s="64">
        <f t="shared" si="187"/>
        <v>18658.439999999999</v>
      </c>
      <c r="EW166" s="64">
        <f t="shared" si="187"/>
        <v>53653.84</v>
      </c>
      <c r="EX166" s="64">
        <f t="shared" si="187"/>
        <v>2982.96</v>
      </c>
      <c r="EY166" s="64">
        <f t="shared" si="187"/>
        <v>9962.34</v>
      </c>
      <c r="EZ166" s="64">
        <f t="shared" si="187"/>
        <v>0</v>
      </c>
      <c r="FA166" s="64">
        <f t="shared" si="187"/>
        <v>534081.14</v>
      </c>
      <c r="FB166" s="64">
        <f t="shared" si="187"/>
        <v>0</v>
      </c>
      <c r="FC166" s="64">
        <f t="shared" si="187"/>
        <v>19261.93</v>
      </c>
      <c r="FD166" s="64">
        <f t="shared" si="187"/>
        <v>3834.87</v>
      </c>
      <c r="FE166" s="64">
        <f t="shared" si="187"/>
        <v>22339.72</v>
      </c>
      <c r="FF166" s="64">
        <f t="shared" si="187"/>
        <v>0</v>
      </c>
      <c r="FG166" s="64">
        <f t="shared" si="187"/>
        <v>7578.48</v>
      </c>
      <c r="FH166" s="64">
        <f t="shared" si="187"/>
        <v>0</v>
      </c>
      <c r="FI166" s="64">
        <f t="shared" si="187"/>
        <v>116645.2</v>
      </c>
      <c r="FJ166" s="64">
        <f t="shared" si="187"/>
        <v>52896.3</v>
      </c>
      <c r="FK166" s="64">
        <f t="shared" si="187"/>
        <v>180387.26</v>
      </c>
      <c r="FL166" s="64">
        <f t="shared" si="187"/>
        <v>116794.92</v>
      </c>
      <c r="FM166" s="64">
        <f t="shared" si="187"/>
        <v>64076.87</v>
      </c>
      <c r="FN166" s="64">
        <f t="shared" si="187"/>
        <v>2290174.63</v>
      </c>
      <c r="FO166" s="64">
        <f t="shared" si="187"/>
        <v>35676.370000000003</v>
      </c>
      <c r="FP166" s="64">
        <f t="shared" si="187"/>
        <v>230045.3</v>
      </c>
      <c r="FQ166" s="64">
        <f t="shared" si="187"/>
        <v>46603.55</v>
      </c>
      <c r="FR166" s="64">
        <f t="shared" si="187"/>
        <v>0</v>
      </c>
      <c r="FS166" s="64">
        <f t="shared" si="187"/>
        <v>0</v>
      </c>
      <c r="FT166" s="64">
        <f t="shared" si="187"/>
        <v>0</v>
      </c>
      <c r="FU166" s="64">
        <f t="shared" si="187"/>
        <v>113590.75</v>
      </c>
      <c r="FV166" s="64">
        <f t="shared" si="187"/>
        <v>79333.97</v>
      </c>
      <c r="FW166" s="64">
        <f t="shared" si="187"/>
        <v>11294.86</v>
      </c>
      <c r="FX166" s="64">
        <f t="shared" si="187"/>
        <v>1769.51</v>
      </c>
      <c r="FY166" s="7"/>
      <c r="FZ166" s="7">
        <f>SUM(C166:FX166)</f>
        <v>53043652.850000009</v>
      </c>
      <c r="GA166" s="85">
        <v>53043468.729999997</v>
      </c>
      <c r="GB166" s="7">
        <f>FZ166-GA166</f>
        <v>184.12000001221895</v>
      </c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</row>
    <row r="167" spans="1:195" x14ac:dyDescent="0.35">
      <c r="A167" s="7"/>
      <c r="B167" s="7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  <c r="CZ167" s="64"/>
      <c r="DA167" s="64"/>
      <c r="DB167" s="64"/>
      <c r="DC167" s="64"/>
      <c r="DD167" s="64"/>
      <c r="DE167" s="64"/>
      <c r="DF167" s="64"/>
      <c r="DG167" s="64"/>
      <c r="DH167" s="64"/>
      <c r="DI167" s="64"/>
      <c r="DJ167" s="64"/>
      <c r="DK167" s="64"/>
      <c r="DL167" s="64"/>
      <c r="DM167" s="64"/>
      <c r="DN167" s="64"/>
      <c r="DO167" s="64"/>
      <c r="DP167" s="64"/>
      <c r="DQ167" s="64"/>
      <c r="DR167" s="64"/>
      <c r="DS167" s="64"/>
      <c r="DT167" s="64"/>
      <c r="DU167" s="64"/>
      <c r="DV167" s="64"/>
      <c r="DW167" s="64"/>
      <c r="DX167" s="64"/>
      <c r="DY167" s="64"/>
      <c r="DZ167" s="64"/>
      <c r="EA167" s="64"/>
      <c r="EB167" s="64"/>
      <c r="EC167" s="64"/>
      <c r="ED167" s="64"/>
      <c r="EE167" s="64"/>
      <c r="EF167" s="64"/>
      <c r="EG167" s="64"/>
      <c r="EH167" s="64"/>
      <c r="EI167" s="64"/>
      <c r="EJ167" s="64"/>
      <c r="EK167" s="64"/>
      <c r="EL167" s="64"/>
      <c r="EM167" s="64"/>
      <c r="EN167" s="64"/>
      <c r="EO167" s="64"/>
      <c r="EP167" s="64"/>
      <c r="EQ167" s="64"/>
      <c r="ER167" s="64"/>
      <c r="ES167" s="64"/>
      <c r="ET167" s="64"/>
      <c r="EU167" s="64"/>
      <c r="EV167" s="64"/>
      <c r="EW167" s="64"/>
      <c r="EX167" s="64"/>
      <c r="EY167" s="64"/>
      <c r="EZ167" s="64"/>
      <c r="FA167" s="64"/>
      <c r="FB167" s="64"/>
      <c r="FC167" s="64"/>
      <c r="FD167" s="64"/>
      <c r="FE167" s="64"/>
      <c r="FF167" s="64"/>
      <c r="FG167" s="64"/>
      <c r="FH167" s="64"/>
      <c r="FI167" s="64"/>
      <c r="FJ167" s="64"/>
      <c r="FK167" s="64"/>
      <c r="FL167" s="64"/>
      <c r="FM167" s="64"/>
      <c r="FN167" s="64"/>
      <c r="FO167" s="64"/>
      <c r="FP167" s="64"/>
      <c r="FQ167" s="64"/>
      <c r="FR167" s="64"/>
      <c r="FS167" s="64"/>
      <c r="FT167" s="64"/>
      <c r="FU167" s="64"/>
      <c r="FV167" s="64"/>
      <c r="FW167" s="64"/>
      <c r="FX167" s="64"/>
      <c r="FY167" s="7"/>
      <c r="FZ167" s="64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</row>
    <row r="168" spans="1:195" x14ac:dyDescent="0.35">
      <c r="A168" s="6"/>
      <c r="B168" s="42" t="s">
        <v>681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87"/>
      <c r="FZ168" s="18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</row>
    <row r="169" spans="1:195" x14ac:dyDescent="0.35">
      <c r="A169" s="6" t="s">
        <v>682</v>
      </c>
      <c r="B169" s="7" t="s">
        <v>683</v>
      </c>
      <c r="C169" s="20">
        <f t="shared" ref="C169:BN169" si="188">C12+C32</f>
        <v>167</v>
      </c>
      <c r="D169" s="20">
        <f t="shared" si="188"/>
        <v>468</v>
      </c>
      <c r="E169" s="20">
        <f t="shared" si="188"/>
        <v>0</v>
      </c>
      <c r="F169" s="20">
        <f t="shared" si="188"/>
        <v>1648</v>
      </c>
      <c r="G169" s="20">
        <f t="shared" si="188"/>
        <v>0</v>
      </c>
      <c r="H169" s="20">
        <f t="shared" si="188"/>
        <v>0</v>
      </c>
      <c r="I169" s="20">
        <f t="shared" si="188"/>
        <v>0</v>
      </c>
      <c r="J169" s="20">
        <f t="shared" si="188"/>
        <v>0</v>
      </c>
      <c r="K169" s="20">
        <f t="shared" si="188"/>
        <v>0</v>
      </c>
      <c r="L169" s="20">
        <f t="shared" si="188"/>
        <v>0</v>
      </c>
      <c r="M169" s="20">
        <f t="shared" si="188"/>
        <v>0</v>
      </c>
      <c r="N169" s="20">
        <f t="shared" si="188"/>
        <v>0</v>
      </c>
      <c r="O169" s="20">
        <f t="shared" si="188"/>
        <v>0</v>
      </c>
      <c r="P169" s="20">
        <f t="shared" si="188"/>
        <v>0</v>
      </c>
      <c r="Q169" s="20">
        <f t="shared" si="188"/>
        <v>0</v>
      </c>
      <c r="R169" s="20">
        <f t="shared" si="188"/>
        <v>5567.5</v>
      </c>
      <c r="S169" s="20">
        <f t="shared" si="188"/>
        <v>6</v>
      </c>
      <c r="T169" s="20">
        <f t="shared" si="188"/>
        <v>0</v>
      </c>
      <c r="U169" s="20">
        <f t="shared" si="188"/>
        <v>0</v>
      </c>
      <c r="V169" s="20">
        <f t="shared" si="188"/>
        <v>0</v>
      </c>
      <c r="W169" s="20">
        <f t="shared" si="188"/>
        <v>0</v>
      </c>
      <c r="X169" s="20">
        <f t="shared" si="188"/>
        <v>0</v>
      </c>
      <c r="Y169" s="20">
        <f t="shared" si="188"/>
        <v>512</v>
      </c>
      <c r="Z169" s="20">
        <f t="shared" si="188"/>
        <v>0</v>
      </c>
      <c r="AA169" s="20">
        <f t="shared" si="188"/>
        <v>325.5</v>
      </c>
      <c r="AB169" s="20">
        <f t="shared" si="188"/>
        <v>215.5</v>
      </c>
      <c r="AC169" s="20">
        <f t="shared" si="188"/>
        <v>0</v>
      </c>
      <c r="AD169" s="20">
        <f t="shared" si="188"/>
        <v>0</v>
      </c>
      <c r="AE169" s="20">
        <f t="shared" si="188"/>
        <v>0</v>
      </c>
      <c r="AF169" s="20">
        <f t="shared" si="188"/>
        <v>0</v>
      </c>
      <c r="AG169" s="20">
        <f t="shared" si="188"/>
        <v>0</v>
      </c>
      <c r="AH169" s="20">
        <f t="shared" si="188"/>
        <v>0</v>
      </c>
      <c r="AI169" s="20">
        <f t="shared" si="188"/>
        <v>0</v>
      </c>
      <c r="AJ169" s="20">
        <f t="shared" si="188"/>
        <v>0</v>
      </c>
      <c r="AK169" s="20">
        <f t="shared" si="188"/>
        <v>0</v>
      </c>
      <c r="AL169" s="20">
        <f t="shared" si="188"/>
        <v>0</v>
      </c>
      <c r="AM169" s="20">
        <f t="shared" si="188"/>
        <v>0</v>
      </c>
      <c r="AN169" s="20">
        <f t="shared" si="188"/>
        <v>0</v>
      </c>
      <c r="AO169" s="20">
        <f t="shared" si="188"/>
        <v>104.5</v>
      </c>
      <c r="AP169" s="20">
        <f t="shared" si="188"/>
        <v>579</v>
      </c>
      <c r="AQ169" s="20">
        <f t="shared" si="188"/>
        <v>0</v>
      </c>
      <c r="AR169" s="20">
        <f t="shared" si="188"/>
        <v>1356.5</v>
      </c>
      <c r="AS169" s="20">
        <f t="shared" si="188"/>
        <v>0</v>
      </c>
      <c r="AT169" s="20">
        <f t="shared" si="188"/>
        <v>0</v>
      </c>
      <c r="AU169" s="20">
        <f t="shared" si="188"/>
        <v>0</v>
      </c>
      <c r="AV169" s="20">
        <f t="shared" si="188"/>
        <v>0</v>
      </c>
      <c r="AW169" s="20">
        <f t="shared" si="188"/>
        <v>0</v>
      </c>
      <c r="AX169" s="20">
        <f t="shared" si="188"/>
        <v>0</v>
      </c>
      <c r="AY169" s="20">
        <f t="shared" si="188"/>
        <v>0</v>
      </c>
      <c r="AZ169" s="20">
        <f t="shared" si="188"/>
        <v>120</v>
      </c>
      <c r="BA169" s="20">
        <f t="shared" si="188"/>
        <v>238</v>
      </c>
      <c r="BB169" s="20">
        <f t="shared" si="188"/>
        <v>0</v>
      </c>
      <c r="BC169" s="20">
        <f t="shared" si="188"/>
        <v>522</v>
      </c>
      <c r="BD169" s="20">
        <f t="shared" si="188"/>
        <v>0</v>
      </c>
      <c r="BE169" s="20">
        <f t="shared" si="188"/>
        <v>0</v>
      </c>
      <c r="BF169" s="20">
        <f t="shared" si="188"/>
        <v>1127.5</v>
      </c>
      <c r="BG169" s="20">
        <f t="shared" si="188"/>
        <v>0</v>
      </c>
      <c r="BH169" s="20">
        <f t="shared" si="188"/>
        <v>27</v>
      </c>
      <c r="BI169" s="20">
        <f t="shared" si="188"/>
        <v>0</v>
      </c>
      <c r="BJ169" s="20">
        <f t="shared" si="188"/>
        <v>0</v>
      </c>
      <c r="BK169" s="20">
        <f t="shared" si="188"/>
        <v>10518</v>
      </c>
      <c r="BL169" s="20">
        <f t="shared" si="188"/>
        <v>0</v>
      </c>
      <c r="BM169" s="20">
        <f t="shared" si="188"/>
        <v>0</v>
      </c>
      <c r="BN169" s="20">
        <f t="shared" si="188"/>
        <v>0</v>
      </c>
      <c r="BO169" s="20">
        <f t="shared" ref="BO169:DZ169" si="189">BO12+BO32</f>
        <v>0</v>
      </c>
      <c r="BP169" s="20">
        <f t="shared" si="189"/>
        <v>0</v>
      </c>
      <c r="BQ169" s="20">
        <f t="shared" si="189"/>
        <v>0</v>
      </c>
      <c r="BR169" s="20">
        <f t="shared" si="189"/>
        <v>0</v>
      </c>
      <c r="BS169" s="20">
        <f t="shared" si="189"/>
        <v>0</v>
      </c>
      <c r="BT169" s="20">
        <f t="shared" si="189"/>
        <v>0</v>
      </c>
      <c r="BU169" s="20">
        <f t="shared" si="189"/>
        <v>0</v>
      </c>
      <c r="BV169" s="20">
        <f t="shared" si="189"/>
        <v>0</v>
      </c>
      <c r="BW169" s="20">
        <f t="shared" si="189"/>
        <v>0</v>
      </c>
      <c r="BX169" s="20">
        <f t="shared" si="189"/>
        <v>0</v>
      </c>
      <c r="BY169" s="20">
        <f t="shared" si="189"/>
        <v>0</v>
      </c>
      <c r="BZ169" s="20">
        <f t="shared" si="189"/>
        <v>0</v>
      </c>
      <c r="CA169" s="20">
        <f t="shared" si="189"/>
        <v>0</v>
      </c>
      <c r="CB169" s="20">
        <f t="shared" si="189"/>
        <v>898</v>
      </c>
      <c r="CC169" s="20">
        <f t="shared" si="189"/>
        <v>0</v>
      </c>
      <c r="CD169" s="20">
        <f t="shared" si="189"/>
        <v>0</v>
      </c>
      <c r="CE169" s="20">
        <f t="shared" si="189"/>
        <v>0</v>
      </c>
      <c r="CF169" s="20">
        <f t="shared" si="189"/>
        <v>0</v>
      </c>
      <c r="CG169" s="20">
        <f t="shared" si="189"/>
        <v>0</v>
      </c>
      <c r="CH169" s="20">
        <f t="shared" si="189"/>
        <v>0</v>
      </c>
      <c r="CI169" s="20">
        <f t="shared" si="189"/>
        <v>0</v>
      </c>
      <c r="CJ169" s="20">
        <f t="shared" si="189"/>
        <v>0</v>
      </c>
      <c r="CK169" s="20">
        <f t="shared" si="189"/>
        <v>747</v>
      </c>
      <c r="CL169" s="20">
        <f t="shared" si="189"/>
        <v>7.5</v>
      </c>
      <c r="CM169" s="20">
        <f t="shared" si="189"/>
        <v>25.5</v>
      </c>
      <c r="CN169" s="20">
        <f t="shared" si="189"/>
        <v>611.5</v>
      </c>
      <c r="CO169" s="20">
        <f t="shared" si="189"/>
        <v>0</v>
      </c>
      <c r="CP169" s="20">
        <f t="shared" si="189"/>
        <v>0</v>
      </c>
      <c r="CQ169" s="20">
        <f t="shared" si="189"/>
        <v>0</v>
      </c>
      <c r="CR169" s="20">
        <f t="shared" si="189"/>
        <v>0</v>
      </c>
      <c r="CS169" s="20">
        <f t="shared" si="189"/>
        <v>0</v>
      </c>
      <c r="CT169" s="20">
        <f t="shared" si="189"/>
        <v>0</v>
      </c>
      <c r="CU169" s="20">
        <f t="shared" si="189"/>
        <v>331</v>
      </c>
      <c r="CV169" s="20">
        <f t="shared" si="189"/>
        <v>0</v>
      </c>
      <c r="CW169" s="20">
        <f t="shared" si="189"/>
        <v>0</v>
      </c>
      <c r="CX169" s="20">
        <f t="shared" si="189"/>
        <v>0</v>
      </c>
      <c r="CY169" s="20">
        <f t="shared" si="189"/>
        <v>0</v>
      </c>
      <c r="CZ169" s="20">
        <f t="shared" si="189"/>
        <v>0</v>
      </c>
      <c r="DA169" s="20">
        <f t="shared" si="189"/>
        <v>0</v>
      </c>
      <c r="DB169" s="20">
        <f t="shared" si="189"/>
        <v>0</v>
      </c>
      <c r="DC169" s="20">
        <f t="shared" si="189"/>
        <v>0</v>
      </c>
      <c r="DD169" s="20">
        <f t="shared" si="189"/>
        <v>0</v>
      </c>
      <c r="DE169" s="20">
        <f t="shared" si="189"/>
        <v>0</v>
      </c>
      <c r="DF169" s="20">
        <f t="shared" si="189"/>
        <v>0</v>
      </c>
      <c r="DG169" s="20">
        <f t="shared" si="189"/>
        <v>0</v>
      </c>
      <c r="DH169" s="20">
        <f t="shared" si="189"/>
        <v>0</v>
      </c>
      <c r="DI169" s="20">
        <f t="shared" si="189"/>
        <v>4</v>
      </c>
      <c r="DJ169" s="20">
        <f t="shared" si="189"/>
        <v>1</v>
      </c>
      <c r="DK169" s="20">
        <f t="shared" si="189"/>
        <v>0</v>
      </c>
      <c r="DL169" s="20">
        <f t="shared" si="189"/>
        <v>0</v>
      </c>
      <c r="DM169" s="20">
        <f t="shared" si="189"/>
        <v>0</v>
      </c>
      <c r="DN169" s="20">
        <f t="shared" si="189"/>
        <v>0</v>
      </c>
      <c r="DO169" s="20">
        <f t="shared" si="189"/>
        <v>0</v>
      </c>
      <c r="DP169" s="20">
        <f t="shared" si="189"/>
        <v>0</v>
      </c>
      <c r="DQ169" s="20">
        <f t="shared" si="189"/>
        <v>0</v>
      </c>
      <c r="DR169" s="20">
        <f t="shared" si="189"/>
        <v>0</v>
      </c>
      <c r="DS169" s="20">
        <f t="shared" si="189"/>
        <v>0</v>
      </c>
      <c r="DT169" s="20">
        <f t="shared" si="189"/>
        <v>0</v>
      </c>
      <c r="DU169" s="20">
        <f t="shared" si="189"/>
        <v>0</v>
      </c>
      <c r="DV169" s="20">
        <f t="shared" si="189"/>
        <v>0</v>
      </c>
      <c r="DW169" s="20">
        <f t="shared" si="189"/>
        <v>0</v>
      </c>
      <c r="DX169" s="20">
        <f t="shared" si="189"/>
        <v>0</v>
      </c>
      <c r="DY169" s="20">
        <f t="shared" si="189"/>
        <v>0</v>
      </c>
      <c r="DZ169" s="20">
        <f t="shared" si="189"/>
        <v>0</v>
      </c>
      <c r="EA169" s="20">
        <f t="shared" ref="EA169:FX169" si="190">EA12+EA32</f>
        <v>0</v>
      </c>
      <c r="EB169" s="20">
        <f t="shared" si="190"/>
        <v>0</v>
      </c>
      <c r="EC169" s="20">
        <f t="shared" si="190"/>
        <v>0</v>
      </c>
      <c r="ED169" s="20">
        <f t="shared" si="190"/>
        <v>0</v>
      </c>
      <c r="EE169" s="20">
        <f t="shared" si="190"/>
        <v>0</v>
      </c>
      <c r="EF169" s="20">
        <f t="shared" si="190"/>
        <v>0</v>
      </c>
      <c r="EG169" s="20">
        <f t="shared" si="190"/>
        <v>0</v>
      </c>
      <c r="EH169" s="20">
        <f t="shared" si="190"/>
        <v>0</v>
      </c>
      <c r="EI169" s="20">
        <f t="shared" si="190"/>
        <v>0</v>
      </c>
      <c r="EJ169" s="20">
        <f t="shared" si="190"/>
        <v>196</v>
      </c>
      <c r="EK169" s="20">
        <f t="shared" si="190"/>
        <v>0</v>
      </c>
      <c r="EL169" s="20">
        <f t="shared" si="190"/>
        <v>0</v>
      </c>
      <c r="EM169" s="20">
        <f t="shared" si="190"/>
        <v>0</v>
      </c>
      <c r="EN169" s="20">
        <f t="shared" si="190"/>
        <v>55</v>
      </c>
      <c r="EO169" s="20">
        <f t="shared" si="190"/>
        <v>0</v>
      </c>
      <c r="EP169" s="20">
        <f t="shared" si="190"/>
        <v>0</v>
      </c>
      <c r="EQ169" s="20">
        <f t="shared" si="190"/>
        <v>0</v>
      </c>
      <c r="ER169" s="20">
        <f t="shared" si="190"/>
        <v>0</v>
      </c>
      <c r="ES169" s="20">
        <f t="shared" si="190"/>
        <v>0</v>
      </c>
      <c r="ET169" s="20">
        <f t="shared" si="190"/>
        <v>0</v>
      </c>
      <c r="EU169" s="20">
        <f t="shared" si="190"/>
        <v>0</v>
      </c>
      <c r="EV169" s="20">
        <f t="shared" si="190"/>
        <v>0</v>
      </c>
      <c r="EW169" s="20">
        <f t="shared" si="190"/>
        <v>0</v>
      </c>
      <c r="EX169" s="20">
        <f t="shared" si="190"/>
        <v>0</v>
      </c>
      <c r="EY169" s="20">
        <f t="shared" si="190"/>
        <v>565</v>
      </c>
      <c r="EZ169" s="20">
        <f t="shared" si="190"/>
        <v>0</v>
      </c>
      <c r="FA169" s="20">
        <f t="shared" si="190"/>
        <v>0</v>
      </c>
      <c r="FB169" s="20">
        <f t="shared" si="190"/>
        <v>0</v>
      </c>
      <c r="FC169" s="20">
        <f t="shared" si="190"/>
        <v>0</v>
      </c>
      <c r="FD169" s="20">
        <f t="shared" si="190"/>
        <v>0</v>
      </c>
      <c r="FE169" s="20">
        <f t="shared" si="190"/>
        <v>0</v>
      </c>
      <c r="FF169" s="20">
        <f t="shared" si="190"/>
        <v>0</v>
      </c>
      <c r="FG169" s="20">
        <f t="shared" si="190"/>
        <v>0</v>
      </c>
      <c r="FH169" s="20">
        <f t="shared" si="190"/>
        <v>0</v>
      </c>
      <c r="FI169" s="20">
        <f t="shared" si="190"/>
        <v>0</v>
      </c>
      <c r="FJ169" s="20">
        <f t="shared" si="190"/>
        <v>0</v>
      </c>
      <c r="FK169" s="20">
        <f t="shared" si="190"/>
        <v>0</v>
      </c>
      <c r="FL169" s="20">
        <f t="shared" si="190"/>
        <v>0</v>
      </c>
      <c r="FM169" s="20">
        <f t="shared" si="190"/>
        <v>0</v>
      </c>
      <c r="FN169" s="20">
        <f t="shared" si="190"/>
        <v>281</v>
      </c>
      <c r="FO169" s="20">
        <f t="shared" si="190"/>
        <v>0</v>
      </c>
      <c r="FP169" s="20">
        <f t="shared" si="190"/>
        <v>0</v>
      </c>
      <c r="FQ169" s="20">
        <f t="shared" si="190"/>
        <v>0</v>
      </c>
      <c r="FR169" s="20">
        <f t="shared" si="190"/>
        <v>0</v>
      </c>
      <c r="FS169" s="20">
        <f t="shared" si="190"/>
        <v>0</v>
      </c>
      <c r="FT169" s="20">
        <f t="shared" si="190"/>
        <v>0</v>
      </c>
      <c r="FU169" s="20">
        <f t="shared" si="190"/>
        <v>0</v>
      </c>
      <c r="FV169" s="20">
        <f t="shared" si="190"/>
        <v>0</v>
      </c>
      <c r="FW169" s="20">
        <f t="shared" si="190"/>
        <v>0</v>
      </c>
      <c r="FX169" s="20">
        <f t="shared" si="190"/>
        <v>0</v>
      </c>
      <c r="FY169" s="11"/>
      <c r="FZ169" s="7">
        <f>SUM(C169:FX169)</f>
        <v>27224.5</v>
      </c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</row>
    <row r="170" spans="1:195" x14ac:dyDescent="0.35">
      <c r="A170" s="6" t="s">
        <v>684</v>
      </c>
      <c r="B170" s="7" t="s">
        <v>676</v>
      </c>
      <c r="C170" s="7">
        <f t="shared" ref="C170:BN170" si="191">C39</f>
        <v>9738</v>
      </c>
      <c r="D170" s="7">
        <f t="shared" si="191"/>
        <v>9738</v>
      </c>
      <c r="E170" s="7">
        <f t="shared" si="191"/>
        <v>9738</v>
      </c>
      <c r="F170" s="7">
        <f t="shared" si="191"/>
        <v>9738</v>
      </c>
      <c r="G170" s="7">
        <f t="shared" si="191"/>
        <v>9738</v>
      </c>
      <c r="H170" s="7">
        <f t="shared" si="191"/>
        <v>9738</v>
      </c>
      <c r="I170" s="7">
        <f t="shared" si="191"/>
        <v>9738</v>
      </c>
      <c r="J170" s="7">
        <f t="shared" si="191"/>
        <v>9738</v>
      </c>
      <c r="K170" s="7">
        <f t="shared" si="191"/>
        <v>9738</v>
      </c>
      <c r="L170" s="7">
        <f t="shared" si="191"/>
        <v>9738</v>
      </c>
      <c r="M170" s="7">
        <f t="shared" si="191"/>
        <v>9738</v>
      </c>
      <c r="N170" s="7">
        <f t="shared" si="191"/>
        <v>9738</v>
      </c>
      <c r="O170" s="7">
        <f t="shared" si="191"/>
        <v>9738</v>
      </c>
      <c r="P170" s="7">
        <f t="shared" si="191"/>
        <v>9738</v>
      </c>
      <c r="Q170" s="7">
        <f t="shared" si="191"/>
        <v>9738</v>
      </c>
      <c r="R170" s="7">
        <f t="shared" si="191"/>
        <v>9738</v>
      </c>
      <c r="S170" s="7">
        <f t="shared" si="191"/>
        <v>9738</v>
      </c>
      <c r="T170" s="7">
        <f t="shared" si="191"/>
        <v>9738</v>
      </c>
      <c r="U170" s="7">
        <f t="shared" si="191"/>
        <v>9738</v>
      </c>
      <c r="V170" s="7">
        <f t="shared" si="191"/>
        <v>9738</v>
      </c>
      <c r="W170" s="7">
        <f t="shared" si="191"/>
        <v>9738</v>
      </c>
      <c r="X170" s="7">
        <f t="shared" si="191"/>
        <v>9738</v>
      </c>
      <c r="Y170" s="7">
        <f t="shared" si="191"/>
        <v>9738</v>
      </c>
      <c r="Z170" s="7">
        <f t="shared" si="191"/>
        <v>9738</v>
      </c>
      <c r="AA170" s="7">
        <f t="shared" si="191"/>
        <v>9738</v>
      </c>
      <c r="AB170" s="7">
        <f t="shared" si="191"/>
        <v>9738</v>
      </c>
      <c r="AC170" s="7">
        <f t="shared" si="191"/>
        <v>9738</v>
      </c>
      <c r="AD170" s="7">
        <f t="shared" si="191"/>
        <v>9738</v>
      </c>
      <c r="AE170" s="7">
        <f t="shared" si="191"/>
        <v>9738</v>
      </c>
      <c r="AF170" s="7">
        <f t="shared" si="191"/>
        <v>9738</v>
      </c>
      <c r="AG170" s="7">
        <f t="shared" si="191"/>
        <v>9738</v>
      </c>
      <c r="AH170" s="7">
        <f t="shared" si="191"/>
        <v>9738</v>
      </c>
      <c r="AI170" s="7">
        <f t="shared" si="191"/>
        <v>9738</v>
      </c>
      <c r="AJ170" s="7">
        <f t="shared" si="191"/>
        <v>9738</v>
      </c>
      <c r="AK170" s="7">
        <f t="shared" si="191"/>
        <v>9738</v>
      </c>
      <c r="AL170" s="7">
        <f t="shared" si="191"/>
        <v>9738</v>
      </c>
      <c r="AM170" s="7">
        <f t="shared" si="191"/>
        <v>9738</v>
      </c>
      <c r="AN170" s="7">
        <f t="shared" si="191"/>
        <v>9738</v>
      </c>
      <c r="AO170" s="7">
        <f t="shared" si="191"/>
        <v>9738</v>
      </c>
      <c r="AP170" s="7">
        <f t="shared" si="191"/>
        <v>9738</v>
      </c>
      <c r="AQ170" s="7">
        <f t="shared" si="191"/>
        <v>9738</v>
      </c>
      <c r="AR170" s="7">
        <f t="shared" si="191"/>
        <v>9738</v>
      </c>
      <c r="AS170" s="7">
        <f t="shared" si="191"/>
        <v>9738</v>
      </c>
      <c r="AT170" s="7">
        <f t="shared" si="191"/>
        <v>9738</v>
      </c>
      <c r="AU170" s="7">
        <f t="shared" si="191"/>
        <v>9738</v>
      </c>
      <c r="AV170" s="7">
        <f t="shared" si="191"/>
        <v>9738</v>
      </c>
      <c r="AW170" s="7">
        <f t="shared" si="191"/>
        <v>9738</v>
      </c>
      <c r="AX170" s="7">
        <f t="shared" si="191"/>
        <v>9738</v>
      </c>
      <c r="AY170" s="7">
        <f t="shared" si="191"/>
        <v>9738</v>
      </c>
      <c r="AZ170" s="7">
        <f t="shared" si="191"/>
        <v>9738</v>
      </c>
      <c r="BA170" s="7">
        <f t="shared" si="191"/>
        <v>9738</v>
      </c>
      <c r="BB170" s="7">
        <f t="shared" si="191"/>
        <v>9738</v>
      </c>
      <c r="BC170" s="7">
        <f t="shared" si="191"/>
        <v>9738</v>
      </c>
      <c r="BD170" s="7">
        <f t="shared" si="191"/>
        <v>9738</v>
      </c>
      <c r="BE170" s="7">
        <f t="shared" si="191"/>
        <v>9738</v>
      </c>
      <c r="BF170" s="7">
        <f t="shared" si="191"/>
        <v>9738</v>
      </c>
      <c r="BG170" s="7">
        <f t="shared" si="191"/>
        <v>9738</v>
      </c>
      <c r="BH170" s="7">
        <f t="shared" si="191"/>
        <v>9738</v>
      </c>
      <c r="BI170" s="7">
        <f t="shared" si="191"/>
        <v>9738</v>
      </c>
      <c r="BJ170" s="7">
        <f t="shared" si="191"/>
        <v>9738</v>
      </c>
      <c r="BK170" s="7">
        <f t="shared" si="191"/>
        <v>9738</v>
      </c>
      <c r="BL170" s="7">
        <f t="shared" si="191"/>
        <v>9738</v>
      </c>
      <c r="BM170" s="7">
        <f t="shared" si="191"/>
        <v>9738</v>
      </c>
      <c r="BN170" s="7">
        <f t="shared" si="191"/>
        <v>9738</v>
      </c>
      <c r="BO170" s="7">
        <f t="shared" ref="BO170:DZ170" si="192">BO39</f>
        <v>9738</v>
      </c>
      <c r="BP170" s="7">
        <f t="shared" si="192"/>
        <v>9738</v>
      </c>
      <c r="BQ170" s="7">
        <f t="shared" si="192"/>
        <v>9738</v>
      </c>
      <c r="BR170" s="7">
        <f t="shared" si="192"/>
        <v>9738</v>
      </c>
      <c r="BS170" s="7">
        <f t="shared" si="192"/>
        <v>9738</v>
      </c>
      <c r="BT170" s="7">
        <f t="shared" si="192"/>
        <v>9738</v>
      </c>
      <c r="BU170" s="7">
        <f t="shared" si="192"/>
        <v>9738</v>
      </c>
      <c r="BV170" s="7">
        <f t="shared" si="192"/>
        <v>9738</v>
      </c>
      <c r="BW170" s="7">
        <f t="shared" si="192"/>
        <v>9738</v>
      </c>
      <c r="BX170" s="7">
        <f t="shared" si="192"/>
        <v>9738</v>
      </c>
      <c r="BY170" s="7">
        <f t="shared" si="192"/>
        <v>9738</v>
      </c>
      <c r="BZ170" s="7">
        <f t="shared" si="192"/>
        <v>9738</v>
      </c>
      <c r="CA170" s="7">
        <f t="shared" si="192"/>
        <v>9738</v>
      </c>
      <c r="CB170" s="7">
        <f t="shared" si="192"/>
        <v>9738</v>
      </c>
      <c r="CC170" s="7">
        <f t="shared" si="192"/>
        <v>9738</v>
      </c>
      <c r="CD170" s="7">
        <f t="shared" si="192"/>
        <v>9738</v>
      </c>
      <c r="CE170" s="7">
        <f t="shared" si="192"/>
        <v>9738</v>
      </c>
      <c r="CF170" s="7">
        <f t="shared" si="192"/>
        <v>9738</v>
      </c>
      <c r="CG170" s="7">
        <f t="shared" si="192"/>
        <v>9738</v>
      </c>
      <c r="CH170" s="7">
        <f t="shared" si="192"/>
        <v>9738</v>
      </c>
      <c r="CI170" s="7">
        <f t="shared" si="192"/>
        <v>9738</v>
      </c>
      <c r="CJ170" s="7">
        <f t="shared" si="192"/>
        <v>9738</v>
      </c>
      <c r="CK170" s="7">
        <f t="shared" si="192"/>
        <v>9738</v>
      </c>
      <c r="CL170" s="7">
        <f t="shared" si="192"/>
        <v>9738</v>
      </c>
      <c r="CM170" s="7">
        <f t="shared" si="192"/>
        <v>9738</v>
      </c>
      <c r="CN170" s="7">
        <f t="shared" si="192"/>
        <v>9738</v>
      </c>
      <c r="CO170" s="7">
        <f t="shared" si="192"/>
        <v>9738</v>
      </c>
      <c r="CP170" s="7">
        <f t="shared" si="192"/>
        <v>9738</v>
      </c>
      <c r="CQ170" s="7">
        <f t="shared" si="192"/>
        <v>9738</v>
      </c>
      <c r="CR170" s="7">
        <f t="shared" si="192"/>
        <v>9738</v>
      </c>
      <c r="CS170" s="7">
        <f t="shared" si="192"/>
        <v>9738</v>
      </c>
      <c r="CT170" s="7">
        <f t="shared" si="192"/>
        <v>9738</v>
      </c>
      <c r="CU170" s="7">
        <f t="shared" si="192"/>
        <v>9738</v>
      </c>
      <c r="CV170" s="7">
        <f t="shared" si="192"/>
        <v>9738</v>
      </c>
      <c r="CW170" s="7">
        <f t="shared" si="192"/>
        <v>9738</v>
      </c>
      <c r="CX170" s="7">
        <f t="shared" si="192"/>
        <v>9738</v>
      </c>
      <c r="CY170" s="7">
        <f t="shared" si="192"/>
        <v>9738</v>
      </c>
      <c r="CZ170" s="7">
        <f t="shared" si="192"/>
        <v>9738</v>
      </c>
      <c r="DA170" s="7">
        <f t="shared" si="192"/>
        <v>9738</v>
      </c>
      <c r="DB170" s="7">
        <f t="shared" si="192"/>
        <v>9738</v>
      </c>
      <c r="DC170" s="7">
        <f t="shared" si="192"/>
        <v>9738</v>
      </c>
      <c r="DD170" s="7">
        <f t="shared" si="192"/>
        <v>9738</v>
      </c>
      <c r="DE170" s="7">
        <f t="shared" si="192"/>
        <v>9738</v>
      </c>
      <c r="DF170" s="7">
        <f t="shared" si="192"/>
        <v>9738</v>
      </c>
      <c r="DG170" s="7">
        <f t="shared" si="192"/>
        <v>9738</v>
      </c>
      <c r="DH170" s="7">
        <f t="shared" si="192"/>
        <v>9738</v>
      </c>
      <c r="DI170" s="7">
        <f t="shared" si="192"/>
        <v>9738</v>
      </c>
      <c r="DJ170" s="7">
        <f t="shared" si="192"/>
        <v>9738</v>
      </c>
      <c r="DK170" s="7">
        <f t="shared" si="192"/>
        <v>9738</v>
      </c>
      <c r="DL170" s="7">
        <f t="shared" si="192"/>
        <v>9738</v>
      </c>
      <c r="DM170" s="7">
        <f t="shared" si="192"/>
        <v>9738</v>
      </c>
      <c r="DN170" s="7">
        <f t="shared" si="192"/>
        <v>9738</v>
      </c>
      <c r="DO170" s="7">
        <f t="shared" si="192"/>
        <v>9738</v>
      </c>
      <c r="DP170" s="7">
        <f t="shared" si="192"/>
        <v>9738</v>
      </c>
      <c r="DQ170" s="7">
        <f t="shared" si="192"/>
        <v>9738</v>
      </c>
      <c r="DR170" s="7">
        <f t="shared" si="192"/>
        <v>9738</v>
      </c>
      <c r="DS170" s="7">
        <f t="shared" si="192"/>
        <v>9738</v>
      </c>
      <c r="DT170" s="7">
        <f t="shared" si="192"/>
        <v>9738</v>
      </c>
      <c r="DU170" s="7">
        <f t="shared" si="192"/>
        <v>9738</v>
      </c>
      <c r="DV170" s="7">
        <f t="shared" si="192"/>
        <v>9738</v>
      </c>
      <c r="DW170" s="7">
        <f t="shared" si="192"/>
        <v>9738</v>
      </c>
      <c r="DX170" s="7">
        <f t="shared" si="192"/>
        <v>9738</v>
      </c>
      <c r="DY170" s="7">
        <f t="shared" si="192"/>
        <v>9738</v>
      </c>
      <c r="DZ170" s="7">
        <f t="shared" si="192"/>
        <v>9738</v>
      </c>
      <c r="EA170" s="7">
        <f t="shared" ref="EA170:FX170" si="193">EA39</f>
        <v>9738</v>
      </c>
      <c r="EB170" s="7">
        <f t="shared" si="193"/>
        <v>9738</v>
      </c>
      <c r="EC170" s="7">
        <f t="shared" si="193"/>
        <v>9738</v>
      </c>
      <c r="ED170" s="7">
        <f t="shared" si="193"/>
        <v>9738</v>
      </c>
      <c r="EE170" s="7">
        <f t="shared" si="193"/>
        <v>9738</v>
      </c>
      <c r="EF170" s="7">
        <f t="shared" si="193"/>
        <v>9738</v>
      </c>
      <c r="EG170" s="7">
        <f t="shared" si="193"/>
        <v>9738</v>
      </c>
      <c r="EH170" s="7">
        <f t="shared" si="193"/>
        <v>9738</v>
      </c>
      <c r="EI170" s="7">
        <f t="shared" si="193"/>
        <v>9738</v>
      </c>
      <c r="EJ170" s="7">
        <f t="shared" si="193"/>
        <v>9738</v>
      </c>
      <c r="EK170" s="7">
        <f t="shared" si="193"/>
        <v>9738</v>
      </c>
      <c r="EL170" s="7">
        <f t="shared" si="193"/>
        <v>9738</v>
      </c>
      <c r="EM170" s="7">
        <f t="shared" si="193"/>
        <v>9738</v>
      </c>
      <c r="EN170" s="7">
        <f t="shared" si="193"/>
        <v>9738</v>
      </c>
      <c r="EO170" s="7">
        <f t="shared" si="193"/>
        <v>9738</v>
      </c>
      <c r="EP170" s="7">
        <f t="shared" si="193"/>
        <v>9738</v>
      </c>
      <c r="EQ170" s="7">
        <f t="shared" si="193"/>
        <v>9738</v>
      </c>
      <c r="ER170" s="7">
        <f t="shared" si="193"/>
        <v>9738</v>
      </c>
      <c r="ES170" s="7">
        <f t="shared" si="193"/>
        <v>9738</v>
      </c>
      <c r="ET170" s="7">
        <f t="shared" si="193"/>
        <v>9738</v>
      </c>
      <c r="EU170" s="7">
        <f t="shared" si="193"/>
        <v>9738</v>
      </c>
      <c r="EV170" s="7">
        <f t="shared" si="193"/>
        <v>9738</v>
      </c>
      <c r="EW170" s="7">
        <f t="shared" si="193"/>
        <v>9738</v>
      </c>
      <c r="EX170" s="7">
        <f t="shared" si="193"/>
        <v>9738</v>
      </c>
      <c r="EY170" s="7">
        <f t="shared" si="193"/>
        <v>9738</v>
      </c>
      <c r="EZ170" s="7">
        <f t="shared" si="193"/>
        <v>9738</v>
      </c>
      <c r="FA170" s="7">
        <f t="shared" si="193"/>
        <v>9738</v>
      </c>
      <c r="FB170" s="7">
        <f t="shared" si="193"/>
        <v>9738</v>
      </c>
      <c r="FC170" s="7">
        <f t="shared" si="193"/>
        <v>9738</v>
      </c>
      <c r="FD170" s="7">
        <f t="shared" si="193"/>
        <v>9738</v>
      </c>
      <c r="FE170" s="7">
        <f t="shared" si="193"/>
        <v>9738</v>
      </c>
      <c r="FF170" s="7">
        <f t="shared" si="193"/>
        <v>9738</v>
      </c>
      <c r="FG170" s="7">
        <f t="shared" si="193"/>
        <v>9738</v>
      </c>
      <c r="FH170" s="7">
        <f t="shared" si="193"/>
        <v>9738</v>
      </c>
      <c r="FI170" s="7">
        <f t="shared" si="193"/>
        <v>9738</v>
      </c>
      <c r="FJ170" s="7">
        <f t="shared" si="193"/>
        <v>9738</v>
      </c>
      <c r="FK170" s="7">
        <f t="shared" si="193"/>
        <v>9738</v>
      </c>
      <c r="FL170" s="7">
        <f t="shared" si="193"/>
        <v>9738</v>
      </c>
      <c r="FM170" s="7">
        <f t="shared" si="193"/>
        <v>9738</v>
      </c>
      <c r="FN170" s="7">
        <f t="shared" si="193"/>
        <v>9738</v>
      </c>
      <c r="FO170" s="7">
        <f t="shared" si="193"/>
        <v>9738</v>
      </c>
      <c r="FP170" s="7">
        <f t="shared" si="193"/>
        <v>9738</v>
      </c>
      <c r="FQ170" s="7">
        <f t="shared" si="193"/>
        <v>9738</v>
      </c>
      <c r="FR170" s="7">
        <f t="shared" si="193"/>
        <v>9738</v>
      </c>
      <c r="FS170" s="7">
        <f t="shared" si="193"/>
        <v>9738</v>
      </c>
      <c r="FT170" s="7">
        <f t="shared" si="193"/>
        <v>9738</v>
      </c>
      <c r="FU170" s="7">
        <f t="shared" si="193"/>
        <v>9738</v>
      </c>
      <c r="FV170" s="7">
        <f t="shared" si="193"/>
        <v>9738</v>
      </c>
      <c r="FW170" s="7">
        <f t="shared" si="193"/>
        <v>9738</v>
      </c>
      <c r="FX170" s="7">
        <f t="shared" si="193"/>
        <v>9738</v>
      </c>
      <c r="FY170" s="7"/>
      <c r="FZ170" s="7">
        <f>FZ38</f>
        <v>0</v>
      </c>
      <c r="GA170" s="7"/>
      <c r="GB170" s="18"/>
      <c r="GC170" s="18"/>
      <c r="GD170" s="18"/>
      <c r="GE170" s="18"/>
      <c r="GF170" s="18"/>
      <c r="GG170" s="7"/>
      <c r="GH170" s="7"/>
      <c r="GI170" s="7"/>
      <c r="GJ170" s="7"/>
      <c r="GK170" s="7"/>
      <c r="GL170" s="7"/>
      <c r="GM170" s="7"/>
    </row>
    <row r="171" spans="1:195" x14ac:dyDescent="0.35">
      <c r="A171" s="6" t="s">
        <v>685</v>
      </c>
      <c r="B171" s="7" t="s">
        <v>686</v>
      </c>
      <c r="C171" s="7">
        <f t="shared" ref="C171:BN171" si="194">ROUND(C170*C169,2)</f>
        <v>1626246</v>
      </c>
      <c r="D171" s="7">
        <f t="shared" si="194"/>
        <v>4557384</v>
      </c>
      <c r="E171" s="7">
        <f t="shared" si="194"/>
        <v>0</v>
      </c>
      <c r="F171" s="7">
        <f t="shared" si="194"/>
        <v>16048224</v>
      </c>
      <c r="G171" s="7">
        <f t="shared" si="194"/>
        <v>0</v>
      </c>
      <c r="H171" s="7">
        <f t="shared" si="194"/>
        <v>0</v>
      </c>
      <c r="I171" s="7">
        <f t="shared" si="194"/>
        <v>0</v>
      </c>
      <c r="J171" s="7">
        <f t="shared" si="194"/>
        <v>0</v>
      </c>
      <c r="K171" s="7">
        <f t="shared" si="194"/>
        <v>0</v>
      </c>
      <c r="L171" s="7">
        <f t="shared" si="194"/>
        <v>0</v>
      </c>
      <c r="M171" s="7">
        <f t="shared" si="194"/>
        <v>0</v>
      </c>
      <c r="N171" s="7">
        <f t="shared" si="194"/>
        <v>0</v>
      </c>
      <c r="O171" s="7">
        <f t="shared" si="194"/>
        <v>0</v>
      </c>
      <c r="P171" s="7">
        <f t="shared" si="194"/>
        <v>0</v>
      </c>
      <c r="Q171" s="7">
        <f t="shared" si="194"/>
        <v>0</v>
      </c>
      <c r="R171" s="7">
        <f t="shared" si="194"/>
        <v>54216315</v>
      </c>
      <c r="S171" s="7">
        <f t="shared" si="194"/>
        <v>58428</v>
      </c>
      <c r="T171" s="7">
        <f t="shared" si="194"/>
        <v>0</v>
      </c>
      <c r="U171" s="7">
        <f t="shared" si="194"/>
        <v>0</v>
      </c>
      <c r="V171" s="7">
        <f t="shared" si="194"/>
        <v>0</v>
      </c>
      <c r="W171" s="7">
        <f t="shared" si="194"/>
        <v>0</v>
      </c>
      <c r="X171" s="7">
        <f t="shared" si="194"/>
        <v>0</v>
      </c>
      <c r="Y171" s="7">
        <f t="shared" si="194"/>
        <v>4985856</v>
      </c>
      <c r="Z171" s="7">
        <f t="shared" si="194"/>
        <v>0</v>
      </c>
      <c r="AA171" s="7">
        <f t="shared" si="194"/>
        <v>3169719</v>
      </c>
      <c r="AB171" s="7">
        <f t="shared" si="194"/>
        <v>2098539</v>
      </c>
      <c r="AC171" s="7">
        <f t="shared" si="194"/>
        <v>0</v>
      </c>
      <c r="AD171" s="7">
        <f t="shared" si="194"/>
        <v>0</v>
      </c>
      <c r="AE171" s="7">
        <f t="shared" si="194"/>
        <v>0</v>
      </c>
      <c r="AF171" s="7">
        <f t="shared" si="194"/>
        <v>0</v>
      </c>
      <c r="AG171" s="7">
        <f t="shared" si="194"/>
        <v>0</v>
      </c>
      <c r="AH171" s="7">
        <f t="shared" si="194"/>
        <v>0</v>
      </c>
      <c r="AI171" s="7">
        <f t="shared" si="194"/>
        <v>0</v>
      </c>
      <c r="AJ171" s="7">
        <f t="shared" si="194"/>
        <v>0</v>
      </c>
      <c r="AK171" s="7">
        <f t="shared" si="194"/>
        <v>0</v>
      </c>
      <c r="AL171" s="7">
        <f t="shared" si="194"/>
        <v>0</v>
      </c>
      <c r="AM171" s="7">
        <f t="shared" si="194"/>
        <v>0</v>
      </c>
      <c r="AN171" s="7">
        <f t="shared" si="194"/>
        <v>0</v>
      </c>
      <c r="AO171" s="7">
        <f t="shared" si="194"/>
        <v>1017621</v>
      </c>
      <c r="AP171" s="7">
        <f t="shared" si="194"/>
        <v>5638302</v>
      </c>
      <c r="AQ171" s="7">
        <f t="shared" si="194"/>
        <v>0</v>
      </c>
      <c r="AR171" s="7">
        <f t="shared" si="194"/>
        <v>13209597</v>
      </c>
      <c r="AS171" s="7">
        <f t="shared" si="194"/>
        <v>0</v>
      </c>
      <c r="AT171" s="7">
        <f t="shared" si="194"/>
        <v>0</v>
      </c>
      <c r="AU171" s="7">
        <f t="shared" si="194"/>
        <v>0</v>
      </c>
      <c r="AV171" s="7">
        <f t="shared" si="194"/>
        <v>0</v>
      </c>
      <c r="AW171" s="7">
        <f t="shared" si="194"/>
        <v>0</v>
      </c>
      <c r="AX171" s="7">
        <f t="shared" si="194"/>
        <v>0</v>
      </c>
      <c r="AY171" s="7">
        <f t="shared" si="194"/>
        <v>0</v>
      </c>
      <c r="AZ171" s="7">
        <f t="shared" si="194"/>
        <v>1168560</v>
      </c>
      <c r="BA171" s="7">
        <f t="shared" si="194"/>
        <v>2317644</v>
      </c>
      <c r="BB171" s="7">
        <f t="shared" si="194"/>
        <v>0</v>
      </c>
      <c r="BC171" s="7">
        <f t="shared" si="194"/>
        <v>5083236</v>
      </c>
      <c r="BD171" s="7">
        <f t="shared" si="194"/>
        <v>0</v>
      </c>
      <c r="BE171" s="7">
        <f t="shared" si="194"/>
        <v>0</v>
      </c>
      <c r="BF171" s="7">
        <f t="shared" si="194"/>
        <v>10979595</v>
      </c>
      <c r="BG171" s="7">
        <f t="shared" si="194"/>
        <v>0</v>
      </c>
      <c r="BH171" s="7">
        <f t="shared" si="194"/>
        <v>262926</v>
      </c>
      <c r="BI171" s="7">
        <f t="shared" si="194"/>
        <v>0</v>
      </c>
      <c r="BJ171" s="7">
        <f t="shared" si="194"/>
        <v>0</v>
      </c>
      <c r="BK171" s="7">
        <f t="shared" si="194"/>
        <v>102424284</v>
      </c>
      <c r="BL171" s="7">
        <f t="shared" si="194"/>
        <v>0</v>
      </c>
      <c r="BM171" s="7">
        <f t="shared" si="194"/>
        <v>0</v>
      </c>
      <c r="BN171" s="7">
        <f t="shared" si="194"/>
        <v>0</v>
      </c>
      <c r="BO171" s="7">
        <f t="shared" ref="BO171:DZ171" si="195">ROUND(BO170*BO169,2)</f>
        <v>0</v>
      </c>
      <c r="BP171" s="7">
        <f t="shared" si="195"/>
        <v>0</v>
      </c>
      <c r="BQ171" s="7">
        <f t="shared" si="195"/>
        <v>0</v>
      </c>
      <c r="BR171" s="7">
        <f t="shared" si="195"/>
        <v>0</v>
      </c>
      <c r="BS171" s="7">
        <f t="shared" si="195"/>
        <v>0</v>
      </c>
      <c r="BT171" s="7">
        <f t="shared" si="195"/>
        <v>0</v>
      </c>
      <c r="BU171" s="7">
        <f t="shared" si="195"/>
        <v>0</v>
      </c>
      <c r="BV171" s="7">
        <f t="shared" si="195"/>
        <v>0</v>
      </c>
      <c r="BW171" s="7">
        <f t="shared" si="195"/>
        <v>0</v>
      </c>
      <c r="BX171" s="7">
        <f t="shared" si="195"/>
        <v>0</v>
      </c>
      <c r="BY171" s="7">
        <f t="shared" si="195"/>
        <v>0</v>
      </c>
      <c r="BZ171" s="7">
        <f t="shared" si="195"/>
        <v>0</v>
      </c>
      <c r="CA171" s="7">
        <f t="shared" si="195"/>
        <v>0</v>
      </c>
      <c r="CB171" s="7">
        <f t="shared" si="195"/>
        <v>8744724</v>
      </c>
      <c r="CC171" s="7">
        <f t="shared" si="195"/>
        <v>0</v>
      </c>
      <c r="CD171" s="7">
        <f t="shared" si="195"/>
        <v>0</v>
      </c>
      <c r="CE171" s="7">
        <f t="shared" si="195"/>
        <v>0</v>
      </c>
      <c r="CF171" s="7">
        <f t="shared" si="195"/>
        <v>0</v>
      </c>
      <c r="CG171" s="7">
        <f t="shared" si="195"/>
        <v>0</v>
      </c>
      <c r="CH171" s="7">
        <f t="shared" si="195"/>
        <v>0</v>
      </c>
      <c r="CI171" s="7">
        <f t="shared" si="195"/>
        <v>0</v>
      </c>
      <c r="CJ171" s="7">
        <f t="shared" si="195"/>
        <v>0</v>
      </c>
      <c r="CK171" s="7">
        <f t="shared" si="195"/>
        <v>7274286</v>
      </c>
      <c r="CL171" s="7">
        <f t="shared" si="195"/>
        <v>73035</v>
      </c>
      <c r="CM171" s="7">
        <f t="shared" si="195"/>
        <v>248319</v>
      </c>
      <c r="CN171" s="7">
        <f t="shared" si="195"/>
        <v>5954787</v>
      </c>
      <c r="CO171" s="7">
        <f t="shared" si="195"/>
        <v>0</v>
      </c>
      <c r="CP171" s="7">
        <f t="shared" si="195"/>
        <v>0</v>
      </c>
      <c r="CQ171" s="7">
        <f t="shared" si="195"/>
        <v>0</v>
      </c>
      <c r="CR171" s="7">
        <f t="shared" si="195"/>
        <v>0</v>
      </c>
      <c r="CS171" s="7">
        <f t="shared" si="195"/>
        <v>0</v>
      </c>
      <c r="CT171" s="7">
        <f t="shared" si="195"/>
        <v>0</v>
      </c>
      <c r="CU171" s="7">
        <f t="shared" si="195"/>
        <v>3223278</v>
      </c>
      <c r="CV171" s="7">
        <f t="shared" si="195"/>
        <v>0</v>
      </c>
      <c r="CW171" s="7">
        <f t="shared" si="195"/>
        <v>0</v>
      </c>
      <c r="CX171" s="7">
        <f t="shared" si="195"/>
        <v>0</v>
      </c>
      <c r="CY171" s="7">
        <f t="shared" si="195"/>
        <v>0</v>
      </c>
      <c r="CZ171" s="7">
        <f t="shared" si="195"/>
        <v>0</v>
      </c>
      <c r="DA171" s="7">
        <f t="shared" si="195"/>
        <v>0</v>
      </c>
      <c r="DB171" s="7">
        <f t="shared" si="195"/>
        <v>0</v>
      </c>
      <c r="DC171" s="7">
        <f t="shared" si="195"/>
        <v>0</v>
      </c>
      <c r="DD171" s="7">
        <f t="shared" si="195"/>
        <v>0</v>
      </c>
      <c r="DE171" s="7">
        <f t="shared" si="195"/>
        <v>0</v>
      </c>
      <c r="DF171" s="7">
        <f t="shared" si="195"/>
        <v>0</v>
      </c>
      <c r="DG171" s="7">
        <f t="shared" si="195"/>
        <v>0</v>
      </c>
      <c r="DH171" s="7">
        <f t="shared" si="195"/>
        <v>0</v>
      </c>
      <c r="DI171" s="7">
        <f t="shared" si="195"/>
        <v>38952</v>
      </c>
      <c r="DJ171" s="7">
        <f t="shared" si="195"/>
        <v>9738</v>
      </c>
      <c r="DK171" s="7">
        <f t="shared" si="195"/>
        <v>0</v>
      </c>
      <c r="DL171" s="7">
        <f t="shared" si="195"/>
        <v>0</v>
      </c>
      <c r="DM171" s="7">
        <f t="shared" si="195"/>
        <v>0</v>
      </c>
      <c r="DN171" s="7">
        <f t="shared" si="195"/>
        <v>0</v>
      </c>
      <c r="DO171" s="7">
        <f t="shared" si="195"/>
        <v>0</v>
      </c>
      <c r="DP171" s="7">
        <f t="shared" si="195"/>
        <v>0</v>
      </c>
      <c r="DQ171" s="7">
        <f t="shared" si="195"/>
        <v>0</v>
      </c>
      <c r="DR171" s="7">
        <f t="shared" si="195"/>
        <v>0</v>
      </c>
      <c r="DS171" s="7">
        <f t="shared" si="195"/>
        <v>0</v>
      </c>
      <c r="DT171" s="7">
        <f t="shared" si="195"/>
        <v>0</v>
      </c>
      <c r="DU171" s="7">
        <f t="shared" si="195"/>
        <v>0</v>
      </c>
      <c r="DV171" s="7">
        <f t="shared" si="195"/>
        <v>0</v>
      </c>
      <c r="DW171" s="7">
        <f t="shared" si="195"/>
        <v>0</v>
      </c>
      <c r="DX171" s="7">
        <f t="shared" si="195"/>
        <v>0</v>
      </c>
      <c r="DY171" s="7">
        <f t="shared" si="195"/>
        <v>0</v>
      </c>
      <c r="DZ171" s="7">
        <f t="shared" si="195"/>
        <v>0</v>
      </c>
      <c r="EA171" s="7">
        <f t="shared" ref="EA171:FX171" si="196">ROUND(EA170*EA169,2)</f>
        <v>0</v>
      </c>
      <c r="EB171" s="7">
        <f t="shared" si="196"/>
        <v>0</v>
      </c>
      <c r="EC171" s="7">
        <f t="shared" si="196"/>
        <v>0</v>
      </c>
      <c r="ED171" s="7">
        <f t="shared" si="196"/>
        <v>0</v>
      </c>
      <c r="EE171" s="7">
        <f t="shared" si="196"/>
        <v>0</v>
      </c>
      <c r="EF171" s="7">
        <f t="shared" si="196"/>
        <v>0</v>
      </c>
      <c r="EG171" s="7">
        <f t="shared" si="196"/>
        <v>0</v>
      </c>
      <c r="EH171" s="7">
        <f t="shared" si="196"/>
        <v>0</v>
      </c>
      <c r="EI171" s="7">
        <f t="shared" si="196"/>
        <v>0</v>
      </c>
      <c r="EJ171" s="7">
        <f t="shared" si="196"/>
        <v>1908648</v>
      </c>
      <c r="EK171" s="7">
        <f t="shared" si="196"/>
        <v>0</v>
      </c>
      <c r="EL171" s="7">
        <f t="shared" si="196"/>
        <v>0</v>
      </c>
      <c r="EM171" s="7">
        <f t="shared" si="196"/>
        <v>0</v>
      </c>
      <c r="EN171" s="7">
        <f t="shared" si="196"/>
        <v>535590</v>
      </c>
      <c r="EO171" s="7">
        <f t="shared" si="196"/>
        <v>0</v>
      </c>
      <c r="EP171" s="7">
        <f t="shared" si="196"/>
        <v>0</v>
      </c>
      <c r="EQ171" s="7">
        <f t="shared" si="196"/>
        <v>0</v>
      </c>
      <c r="ER171" s="7">
        <f t="shared" si="196"/>
        <v>0</v>
      </c>
      <c r="ES171" s="7">
        <f t="shared" si="196"/>
        <v>0</v>
      </c>
      <c r="ET171" s="7">
        <f t="shared" si="196"/>
        <v>0</v>
      </c>
      <c r="EU171" s="7">
        <f t="shared" si="196"/>
        <v>0</v>
      </c>
      <c r="EV171" s="7">
        <f t="shared" si="196"/>
        <v>0</v>
      </c>
      <c r="EW171" s="7">
        <f t="shared" si="196"/>
        <v>0</v>
      </c>
      <c r="EX171" s="7">
        <f t="shared" si="196"/>
        <v>0</v>
      </c>
      <c r="EY171" s="7">
        <f t="shared" si="196"/>
        <v>5501970</v>
      </c>
      <c r="EZ171" s="7">
        <f t="shared" si="196"/>
        <v>0</v>
      </c>
      <c r="FA171" s="7">
        <f t="shared" si="196"/>
        <v>0</v>
      </c>
      <c r="FB171" s="7">
        <f t="shared" si="196"/>
        <v>0</v>
      </c>
      <c r="FC171" s="7">
        <f t="shared" si="196"/>
        <v>0</v>
      </c>
      <c r="FD171" s="7">
        <f t="shared" si="196"/>
        <v>0</v>
      </c>
      <c r="FE171" s="7">
        <f t="shared" si="196"/>
        <v>0</v>
      </c>
      <c r="FF171" s="7">
        <f t="shared" si="196"/>
        <v>0</v>
      </c>
      <c r="FG171" s="7">
        <f t="shared" si="196"/>
        <v>0</v>
      </c>
      <c r="FH171" s="7">
        <f t="shared" si="196"/>
        <v>0</v>
      </c>
      <c r="FI171" s="7">
        <f t="shared" si="196"/>
        <v>0</v>
      </c>
      <c r="FJ171" s="7">
        <f t="shared" si="196"/>
        <v>0</v>
      </c>
      <c r="FK171" s="7">
        <f t="shared" si="196"/>
        <v>0</v>
      </c>
      <c r="FL171" s="7">
        <f t="shared" si="196"/>
        <v>0</v>
      </c>
      <c r="FM171" s="7">
        <f t="shared" si="196"/>
        <v>0</v>
      </c>
      <c r="FN171" s="7">
        <f t="shared" si="196"/>
        <v>2736378</v>
      </c>
      <c r="FO171" s="7">
        <f t="shared" si="196"/>
        <v>0</v>
      </c>
      <c r="FP171" s="7">
        <f t="shared" si="196"/>
        <v>0</v>
      </c>
      <c r="FQ171" s="7">
        <f t="shared" si="196"/>
        <v>0</v>
      </c>
      <c r="FR171" s="7">
        <f t="shared" si="196"/>
        <v>0</v>
      </c>
      <c r="FS171" s="7">
        <f t="shared" si="196"/>
        <v>0</v>
      </c>
      <c r="FT171" s="7">
        <f t="shared" si="196"/>
        <v>0</v>
      </c>
      <c r="FU171" s="7">
        <f t="shared" si="196"/>
        <v>0</v>
      </c>
      <c r="FV171" s="7">
        <f t="shared" si="196"/>
        <v>0</v>
      </c>
      <c r="FW171" s="7">
        <f t="shared" si="196"/>
        <v>0</v>
      </c>
      <c r="FX171" s="7">
        <f t="shared" si="196"/>
        <v>0</v>
      </c>
      <c r="FY171" s="20"/>
      <c r="FZ171" s="7">
        <f>SUM(C171:FX171)</f>
        <v>265112181</v>
      </c>
      <c r="GA171" s="7"/>
      <c r="GB171" s="11"/>
      <c r="GC171" s="11"/>
      <c r="GD171" s="11"/>
      <c r="GE171" s="11"/>
      <c r="GF171" s="11"/>
      <c r="GG171" s="7"/>
      <c r="GH171" s="7"/>
      <c r="GI171" s="7"/>
      <c r="GJ171" s="7"/>
      <c r="GK171" s="7"/>
      <c r="GL171" s="7"/>
      <c r="GM171" s="7"/>
    </row>
    <row r="172" spans="1:195" x14ac:dyDescent="0.35">
      <c r="A172" s="6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</row>
    <row r="173" spans="1:195" x14ac:dyDescent="0.35">
      <c r="A173" s="6" t="s">
        <v>687</v>
      </c>
      <c r="B173" s="7" t="s">
        <v>688</v>
      </c>
      <c r="C173" s="7">
        <f t="shared" ref="C173:BN173" si="197">C13+C14+C33</f>
        <v>2</v>
      </c>
      <c r="D173" s="7">
        <f t="shared" si="197"/>
        <v>46.5</v>
      </c>
      <c r="E173" s="7">
        <f t="shared" si="197"/>
        <v>0</v>
      </c>
      <c r="F173" s="7">
        <f t="shared" si="197"/>
        <v>8</v>
      </c>
      <c r="G173" s="7">
        <f t="shared" si="197"/>
        <v>0</v>
      </c>
      <c r="H173" s="7">
        <f t="shared" si="197"/>
        <v>2</v>
      </c>
      <c r="I173" s="7">
        <f t="shared" si="197"/>
        <v>13</v>
      </c>
      <c r="J173" s="7">
        <f t="shared" si="197"/>
        <v>0</v>
      </c>
      <c r="K173" s="7">
        <f t="shared" si="197"/>
        <v>0</v>
      </c>
      <c r="L173" s="7">
        <f t="shared" si="197"/>
        <v>11.5</v>
      </c>
      <c r="M173" s="7">
        <f t="shared" si="197"/>
        <v>5</v>
      </c>
      <c r="N173" s="7">
        <f t="shared" si="197"/>
        <v>75</v>
      </c>
      <c r="O173" s="7">
        <f t="shared" si="197"/>
        <v>50</v>
      </c>
      <c r="P173" s="7">
        <f t="shared" si="197"/>
        <v>0</v>
      </c>
      <c r="Q173" s="7">
        <f t="shared" si="197"/>
        <v>142.5</v>
      </c>
      <c r="R173" s="7">
        <f t="shared" si="197"/>
        <v>2</v>
      </c>
      <c r="S173" s="7">
        <f t="shared" si="197"/>
        <v>0</v>
      </c>
      <c r="T173" s="7">
        <f t="shared" si="197"/>
        <v>0</v>
      </c>
      <c r="U173" s="7">
        <f t="shared" si="197"/>
        <v>0</v>
      </c>
      <c r="V173" s="7">
        <f t="shared" si="197"/>
        <v>0</v>
      </c>
      <c r="W173" s="7">
        <f t="shared" si="197"/>
        <v>0</v>
      </c>
      <c r="X173" s="7">
        <f t="shared" si="197"/>
        <v>0</v>
      </c>
      <c r="Y173" s="7">
        <f t="shared" si="197"/>
        <v>0</v>
      </c>
      <c r="Z173" s="7">
        <f t="shared" si="197"/>
        <v>0</v>
      </c>
      <c r="AA173" s="7">
        <f t="shared" si="197"/>
        <v>36.5</v>
      </c>
      <c r="AB173" s="7">
        <f t="shared" si="197"/>
        <v>37</v>
      </c>
      <c r="AC173" s="7">
        <f t="shared" si="197"/>
        <v>0</v>
      </c>
      <c r="AD173" s="7">
        <f t="shared" si="197"/>
        <v>2</v>
      </c>
      <c r="AE173" s="7">
        <f t="shared" si="197"/>
        <v>0</v>
      </c>
      <c r="AF173" s="7">
        <f t="shared" si="197"/>
        <v>0</v>
      </c>
      <c r="AG173" s="7">
        <f t="shared" si="197"/>
        <v>0</v>
      </c>
      <c r="AH173" s="7">
        <f t="shared" si="197"/>
        <v>0</v>
      </c>
      <c r="AI173" s="7">
        <f t="shared" si="197"/>
        <v>0</v>
      </c>
      <c r="AJ173" s="7">
        <f t="shared" si="197"/>
        <v>0</v>
      </c>
      <c r="AK173" s="7">
        <f t="shared" si="197"/>
        <v>0</v>
      </c>
      <c r="AL173" s="7">
        <f t="shared" si="197"/>
        <v>0</v>
      </c>
      <c r="AM173" s="7">
        <f t="shared" si="197"/>
        <v>0</v>
      </c>
      <c r="AN173" s="7">
        <f t="shared" si="197"/>
        <v>0</v>
      </c>
      <c r="AO173" s="7">
        <f t="shared" si="197"/>
        <v>0</v>
      </c>
      <c r="AP173" s="7">
        <f t="shared" si="197"/>
        <v>166.5</v>
      </c>
      <c r="AQ173" s="7">
        <f t="shared" si="197"/>
        <v>1</v>
      </c>
      <c r="AR173" s="7">
        <f t="shared" si="197"/>
        <v>73</v>
      </c>
      <c r="AS173" s="7">
        <f t="shared" si="197"/>
        <v>14</v>
      </c>
      <c r="AT173" s="7">
        <f t="shared" si="197"/>
        <v>1</v>
      </c>
      <c r="AU173" s="7">
        <f t="shared" si="197"/>
        <v>0</v>
      </c>
      <c r="AV173" s="7">
        <f t="shared" si="197"/>
        <v>0</v>
      </c>
      <c r="AW173" s="7">
        <f t="shared" si="197"/>
        <v>0</v>
      </c>
      <c r="AX173" s="7">
        <f t="shared" si="197"/>
        <v>0</v>
      </c>
      <c r="AY173" s="7">
        <f t="shared" si="197"/>
        <v>0</v>
      </c>
      <c r="AZ173" s="7">
        <f t="shared" si="197"/>
        <v>0</v>
      </c>
      <c r="BA173" s="7">
        <f t="shared" si="197"/>
        <v>0</v>
      </c>
      <c r="BB173" s="7">
        <f t="shared" si="197"/>
        <v>10</v>
      </c>
      <c r="BC173" s="7">
        <f t="shared" si="197"/>
        <v>22.5</v>
      </c>
      <c r="BD173" s="7">
        <f t="shared" si="197"/>
        <v>5</v>
      </c>
      <c r="BE173" s="7">
        <f t="shared" si="197"/>
        <v>0</v>
      </c>
      <c r="BF173" s="7">
        <f t="shared" si="197"/>
        <v>30</v>
      </c>
      <c r="BG173" s="7">
        <f t="shared" si="197"/>
        <v>0</v>
      </c>
      <c r="BH173" s="7">
        <f t="shared" si="197"/>
        <v>9.5</v>
      </c>
      <c r="BI173" s="7">
        <f t="shared" si="197"/>
        <v>0</v>
      </c>
      <c r="BJ173" s="7">
        <f t="shared" si="197"/>
        <v>17</v>
      </c>
      <c r="BK173" s="7">
        <f t="shared" si="197"/>
        <v>99</v>
      </c>
      <c r="BL173" s="7">
        <f t="shared" si="197"/>
        <v>1.5</v>
      </c>
      <c r="BM173" s="7">
        <f t="shared" si="197"/>
        <v>4</v>
      </c>
      <c r="BN173" s="7">
        <f t="shared" si="197"/>
        <v>45</v>
      </c>
      <c r="BO173" s="7">
        <f t="shared" ref="BO173:DZ173" si="198">BO13+BO14+BO33</f>
        <v>0</v>
      </c>
      <c r="BP173" s="7">
        <f t="shared" si="198"/>
        <v>0</v>
      </c>
      <c r="BQ173" s="7">
        <f t="shared" si="198"/>
        <v>1.5</v>
      </c>
      <c r="BR173" s="7">
        <f t="shared" si="198"/>
        <v>0</v>
      </c>
      <c r="BS173" s="7">
        <f t="shared" si="198"/>
        <v>0</v>
      </c>
      <c r="BT173" s="7">
        <f t="shared" si="198"/>
        <v>0</v>
      </c>
      <c r="BU173" s="7">
        <f t="shared" si="198"/>
        <v>0</v>
      </c>
      <c r="BV173" s="7">
        <f t="shared" si="198"/>
        <v>0</v>
      </c>
      <c r="BW173" s="7">
        <f t="shared" si="198"/>
        <v>0</v>
      </c>
      <c r="BX173" s="7">
        <f t="shared" si="198"/>
        <v>0</v>
      </c>
      <c r="BY173" s="7">
        <f t="shared" si="198"/>
        <v>0</v>
      </c>
      <c r="BZ173" s="7">
        <f t="shared" si="198"/>
        <v>0</v>
      </c>
      <c r="CA173" s="7">
        <f t="shared" si="198"/>
        <v>0</v>
      </c>
      <c r="CB173" s="7">
        <f t="shared" si="198"/>
        <v>153</v>
      </c>
      <c r="CC173" s="7">
        <f t="shared" si="198"/>
        <v>0</v>
      </c>
      <c r="CD173" s="7">
        <f t="shared" si="198"/>
        <v>0</v>
      </c>
      <c r="CE173" s="7">
        <f t="shared" si="198"/>
        <v>0</v>
      </c>
      <c r="CF173" s="7">
        <f t="shared" si="198"/>
        <v>0</v>
      </c>
      <c r="CG173" s="7">
        <f t="shared" si="198"/>
        <v>0</v>
      </c>
      <c r="CH173" s="7">
        <f t="shared" si="198"/>
        <v>0</v>
      </c>
      <c r="CI173" s="7">
        <f t="shared" si="198"/>
        <v>0</v>
      </c>
      <c r="CJ173" s="7">
        <f t="shared" si="198"/>
        <v>1</v>
      </c>
      <c r="CK173" s="7">
        <f t="shared" si="198"/>
        <v>0</v>
      </c>
      <c r="CL173" s="7">
        <f t="shared" si="198"/>
        <v>3</v>
      </c>
      <c r="CM173" s="7">
        <f t="shared" si="198"/>
        <v>1</v>
      </c>
      <c r="CN173" s="7">
        <f t="shared" si="198"/>
        <v>167</v>
      </c>
      <c r="CO173" s="7">
        <f t="shared" si="198"/>
        <v>61</v>
      </c>
      <c r="CP173" s="7">
        <f t="shared" si="198"/>
        <v>8</v>
      </c>
      <c r="CQ173" s="7">
        <f t="shared" si="198"/>
        <v>0</v>
      </c>
      <c r="CR173" s="7">
        <f t="shared" si="198"/>
        <v>0</v>
      </c>
      <c r="CS173" s="7">
        <f t="shared" si="198"/>
        <v>0</v>
      </c>
      <c r="CT173" s="7">
        <f t="shared" si="198"/>
        <v>0</v>
      </c>
      <c r="CU173" s="7">
        <f t="shared" si="198"/>
        <v>0</v>
      </c>
      <c r="CV173" s="7">
        <f t="shared" si="198"/>
        <v>0</v>
      </c>
      <c r="CW173" s="7">
        <f t="shared" si="198"/>
        <v>0</v>
      </c>
      <c r="CX173" s="7">
        <f t="shared" si="198"/>
        <v>0</v>
      </c>
      <c r="CY173" s="7">
        <f t="shared" si="198"/>
        <v>0</v>
      </c>
      <c r="CZ173" s="7">
        <f t="shared" si="198"/>
        <v>0</v>
      </c>
      <c r="DA173" s="7">
        <f t="shared" si="198"/>
        <v>0</v>
      </c>
      <c r="DB173" s="7">
        <f t="shared" si="198"/>
        <v>0</v>
      </c>
      <c r="DC173" s="7">
        <f t="shared" si="198"/>
        <v>0</v>
      </c>
      <c r="DD173" s="7">
        <f t="shared" si="198"/>
        <v>0</v>
      </c>
      <c r="DE173" s="7">
        <f t="shared" si="198"/>
        <v>0</v>
      </c>
      <c r="DF173" s="7">
        <f t="shared" si="198"/>
        <v>36.5</v>
      </c>
      <c r="DG173" s="7">
        <f t="shared" si="198"/>
        <v>0</v>
      </c>
      <c r="DH173" s="7">
        <f t="shared" si="198"/>
        <v>0</v>
      </c>
      <c r="DI173" s="7">
        <f t="shared" si="198"/>
        <v>2.5</v>
      </c>
      <c r="DJ173" s="7">
        <f t="shared" si="198"/>
        <v>0</v>
      </c>
      <c r="DK173" s="7">
        <f t="shared" si="198"/>
        <v>0</v>
      </c>
      <c r="DL173" s="7">
        <f t="shared" si="198"/>
        <v>0</v>
      </c>
      <c r="DM173" s="7">
        <f t="shared" si="198"/>
        <v>0</v>
      </c>
      <c r="DN173" s="7">
        <f t="shared" si="198"/>
        <v>0</v>
      </c>
      <c r="DO173" s="7">
        <f t="shared" si="198"/>
        <v>1</v>
      </c>
      <c r="DP173" s="7">
        <f t="shared" si="198"/>
        <v>0</v>
      </c>
      <c r="DQ173" s="7">
        <f t="shared" si="198"/>
        <v>0</v>
      </c>
      <c r="DR173" s="7">
        <f t="shared" si="198"/>
        <v>0</v>
      </c>
      <c r="DS173" s="7">
        <f t="shared" si="198"/>
        <v>0</v>
      </c>
      <c r="DT173" s="7">
        <f t="shared" si="198"/>
        <v>0</v>
      </c>
      <c r="DU173" s="7">
        <f t="shared" si="198"/>
        <v>0</v>
      </c>
      <c r="DV173" s="7">
        <f t="shared" si="198"/>
        <v>0</v>
      </c>
      <c r="DW173" s="7">
        <f t="shared" si="198"/>
        <v>0</v>
      </c>
      <c r="DX173" s="7">
        <f t="shared" si="198"/>
        <v>0</v>
      </c>
      <c r="DY173" s="7">
        <f t="shared" si="198"/>
        <v>0</v>
      </c>
      <c r="DZ173" s="7">
        <f t="shared" si="198"/>
        <v>1</v>
      </c>
      <c r="EA173" s="7">
        <f t="shared" ref="EA173:FX173" si="199">EA13+EA14+EA33</f>
        <v>1</v>
      </c>
      <c r="EB173" s="7">
        <f t="shared" si="199"/>
        <v>0</v>
      </c>
      <c r="EC173" s="7">
        <f t="shared" si="199"/>
        <v>0</v>
      </c>
      <c r="ED173" s="7">
        <f t="shared" si="199"/>
        <v>0</v>
      </c>
      <c r="EE173" s="7">
        <f t="shared" si="199"/>
        <v>0</v>
      </c>
      <c r="EF173" s="7">
        <f t="shared" si="199"/>
        <v>2</v>
      </c>
      <c r="EG173" s="7">
        <f t="shared" si="199"/>
        <v>0</v>
      </c>
      <c r="EH173" s="7">
        <f t="shared" si="199"/>
        <v>1</v>
      </c>
      <c r="EI173" s="7">
        <f t="shared" si="199"/>
        <v>9</v>
      </c>
      <c r="EJ173" s="7">
        <f t="shared" si="199"/>
        <v>23</v>
      </c>
      <c r="EK173" s="7">
        <f t="shared" si="199"/>
        <v>0</v>
      </c>
      <c r="EL173" s="7">
        <f t="shared" si="199"/>
        <v>0</v>
      </c>
      <c r="EM173" s="7">
        <f t="shared" si="199"/>
        <v>1</v>
      </c>
      <c r="EN173" s="7">
        <f t="shared" si="199"/>
        <v>0</v>
      </c>
      <c r="EO173" s="7">
        <f t="shared" si="199"/>
        <v>0</v>
      </c>
      <c r="EP173" s="7">
        <f t="shared" si="199"/>
        <v>0</v>
      </c>
      <c r="EQ173" s="7">
        <f t="shared" si="199"/>
        <v>0</v>
      </c>
      <c r="ER173" s="7">
        <f t="shared" si="199"/>
        <v>0</v>
      </c>
      <c r="ES173" s="7">
        <f t="shared" si="199"/>
        <v>0</v>
      </c>
      <c r="ET173" s="7">
        <f t="shared" si="199"/>
        <v>0</v>
      </c>
      <c r="EU173" s="7">
        <f t="shared" si="199"/>
        <v>0</v>
      </c>
      <c r="EV173" s="7">
        <f t="shared" si="199"/>
        <v>1</v>
      </c>
      <c r="EW173" s="7">
        <f t="shared" si="199"/>
        <v>0</v>
      </c>
      <c r="EX173" s="7">
        <f t="shared" si="199"/>
        <v>0</v>
      </c>
      <c r="EY173" s="7">
        <f t="shared" si="199"/>
        <v>0</v>
      </c>
      <c r="EZ173" s="7">
        <f t="shared" si="199"/>
        <v>0</v>
      </c>
      <c r="FA173" s="7">
        <f t="shared" si="199"/>
        <v>8</v>
      </c>
      <c r="FB173" s="7">
        <f t="shared" si="199"/>
        <v>0</v>
      </c>
      <c r="FC173" s="7">
        <f t="shared" si="199"/>
        <v>5</v>
      </c>
      <c r="FD173" s="7">
        <f t="shared" si="199"/>
        <v>0</v>
      </c>
      <c r="FE173" s="7">
        <f t="shared" si="199"/>
        <v>0</v>
      </c>
      <c r="FF173" s="7">
        <f t="shared" si="199"/>
        <v>0</v>
      </c>
      <c r="FG173" s="7">
        <f t="shared" si="199"/>
        <v>0</v>
      </c>
      <c r="FH173" s="7">
        <f t="shared" si="199"/>
        <v>0</v>
      </c>
      <c r="FI173" s="7">
        <f t="shared" si="199"/>
        <v>0</v>
      </c>
      <c r="FJ173" s="7">
        <f t="shared" si="199"/>
        <v>0</v>
      </c>
      <c r="FK173" s="7">
        <f t="shared" si="199"/>
        <v>0</v>
      </c>
      <c r="FL173" s="7">
        <f t="shared" si="199"/>
        <v>0</v>
      </c>
      <c r="FM173" s="7">
        <f t="shared" si="199"/>
        <v>0</v>
      </c>
      <c r="FN173" s="7">
        <f t="shared" si="199"/>
        <v>6.5</v>
      </c>
      <c r="FO173" s="7">
        <f t="shared" si="199"/>
        <v>0</v>
      </c>
      <c r="FP173" s="7">
        <f t="shared" si="199"/>
        <v>0</v>
      </c>
      <c r="FQ173" s="7">
        <f t="shared" si="199"/>
        <v>0</v>
      </c>
      <c r="FR173" s="7">
        <f t="shared" si="199"/>
        <v>0</v>
      </c>
      <c r="FS173" s="7">
        <f t="shared" si="199"/>
        <v>0</v>
      </c>
      <c r="FT173" s="7">
        <f t="shared" si="199"/>
        <v>0</v>
      </c>
      <c r="FU173" s="7">
        <f t="shared" si="199"/>
        <v>0</v>
      </c>
      <c r="FV173" s="7">
        <f t="shared" si="199"/>
        <v>0</v>
      </c>
      <c r="FW173" s="7">
        <f t="shared" si="199"/>
        <v>0</v>
      </c>
      <c r="FX173" s="7">
        <f t="shared" si="199"/>
        <v>0</v>
      </c>
      <c r="FY173" s="7"/>
      <c r="FZ173" s="7">
        <f>SUM(C173:FX173)</f>
        <v>1426</v>
      </c>
      <c r="GA173" s="41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</row>
    <row r="174" spans="1:195" x14ac:dyDescent="0.35">
      <c r="A174" s="6" t="s">
        <v>689</v>
      </c>
      <c r="B174" s="7" t="s">
        <v>690</v>
      </c>
      <c r="C174" s="7">
        <f t="shared" ref="C174:BN174" si="200">C173*C170</f>
        <v>19476</v>
      </c>
      <c r="D174" s="7">
        <f t="shared" si="200"/>
        <v>452817</v>
      </c>
      <c r="E174" s="7">
        <f t="shared" si="200"/>
        <v>0</v>
      </c>
      <c r="F174" s="7">
        <f t="shared" si="200"/>
        <v>77904</v>
      </c>
      <c r="G174" s="7">
        <f t="shared" si="200"/>
        <v>0</v>
      </c>
      <c r="H174" s="7">
        <f t="shared" si="200"/>
        <v>19476</v>
      </c>
      <c r="I174" s="7">
        <f t="shared" si="200"/>
        <v>126594</v>
      </c>
      <c r="J174" s="7">
        <f t="shared" si="200"/>
        <v>0</v>
      </c>
      <c r="K174" s="7">
        <f t="shared" si="200"/>
        <v>0</v>
      </c>
      <c r="L174" s="7">
        <f t="shared" si="200"/>
        <v>111987</v>
      </c>
      <c r="M174" s="7">
        <f t="shared" si="200"/>
        <v>48690</v>
      </c>
      <c r="N174" s="7">
        <f t="shared" si="200"/>
        <v>730350</v>
      </c>
      <c r="O174" s="7">
        <f t="shared" si="200"/>
        <v>486900</v>
      </c>
      <c r="P174" s="7">
        <f t="shared" si="200"/>
        <v>0</v>
      </c>
      <c r="Q174" s="7">
        <f t="shared" si="200"/>
        <v>1387665</v>
      </c>
      <c r="R174" s="7">
        <f t="shared" si="200"/>
        <v>19476</v>
      </c>
      <c r="S174" s="7">
        <f t="shared" si="200"/>
        <v>0</v>
      </c>
      <c r="T174" s="7">
        <f t="shared" si="200"/>
        <v>0</v>
      </c>
      <c r="U174" s="7">
        <f t="shared" si="200"/>
        <v>0</v>
      </c>
      <c r="V174" s="7">
        <f t="shared" si="200"/>
        <v>0</v>
      </c>
      <c r="W174" s="7">
        <f t="shared" si="200"/>
        <v>0</v>
      </c>
      <c r="X174" s="7">
        <f t="shared" si="200"/>
        <v>0</v>
      </c>
      <c r="Y174" s="7">
        <f t="shared" si="200"/>
        <v>0</v>
      </c>
      <c r="Z174" s="7">
        <f t="shared" si="200"/>
        <v>0</v>
      </c>
      <c r="AA174" s="7">
        <f t="shared" si="200"/>
        <v>355437</v>
      </c>
      <c r="AB174" s="7">
        <f t="shared" si="200"/>
        <v>360306</v>
      </c>
      <c r="AC174" s="7">
        <f t="shared" si="200"/>
        <v>0</v>
      </c>
      <c r="AD174" s="7">
        <f t="shared" si="200"/>
        <v>19476</v>
      </c>
      <c r="AE174" s="7">
        <f t="shared" si="200"/>
        <v>0</v>
      </c>
      <c r="AF174" s="7">
        <f t="shared" si="200"/>
        <v>0</v>
      </c>
      <c r="AG174" s="7">
        <f t="shared" si="200"/>
        <v>0</v>
      </c>
      <c r="AH174" s="7">
        <f t="shared" si="200"/>
        <v>0</v>
      </c>
      <c r="AI174" s="7">
        <f t="shared" si="200"/>
        <v>0</v>
      </c>
      <c r="AJ174" s="7">
        <f t="shared" si="200"/>
        <v>0</v>
      </c>
      <c r="AK174" s="7">
        <f t="shared" si="200"/>
        <v>0</v>
      </c>
      <c r="AL174" s="7">
        <f t="shared" si="200"/>
        <v>0</v>
      </c>
      <c r="AM174" s="7">
        <f t="shared" si="200"/>
        <v>0</v>
      </c>
      <c r="AN174" s="7">
        <f t="shared" si="200"/>
        <v>0</v>
      </c>
      <c r="AO174" s="7">
        <f t="shared" si="200"/>
        <v>0</v>
      </c>
      <c r="AP174" s="7">
        <f t="shared" si="200"/>
        <v>1621377</v>
      </c>
      <c r="AQ174" s="7">
        <f t="shared" si="200"/>
        <v>9738</v>
      </c>
      <c r="AR174" s="7">
        <f t="shared" si="200"/>
        <v>710874</v>
      </c>
      <c r="AS174" s="7">
        <f t="shared" si="200"/>
        <v>136332</v>
      </c>
      <c r="AT174" s="7">
        <f t="shared" si="200"/>
        <v>9738</v>
      </c>
      <c r="AU174" s="7">
        <f t="shared" si="200"/>
        <v>0</v>
      </c>
      <c r="AV174" s="7">
        <f t="shared" si="200"/>
        <v>0</v>
      </c>
      <c r="AW174" s="7">
        <f t="shared" si="200"/>
        <v>0</v>
      </c>
      <c r="AX174" s="7">
        <f t="shared" si="200"/>
        <v>0</v>
      </c>
      <c r="AY174" s="7">
        <f t="shared" si="200"/>
        <v>0</v>
      </c>
      <c r="AZ174" s="7">
        <f t="shared" si="200"/>
        <v>0</v>
      </c>
      <c r="BA174" s="7">
        <f t="shared" si="200"/>
        <v>0</v>
      </c>
      <c r="BB174" s="7">
        <f t="shared" si="200"/>
        <v>97380</v>
      </c>
      <c r="BC174" s="7">
        <f t="shared" si="200"/>
        <v>219105</v>
      </c>
      <c r="BD174" s="7">
        <f t="shared" si="200"/>
        <v>48690</v>
      </c>
      <c r="BE174" s="7">
        <f t="shared" si="200"/>
        <v>0</v>
      </c>
      <c r="BF174" s="7">
        <f t="shared" si="200"/>
        <v>292140</v>
      </c>
      <c r="BG174" s="7">
        <f t="shared" si="200"/>
        <v>0</v>
      </c>
      <c r="BH174" s="7">
        <f t="shared" si="200"/>
        <v>92511</v>
      </c>
      <c r="BI174" s="7">
        <f t="shared" si="200"/>
        <v>0</v>
      </c>
      <c r="BJ174" s="7">
        <f t="shared" si="200"/>
        <v>165546</v>
      </c>
      <c r="BK174" s="7">
        <f t="shared" si="200"/>
        <v>964062</v>
      </c>
      <c r="BL174" s="7">
        <f t="shared" si="200"/>
        <v>14607</v>
      </c>
      <c r="BM174" s="7">
        <f t="shared" si="200"/>
        <v>38952</v>
      </c>
      <c r="BN174" s="7">
        <f t="shared" si="200"/>
        <v>438210</v>
      </c>
      <c r="BO174" s="7">
        <f t="shared" ref="BO174:DZ174" si="201">BO173*BO170</f>
        <v>0</v>
      </c>
      <c r="BP174" s="7">
        <f t="shared" si="201"/>
        <v>0</v>
      </c>
      <c r="BQ174" s="7">
        <f t="shared" si="201"/>
        <v>14607</v>
      </c>
      <c r="BR174" s="7">
        <f t="shared" si="201"/>
        <v>0</v>
      </c>
      <c r="BS174" s="7">
        <f t="shared" si="201"/>
        <v>0</v>
      </c>
      <c r="BT174" s="7">
        <f t="shared" si="201"/>
        <v>0</v>
      </c>
      <c r="BU174" s="7">
        <f t="shared" si="201"/>
        <v>0</v>
      </c>
      <c r="BV174" s="7">
        <f t="shared" si="201"/>
        <v>0</v>
      </c>
      <c r="BW174" s="7">
        <f t="shared" si="201"/>
        <v>0</v>
      </c>
      <c r="BX174" s="7">
        <f t="shared" si="201"/>
        <v>0</v>
      </c>
      <c r="BY174" s="7">
        <f t="shared" si="201"/>
        <v>0</v>
      </c>
      <c r="BZ174" s="7">
        <f t="shared" si="201"/>
        <v>0</v>
      </c>
      <c r="CA174" s="7">
        <f t="shared" si="201"/>
        <v>0</v>
      </c>
      <c r="CB174" s="7">
        <f t="shared" si="201"/>
        <v>1489914</v>
      </c>
      <c r="CC174" s="7">
        <f t="shared" si="201"/>
        <v>0</v>
      </c>
      <c r="CD174" s="7">
        <f t="shared" si="201"/>
        <v>0</v>
      </c>
      <c r="CE174" s="7">
        <f t="shared" si="201"/>
        <v>0</v>
      </c>
      <c r="CF174" s="7">
        <f t="shared" si="201"/>
        <v>0</v>
      </c>
      <c r="CG174" s="7">
        <f t="shared" si="201"/>
        <v>0</v>
      </c>
      <c r="CH174" s="7">
        <f t="shared" si="201"/>
        <v>0</v>
      </c>
      <c r="CI174" s="7">
        <f t="shared" si="201"/>
        <v>0</v>
      </c>
      <c r="CJ174" s="7">
        <f t="shared" si="201"/>
        <v>9738</v>
      </c>
      <c r="CK174" s="7">
        <f t="shared" si="201"/>
        <v>0</v>
      </c>
      <c r="CL174" s="7">
        <f t="shared" si="201"/>
        <v>29214</v>
      </c>
      <c r="CM174" s="7">
        <f t="shared" si="201"/>
        <v>9738</v>
      </c>
      <c r="CN174" s="7">
        <f t="shared" si="201"/>
        <v>1626246</v>
      </c>
      <c r="CO174" s="7">
        <f t="shared" si="201"/>
        <v>594018</v>
      </c>
      <c r="CP174" s="7">
        <f t="shared" si="201"/>
        <v>77904</v>
      </c>
      <c r="CQ174" s="7">
        <f t="shared" si="201"/>
        <v>0</v>
      </c>
      <c r="CR174" s="7">
        <f t="shared" si="201"/>
        <v>0</v>
      </c>
      <c r="CS174" s="7">
        <f t="shared" si="201"/>
        <v>0</v>
      </c>
      <c r="CT174" s="7">
        <f t="shared" si="201"/>
        <v>0</v>
      </c>
      <c r="CU174" s="7">
        <f t="shared" si="201"/>
        <v>0</v>
      </c>
      <c r="CV174" s="7">
        <f t="shared" si="201"/>
        <v>0</v>
      </c>
      <c r="CW174" s="7">
        <f t="shared" si="201"/>
        <v>0</v>
      </c>
      <c r="CX174" s="7">
        <f t="shared" si="201"/>
        <v>0</v>
      </c>
      <c r="CY174" s="7">
        <f t="shared" si="201"/>
        <v>0</v>
      </c>
      <c r="CZ174" s="7">
        <f t="shared" si="201"/>
        <v>0</v>
      </c>
      <c r="DA174" s="7">
        <f t="shared" si="201"/>
        <v>0</v>
      </c>
      <c r="DB174" s="7">
        <f t="shared" si="201"/>
        <v>0</v>
      </c>
      <c r="DC174" s="7">
        <f t="shared" si="201"/>
        <v>0</v>
      </c>
      <c r="DD174" s="7">
        <f t="shared" si="201"/>
        <v>0</v>
      </c>
      <c r="DE174" s="7">
        <f t="shared" si="201"/>
        <v>0</v>
      </c>
      <c r="DF174" s="7">
        <f t="shared" si="201"/>
        <v>355437</v>
      </c>
      <c r="DG174" s="7">
        <f t="shared" si="201"/>
        <v>0</v>
      </c>
      <c r="DH174" s="7">
        <f t="shared" si="201"/>
        <v>0</v>
      </c>
      <c r="DI174" s="7">
        <f t="shared" si="201"/>
        <v>24345</v>
      </c>
      <c r="DJ174" s="7">
        <f t="shared" si="201"/>
        <v>0</v>
      </c>
      <c r="DK174" s="7">
        <f t="shared" si="201"/>
        <v>0</v>
      </c>
      <c r="DL174" s="7">
        <f t="shared" si="201"/>
        <v>0</v>
      </c>
      <c r="DM174" s="7">
        <f t="shared" si="201"/>
        <v>0</v>
      </c>
      <c r="DN174" s="7">
        <f t="shared" si="201"/>
        <v>0</v>
      </c>
      <c r="DO174" s="7">
        <f t="shared" si="201"/>
        <v>9738</v>
      </c>
      <c r="DP174" s="7">
        <f t="shared" si="201"/>
        <v>0</v>
      </c>
      <c r="DQ174" s="7">
        <f t="shared" si="201"/>
        <v>0</v>
      </c>
      <c r="DR174" s="7">
        <f t="shared" si="201"/>
        <v>0</v>
      </c>
      <c r="DS174" s="7">
        <f t="shared" si="201"/>
        <v>0</v>
      </c>
      <c r="DT174" s="7">
        <f t="shared" si="201"/>
        <v>0</v>
      </c>
      <c r="DU174" s="7">
        <f t="shared" si="201"/>
        <v>0</v>
      </c>
      <c r="DV174" s="7">
        <f t="shared" si="201"/>
        <v>0</v>
      </c>
      <c r="DW174" s="7">
        <f t="shared" si="201"/>
        <v>0</v>
      </c>
      <c r="DX174" s="7">
        <f t="shared" si="201"/>
        <v>0</v>
      </c>
      <c r="DY174" s="7">
        <f t="shared" si="201"/>
        <v>0</v>
      </c>
      <c r="DZ174" s="7">
        <f t="shared" si="201"/>
        <v>9738</v>
      </c>
      <c r="EA174" s="7">
        <f t="shared" ref="EA174:FX174" si="202">EA173*EA170</f>
        <v>9738</v>
      </c>
      <c r="EB174" s="7">
        <f t="shared" si="202"/>
        <v>0</v>
      </c>
      <c r="EC174" s="7">
        <f t="shared" si="202"/>
        <v>0</v>
      </c>
      <c r="ED174" s="7">
        <f t="shared" si="202"/>
        <v>0</v>
      </c>
      <c r="EE174" s="7">
        <f t="shared" si="202"/>
        <v>0</v>
      </c>
      <c r="EF174" s="7">
        <f t="shared" si="202"/>
        <v>19476</v>
      </c>
      <c r="EG174" s="7">
        <f t="shared" si="202"/>
        <v>0</v>
      </c>
      <c r="EH174" s="7">
        <f t="shared" si="202"/>
        <v>9738</v>
      </c>
      <c r="EI174" s="7">
        <f t="shared" si="202"/>
        <v>87642</v>
      </c>
      <c r="EJ174" s="7">
        <f t="shared" si="202"/>
        <v>223974</v>
      </c>
      <c r="EK174" s="7">
        <f t="shared" si="202"/>
        <v>0</v>
      </c>
      <c r="EL174" s="7">
        <f t="shared" si="202"/>
        <v>0</v>
      </c>
      <c r="EM174" s="7">
        <f t="shared" si="202"/>
        <v>9738</v>
      </c>
      <c r="EN174" s="7">
        <f t="shared" si="202"/>
        <v>0</v>
      </c>
      <c r="EO174" s="7">
        <f t="shared" si="202"/>
        <v>0</v>
      </c>
      <c r="EP174" s="7">
        <f t="shared" si="202"/>
        <v>0</v>
      </c>
      <c r="EQ174" s="7">
        <f t="shared" si="202"/>
        <v>0</v>
      </c>
      <c r="ER174" s="7">
        <f t="shared" si="202"/>
        <v>0</v>
      </c>
      <c r="ES174" s="7">
        <f t="shared" si="202"/>
        <v>0</v>
      </c>
      <c r="ET174" s="7">
        <f t="shared" si="202"/>
        <v>0</v>
      </c>
      <c r="EU174" s="7">
        <f t="shared" si="202"/>
        <v>0</v>
      </c>
      <c r="EV174" s="7">
        <f t="shared" si="202"/>
        <v>9738</v>
      </c>
      <c r="EW174" s="7">
        <f t="shared" si="202"/>
        <v>0</v>
      </c>
      <c r="EX174" s="7">
        <f t="shared" si="202"/>
        <v>0</v>
      </c>
      <c r="EY174" s="7">
        <f t="shared" si="202"/>
        <v>0</v>
      </c>
      <c r="EZ174" s="7">
        <f t="shared" si="202"/>
        <v>0</v>
      </c>
      <c r="FA174" s="7">
        <f t="shared" si="202"/>
        <v>77904</v>
      </c>
      <c r="FB174" s="7">
        <f t="shared" si="202"/>
        <v>0</v>
      </c>
      <c r="FC174" s="7">
        <f t="shared" si="202"/>
        <v>48690</v>
      </c>
      <c r="FD174" s="7">
        <f t="shared" si="202"/>
        <v>0</v>
      </c>
      <c r="FE174" s="7">
        <f t="shared" si="202"/>
        <v>0</v>
      </c>
      <c r="FF174" s="7">
        <f t="shared" si="202"/>
        <v>0</v>
      </c>
      <c r="FG174" s="7">
        <f t="shared" si="202"/>
        <v>0</v>
      </c>
      <c r="FH174" s="7">
        <f t="shared" si="202"/>
        <v>0</v>
      </c>
      <c r="FI174" s="7">
        <f t="shared" si="202"/>
        <v>0</v>
      </c>
      <c r="FJ174" s="7">
        <f t="shared" si="202"/>
        <v>0</v>
      </c>
      <c r="FK174" s="7">
        <f t="shared" si="202"/>
        <v>0</v>
      </c>
      <c r="FL174" s="7">
        <f t="shared" si="202"/>
        <v>0</v>
      </c>
      <c r="FM174" s="7">
        <f t="shared" si="202"/>
        <v>0</v>
      </c>
      <c r="FN174" s="7">
        <f t="shared" si="202"/>
        <v>63297</v>
      </c>
      <c r="FO174" s="7">
        <f t="shared" si="202"/>
        <v>0</v>
      </c>
      <c r="FP174" s="7">
        <f t="shared" si="202"/>
        <v>0</v>
      </c>
      <c r="FQ174" s="7">
        <f t="shared" si="202"/>
        <v>0</v>
      </c>
      <c r="FR174" s="7">
        <f t="shared" si="202"/>
        <v>0</v>
      </c>
      <c r="FS174" s="7">
        <f t="shared" si="202"/>
        <v>0</v>
      </c>
      <c r="FT174" s="7">
        <f t="shared" si="202"/>
        <v>0</v>
      </c>
      <c r="FU174" s="7">
        <f t="shared" si="202"/>
        <v>0</v>
      </c>
      <c r="FV174" s="7">
        <f t="shared" si="202"/>
        <v>0</v>
      </c>
      <c r="FW174" s="7">
        <f t="shared" si="202"/>
        <v>0</v>
      </c>
      <c r="FX174" s="7">
        <f t="shared" si="202"/>
        <v>0</v>
      </c>
      <c r="FY174" s="7"/>
      <c r="FZ174" s="7">
        <f>SUM(C174:FX174)</f>
        <v>13886388</v>
      </c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</row>
    <row r="175" spans="1:195" x14ac:dyDescent="0.35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41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</row>
    <row r="176" spans="1:195" x14ac:dyDescent="0.35">
      <c r="A176" s="6" t="s">
        <v>691</v>
      </c>
      <c r="B176" s="7" t="s">
        <v>692</v>
      </c>
      <c r="C176" s="7">
        <f t="shared" ref="C176:BN176" si="203">C171+C174</f>
        <v>1645722</v>
      </c>
      <c r="D176" s="7">
        <f t="shared" si="203"/>
        <v>5010201</v>
      </c>
      <c r="E176" s="7">
        <f t="shared" si="203"/>
        <v>0</v>
      </c>
      <c r="F176" s="7">
        <f t="shared" si="203"/>
        <v>16126128</v>
      </c>
      <c r="G176" s="7">
        <f t="shared" si="203"/>
        <v>0</v>
      </c>
      <c r="H176" s="7">
        <f t="shared" si="203"/>
        <v>19476</v>
      </c>
      <c r="I176" s="7">
        <f t="shared" si="203"/>
        <v>126594</v>
      </c>
      <c r="J176" s="7">
        <f t="shared" si="203"/>
        <v>0</v>
      </c>
      <c r="K176" s="7">
        <f t="shared" si="203"/>
        <v>0</v>
      </c>
      <c r="L176" s="7">
        <f t="shared" si="203"/>
        <v>111987</v>
      </c>
      <c r="M176" s="7">
        <f t="shared" si="203"/>
        <v>48690</v>
      </c>
      <c r="N176" s="7">
        <f t="shared" si="203"/>
        <v>730350</v>
      </c>
      <c r="O176" s="7">
        <f t="shared" si="203"/>
        <v>486900</v>
      </c>
      <c r="P176" s="7">
        <f t="shared" si="203"/>
        <v>0</v>
      </c>
      <c r="Q176" s="7">
        <f t="shared" si="203"/>
        <v>1387665</v>
      </c>
      <c r="R176" s="7">
        <f t="shared" si="203"/>
        <v>54235791</v>
      </c>
      <c r="S176" s="7">
        <f t="shared" si="203"/>
        <v>58428</v>
      </c>
      <c r="T176" s="7">
        <f t="shared" si="203"/>
        <v>0</v>
      </c>
      <c r="U176" s="7">
        <f t="shared" si="203"/>
        <v>0</v>
      </c>
      <c r="V176" s="7">
        <f t="shared" si="203"/>
        <v>0</v>
      </c>
      <c r="W176" s="7">
        <f t="shared" si="203"/>
        <v>0</v>
      </c>
      <c r="X176" s="7">
        <f t="shared" si="203"/>
        <v>0</v>
      </c>
      <c r="Y176" s="7">
        <f t="shared" si="203"/>
        <v>4985856</v>
      </c>
      <c r="Z176" s="7">
        <f t="shared" si="203"/>
        <v>0</v>
      </c>
      <c r="AA176" s="7">
        <f t="shared" si="203"/>
        <v>3525156</v>
      </c>
      <c r="AB176" s="7">
        <f t="shared" si="203"/>
        <v>2458845</v>
      </c>
      <c r="AC176" s="7">
        <f t="shared" si="203"/>
        <v>0</v>
      </c>
      <c r="AD176" s="7">
        <f t="shared" si="203"/>
        <v>19476</v>
      </c>
      <c r="AE176" s="7">
        <f t="shared" si="203"/>
        <v>0</v>
      </c>
      <c r="AF176" s="7">
        <f t="shared" si="203"/>
        <v>0</v>
      </c>
      <c r="AG176" s="7">
        <f t="shared" si="203"/>
        <v>0</v>
      </c>
      <c r="AH176" s="7">
        <f t="shared" si="203"/>
        <v>0</v>
      </c>
      <c r="AI176" s="7">
        <f t="shared" si="203"/>
        <v>0</v>
      </c>
      <c r="AJ176" s="7">
        <f t="shared" si="203"/>
        <v>0</v>
      </c>
      <c r="AK176" s="7">
        <f t="shared" si="203"/>
        <v>0</v>
      </c>
      <c r="AL176" s="7">
        <f t="shared" si="203"/>
        <v>0</v>
      </c>
      <c r="AM176" s="7">
        <f t="shared" si="203"/>
        <v>0</v>
      </c>
      <c r="AN176" s="7">
        <f t="shared" si="203"/>
        <v>0</v>
      </c>
      <c r="AO176" s="7">
        <f t="shared" si="203"/>
        <v>1017621</v>
      </c>
      <c r="AP176" s="7">
        <f t="shared" si="203"/>
        <v>7259679</v>
      </c>
      <c r="AQ176" s="7">
        <f t="shared" si="203"/>
        <v>9738</v>
      </c>
      <c r="AR176" s="7">
        <f t="shared" si="203"/>
        <v>13920471</v>
      </c>
      <c r="AS176" s="7">
        <f t="shared" si="203"/>
        <v>136332</v>
      </c>
      <c r="AT176" s="7">
        <f t="shared" si="203"/>
        <v>9738</v>
      </c>
      <c r="AU176" s="7">
        <f t="shared" si="203"/>
        <v>0</v>
      </c>
      <c r="AV176" s="7">
        <f t="shared" si="203"/>
        <v>0</v>
      </c>
      <c r="AW176" s="7">
        <f t="shared" si="203"/>
        <v>0</v>
      </c>
      <c r="AX176" s="7">
        <f t="shared" si="203"/>
        <v>0</v>
      </c>
      <c r="AY176" s="7">
        <f t="shared" si="203"/>
        <v>0</v>
      </c>
      <c r="AZ176" s="7">
        <f t="shared" si="203"/>
        <v>1168560</v>
      </c>
      <c r="BA176" s="7">
        <f t="shared" si="203"/>
        <v>2317644</v>
      </c>
      <c r="BB176" s="7">
        <f t="shared" si="203"/>
        <v>97380</v>
      </c>
      <c r="BC176" s="7">
        <f t="shared" si="203"/>
        <v>5302341</v>
      </c>
      <c r="BD176" s="7">
        <f t="shared" si="203"/>
        <v>48690</v>
      </c>
      <c r="BE176" s="7">
        <f t="shared" si="203"/>
        <v>0</v>
      </c>
      <c r="BF176" s="7">
        <f t="shared" si="203"/>
        <v>11271735</v>
      </c>
      <c r="BG176" s="7">
        <f t="shared" si="203"/>
        <v>0</v>
      </c>
      <c r="BH176" s="7">
        <f t="shared" si="203"/>
        <v>355437</v>
      </c>
      <c r="BI176" s="7">
        <f t="shared" si="203"/>
        <v>0</v>
      </c>
      <c r="BJ176" s="7">
        <f t="shared" si="203"/>
        <v>165546</v>
      </c>
      <c r="BK176" s="7">
        <f t="shared" si="203"/>
        <v>103388346</v>
      </c>
      <c r="BL176" s="7">
        <f t="shared" si="203"/>
        <v>14607</v>
      </c>
      <c r="BM176" s="7">
        <f t="shared" si="203"/>
        <v>38952</v>
      </c>
      <c r="BN176" s="7">
        <f t="shared" si="203"/>
        <v>438210</v>
      </c>
      <c r="BO176" s="7">
        <f t="shared" ref="BO176:DZ176" si="204">BO171+BO174</f>
        <v>0</v>
      </c>
      <c r="BP176" s="7">
        <f t="shared" si="204"/>
        <v>0</v>
      </c>
      <c r="BQ176" s="7">
        <f t="shared" si="204"/>
        <v>14607</v>
      </c>
      <c r="BR176" s="7">
        <f t="shared" si="204"/>
        <v>0</v>
      </c>
      <c r="BS176" s="7">
        <f t="shared" si="204"/>
        <v>0</v>
      </c>
      <c r="BT176" s="7">
        <f t="shared" si="204"/>
        <v>0</v>
      </c>
      <c r="BU176" s="7">
        <f t="shared" si="204"/>
        <v>0</v>
      </c>
      <c r="BV176" s="7">
        <f t="shared" si="204"/>
        <v>0</v>
      </c>
      <c r="BW176" s="7">
        <f t="shared" si="204"/>
        <v>0</v>
      </c>
      <c r="BX176" s="7">
        <f t="shared" si="204"/>
        <v>0</v>
      </c>
      <c r="BY176" s="7">
        <f t="shared" si="204"/>
        <v>0</v>
      </c>
      <c r="BZ176" s="7">
        <f t="shared" si="204"/>
        <v>0</v>
      </c>
      <c r="CA176" s="7">
        <f t="shared" si="204"/>
        <v>0</v>
      </c>
      <c r="CB176" s="7">
        <f t="shared" si="204"/>
        <v>10234638</v>
      </c>
      <c r="CC176" s="7">
        <f t="shared" si="204"/>
        <v>0</v>
      </c>
      <c r="CD176" s="7">
        <f t="shared" si="204"/>
        <v>0</v>
      </c>
      <c r="CE176" s="7">
        <f t="shared" si="204"/>
        <v>0</v>
      </c>
      <c r="CF176" s="7">
        <f t="shared" si="204"/>
        <v>0</v>
      </c>
      <c r="CG176" s="7">
        <f t="shared" si="204"/>
        <v>0</v>
      </c>
      <c r="CH176" s="7">
        <f t="shared" si="204"/>
        <v>0</v>
      </c>
      <c r="CI176" s="7">
        <f t="shared" si="204"/>
        <v>0</v>
      </c>
      <c r="CJ176" s="7">
        <f t="shared" si="204"/>
        <v>9738</v>
      </c>
      <c r="CK176" s="7">
        <f t="shared" si="204"/>
        <v>7274286</v>
      </c>
      <c r="CL176" s="7">
        <f t="shared" si="204"/>
        <v>102249</v>
      </c>
      <c r="CM176" s="7">
        <f t="shared" si="204"/>
        <v>258057</v>
      </c>
      <c r="CN176" s="7">
        <f t="shared" si="204"/>
        <v>7581033</v>
      </c>
      <c r="CO176" s="7">
        <f t="shared" si="204"/>
        <v>594018</v>
      </c>
      <c r="CP176" s="7">
        <f t="shared" si="204"/>
        <v>77904</v>
      </c>
      <c r="CQ176" s="7">
        <f t="shared" si="204"/>
        <v>0</v>
      </c>
      <c r="CR176" s="7">
        <f t="shared" si="204"/>
        <v>0</v>
      </c>
      <c r="CS176" s="7">
        <f t="shared" si="204"/>
        <v>0</v>
      </c>
      <c r="CT176" s="7">
        <f t="shared" si="204"/>
        <v>0</v>
      </c>
      <c r="CU176" s="7">
        <f t="shared" si="204"/>
        <v>3223278</v>
      </c>
      <c r="CV176" s="7">
        <f t="shared" si="204"/>
        <v>0</v>
      </c>
      <c r="CW176" s="7">
        <f t="shared" si="204"/>
        <v>0</v>
      </c>
      <c r="CX176" s="7">
        <f t="shared" si="204"/>
        <v>0</v>
      </c>
      <c r="CY176" s="7">
        <f t="shared" si="204"/>
        <v>0</v>
      </c>
      <c r="CZ176" s="7">
        <f t="shared" si="204"/>
        <v>0</v>
      </c>
      <c r="DA176" s="7">
        <f t="shared" si="204"/>
        <v>0</v>
      </c>
      <c r="DB176" s="7">
        <f t="shared" si="204"/>
        <v>0</v>
      </c>
      <c r="DC176" s="7">
        <f t="shared" si="204"/>
        <v>0</v>
      </c>
      <c r="DD176" s="7">
        <f t="shared" si="204"/>
        <v>0</v>
      </c>
      <c r="DE176" s="7">
        <f t="shared" si="204"/>
        <v>0</v>
      </c>
      <c r="DF176" s="7">
        <f t="shared" si="204"/>
        <v>355437</v>
      </c>
      <c r="DG176" s="7">
        <f t="shared" si="204"/>
        <v>0</v>
      </c>
      <c r="DH176" s="7">
        <f t="shared" si="204"/>
        <v>0</v>
      </c>
      <c r="DI176" s="7">
        <f t="shared" si="204"/>
        <v>63297</v>
      </c>
      <c r="DJ176" s="7">
        <f t="shared" si="204"/>
        <v>9738</v>
      </c>
      <c r="DK176" s="7">
        <f t="shared" si="204"/>
        <v>0</v>
      </c>
      <c r="DL176" s="7">
        <f t="shared" si="204"/>
        <v>0</v>
      </c>
      <c r="DM176" s="7">
        <f t="shared" si="204"/>
        <v>0</v>
      </c>
      <c r="DN176" s="7">
        <f t="shared" si="204"/>
        <v>0</v>
      </c>
      <c r="DO176" s="7">
        <f t="shared" si="204"/>
        <v>9738</v>
      </c>
      <c r="DP176" s="7">
        <f t="shared" si="204"/>
        <v>0</v>
      </c>
      <c r="DQ176" s="7">
        <f t="shared" si="204"/>
        <v>0</v>
      </c>
      <c r="DR176" s="7">
        <f t="shared" si="204"/>
        <v>0</v>
      </c>
      <c r="DS176" s="7">
        <f t="shared" si="204"/>
        <v>0</v>
      </c>
      <c r="DT176" s="7">
        <f t="shared" si="204"/>
        <v>0</v>
      </c>
      <c r="DU176" s="7">
        <f t="shared" si="204"/>
        <v>0</v>
      </c>
      <c r="DV176" s="7">
        <f t="shared" si="204"/>
        <v>0</v>
      </c>
      <c r="DW176" s="7">
        <f t="shared" si="204"/>
        <v>0</v>
      </c>
      <c r="DX176" s="7">
        <f t="shared" si="204"/>
        <v>0</v>
      </c>
      <c r="DY176" s="7">
        <f t="shared" si="204"/>
        <v>0</v>
      </c>
      <c r="DZ176" s="7">
        <f t="shared" si="204"/>
        <v>9738</v>
      </c>
      <c r="EA176" s="7">
        <f t="shared" ref="EA176:FX176" si="205">EA171+EA174</f>
        <v>9738</v>
      </c>
      <c r="EB176" s="7">
        <f t="shared" si="205"/>
        <v>0</v>
      </c>
      <c r="EC176" s="7">
        <f t="shared" si="205"/>
        <v>0</v>
      </c>
      <c r="ED176" s="7">
        <f t="shared" si="205"/>
        <v>0</v>
      </c>
      <c r="EE176" s="7">
        <f t="shared" si="205"/>
        <v>0</v>
      </c>
      <c r="EF176" s="7">
        <f t="shared" si="205"/>
        <v>19476</v>
      </c>
      <c r="EG176" s="7">
        <f t="shared" si="205"/>
        <v>0</v>
      </c>
      <c r="EH176" s="7">
        <f t="shared" si="205"/>
        <v>9738</v>
      </c>
      <c r="EI176" s="7">
        <f t="shared" si="205"/>
        <v>87642</v>
      </c>
      <c r="EJ176" s="7">
        <f t="shared" si="205"/>
        <v>2132622</v>
      </c>
      <c r="EK176" s="7">
        <f t="shared" si="205"/>
        <v>0</v>
      </c>
      <c r="EL176" s="7">
        <f t="shared" si="205"/>
        <v>0</v>
      </c>
      <c r="EM176" s="7">
        <f t="shared" si="205"/>
        <v>9738</v>
      </c>
      <c r="EN176" s="7">
        <f t="shared" si="205"/>
        <v>535590</v>
      </c>
      <c r="EO176" s="7">
        <f t="shared" si="205"/>
        <v>0</v>
      </c>
      <c r="EP176" s="7">
        <f t="shared" si="205"/>
        <v>0</v>
      </c>
      <c r="EQ176" s="7">
        <f t="shared" si="205"/>
        <v>0</v>
      </c>
      <c r="ER176" s="7">
        <f t="shared" si="205"/>
        <v>0</v>
      </c>
      <c r="ES176" s="7">
        <f t="shared" si="205"/>
        <v>0</v>
      </c>
      <c r="ET176" s="7">
        <f t="shared" si="205"/>
        <v>0</v>
      </c>
      <c r="EU176" s="7">
        <f t="shared" si="205"/>
        <v>0</v>
      </c>
      <c r="EV176" s="7">
        <f t="shared" si="205"/>
        <v>9738</v>
      </c>
      <c r="EW176" s="7">
        <f t="shared" si="205"/>
        <v>0</v>
      </c>
      <c r="EX176" s="7">
        <f t="shared" si="205"/>
        <v>0</v>
      </c>
      <c r="EY176" s="7">
        <f t="shared" si="205"/>
        <v>5501970</v>
      </c>
      <c r="EZ176" s="7">
        <f t="shared" si="205"/>
        <v>0</v>
      </c>
      <c r="FA176" s="7">
        <f t="shared" si="205"/>
        <v>77904</v>
      </c>
      <c r="FB176" s="7">
        <f t="shared" si="205"/>
        <v>0</v>
      </c>
      <c r="FC176" s="7">
        <f t="shared" si="205"/>
        <v>48690</v>
      </c>
      <c r="FD176" s="7">
        <f t="shared" si="205"/>
        <v>0</v>
      </c>
      <c r="FE176" s="7">
        <f t="shared" si="205"/>
        <v>0</v>
      </c>
      <c r="FF176" s="7">
        <f t="shared" si="205"/>
        <v>0</v>
      </c>
      <c r="FG176" s="7">
        <f t="shared" si="205"/>
        <v>0</v>
      </c>
      <c r="FH176" s="7">
        <f t="shared" si="205"/>
        <v>0</v>
      </c>
      <c r="FI176" s="7">
        <f t="shared" si="205"/>
        <v>0</v>
      </c>
      <c r="FJ176" s="7">
        <f t="shared" si="205"/>
        <v>0</v>
      </c>
      <c r="FK176" s="7">
        <f t="shared" si="205"/>
        <v>0</v>
      </c>
      <c r="FL176" s="7">
        <f t="shared" si="205"/>
        <v>0</v>
      </c>
      <c r="FM176" s="7">
        <f t="shared" si="205"/>
        <v>0</v>
      </c>
      <c r="FN176" s="7">
        <f t="shared" si="205"/>
        <v>2799675</v>
      </c>
      <c r="FO176" s="7">
        <f t="shared" si="205"/>
        <v>0</v>
      </c>
      <c r="FP176" s="7">
        <f t="shared" si="205"/>
        <v>0</v>
      </c>
      <c r="FQ176" s="7">
        <f t="shared" si="205"/>
        <v>0</v>
      </c>
      <c r="FR176" s="7">
        <f t="shared" si="205"/>
        <v>0</v>
      </c>
      <c r="FS176" s="7">
        <f t="shared" si="205"/>
        <v>0</v>
      </c>
      <c r="FT176" s="7">
        <f t="shared" si="205"/>
        <v>0</v>
      </c>
      <c r="FU176" s="7">
        <f t="shared" si="205"/>
        <v>0</v>
      </c>
      <c r="FV176" s="7">
        <f t="shared" si="205"/>
        <v>0</v>
      </c>
      <c r="FW176" s="7">
        <f t="shared" si="205"/>
        <v>0</v>
      </c>
      <c r="FX176" s="7">
        <f t="shared" si="205"/>
        <v>0</v>
      </c>
      <c r="FY176" s="7"/>
      <c r="FZ176" s="7">
        <f>FZ174+FZ171</f>
        <v>278998569</v>
      </c>
      <c r="GA176" s="85">
        <v>278998569</v>
      </c>
      <c r="GB176" s="7">
        <f>FZ176-GA176</f>
        <v>0</v>
      </c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</row>
    <row r="177" spans="1:217" x14ac:dyDescent="0.35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41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</row>
    <row r="178" spans="1:217" x14ac:dyDescent="0.35">
      <c r="A178" s="6" t="s">
        <v>593</v>
      </c>
      <c r="B178" s="42" t="s">
        <v>693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92"/>
      <c r="GO178" s="92"/>
      <c r="GP178" s="92"/>
      <c r="GQ178" s="92"/>
      <c r="GR178" s="92"/>
      <c r="GS178" s="92"/>
      <c r="GT178" s="92"/>
      <c r="GU178" s="92"/>
      <c r="GV178" s="92"/>
      <c r="GW178" s="92"/>
      <c r="GX178" s="92"/>
      <c r="GY178" s="92"/>
      <c r="GZ178" s="92"/>
      <c r="HA178" s="92"/>
      <c r="HB178" s="92"/>
      <c r="HC178" s="92"/>
      <c r="HD178" s="92"/>
      <c r="HE178" s="92"/>
      <c r="HF178" s="92"/>
      <c r="HG178" s="92"/>
      <c r="HH178" s="92"/>
      <c r="HI178" s="92"/>
    </row>
    <row r="179" spans="1:217" x14ac:dyDescent="0.35">
      <c r="A179" s="6" t="s">
        <v>694</v>
      </c>
      <c r="B179" s="7" t="s">
        <v>695</v>
      </c>
      <c r="C179" s="7">
        <f t="shared" ref="C179:BN179" si="206">IF(C99&lt;=459,1,0)</f>
        <v>0</v>
      </c>
      <c r="D179" s="7">
        <f t="shared" si="206"/>
        <v>0</v>
      </c>
      <c r="E179" s="7">
        <f t="shared" si="206"/>
        <v>0</v>
      </c>
      <c r="F179" s="7">
        <f t="shared" si="206"/>
        <v>0</v>
      </c>
      <c r="G179" s="7">
        <f t="shared" si="206"/>
        <v>0</v>
      </c>
      <c r="H179" s="7">
        <f t="shared" si="206"/>
        <v>0</v>
      </c>
      <c r="I179" s="7">
        <f t="shared" si="206"/>
        <v>0</v>
      </c>
      <c r="J179" s="7">
        <f t="shared" si="206"/>
        <v>0</v>
      </c>
      <c r="K179" s="7">
        <f t="shared" si="206"/>
        <v>1</v>
      </c>
      <c r="L179" s="7">
        <f t="shared" si="206"/>
        <v>0</v>
      </c>
      <c r="M179" s="7">
        <f t="shared" si="206"/>
        <v>0</v>
      </c>
      <c r="N179" s="7">
        <f t="shared" si="206"/>
        <v>0</v>
      </c>
      <c r="O179" s="7">
        <f t="shared" si="206"/>
        <v>0</v>
      </c>
      <c r="P179" s="7">
        <f t="shared" si="206"/>
        <v>1</v>
      </c>
      <c r="Q179" s="7">
        <f t="shared" si="206"/>
        <v>0</v>
      </c>
      <c r="R179" s="7">
        <f t="shared" si="206"/>
        <v>0</v>
      </c>
      <c r="S179" s="7">
        <f t="shared" si="206"/>
        <v>0</v>
      </c>
      <c r="T179" s="7">
        <f t="shared" si="206"/>
        <v>1</v>
      </c>
      <c r="U179" s="7">
        <f t="shared" si="206"/>
        <v>1</v>
      </c>
      <c r="V179" s="7">
        <f t="shared" si="206"/>
        <v>1</v>
      </c>
      <c r="W179" s="7">
        <f t="shared" si="206"/>
        <v>1</v>
      </c>
      <c r="X179" s="7">
        <f t="shared" si="206"/>
        <v>1</v>
      </c>
      <c r="Y179" s="7">
        <f t="shared" si="206"/>
        <v>0</v>
      </c>
      <c r="Z179" s="7">
        <f t="shared" si="206"/>
        <v>1</v>
      </c>
      <c r="AA179" s="7">
        <f t="shared" si="206"/>
        <v>0</v>
      </c>
      <c r="AB179" s="7">
        <f t="shared" si="206"/>
        <v>0</v>
      </c>
      <c r="AC179" s="7">
        <f t="shared" si="206"/>
        <v>0</v>
      </c>
      <c r="AD179" s="7">
        <f t="shared" si="206"/>
        <v>0</v>
      </c>
      <c r="AE179" s="7">
        <f t="shared" si="206"/>
        <v>1</v>
      </c>
      <c r="AF179" s="7">
        <f t="shared" si="206"/>
        <v>1</v>
      </c>
      <c r="AG179" s="7">
        <f t="shared" si="206"/>
        <v>0</v>
      </c>
      <c r="AH179" s="7">
        <f t="shared" si="206"/>
        <v>0</v>
      </c>
      <c r="AI179" s="7">
        <f t="shared" si="206"/>
        <v>1</v>
      </c>
      <c r="AJ179" s="7">
        <f t="shared" si="206"/>
        <v>1</v>
      </c>
      <c r="AK179" s="7">
        <f t="shared" si="206"/>
        <v>1</v>
      </c>
      <c r="AL179" s="7">
        <f t="shared" si="206"/>
        <v>1</v>
      </c>
      <c r="AM179" s="7">
        <f t="shared" si="206"/>
        <v>1</v>
      </c>
      <c r="AN179" s="7">
        <f t="shared" si="206"/>
        <v>1</v>
      </c>
      <c r="AO179" s="7">
        <f t="shared" si="206"/>
        <v>0</v>
      </c>
      <c r="AP179" s="7">
        <f t="shared" si="206"/>
        <v>0</v>
      </c>
      <c r="AQ179" s="7">
        <f t="shared" si="206"/>
        <v>1</v>
      </c>
      <c r="AR179" s="7">
        <f t="shared" si="206"/>
        <v>0</v>
      </c>
      <c r="AS179" s="7">
        <f t="shared" si="206"/>
        <v>0</v>
      </c>
      <c r="AT179" s="7">
        <f t="shared" si="206"/>
        <v>0</v>
      </c>
      <c r="AU179" s="7">
        <f t="shared" si="206"/>
        <v>1</v>
      </c>
      <c r="AV179" s="7">
        <f t="shared" si="206"/>
        <v>1</v>
      </c>
      <c r="AW179" s="7">
        <f t="shared" si="206"/>
        <v>1</v>
      </c>
      <c r="AX179" s="7">
        <f t="shared" si="206"/>
        <v>1</v>
      </c>
      <c r="AY179" s="7">
        <f t="shared" si="206"/>
        <v>1</v>
      </c>
      <c r="AZ179" s="7">
        <f t="shared" si="206"/>
        <v>0</v>
      </c>
      <c r="BA179" s="7">
        <f t="shared" si="206"/>
        <v>0</v>
      </c>
      <c r="BB179" s="7">
        <f t="shared" si="206"/>
        <v>0</v>
      </c>
      <c r="BC179" s="7">
        <f t="shared" si="206"/>
        <v>0</v>
      </c>
      <c r="BD179" s="7">
        <f t="shared" si="206"/>
        <v>0</v>
      </c>
      <c r="BE179" s="7">
        <f t="shared" si="206"/>
        <v>0</v>
      </c>
      <c r="BF179" s="7">
        <f t="shared" si="206"/>
        <v>0</v>
      </c>
      <c r="BG179" s="7">
        <f t="shared" si="206"/>
        <v>0</v>
      </c>
      <c r="BH179" s="7">
        <f t="shared" si="206"/>
        <v>0</v>
      </c>
      <c r="BI179" s="7">
        <f t="shared" si="206"/>
        <v>1</v>
      </c>
      <c r="BJ179" s="7">
        <f t="shared" si="206"/>
        <v>0</v>
      </c>
      <c r="BK179" s="7">
        <f t="shared" si="206"/>
        <v>0</v>
      </c>
      <c r="BL179" s="7">
        <f t="shared" si="206"/>
        <v>1</v>
      </c>
      <c r="BM179" s="7">
        <f t="shared" si="206"/>
        <v>1</v>
      </c>
      <c r="BN179" s="7">
        <f t="shared" si="206"/>
        <v>0</v>
      </c>
      <c r="BO179" s="7">
        <f t="shared" ref="BO179:DZ179" si="207">IF(BO99&lt;=459,1,0)</f>
        <v>0</v>
      </c>
      <c r="BP179" s="7">
        <f t="shared" si="207"/>
        <v>1</v>
      </c>
      <c r="BQ179" s="7">
        <f t="shared" si="207"/>
        <v>0</v>
      </c>
      <c r="BR179" s="7">
        <f t="shared" si="207"/>
        <v>0</v>
      </c>
      <c r="BS179" s="7">
        <f t="shared" si="207"/>
        <v>0</v>
      </c>
      <c r="BT179" s="7">
        <f t="shared" si="207"/>
        <v>1</v>
      </c>
      <c r="BU179" s="7">
        <f t="shared" si="207"/>
        <v>1</v>
      </c>
      <c r="BV179" s="7">
        <f t="shared" si="207"/>
        <v>0</v>
      </c>
      <c r="BW179" s="7">
        <f t="shared" si="207"/>
        <v>0</v>
      </c>
      <c r="BX179" s="7">
        <f t="shared" si="207"/>
        <v>1</v>
      </c>
      <c r="BY179" s="7">
        <f t="shared" si="207"/>
        <v>0</v>
      </c>
      <c r="BZ179" s="7">
        <f t="shared" si="207"/>
        <v>1</v>
      </c>
      <c r="CA179" s="7">
        <f t="shared" si="207"/>
        <v>1</v>
      </c>
      <c r="CB179" s="7">
        <f t="shared" si="207"/>
        <v>0</v>
      </c>
      <c r="CC179" s="7">
        <f t="shared" si="207"/>
        <v>1</v>
      </c>
      <c r="CD179" s="7">
        <f t="shared" si="207"/>
        <v>1</v>
      </c>
      <c r="CE179" s="7">
        <f t="shared" si="207"/>
        <v>1</v>
      </c>
      <c r="CF179" s="7">
        <f t="shared" si="207"/>
        <v>1</v>
      </c>
      <c r="CG179" s="7">
        <f t="shared" si="207"/>
        <v>1</v>
      </c>
      <c r="CH179" s="7">
        <f t="shared" si="207"/>
        <v>1</v>
      </c>
      <c r="CI179" s="7">
        <f t="shared" si="207"/>
        <v>0</v>
      </c>
      <c r="CJ179" s="7">
        <f t="shared" si="207"/>
        <v>0</v>
      </c>
      <c r="CK179" s="7">
        <f t="shared" si="207"/>
        <v>0</v>
      </c>
      <c r="CL179" s="7">
        <f t="shared" si="207"/>
        <v>0</v>
      </c>
      <c r="CM179" s="7">
        <f t="shared" si="207"/>
        <v>0</v>
      </c>
      <c r="CN179" s="7">
        <f t="shared" si="207"/>
        <v>0</v>
      </c>
      <c r="CO179" s="7">
        <f t="shared" si="207"/>
        <v>0</v>
      </c>
      <c r="CP179" s="7">
        <f t="shared" si="207"/>
        <v>0</v>
      </c>
      <c r="CQ179" s="7">
        <f t="shared" si="207"/>
        <v>0</v>
      </c>
      <c r="CR179" s="7">
        <f t="shared" si="207"/>
        <v>1</v>
      </c>
      <c r="CS179" s="7">
        <f t="shared" si="207"/>
        <v>1</v>
      </c>
      <c r="CT179" s="7">
        <f t="shared" si="207"/>
        <v>1</v>
      </c>
      <c r="CU179" s="7">
        <f t="shared" si="207"/>
        <v>1</v>
      </c>
      <c r="CV179" s="7">
        <f t="shared" si="207"/>
        <v>1</v>
      </c>
      <c r="CW179" s="7">
        <f t="shared" si="207"/>
        <v>1</v>
      </c>
      <c r="CX179" s="7">
        <f t="shared" si="207"/>
        <v>0</v>
      </c>
      <c r="CY179" s="7">
        <f t="shared" si="207"/>
        <v>1</v>
      </c>
      <c r="CZ179" s="7">
        <f t="shared" si="207"/>
        <v>0</v>
      </c>
      <c r="DA179" s="7">
        <f t="shared" si="207"/>
        <v>1</v>
      </c>
      <c r="DB179" s="7">
        <f t="shared" si="207"/>
        <v>1</v>
      </c>
      <c r="DC179" s="7">
        <f t="shared" si="207"/>
        <v>1</v>
      </c>
      <c r="DD179" s="7">
        <f t="shared" si="207"/>
        <v>1</v>
      </c>
      <c r="DE179" s="7">
        <f t="shared" si="207"/>
        <v>1</v>
      </c>
      <c r="DF179" s="7">
        <f t="shared" si="207"/>
        <v>0</v>
      </c>
      <c r="DG179" s="7">
        <f t="shared" si="207"/>
        <v>1</v>
      </c>
      <c r="DH179" s="7">
        <f t="shared" si="207"/>
        <v>0</v>
      </c>
      <c r="DI179" s="7">
        <f t="shared" si="207"/>
        <v>0</v>
      </c>
      <c r="DJ179" s="7">
        <f t="shared" si="207"/>
        <v>0</v>
      </c>
      <c r="DK179" s="7">
        <f t="shared" si="207"/>
        <v>0</v>
      </c>
      <c r="DL179" s="7">
        <f t="shared" si="207"/>
        <v>0</v>
      </c>
      <c r="DM179" s="7">
        <f t="shared" si="207"/>
        <v>1</v>
      </c>
      <c r="DN179" s="7">
        <f t="shared" si="207"/>
        <v>0</v>
      </c>
      <c r="DO179" s="7">
        <f t="shared" si="207"/>
        <v>0</v>
      </c>
      <c r="DP179" s="7">
        <f t="shared" si="207"/>
        <v>1</v>
      </c>
      <c r="DQ179" s="7">
        <f t="shared" si="207"/>
        <v>0</v>
      </c>
      <c r="DR179" s="7">
        <f t="shared" si="207"/>
        <v>0</v>
      </c>
      <c r="DS179" s="7">
        <f t="shared" si="207"/>
        <v>0</v>
      </c>
      <c r="DT179" s="7">
        <f t="shared" si="207"/>
        <v>1</v>
      </c>
      <c r="DU179" s="7">
        <f t="shared" si="207"/>
        <v>1</v>
      </c>
      <c r="DV179" s="7">
        <f t="shared" si="207"/>
        <v>1</v>
      </c>
      <c r="DW179" s="7">
        <f t="shared" si="207"/>
        <v>1</v>
      </c>
      <c r="DX179" s="7">
        <f t="shared" si="207"/>
        <v>1</v>
      </c>
      <c r="DY179" s="7">
        <f t="shared" si="207"/>
        <v>1</v>
      </c>
      <c r="DZ179" s="7">
        <f t="shared" si="207"/>
        <v>0</v>
      </c>
      <c r="EA179" s="7">
        <f t="shared" ref="EA179:FX179" si="208">IF(EA99&lt;=459,1,0)</f>
        <v>0</v>
      </c>
      <c r="EB179" s="7">
        <f t="shared" si="208"/>
        <v>0</v>
      </c>
      <c r="EC179" s="7">
        <f t="shared" si="208"/>
        <v>1</v>
      </c>
      <c r="ED179" s="7">
        <f t="shared" si="208"/>
        <v>0</v>
      </c>
      <c r="EE179" s="7">
        <f t="shared" si="208"/>
        <v>1</v>
      </c>
      <c r="EF179" s="7">
        <f t="shared" si="208"/>
        <v>0</v>
      </c>
      <c r="EG179" s="7">
        <f t="shared" si="208"/>
        <v>1</v>
      </c>
      <c r="EH179" s="7">
        <f t="shared" si="208"/>
        <v>1</v>
      </c>
      <c r="EI179" s="7">
        <f t="shared" si="208"/>
        <v>0</v>
      </c>
      <c r="EJ179" s="7">
        <f t="shared" si="208"/>
        <v>0</v>
      </c>
      <c r="EK179" s="7">
        <f t="shared" si="208"/>
        <v>0</v>
      </c>
      <c r="EL179" s="7">
        <f t="shared" si="208"/>
        <v>0</v>
      </c>
      <c r="EM179" s="7">
        <f t="shared" si="208"/>
        <v>1</v>
      </c>
      <c r="EN179" s="7">
        <f t="shared" si="208"/>
        <v>0</v>
      </c>
      <c r="EO179" s="7">
        <f t="shared" si="208"/>
        <v>1</v>
      </c>
      <c r="EP179" s="7">
        <f t="shared" si="208"/>
        <v>1</v>
      </c>
      <c r="EQ179" s="7">
        <f t="shared" si="208"/>
        <v>0</v>
      </c>
      <c r="ER179" s="7">
        <f t="shared" si="208"/>
        <v>1</v>
      </c>
      <c r="ES179" s="7">
        <f t="shared" si="208"/>
        <v>1</v>
      </c>
      <c r="ET179" s="7">
        <f t="shared" si="208"/>
        <v>1</v>
      </c>
      <c r="EU179" s="7">
        <f t="shared" si="208"/>
        <v>0</v>
      </c>
      <c r="EV179" s="7">
        <f t="shared" si="208"/>
        <v>1</v>
      </c>
      <c r="EW179" s="7">
        <f t="shared" si="208"/>
        <v>0</v>
      </c>
      <c r="EX179" s="7">
        <f t="shared" si="208"/>
        <v>1</v>
      </c>
      <c r="EY179" s="7">
        <f t="shared" si="208"/>
        <v>0</v>
      </c>
      <c r="EZ179" s="7">
        <f t="shared" si="208"/>
        <v>1</v>
      </c>
      <c r="FA179" s="7">
        <f t="shared" si="208"/>
        <v>0</v>
      </c>
      <c r="FB179" s="7">
        <f t="shared" si="208"/>
        <v>1</v>
      </c>
      <c r="FC179" s="7">
        <f t="shared" si="208"/>
        <v>0</v>
      </c>
      <c r="FD179" s="7">
        <f t="shared" si="208"/>
        <v>1</v>
      </c>
      <c r="FE179" s="7">
        <f t="shared" si="208"/>
        <v>1</v>
      </c>
      <c r="FF179" s="7">
        <f t="shared" si="208"/>
        <v>1</v>
      </c>
      <c r="FG179" s="7">
        <f t="shared" si="208"/>
        <v>1</v>
      </c>
      <c r="FH179" s="7">
        <f t="shared" si="208"/>
        <v>1</v>
      </c>
      <c r="FI179" s="7">
        <f t="shared" si="208"/>
        <v>0</v>
      </c>
      <c r="FJ179" s="7">
        <f t="shared" si="208"/>
        <v>0</v>
      </c>
      <c r="FK179" s="7">
        <f t="shared" si="208"/>
        <v>0</v>
      </c>
      <c r="FL179" s="7">
        <f t="shared" si="208"/>
        <v>0</v>
      </c>
      <c r="FM179" s="7">
        <f t="shared" si="208"/>
        <v>0</v>
      </c>
      <c r="FN179" s="7">
        <f t="shared" si="208"/>
        <v>0</v>
      </c>
      <c r="FO179" s="7">
        <f t="shared" si="208"/>
        <v>0</v>
      </c>
      <c r="FP179" s="7">
        <f t="shared" si="208"/>
        <v>0</v>
      </c>
      <c r="FQ179" s="7">
        <f t="shared" si="208"/>
        <v>0</v>
      </c>
      <c r="FR179" s="7">
        <f t="shared" si="208"/>
        <v>1</v>
      </c>
      <c r="FS179" s="7">
        <f t="shared" si="208"/>
        <v>1</v>
      </c>
      <c r="FT179" s="7">
        <f t="shared" si="208"/>
        <v>1</v>
      </c>
      <c r="FU179" s="7">
        <f t="shared" si="208"/>
        <v>0</v>
      </c>
      <c r="FV179" s="7">
        <f t="shared" si="208"/>
        <v>0</v>
      </c>
      <c r="FW179" s="7">
        <f t="shared" si="208"/>
        <v>1</v>
      </c>
      <c r="FX179" s="7">
        <f t="shared" si="208"/>
        <v>1</v>
      </c>
      <c r="FY179" s="7"/>
      <c r="FZ179" s="7"/>
      <c r="GA179" s="79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</row>
    <row r="180" spans="1:217" x14ac:dyDescent="0.35">
      <c r="A180" s="6" t="s">
        <v>696</v>
      </c>
      <c r="B180" s="7" t="s">
        <v>697</v>
      </c>
      <c r="C180" s="7">
        <f t="shared" ref="C180:BN180" si="209">IF(C135&lt;=C18,1,0)</f>
        <v>0</v>
      </c>
      <c r="D180" s="7">
        <f t="shared" si="209"/>
        <v>0</v>
      </c>
      <c r="E180" s="7">
        <f t="shared" si="209"/>
        <v>0</v>
      </c>
      <c r="F180" s="7">
        <f t="shared" si="209"/>
        <v>0</v>
      </c>
      <c r="G180" s="7">
        <f t="shared" si="209"/>
        <v>1</v>
      </c>
      <c r="H180" s="7">
        <f t="shared" si="209"/>
        <v>1</v>
      </c>
      <c r="I180" s="7">
        <f t="shared" si="209"/>
        <v>0</v>
      </c>
      <c r="J180" s="7">
        <f t="shared" si="209"/>
        <v>0</v>
      </c>
      <c r="K180" s="7">
        <f t="shared" si="209"/>
        <v>0</v>
      </c>
      <c r="L180" s="7">
        <f t="shared" si="209"/>
        <v>0</v>
      </c>
      <c r="M180" s="7">
        <f t="shared" si="209"/>
        <v>0</v>
      </c>
      <c r="N180" s="7">
        <f t="shared" si="209"/>
        <v>1</v>
      </c>
      <c r="O180" s="7">
        <f t="shared" si="209"/>
        <v>1</v>
      </c>
      <c r="P180" s="7">
        <f t="shared" si="209"/>
        <v>0</v>
      </c>
      <c r="Q180" s="7">
        <f t="shared" si="209"/>
        <v>0</v>
      </c>
      <c r="R180" s="7">
        <f t="shared" si="209"/>
        <v>0</v>
      </c>
      <c r="S180" s="7">
        <f t="shared" si="209"/>
        <v>0</v>
      </c>
      <c r="T180" s="7">
        <f t="shared" si="209"/>
        <v>0</v>
      </c>
      <c r="U180" s="7">
        <f t="shared" si="209"/>
        <v>0</v>
      </c>
      <c r="V180" s="7">
        <f t="shared" si="209"/>
        <v>0</v>
      </c>
      <c r="W180" s="7">
        <f t="shared" si="209"/>
        <v>1</v>
      </c>
      <c r="X180" s="7">
        <f t="shared" si="209"/>
        <v>0</v>
      </c>
      <c r="Y180" s="7">
        <f t="shared" si="209"/>
        <v>0</v>
      </c>
      <c r="Z180" s="7">
        <f t="shared" si="209"/>
        <v>1</v>
      </c>
      <c r="AA180" s="7">
        <f t="shared" si="209"/>
        <v>1</v>
      </c>
      <c r="AB180" s="7">
        <f t="shared" si="209"/>
        <v>1</v>
      </c>
      <c r="AC180" s="7">
        <f t="shared" si="209"/>
        <v>1</v>
      </c>
      <c r="AD180" s="7">
        <f t="shared" si="209"/>
        <v>1</v>
      </c>
      <c r="AE180" s="7">
        <f t="shared" si="209"/>
        <v>0</v>
      </c>
      <c r="AF180" s="7">
        <f t="shared" si="209"/>
        <v>0</v>
      </c>
      <c r="AG180" s="7">
        <f t="shared" si="209"/>
        <v>1</v>
      </c>
      <c r="AH180" s="7">
        <f t="shared" si="209"/>
        <v>0</v>
      </c>
      <c r="AI180" s="7">
        <f t="shared" si="209"/>
        <v>0</v>
      </c>
      <c r="AJ180" s="7">
        <f t="shared" si="209"/>
        <v>0</v>
      </c>
      <c r="AK180" s="7">
        <f t="shared" si="209"/>
        <v>0</v>
      </c>
      <c r="AL180" s="7">
        <f t="shared" si="209"/>
        <v>0</v>
      </c>
      <c r="AM180" s="7">
        <f t="shared" si="209"/>
        <v>0</v>
      </c>
      <c r="AN180" s="7">
        <f t="shared" si="209"/>
        <v>0</v>
      </c>
      <c r="AO180" s="7">
        <f t="shared" si="209"/>
        <v>0</v>
      </c>
      <c r="AP180" s="7">
        <f t="shared" si="209"/>
        <v>0</v>
      </c>
      <c r="AQ180" s="7">
        <f t="shared" si="209"/>
        <v>0</v>
      </c>
      <c r="AR180" s="7">
        <f t="shared" si="209"/>
        <v>1</v>
      </c>
      <c r="AS180" s="7">
        <f t="shared" si="209"/>
        <v>1</v>
      </c>
      <c r="AT180" s="7">
        <f t="shared" si="209"/>
        <v>1</v>
      </c>
      <c r="AU180" s="7">
        <f t="shared" si="209"/>
        <v>1</v>
      </c>
      <c r="AV180" s="7">
        <f t="shared" si="209"/>
        <v>0</v>
      </c>
      <c r="AW180" s="7">
        <f t="shared" si="209"/>
        <v>1</v>
      </c>
      <c r="AX180" s="7">
        <f t="shared" si="209"/>
        <v>0</v>
      </c>
      <c r="AY180" s="7">
        <f t="shared" si="209"/>
        <v>0</v>
      </c>
      <c r="AZ180" s="7">
        <f t="shared" si="209"/>
        <v>0</v>
      </c>
      <c r="BA180" s="7">
        <f t="shared" si="209"/>
        <v>0</v>
      </c>
      <c r="BB180" s="7">
        <f t="shared" si="209"/>
        <v>0</v>
      </c>
      <c r="BC180" s="7">
        <f t="shared" si="209"/>
        <v>0</v>
      </c>
      <c r="BD180" s="7">
        <f t="shared" si="209"/>
        <v>1</v>
      </c>
      <c r="BE180" s="7">
        <f t="shared" si="209"/>
        <v>1</v>
      </c>
      <c r="BF180" s="7">
        <f t="shared" si="209"/>
        <v>1</v>
      </c>
      <c r="BG180" s="7">
        <f t="shared" si="209"/>
        <v>0</v>
      </c>
      <c r="BH180" s="7">
        <f t="shared" si="209"/>
        <v>1</v>
      </c>
      <c r="BI180" s="7">
        <f t="shared" si="209"/>
        <v>0</v>
      </c>
      <c r="BJ180" s="7">
        <f t="shared" si="209"/>
        <v>1</v>
      </c>
      <c r="BK180" s="7">
        <f t="shared" si="209"/>
        <v>0</v>
      </c>
      <c r="BL180" s="7">
        <f t="shared" si="209"/>
        <v>0</v>
      </c>
      <c r="BM180" s="7">
        <f t="shared" si="209"/>
        <v>0</v>
      </c>
      <c r="BN180" s="7">
        <f t="shared" si="209"/>
        <v>0</v>
      </c>
      <c r="BO180" s="7">
        <f t="shared" ref="BO180:DZ180" si="210">IF(BO135&lt;=BO18,1,0)</f>
        <v>0</v>
      </c>
      <c r="BP180" s="7">
        <f t="shared" si="210"/>
        <v>0</v>
      </c>
      <c r="BQ180" s="7">
        <f t="shared" si="210"/>
        <v>0</v>
      </c>
      <c r="BR180" s="7">
        <f t="shared" si="210"/>
        <v>1</v>
      </c>
      <c r="BS180" s="7">
        <f t="shared" si="210"/>
        <v>0</v>
      </c>
      <c r="BT180" s="7">
        <f t="shared" si="210"/>
        <v>1</v>
      </c>
      <c r="BU180" s="7">
        <f t="shared" si="210"/>
        <v>1</v>
      </c>
      <c r="BV180" s="7">
        <f t="shared" si="210"/>
        <v>1</v>
      </c>
      <c r="BW180" s="7">
        <f t="shared" si="210"/>
        <v>1</v>
      </c>
      <c r="BX180" s="7">
        <f t="shared" si="210"/>
        <v>0</v>
      </c>
      <c r="BY180" s="7">
        <f t="shared" si="210"/>
        <v>0</v>
      </c>
      <c r="BZ180" s="7">
        <f t="shared" si="210"/>
        <v>0</v>
      </c>
      <c r="CA180" s="7">
        <f t="shared" si="210"/>
        <v>1</v>
      </c>
      <c r="CB180" s="7">
        <f t="shared" si="210"/>
        <v>1</v>
      </c>
      <c r="CC180" s="7">
        <f t="shared" si="210"/>
        <v>0</v>
      </c>
      <c r="CD180" s="7">
        <f t="shared" si="210"/>
        <v>1</v>
      </c>
      <c r="CE180" s="7">
        <f t="shared" si="210"/>
        <v>0</v>
      </c>
      <c r="CF180" s="7">
        <f t="shared" si="210"/>
        <v>0</v>
      </c>
      <c r="CG180" s="7">
        <f t="shared" si="210"/>
        <v>0</v>
      </c>
      <c r="CH180" s="7">
        <f t="shared" si="210"/>
        <v>0</v>
      </c>
      <c r="CI180" s="7">
        <f t="shared" si="210"/>
        <v>0</v>
      </c>
      <c r="CJ180" s="7">
        <f t="shared" si="210"/>
        <v>0</v>
      </c>
      <c r="CK180" s="7">
        <f t="shared" si="210"/>
        <v>1</v>
      </c>
      <c r="CL180" s="7">
        <f t="shared" si="210"/>
        <v>1</v>
      </c>
      <c r="CM180" s="7">
        <f t="shared" si="210"/>
        <v>0</v>
      </c>
      <c r="CN180" s="7">
        <f t="shared" si="210"/>
        <v>1</v>
      </c>
      <c r="CO180" s="7">
        <f t="shared" si="210"/>
        <v>1</v>
      </c>
      <c r="CP180" s="7">
        <f t="shared" si="210"/>
        <v>0</v>
      </c>
      <c r="CQ180" s="7">
        <f t="shared" si="210"/>
        <v>0</v>
      </c>
      <c r="CR180" s="7">
        <f t="shared" si="210"/>
        <v>0</v>
      </c>
      <c r="CS180" s="7">
        <f t="shared" si="210"/>
        <v>1</v>
      </c>
      <c r="CT180" s="7">
        <f t="shared" si="210"/>
        <v>0</v>
      </c>
      <c r="CU180" s="7">
        <f t="shared" si="210"/>
        <v>1</v>
      </c>
      <c r="CV180" s="7">
        <f t="shared" si="210"/>
        <v>1</v>
      </c>
      <c r="CW180" s="7">
        <f t="shared" si="210"/>
        <v>0</v>
      </c>
      <c r="CX180" s="7">
        <f t="shared" si="210"/>
        <v>0</v>
      </c>
      <c r="CY180" s="7">
        <f t="shared" si="210"/>
        <v>0</v>
      </c>
      <c r="CZ180" s="7">
        <f t="shared" si="210"/>
        <v>0</v>
      </c>
      <c r="DA180" s="7">
        <f t="shared" si="210"/>
        <v>1</v>
      </c>
      <c r="DB180" s="7">
        <f t="shared" si="210"/>
        <v>1</v>
      </c>
      <c r="DC180" s="7">
        <f t="shared" si="210"/>
        <v>1</v>
      </c>
      <c r="DD180" s="7">
        <f t="shared" si="210"/>
        <v>0</v>
      </c>
      <c r="DE180" s="7">
        <f t="shared" si="210"/>
        <v>1</v>
      </c>
      <c r="DF180" s="7">
        <f t="shared" si="210"/>
        <v>0</v>
      </c>
      <c r="DG180" s="7">
        <f t="shared" si="210"/>
        <v>0</v>
      </c>
      <c r="DH180" s="7">
        <f t="shared" si="210"/>
        <v>0</v>
      </c>
      <c r="DI180" s="7">
        <f t="shared" si="210"/>
        <v>0</v>
      </c>
      <c r="DJ180" s="7">
        <f t="shared" si="210"/>
        <v>0</v>
      </c>
      <c r="DK180" s="7">
        <f t="shared" si="210"/>
        <v>0</v>
      </c>
      <c r="DL180" s="7">
        <f t="shared" si="210"/>
        <v>0</v>
      </c>
      <c r="DM180" s="7">
        <f t="shared" si="210"/>
        <v>0</v>
      </c>
      <c r="DN180" s="7">
        <f t="shared" si="210"/>
        <v>0</v>
      </c>
      <c r="DO180" s="7">
        <f t="shared" si="210"/>
        <v>0</v>
      </c>
      <c r="DP180" s="7">
        <f t="shared" si="210"/>
        <v>1</v>
      </c>
      <c r="DQ180" s="7">
        <f t="shared" si="210"/>
        <v>1</v>
      </c>
      <c r="DR180" s="7">
        <f t="shared" si="210"/>
        <v>0</v>
      </c>
      <c r="DS180" s="7">
        <f t="shared" si="210"/>
        <v>0</v>
      </c>
      <c r="DT180" s="7">
        <f t="shared" si="210"/>
        <v>0</v>
      </c>
      <c r="DU180" s="7">
        <f t="shared" si="210"/>
        <v>0</v>
      </c>
      <c r="DV180" s="7">
        <f t="shared" si="210"/>
        <v>0</v>
      </c>
      <c r="DW180" s="7">
        <f t="shared" si="210"/>
        <v>0</v>
      </c>
      <c r="DX180" s="7">
        <f t="shared" si="210"/>
        <v>1</v>
      </c>
      <c r="DY180" s="7">
        <f t="shared" si="210"/>
        <v>1</v>
      </c>
      <c r="DZ180" s="7">
        <f t="shared" si="210"/>
        <v>1</v>
      </c>
      <c r="EA180" s="7">
        <f t="shared" ref="EA180:FX180" si="211">IF(EA135&lt;=EA18,1,0)</f>
        <v>1</v>
      </c>
      <c r="EB180" s="7">
        <f t="shared" si="211"/>
        <v>0</v>
      </c>
      <c r="EC180" s="7">
        <f t="shared" si="211"/>
        <v>1</v>
      </c>
      <c r="ED180" s="7">
        <f t="shared" si="211"/>
        <v>1</v>
      </c>
      <c r="EE180" s="7">
        <f t="shared" si="211"/>
        <v>0</v>
      </c>
      <c r="EF180" s="7">
        <f t="shared" si="211"/>
        <v>0</v>
      </c>
      <c r="EG180" s="7">
        <f t="shared" si="211"/>
        <v>0</v>
      </c>
      <c r="EH180" s="7">
        <f t="shared" si="211"/>
        <v>0</v>
      </c>
      <c r="EI180" s="7">
        <f t="shared" si="211"/>
        <v>0</v>
      </c>
      <c r="EJ180" s="7">
        <f t="shared" si="211"/>
        <v>0</v>
      </c>
      <c r="EK180" s="7">
        <f t="shared" si="211"/>
        <v>1</v>
      </c>
      <c r="EL180" s="7">
        <f t="shared" si="211"/>
        <v>0</v>
      </c>
      <c r="EM180" s="7">
        <f t="shared" si="211"/>
        <v>0</v>
      </c>
      <c r="EN180" s="7">
        <f t="shared" si="211"/>
        <v>0</v>
      </c>
      <c r="EO180" s="7">
        <f t="shared" si="211"/>
        <v>0</v>
      </c>
      <c r="EP180" s="7">
        <f t="shared" si="211"/>
        <v>1</v>
      </c>
      <c r="EQ180" s="7">
        <f t="shared" si="211"/>
        <v>1</v>
      </c>
      <c r="ER180" s="7">
        <f t="shared" si="211"/>
        <v>1</v>
      </c>
      <c r="ES180" s="7">
        <f t="shared" si="211"/>
        <v>0</v>
      </c>
      <c r="ET180" s="7">
        <f t="shared" si="211"/>
        <v>0</v>
      </c>
      <c r="EU180" s="7">
        <f t="shared" si="211"/>
        <v>0</v>
      </c>
      <c r="EV180" s="7">
        <f t="shared" si="211"/>
        <v>0</v>
      </c>
      <c r="EW180" s="7">
        <f t="shared" si="211"/>
        <v>1</v>
      </c>
      <c r="EX180" s="7">
        <f t="shared" si="211"/>
        <v>0</v>
      </c>
      <c r="EY180" s="7">
        <f t="shared" si="211"/>
        <v>0</v>
      </c>
      <c r="EZ180" s="7">
        <f t="shared" si="211"/>
        <v>0</v>
      </c>
      <c r="FA180" s="7">
        <f t="shared" si="211"/>
        <v>1</v>
      </c>
      <c r="FB180" s="7">
        <f t="shared" si="211"/>
        <v>0</v>
      </c>
      <c r="FC180" s="7">
        <f t="shared" si="211"/>
        <v>1</v>
      </c>
      <c r="FD180" s="7">
        <f t="shared" si="211"/>
        <v>0</v>
      </c>
      <c r="FE180" s="7">
        <f t="shared" si="211"/>
        <v>0</v>
      </c>
      <c r="FF180" s="7">
        <f t="shared" si="211"/>
        <v>0</v>
      </c>
      <c r="FG180" s="7">
        <f t="shared" si="211"/>
        <v>0</v>
      </c>
      <c r="FH180" s="7">
        <f t="shared" si="211"/>
        <v>0</v>
      </c>
      <c r="FI180" s="7">
        <f t="shared" si="211"/>
        <v>0</v>
      </c>
      <c r="FJ180" s="7">
        <f t="shared" si="211"/>
        <v>1</v>
      </c>
      <c r="FK180" s="7">
        <f t="shared" si="211"/>
        <v>0</v>
      </c>
      <c r="FL180" s="7">
        <f t="shared" si="211"/>
        <v>1</v>
      </c>
      <c r="FM180" s="7">
        <f t="shared" si="211"/>
        <v>1</v>
      </c>
      <c r="FN180" s="7">
        <f t="shared" si="211"/>
        <v>0</v>
      </c>
      <c r="FO180" s="7">
        <f t="shared" si="211"/>
        <v>0</v>
      </c>
      <c r="FP180" s="7">
        <f t="shared" si="211"/>
        <v>0</v>
      </c>
      <c r="FQ180" s="7">
        <f t="shared" si="211"/>
        <v>0</v>
      </c>
      <c r="FR180" s="7">
        <f t="shared" si="211"/>
        <v>1</v>
      </c>
      <c r="FS180" s="7">
        <f t="shared" si="211"/>
        <v>1</v>
      </c>
      <c r="FT180" s="7">
        <f t="shared" si="211"/>
        <v>0</v>
      </c>
      <c r="FU180" s="7">
        <f t="shared" si="211"/>
        <v>0</v>
      </c>
      <c r="FV180" s="7">
        <f t="shared" si="211"/>
        <v>0</v>
      </c>
      <c r="FW180" s="7">
        <f t="shared" si="211"/>
        <v>0</v>
      </c>
      <c r="FX180" s="7">
        <f t="shared" si="211"/>
        <v>1</v>
      </c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92"/>
      <c r="GO180" s="92"/>
      <c r="GP180" s="92"/>
      <c r="GQ180" s="92"/>
      <c r="GR180" s="92"/>
      <c r="GS180" s="92"/>
      <c r="GT180" s="92"/>
      <c r="GU180" s="92"/>
      <c r="GV180" s="92"/>
      <c r="GW180" s="92"/>
      <c r="GX180" s="92"/>
      <c r="GY180" s="92"/>
    </row>
    <row r="181" spans="1:217" x14ac:dyDescent="0.35">
      <c r="A181" s="6" t="s">
        <v>698</v>
      </c>
      <c r="B181" s="7" t="s">
        <v>699</v>
      </c>
      <c r="C181" s="93">
        <f t="shared" ref="C181:BN181" si="212">ROUND(IF((OR(C179=1,C180=1))=TRUE(),0,C120/C109),8)</f>
        <v>9683.1713874500001</v>
      </c>
      <c r="D181" s="93">
        <f t="shared" si="212"/>
        <v>9728.2781372999998</v>
      </c>
      <c r="E181" s="93">
        <f t="shared" si="212"/>
        <v>9601.3347402100007</v>
      </c>
      <c r="F181" s="93">
        <f t="shared" si="212"/>
        <v>9644.3706985200006</v>
      </c>
      <c r="G181" s="93">
        <f t="shared" si="212"/>
        <v>0</v>
      </c>
      <c r="H181" s="93">
        <f t="shared" si="212"/>
        <v>0</v>
      </c>
      <c r="I181" s="93">
        <f t="shared" si="212"/>
        <v>9621.69213924</v>
      </c>
      <c r="J181" s="93">
        <f t="shared" si="212"/>
        <v>8995.8026698899994</v>
      </c>
      <c r="K181" s="93">
        <f t="shared" si="212"/>
        <v>0</v>
      </c>
      <c r="L181" s="93">
        <f t="shared" si="212"/>
        <v>9769.7133511600005</v>
      </c>
      <c r="M181" s="93">
        <f t="shared" si="212"/>
        <v>9732.81707972</v>
      </c>
      <c r="N181" s="93">
        <f t="shared" si="212"/>
        <v>0</v>
      </c>
      <c r="O181" s="93">
        <f t="shared" si="212"/>
        <v>0</v>
      </c>
      <c r="P181" s="93">
        <f t="shared" si="212"/>
        <v>0</v>
      </c>
      <c r="Q181" s="93">
        <f t="shared" si="212"/>
        <v>9859.8428562000008</v>
      </c>
      <c r="R181" s="93">
        <f t="shared" si="212"/>
        <v>9614.8885714700009</v>
      </c>
      <c r="S181" s="93">
        <f t="shared" si="212"/>
        <v>9353.9753005700004</v>
      </c>
      <c r="T181" s="93">
        <f t="shared" si="212"/>
        <v>0</v>
      </c>
      <c r="U181" s="93">
        <f t="shared" si="212"/>
        <v>0</v>
      </c>
      <c r="V181" s="93">
        <f t="shared" si="212"/>
        <v>0</v>
      </c>
      <c r="W181" s="93">
        <f t="shared" si="212"/>
        <v>0</v>
      </c>
      <c r="X181" s="93">
        <f t="shared" si="212"/>
        <v>0</v>
      </c>
      <c r="Y181" s="93">
        <f t="shared" si="212"/>
        <v>8565.1620275599998</v>
      </c>
      <c r="Z181" s="93">
        <f t="shared" si="212"/>
        <v>0</v>
      </c>
      <c r="AA181" s="93">
        <f t="shared" si="212"/>
        <v>0</v>
      </c>
      <c r="AB181" s="93">
        <f t="shared" si="212"/>
        <v>0</v>
      </c>
      <c r="AC181" s="93">
        <f t="shared" si="212"/>
        <v>0</v>
      </c>
      <c r="AD181" s="93">
        <f t="shared" si="212"/>
        <v>0</v>
      </c>
      <c r="AE181" s="93">
        <f t="shared" si="212"/>
        <v>0</v>
      </c>
      <c r="AF181" s="93">
        <f t="shared" si="212"/>
        <v>0</v>
      </c>
      <c r="AG181" s="93">
        <f t="shared" si="212"/>
        <v>0</v>
      </c>
      <c r="AH181" s="93">
        <f t="shared" si="212"/>
        <v>8831.2474314200008</v>
      </c>
      <c r="AI181" s="93">
        <f t="shared" si="212"/>
        <v>0</v>
      </c>
      <c r="AJ181" s="93">
        <f t="shared" si="212"/>
        <v>0</v>
      </c>
      <c r="AK181" s="93">
        <f t="shared" si="212"/>
        <v>0</v>
      </c>
      <c r="AL181" s="93">
        <f t="shared" si="212"/>
        <v>0</v>
      </c>
      <c r="AM181" s="93">
        <f t="shared" si="212"/>
        <v>0</v>
      </c>
      <c r="AN181" s="93">
        <f t="shared" si="212"/>
        <v>0</v>
      </c>
      <c r="AO181" s="93">
        <f t="shared" si="212"/>
        <v>9445.8137739600006</v>
      </c>
      <c r="AP181" s="93">
        <f t="shared" si="212"/>
        <v>9867.1520072500007</v>
      </c>
      <c r="AQ181" s="93">
        <f t="shared" si="212"/>
        <v>0</v>
      </c>
      <c r="AR181" s="93">
        <f t="shared" si="212"/>
        <v>0</v>
      </c>
      <c r="AS181" s="93">
        <f t="shared" si="212"/>
        <v>0</v>
      </c>
      <c r="AT181" s="93">
        <f t="shared" si="212"/>
        <v>0</v>
      </c>
      <c r="AU181" s="93">
        <f t="shared" si="212"/>
        <v>0</v>
      </c>
      <c r="AV181" s="93">
        <f t="shared" si="212"/>
        <v>0</v>
      </c>
      <c r="AW181" s="93">
        <f t="shared" si="212"/>
        <v>0</v>
      </c>
      <c r="AX181" s="93">
        <f t="shared" si="212"/>
        <v>0</v>
      </c>
      <c r="AY181" s="93">
        <f t="shared" si="212"/>
        <v>0</v>
      </c>
      <c r="AZ181" s="93">
        <f t="shared" si="212"/>
        <v>9577.5214453099998</v>
      </c>
      <c r="BA181" s="93">
        <f t="shared" si="212"/>
        <v>9364.8719929399995</v>
      </c>
      <c r="BB181" s="93">
        <f t="shared" si="212"/>
        <v>9434.4583414999997</v>
      </c>
      <c r="BC181" s="93">
        <f t="shared" si="212"/>
        <v>9591.5057492300002</v>
      </c>
      <c r="BD181" s="93">
        <f t="shared" si="212"/>
        <v>0</v>
      </c>
      <c r="BE181" s="93">
        <f t="shared" si="212"/>
        <v>0</v>
      </c>
      <c r="BF181" s="93">
        <f t="shared" si="212"/>
        <v>0</v>
      </c>
      <c r="BG181" s="93">
        <f t="shared" si="212"/>
        <v>9405.6352494999992</v>
      </c>
      <c r="BH181" s="93">
        <f t="shared" si="212"/>
        <v>0</v>
      </c>
      <c r="BI181" s="93">
        <f t="shared" si="212"/>
        <v>0</v>
      </c>
      <c r="BJ181" s="93">
        <f t="shared" si="212"/>
        <v>0</v>
      </c>
      <c r="BK181" s="93">
        <f t="shared" si="212"/>
        <v>9611.3317205000003</v>
      </c>
      <c r="BL181" s="93">
        <f t="shared" si="212"/>
        <v>0</v>
      </c>
      <c r="BM181" s="93">
        <f t="shared" si="212"/>
        <v>0</v>
      </c>
      <c r="BN181" s="93">
        <f t="shared" si="212"/>
        <v>9163.0102014000004</v>
      </c>
      <c r="BO181" s="93">
        <f t="shared" ref="BO181:DZ181" si="213">ROUND(IF((OR(BO179=1,BO180=1))=TRUE(),0,BO120/BO109),8)</f>
        <v>9025.1103464900007</v>
      </c>
      <c r="BP181" s="93">
        <f t="shared" si="213"/>
        <v>0</v>
      </c>
      <c r="BQ181" s="93">
        <f t="shared" si="213"/>
        <v>10275.791701100001</v>
      </c>
      <c r="BR181" s="93">
        <f t="shared" si="213"/>
        <v>0</v>
      </c>
      <c r="BS181" s="93">
        <f t="shared" si="213"/>
        <v>9538.7684072200009</v>
      </c>
      <c r="BT181" s="93">
        <f t="shared" si="213"/>
        <v>0</v>
      </c>
      <c r="BU181" s="93">
        <f t="shared" si="213"/>
        <v>0</v>
      </c>
      <c r="BV181" s="93">
        <f t="shared" si="213"/>
        <v>0</v>
      </c>
      <c r="BW181" s="93">
        <f t="shared" si="213"/>
        <v>0</v>
      </c>
      <c r="BX181" s="93">
        <f t="shared" si="213"/>
        <v>0</v>
      </c>
      <c r="BY181" s="93">
        <f t="shared" si="213"/>
        <v>8643.1114986699995</v>
      </c>
      <c r="BZ181" s="93">
        <f t="shared" si="213"/>
        <v>0</v>
      </c>
      <c r="CA181" s="93">
        <f t="shared" si="213"/>
        <v>0</v>
      </c>
      <c r="CB181" s="93">
        <f t="shared" si="213"/>
        <v>0</v>
      </c>
      <c r="CC181" s="93">
        <f t="shared" si="213"/>
        <v>0</v>
      </c>
      <c r="CD181" s="93">
        <f t="shared" si="213"/>
        <v>0</v>
      </c>
      <c r="CE181" s="93">
        <f t="shared" si="213"/>
        <v>0</v>
      </c>
      <c r="CF181" s="93">
        <f t="shared" si="213"/>
        <v>0</v>
      </c>
      <c r="CG181" s="93">
        <f t="shared" si="213"/>
        <v>0</v>
      </c>
      <c r="CH181" s="93">
        <f t="shared" si="213"/>
        <v>0</v>
      </c>
      <c r="CI181" s="93">
        <f t="shared" si="213"/>
        <v>8600.9776753499991</v>
      </c>
      <c r="CJ181" s="93">
        <f t="shared" si="213"/>
        <v>9344.2973384600009</v>
      </c>
      <c r="CK181" s="93">
        <f t="shared" si="213"/>
        <v>0</v>
      </c>
      <c r="CL181" s="93">
        <f t="shared" si="213"/>
        <v>0</v>
      </c>
      <c r="CM181" s="93">
        <f t="shared" si="213"/>
        <v>9591.9483364999996</v>
      </c>
      <c r="CN181" s="93">
        <f t="shared" si="213"/>
        <v>0</v>
      </c>
      <c r="CO181" s="93">
        <f t="shared" si="213"/>
        <v>0</v>
      </c>
      <c r="CP181" s="93">
        <f t="shared" si="213"/>
        <v>9599.8664488600007</v>
      </c>
      <c r="CQ181" s="93">
        <f t="shared" si="213"/>
        <v>9169.8218455999995</v>
      </c>
      <c r="CR181" s="93">
        <f t="shared" si="213"/>
        <v>0</v>
      </c>
      <c r="CS181" s="93">
        <f t="shared" si="213"/>
        <v>0</v>
      </c>
      <c r="CT181" s="93">
        <f t="shared" si="213"/>
        <v>0</v>
      </c>
      <c r="CU181" s="93">
        <f t="shared" si="213"/>
        <v>0</v>
      </c>
      <c r="CV181" s="93">
        <f t="shared" si="213"/>
        <v>0</v>
      </c>
      <c r="CW181" s="93">
        <f t="shared" si="213"/>
        <v>0</v>
      </c>
      <c r="CX181" s="93">
        <f t="shared" si="213"/>
        <v>9043.1360859699998</v>
      </c>
      <c r="CY181" s="93">
        <f t="shared" si="213"/>
        <v>0</v>
      </c>
      <c r="CZ181" s="93">
        <f t="shared" si="213"/>
        <v>9196.1000608100003</v>
      </c>
      <c r="DA181" s="93">
        <f t="shared" si="213"/>
        <v>0</v>
      </c>
      <c r="DB181" s="93">
        <f t="shared" si="213"/>
        <v>0</v>
      </c>
      <c r="DC181" s="93">
        <f t="shared" si="213"/>
        <v>0</v>
      </c>
      <c r="DD181" s="93">
        <f t="shared" si="213"/>
        <v>0</v>
      </c>
      <c r="DE181" s="93">
        <f t="shared" si="213"/>
        <v>0</v>
      </c>
      <c r="DF181" s="93">
        <f t="shared" si="213"/>
        <v>9134.4665531800001</v>
      </c>
      <c r="DG181" s="93">
        <f t="shared" si="213"/>
        <v>0</v>
      </c>
      <c r="DH181" s="93">
        <f t="shared" si="213"/>
        <v>9022.23514454</v>
      </c>
      <c r="DI181" s="93">
        <f t="shared" si="213"/>
        <v>9116.4957332899994</v>
      </c>
      <c r="DJ181" s="93">
        <f t="shared" si="213"/>
        <v>9143.15273213</v>
      </c>
      <c r="DK181" s="93">
        <f t="shared" si="213"/>
        <v>9057.0638550200001</v>
      </c>
      <c r="DL181" s="93">
        <f t="shared" si="213"/>
        <v>9683.0114745400006</v>
      </c>
      <c r="DM181" s="93">
        <f t="shared" si="213"/>
        <v>0</v>
      </c>
      <c r="DN181" s="93">
        <f t="shared" si="213"/>
        <v>9368.9941925999992</v>
      </c>
      <c r="DO181" s="93">
        <f t="shared" si="213"/>
        <v>9442.95068661</v>
      </c>
      <c r="DP181" s="93">
        <f t="shared" si="213"/>
        <v>0</v>
      </c>
      <c r="DQ181" s="93">
        <f t="shared" si="213"/>
        <v>0</v>
      </c>
      <c r="DR181" s="93">
        <f t="shared" si="213"/>
        <v>9068.8004940299998</v>
      </c>
      <c r="DS181" s="93">
        <f t="shared" si="213"/>
        <v>8969.7909762100007</v>
      </c>
      <c r="DT181" s="93">
        <f t="shared" si="213"/>
        <v>0</v>
      </c>
      <c r="DU181" s="93">
        <f t="shared" si="213"/>
        <v>0</v>
      </c>
      <c r="DV181" s="93">
        <f t="shared" si="213"/>
        <v>0</v>
      </c>
      <c r="DW181" s="93">
        <f t="shared" si="213"/>
        <v>0</v>
      </c>
      <c r="DX181" s="93">
        <f t="shared" si="213"/>
        <v>0</v>
      </c>
      <c r="DY181" s="93">
        <f t="shared" si="213"/>
        <v>0</v>
      </c>
      <c r="DZ181" s="93">
        <f t="shared" si="213"/>
        <v>0</v>
      </c>
      <c r="EA181" s="93">
        <f t="shared" ref="EA181:FX181" si="214">ROUND(IF((OR(EA179=1,EA180=1))=TRUE(),0,EA120/EA109),8)</f>
        <v>0</v>
      </c>
      <c r="EB181" s="93">
        <f t="shared" si="214"/>
        <v>8866.0793724600007</v>
      </c>
      <c r="EC181" s="93">
        <f t="shared" si="214"/>
        <v>0</v>
      </c>
      <c r="ED181" s="93">
        <f t="shared" si="214"/>
        <v>0</v>
      </c>
      <c r="EE181" s="93">
        <f t="shared" si="214"/>
        <v>0</v>
      </c>
      <c r="EF181" s="93">
        <f t="shared" si="214"/>
        <v>8995.2486281599995</v>
      </c>
      <c r="EG181" s="93">
        <f t="shared" si="214"/>
        <v>0</v>
      </c>
      <c r="EH181" s="93">
        <f t="shared" si="214"/>
        <v>0</v>
      </c>
      <c r="EI181" s="93">
        <f t="shared" si="214"/>
        <v>9350.1163918700004</v>
      </c>
      <c r="EJ181" s="93">
        <f t="shared" si="214"/>
        <v>9258.8327678500009</v>
      </c>
      <c r="EK181" s="93">
        <f t="shared" si="214"/>
        <v>0</v>
      </c>
      <c r="EL181" s="93">
        <f t="shared" si="214"/>
        <v>8776.3682254699997</v>
      </c>
      <c r="EM181" s="93">
        <f t="shared" si="214"/>
        <v>0</v>
      </c>
      <c r="EN181" s="93">
        <f t="shared" si="214"/>
        <v>8912.8514780599999</v>
      </c>
      <c r="EO181" s="93">
        <f t="shared" si="214"/>
        <v>0</v>
      </c>
      <c r="EP181" s="93">
        <f t="shared" si="214"/>
        <v>0</v>
      </c>
      <c r="EQ181" s="93">
        <f t="shared" si="214"/>
        <v>0</v>
      </c>
      <c r="ER181" s="93">
        <f t="shared" si="214"/>
        <v>0</v>
      </c>
      <c r="ES181" s="93">
        <f t="shared" si="214"/>
        <v>0</v>
      </c>
      <c r="ET181" s="93">
        <f t="shared" si="214"/>
        <v>0</v>
      </c>
      <c r="EU181" s="93">
        <f t="shared" si="214"/>
        <v>8692.2330319299999</v>
      </c>
      <c r="EV181" s="93">
        <f t="shared" si="214"/>
        <v>0</v>
      </c>
      <c r="EW181" s="93">
        <f t="shared" si="214"/>
        <v>0</v>
      </c>
      <c r="EX181" s="93">
        <f t="shared" si="214"/>
        <v>0</v>
      </c>
      <c r="EY181" s="93">
        <f t="shared" si="214"/>
        <v>8865.8128509399994</v>
      </c>
      <c r="EZ181" s="93">
        <f t="shared" si="214"/>
        <v>0</v>
      </c>
      <c r="FA181" s="93">
        <f t="shared" si="214"/>
        <v>0</v>
      </c>
      <c r="FB181" s="93">
        <f t="shared" si="214"/>
        <v>0</v>
      </c>
      <c r="FC181" s="93">
        <f t="shared" si="214"/>
        <v>0</v>
      </c>
      <c r="FD181" s="93">
        <f t="shared" si="214"/>
        <v>0</v>
      </c>
      <c r="FE181" s="93">
        <f t="shared" si="214"/>
        <v>0</v>
      </c>
      <c r="FF181" s="93">
        <f t="shared" si="214"/>
        <v>0</v>
      </c>
      <c r="FG181" s="93">
        <f t="shared" si="214"/>
        <v>0</v>
      </c>
      <c r="FH181" s="93">
        <f t="shared" si="214"/>
        <v>0</v>
      </c>
      <c r="FI181" s="93">
        <f t="shared" si="214"/>
        <v>9299.5661416799994</v>
      </c>
      <c r="FJ181" s="93">
        <f t="shared" si="214"/>
        <v>0</v>
      </c>
      <c r="FK181" s="93">
        <f t="shared" si="214"/>
        <v>9382.0545552200001</v>
      </c>
      <c r="FL181" s="93">
        <f t="shared" si="214"/>
        <v>0</v>
      </c>
      <c r="FM181" s="93">
        <f t="shared" si="214"/>
        <v>0</v>
      </c>
      <c r="FN181" s="93">
        <f t="shared" si="214"/>
        <v>9417.8451661300005</v>
      </c>
      <c r="FO181" s="93">
        <f t="shared" si="214"/>
        <v>9277.24940556</v>
      </c>
      <c r="FP181" s="93">
        <f t="shared" si="214"/>
        <v>9512.3843910300002</v>
      </c>
      <c r="FQ181" s="93">
        <f t="shared" si="214"/>
        <v>9211.5268115599993</v>
      </c>
      <c r="FR181" s="93">
        <f t="shared" si="214"/>
        <v>0</v>
      </c>
      <c r="FS181" s="93">
        <f t="shared" si="214"/>
        <v>0</v>
      </c>
      <c r="FT181" s="93">
        <f t="shared" si="214"/>
        <v>0</v>
      </c>
      <c r="FU181" s="93">
        <f t="shared" si="214"/>
        <v>9393.8138081800007</v>
      </c>
      <c r="FV181" s="93">
        <f t="shared" si="214"/>
        <v>9064.8995880000002</v>
      </c>
      <c r="FW181" s="93">
        <f t="shared" si="214"/>
        <v>0</v>
      </c>
      <c r="FX181" s="93">
        <f t="shared" si="214"/>
        <v>0</v>
      </c>
      <c r="FY181" s="7"/>
      <c r="FZ181" s="41"/>
      <c r="GA181" s="18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</row>
    <row r="182" spans="1:217" x14ac:dyDescent="0.35">
      <c r="A182" s="7"/>
      <c r="B182" s="7" t="s">
        <v>700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92"/>
      <c r="GO182" s="92"/>
      <c r="GP182" s="92"/>
      <c r="GQ182" s="92"/>
      <c r="GR182" s="92"/>
      <c r="GS182" s="92"/>
      <c r="GT182" s="92"/>
      <c r="GU182" s="92"/>
      <c r="GV182" s="92"/>
      <c r="GW182" s="92"/>
      <c r="GX182" s="92"/>
      <c r="GY182" s="92"/>
    </row>
    <row r="183" spans="1:217" x14ac:dyDescent="0.35">
      <c r="A183" s="6" t="s">
        <v>701</v>
      </c>
      <c r="B183" s="7" t="s">
        <v>702</v>
      </c>
      <c r="C183" s="11">
        <f t="shared" ref="C183:BN183" si="215">ROUND(IF((OR(C179=1,C180=1))=TRUE(),0,((1027-459)*0.00020599)+1.1215),4)</f>
        <v>1.2384999999999999</v>
      </c>
      <c r="D183" s="11">
        <f t="shared" si="215"/>
        <v>1.2384999999999999</v>
      </c>
      <c r="E183" s="11">
        <f t="shared" si="215"/>
        <v>1.2384999999999999</v>
      </c>
      <c r="F183" s="11">
        <f t="shared" si="215"/>
        <v>1.2384999999999999</v>
      </c>
      <c r="G183" s="11">
        <f t="shared" si="215"/>
        <v>0</v>
      </c>
      <c r="H183" s="11">
        <f t="shared" si="215"/>
        <v>0</v>
      </c>
      <c r="I183" s="11">
        <f t="shared" si="215"/>
        <v>1.2384999999999999</v>
      </c>
      <c r="J183" s="11">
        <f t="shared" si="215"/>
        <v>1.2384999999999999</v>
      </c>
      <c r="K183" s="11">
        <f t="shared" si="215"/>
        <v>0</v>
      </c>
      <c r="L183" s="11">
        <f t="shared" si="215"/>
        <v>1.2384999999999999</v>
      </c>
      <c r="M183" s="11">
        <f t="shared" si="215"/>
        <v>1.2384999999999999</v>
      </c>
      <c r="N183" s="11">
        <f t="shared" si="215"/>
        <v>0</v>
      </c>
      <c r="O183" s="11">
        <f t="shared" si="215"/>
        <v>0</v>
      </c>
      <c r="P183" s="11">
        <f t="shared" si="215"/>
        <v>0</v>
      </c>
      <c r="Q183" s="11">
        <f t="shared" si="215"/>
        <v>1.2384999999999999</v>
      </c>
      <c r="R183" s="11">
        <f t="shared" si="215"/>
        <v>1.2384999999999999</v>
      </c>
      <c r="S183" s="11">
        <f t="shared" si="215"/>
        <v>1.2384999999999999</v>
      </c>
      <c r="T183" s="11">
        <f t="shared" si="215"/>
        <v>0</v>
      </c>
      <c r="U183" s="11">
        <f t="shared" si="215"/>
        <v>0</v>
      </c>
      <c r="V183" s="11">
        <f t="shared" si="215"/>
        <v>0</v>
      </c>
      <c r="W183" s="11">
        <f t="shared" si="215"/>
        <v>0</v>
      </c>
      <c r="X183" s="11">
        <f t="shared" si="215"/>
        <v>0</v>
      </c>
      <c r="Y183" s="11">
        <f t="shared" si="215"/>
        <v>1.2384999999999999</v>
      </c>
      <c r="Z183" s="11">
        <f t="shared" si="215"/>
        <v>0</v>
      </c>
      <c r="AA183" s="11">
        <f t="shared" si="215"/>
        <v>0</v>
      </c>
      <c r="AB183" s="11">
        <f t="shared" si="215"/>
        <v>0</v>
      </c>
      <c r="AC183" s="11">
        <f t="shared" si="215"/>
        <v>0</v>
      </c>
      <c r="AD183" s="11">
        <f t="shared" si="215"/>
        <v>0</v>
      </c>
      <c r="AE183" s="11">
        <f t="shared" si="215"/>
        <v>0</v>
      </c>
      <c r="AF183" s="11">
        <f t="shared" si="215"/>
        <v>0</v>
      </c>
      <c r="AG183" s="11">
        <f t="shared" si="215"/>
        <v>0</v>
      </c>
      <c r="AH183" s="11">
        <f t="shared" si="215"/>
        <v>1.2384999999999999</v>
      </c>
      <c r="AI183" s="11">
        <f t="shared" si="215"/>
        <v>0</v>
      </c>
      <c r="AJ183" s="11">
        <f t="shared" si="215"/>
        <v>0</v>
      </c>
      <c r="AK183" s="11">
        <f t="shared" si="215"/>
        <v>0</v>
      </c>
      <c r="AL183" s="11">
        <f t="shared" si="215"/>
        <v>0</v>
      </c>
      <c r="AM183" s="11">
        <f t="shared" si="215"/>
        <v>0</v>
      </c>
      <c r="AN183" s="11">
        <f t="shared" si="215"/>
        <v>0</v>
      </c>
      <c r="AO183" s="11">
        <f t="shared" si="215"/>
        <v>1.2384999999999999</v>
      </c>
      <c r="AP183" s="11">
        <f t="shared" si="215"/>
        <v>1.2384999999999999</v>
      </c>
      <c r="AQ183" s="11">
        <f t="shared" si="215"/>
        <v>0</v>
      </c>
      <c r="AR183" s="11">
        <f t="shared" si="215"/>
        <v>0</v>
      </c>
      <c r="AS183" s="11">
        <f t="shared" si="215"/>
        <v>0</v>
      </c>
      <c r="AT183" s="11">
        <f t="shared" si="215"/>
        <v>0</v>
      </c>
      <c r="AU183" s="11">
        <f t="shared" si="215"/>
        <v>0</v>
      </c>
      <c r="AV183" s="11">
        <f t="shared" si="215"/>
        <v>0</v>
      </c>
      <c r="AW183" s="11">
        <f t="shared" si="215"/>
        <v>0</v>
      </c>
      <c r="AX183" s="11">
        <f t="shared" si="215"/>
        <v>0</v>
      </c>
      <c r="AY183" s="11">
        <f t="shared" si="215"/>
        <v>0</v>
      </c>
      <c r="AZ183" s="11">
        <f t="shared" si="215"/>
        <v>1.2384999999999999</v>
      </c>
      <c r="BA183" s="11">
        <f t="shared" si="215"/>
        <v>1.2384999999999999</v>
      </c>
      <c r="BB183" s="11">
        <f t="shared" si="215"/>
        <v>1.2384999999999999</v>
      </c>
      <c r="BC183" s="11">
        <f t="shared" si="215"/>
        <v>1.2384999999999999</v>
      </c>
      <c r="BD183" s="11">
        <f t="shared" si="215"/>
        <v>0</v>
      </c>
      <c r="BE183" s="11">
        <f t="shared" si="215"/>
        <v>0</v>
      </c>
      <c r="BF183" s="11">
        <f t="shared" si="215"/>
        <v>0</v>
      </c>
      <c r="BG183" s="11">
        <f t="shared" si="215"/>
        <v>1.2384999999999999</v>
      </c>
      <c r="BH183" s="11">
        <f t="shared" si="215"/>
        <v>0</v>
      </c>
      <c r="BI183" s="11">
        <f t="shared" si="215"/>
        <v>0</v>
      </c>
      <c r="BJ183" s="11">
        <f t="shared" si="215"/>
        <v>0</v>
      </c>
      <c r="BK183" s="11">
        <f t="shared" si="215"/>
        <v>1.2384999999999999</v>
      </c>
      <c r="BL183" s="11">
        <f t="shared" si="215"/>
        <v>0</v>
      </c>
      <c r="BM183" s="11">
        <f t="shared" si="215"/>
        <v>0</v>
      </c>
      <c r="BN183" s="11">
        <f t="shared" si="215"/>
        <v>1.2384999999999999</v>
      </c>
      <c r="BO183" s="11">
        <f t="shared" ref="BO183:DZ183" si="216">ROUND(IF((OR(BO179=1,BO180=1))=TRUE(),0,((1027-459)*0.00020599)+1.1215),4)</f>
        <v>1.2384999999999999</v>
      </c>
      <c r="BP183" s="11">
        <f t="shared" si="216"/>
        <v>0</v>
      </c>
      <c r="BQ183" s="11">
        <f t="shared" si="216"/>
        <v>1.2384999999999999</v>
      </c>
      <c r="BR183" s="11">
        <f t="shared" si="216"/>
        <v>0</v>
      </c>
      <c r="BS183" s="11">
        <f t="shared" si="216"/>
        <v>1.2384999999999999</v>
      </c>
      <c r="BT183" s="11">
        <f t="shared" si="216"/>
        <v>0</v>
      </c>
      <c r="BU183" s="11">
        <f t="shared" si="216"/>
        <v>0</v>
      </c>
      <c r="BV183" s="11">
        <f t="shared" si="216"/>
        <v>0</v>
      </c>
      <c r="BW183" s="11">
        <f t="shared" si="216"/>
        <v>0</v>
      </c>
      <c r="BX183" s="11">
        <f t="shared" si="216"/>
        <v>0</v>
      </c>
      <c r="BY183" s="11">
        <f t="shared" si="216"/>
        <v>1.2384999999999999</v>
      </c>
      <c r="BZ183" s="11">
        <f t="shared" si="216"/>
        <v>0</v>
      </c>
      <c r="CA183" s="11">
        <f t="shared" si="216"/>
        <v>0</v>
      </c>
      <c r="CB183" s="11">
        <f t="shared" si="216"/>
        <v>0</v>
      </c>
      <c r="CC183" s="11">
        <f t="shared" si="216"/>
        <v>0</v>
      </c>
      <c r="CD183" s="11">
        <f t="shared" si="216"/>
        <v>0</v>
      </c>
      <c r="CE183" s="11">
        <f t="shared" si="216"/>
        <v>0</v>
      </c>
      <c r="CF183" s="11">
        <f t="shared" si="216"/>
        <v>0</v>
      </c>
      <c r="CG183" s="11">
        <f t="shared" si="216"/>
        <v>0</v>
      </c>
      <c r="CH183" s="11">
        <f t="shared" si="216"/>
        <v>0</v>
      </c>
      <c r="CI183" s="11">
        <f t="shared" si="216"/>
        <v>1.2384999999999999</v>
      </c>
      <c r="CJ183" s="11">
        <f t="shared" si="216"/>
        <v>1.2384999999999999</v>
      </c>
      <c r="CK183" s="11">
        <f t="shared" si="216"/>
        <v>0</v>
      </c>
      <c r="CL183" s="11">
        <f t="shared" si="216"/>
        <v>0</v>
      </c>
      <c r="CM183" s="11">
        <f t="shared" si="216"/>
        <v>1.2384999999999999</v>
      </c>
      <c r="CN183" s="11">
        <f t="shared" si="216"/>
        <v>0</v>
      </c>
      <c r="CO183" s="11">
        <f t="shared" si="216"/>
        <v>0</v>
      </c>
      <c r="CP183" s="11">
        <f t="shared" si="216"/>
        <v>1.2384999999999999</v>
      </c>
      <c r="CQ183" s="11">
        <f t="shared" si="216"/>
        <v>1.2384999999999999</v>
      </c>
      <c r="CR183" s="11">
        <f t="shared" si="216"/>
        <v>0</v>
      </c>
      <c r="CS183" s="11">
        <f t="shared" si="216"/>
        <v>0</v>
      </c>
      <c r="CT183" s="11">
        <f t="shared" si="216"/>
        <v>0</v>
      </c>
      <c r="CU183" s="11">
        <f t="shared" si="216"/>
        <v>0</v>
      </c>
      <c r="CV183" s="11">
        <f t="shared" si="216"/>
        <v>0</v>
      </c>
      <c r="CW183" s="11">
        <f t="shared" si="216"/>
        <v>0</v>
      </c>
      <c r="CX183" s="11">
        <f t="shared" si="216"/>
        <v>1.2384999999999999</v>
      </c>
      <c r="CY183" s="11">
        <f t="shared" si="216"/>
        <v>0</v>
      </c>
      <c r="CZ183" s="11">
        <f t="shared" si="216"/>
        <v>1.2384999999999999</v>
      </c>
      <c r="DA183" s="11">
        <f t="shared" si="216"/>
        <v>0</v>
      </c>
      <c r="DB183" s="11">
        <f t="shared" si="216"/>
        <v>0</v>
      </c>
      <c r="DC183" s="11">
        <f t="shared" si="216"/>
        <v>0</v>
      </c>
      <c r="DD183" s="11">
        <f t="shared" si="216"/>
        <v>0</v>
      </c>
      <c r="DE183" s="11">
        <f t="shared" si="216"/>
        <v>0</v>
      </c>
      <c r="DF183" s="11">
        <f t="shared" si="216"/>
        <v>1.2384999999999999</v>
      </c>
      <c r="DG183" s="11">
        <f t="shared" si="216"/>
        <v>0</v>
      </c>
      <c r="DH183" s="11">
        <f t="shared" si="216"/>
        <v>1.2384999999999999</v>
      </c>
      <c r="DI183" s="11">
        <f t="shared" si="216"/>
        <v>1.2384999999999999</v>
      </c>
      <c r="DJ183" s="11">
        <f t="shared" si="216"/>
        <v>1.2384999999999999</v>
      </c>
      <c r="DK183" s="11">
        <f t="shared" si="216"/>
        <v>1.2384999999999999</v>
      </c>
      <c r="DL183" s="11">
        <f t="shared" si="216"/>
        <v>1.2384999999999999</v>
      </c>
      <c r="DM183" s="11">
        <f t="shared" si="216"/>
        <v>0</v>
      </c>
      <c r="DN183" s="11">
        <f t="shared" si="216"/>
        <v>1.2384999999999999</v>
      </c>
      <c r="DO183" s="11">
        <f t="shared" si="216"/>
        <v>1.2384999999999999</v>
      </c>
      <c r="DP183" s="11">
        <f t="shared" si="216"/>
        <v>0</v>
      </c>
      <c r="DQ183" s="11">
        <f t="shared" si="216"/>
        <v>0</v>
      </c>
      <c r="DR183" s="11">
        <f t="shared" si="216"/>
        <v>1.2384999999999999</v>
      </c>
      <c r="DS183" s="11">
        <f t="shared" si="216"/>
        <v>1.2384999999999999</v>
      </c>
      <c r="DT183" s="11">
        <f t="shared" si="216"/>
        <v>0</v>
      </c>
      <c r="DU183" s="11">
        <f t="shared" si="216"/>
        <v>0</v>
      </c>
      <c r="DV183" s="11">
        <f t="shared" si="216"/>
        <v>0</v>
      </c>
      <c r="DW183" s="11">
        <f t="shared" si="216"/>
        <v>0</v>
      </c>
      <c r="DX183" s="11">
        <f t="shared" si="216"/>
        <v>0</v>
      </c>
      <c r="DY183" s="11">
        <f t="shared" si="216"/>
        <v>0</v>
      </c>
      <c r="DZ183" s="11">
        <f t="shared" si="216"/>
        <v>0</v>
      </c>
      <c r="EA183" s="11">
        <f t="shared" ref="EA183:FX183" si="217">ROUND(IF((OR(EA179=1,EA180=1))=TRUE(),0,((1027-459)*0.00020599)+1.1215),4)</f>
        <v>0</v>
      </c>
      <c r="EB183" s="11">
        <f t="shared" si="217"/>
        <v>1.2384999999999999</v>
      </c>
      <c r="EC183" s="11">
        <f t="shared" si="217"/>
        <v>0</v>
      </c>
      <c r="ED183" s="11">
        <f t="shared" si="217"/>
        <v>0</v>
      </c>
      <c r="EE183" s="11">
        <f t="shared" si="217"/>
        <v>0</v>
      </c>
      <c r="EF183" s="11">
        <f t="shared" si="217"/>
        <v>1.2384999999999999</v>
      </c>
      <c r="EG183" s="11">
        <f t="shared" si="217"/>
        <v>0</v>
      </c>
      <c r="EH183" s="11">
        <f t="shared" si="217"/>
        <v>0</v>
      </c>
      <c r="EI183" s="11">
        <f t="shared" si="217"/>
        <v>1.2384999999999999</v>
      </c>
      <c r="EJ183" s="11">
        <f t="shared" si="217"/>
        <v>1.2384999999999999</v>
      </c>
      <c r="EK183" s="11">
        <f t="shared" si="217"/>
        <v>0</v>
      </c>
      <c r="EL183" s="11">
        <f t="shared" si="217"/>
        <v>1.2384999999999999</v>
      </c>
      <c r="EM183" s="11">
        <f t="shared" si="217"/>
        <v>0</v>
      </c>
      <c r="EN183" s="11">
        <f t="shared" si="217"/>
        <v>1.2384999999999999</v>
      </c>
      <c r="EO183" s="11">
        <f t="shared" si="217"/>
        <v>0</v>
      </c>
      <c r="EP183" s="11">
        <f t="shared" si="217"/>
        <v>0</v>
      </c>
      <c r="EQ183" s="11">
        <f t="shared" si="217"/>
        <v>0</v>
      </c>
      <c r="ER183" s="11">
        <f t="shared" si="217"/>
        <v>0</v>
      </c>
      <c r="ES183" s="11">
        <f t="shared" si="217"/>
        <v>0</v>
      </c>
      <c r="ET183" s="11">
        <f t="shared" si="217"/>
        <v>0</v>
      </c>
      <c r="EU183" s="11">
        <f t="shared" si="217"/>
        <v>1.2384999999999999</v>
      </c>
      <c r="EV183" s="11">
        <f t="shared" si="217"/>
        <v>0</v>
      </c>
      <c r="EW183" s="11">
        <f t="shared" si="217"/>
        <v>0</v>
      </c>
      <c r="EX183" s="11">
        <f t="shared" si="217"/>
        <v>0</v>
      </c>
      <c r="EY183" s="11">
        <f t="shared" si="217"/>
        <v>1.2384999999999999</v>
      </c>
      <c r="EZ183" s="11">
        <f t="shared" si="217"/>
        <v>0</v>
      </c>
      <c r="FA183" s="11">
        <f t="shared" si="217"/>
        <v>0</v>
      </c>
      <c r="FB183" s="11">
        <f t="shared" si="217"/>
        <v>0</v>
      </c>
      <c r="FC183" s="11">
        <f t="shared" si="217"/>
        <v>0</v>
      </c>
      <c r="FD183" s="11">
        <f t="shared" si="217"/>
        <v>0</v>
      </c>
      <c r="FE183" s="11">
        <f t="shared" si="217"/>
        <v>0</v>
      </c>
      <c r="FF183" s="11">
        <f t="shared" si="217"/>
        <v>0</v>
      </c>
      <c r="FG183" s="11">
        <f t="shared" si="217"/>
        <v>0</v>
      </c>
      <c r="FH183" s="11">
        <f t="shared" si="217"/>
        <v>0</v>
      </c>
      <c r="FI183" s="11">
        <f t="shared" si="217"/>
        <v>1.2384999999999999</v>
      </c>
      <c r="FJ183" s="11">
        <f t="shared" si="217"/>
        <v>0</v>
      </c>
      <c r="FK183" s="11">
        <f t="shared" si="217"/>
        <v>1.2384999999999999</v>
      </c>
      <c r="FL183" s="11">
        <f t="shared" si="217"/>
        <v>0</v>
      </c>
      <c r="FM183" s="11">
        <f t="shared" si="217"/>
        <v>0</v>
      </c>
      <c r="FN183" s="11">
        <f t="shared" si="217"/>
        <v>1.2384999999999999</v>
      </c>
      <c r="FO183" s="11">
        <f t="shared" si="217"/>
        <v>1.2384999999999999</v>
      </c>
      <c r="FP183" s="11">
        <f t="shared" si="217"/>
        <v>1.2384999999999999</v>
      </c>
      <c r="FQ183" s="11">
        <f t="shared" si="217"/>
        <v>1.2384999999999999</v>
      </c>
      <c r="FR183" s="11">
        <f t="shared" si="217"/>
        <v>0</v>
      </c>
      <c r="FS183" s="11">
        <f t="shared" si="217"/>
        <v>0</v>
      </c>
      <c r="FT183" s="11">
        <f t="shared" si="217"/>
        <v>0</v>
      </c>
      <c r="FU183" s="11">
        <f t="shared" si="217"/>
        <v>1.2384999999999999</v>
      </c>
      <c r="FV183" s="11">
        <f t="shared" si="217"/>
        <v>1.2384999999999999</v>
      </c>
      <c r="FW183" s="11">
        <f t="shared" si="217"/>
        <v>0</v>
      </c>
      <c r="FX183" s="11">
        <f t="shared" si="217"/>
        <v>0</v>
      </c>
      <c r="FY183" s="93"/>
      <c r="FZ183" s="41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</row>
    <row r="184" spans="1:217" x14ac:dyDescent="0.35">
      <c r="A184" s="7"/>
      <c r="B184" s="7" t="s">
        <v>703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</row>
    <row r="185" spans="1:217" x14ac:dyDescent="0.35">
      <c r="A185" s="6" t="s">
        <v>704</v>
      </c>
      <c r="B185" s="7" t="s">
        <v>705</v>
      </c>
      <c r="C185" s="41">
        <f t="shared" ref="C185:BN185" si="218">ROUND(IF((OR(C179=1,C180=1))=TRUE(),0,C181*C183),8)</f>
        <v>11992.60776336</v>
      </c>
      <c r="D185" s="41">
        <f t="shared" si="218"/>
        <v>12048.47247305</v>
      </c>
      <c r="E185" s="41">
        <f t="shared" si="218"/>
        <v>11891.253075750001</v>
      </c>
      <c r="F185" s="41">
        <f t="shared" si="218"/>
        <v>11944.553110119999</v>
      </c>
      <c r="G185" s="41">
        <f t="shared" si="218"/>
        <v>0</v>
      </c>
      <c r="H185" s="41">
        <f t="shared" si="218"/>
        <v>0</v>
      </c>
      <c r="I185" s="41">
        <f t="shared" si="218"/>
        <v>11916.46571445</v>
      </c>
      <c r="J185" s="41">
        <f t="shared" si="218"/>
        <v>11141.301606659999</v>
      </c>
      <c r="K185" s="41">
        <f t="shared" si="218"/>
        <v>0</v>
      </c>
      <c r="L185" s="41">
        <f t="shared" si="218"/>
        <v>12099.78998541</v>
      </c>
      <c r="M185" s="41">
        <f t="shared" si="218"/>
        <v>12054.09395323</v>
      </c>
      <c r="N185" s="41">
        <f t="shared" si="218"/>
        <v>0</v>
      </c>
      <c r="O185" s="41">
        <f t="shared" si="218"/>
        <v>0</v>
      </c>
      <c r="P185" s="41">
        <f t="shared" si="218"/>
        <v>0</v>
      </c>
      <c r="Q185" s="41">
        <f t="shared" si="218"/>
        <v>12211.415377400001</v>
      </c>
      <c r="R185" s="41">
        <f t="shared" si="218"/>
        <v>11908.039495769999</v>
      </c>
      <c r="S185" s="41">
        <f t="shared" si="218"/>
        <v>11584.898409760001</v>
      </c>
      <c r="T185" s="41">
        <f t="shared" si="218"/>
        <v>0</v>
      </c>
      <c r="U185" s="41">
        <f t="shared" si="218"/>
        <v>0</v>
      </c>
      <c r="V185" s="41">
        <f t="shared" si="218"/>
        <v>0</v>
      </c>
      <c r="W185" s="41">
        <f t="shared" si="218"/>
        <v>0</v>
      </c>
      <c r="X185" s="41">
        <f t="shared" si="218"/>
        <v>0</v>
      </c>
      <c r="Y185" s="41">
        <f t="shared" si="218"/>
        <v>10607.953171130001</v>
      </c>
      <c r="Z185" s="41">
        <f t="shared" si="218"/>
        <v>0</v>
      </c>
      <c r="AA185" s="41">
        <f t="shared" si="218"/>
        <v>0</v>
      </c>
      <c r="AB185" s="41">
        <f t="shared" si="218"/>
        <v>0</v>
      </c>
      <c r="AC185" s="41">
        <f t="shared" si="218"/>
        <v>0</v>
      </c>
      <c r="AD185" s="41">
        <f t="shared" si="218"/>
        <v>0</v>
      </c>
      <c r="AE185" s="41">
        <f t="shared" si="218"/>
        <v>0</v>
      </c>
      <c r="AF185" s="41">
        <f t="shared" si="218"/>
        <v>0</v>
      </c>
      <c r="AG185" s="41">
        <f t="shared" si="218"/>
        <v>0</v>
      </c>
      <c r="AH185" s="41">
        <f t="shared" si="218"/>
        <v>10937.49994381</v>
      </c>
      <c r="AI185" s="41">
        <f t="shared" si="218"/>
        <v>0</v>
      </c>
      <c r="AJ185" s="41">
        <f t="shared" si="218"/>
        <v>0</v>
      </c>
      <c r="AK185" s="41">
        <f t="shared" si="218"/>
        <v>0</v>
      </c>
      <c r="AL185" s="41">
        <f t="shared" si="218"/>
        <v>0</v>
      </c>
      <c r="AM185" s="41">
        <f t="shared" si="218"/>
        <v>0</v>
      </c>
      <c r="AN185" s="41">
        <f t="shared" si="218"/>
        <v>0</v>
      </c>
      <c r="AO185" s="41">
        <f t="shared" si="218"/>
        <v>11698.640359049999</v>
      </c>
      <c r="AP185" s="41">
        <f t="shared" si="218"/>
        <v>12220.46776098</v>
      </c>
      <c r="AQ185" s="41">
        <f t="shared" si="218"/>
        <v>0</v>
      </c>
      <c r="AR185" s="41">
        <f t="shared" si="218"/>
        <v>0</v>
      </c>
      <c r="AS185" s="41">
        <f t="shared" si="218"/>
        <v>0</v>
      </c>
      <c r="AT185" s="41">
        <f t="shared" si="218"/>
        <v>0</v>
      </c>
      <c r="AU185" s="41">
        <f t="shared" si="218"/>
        <v>0</v>
      </c>
      <c r="AV185" s="41">
        <f t="shared" si="218"/>
        <v>0</v>
      </c>
      <c r="AW185" s="41">
        <f t="shared" si="218"/>
        <v>0</v>
      </c>
      <c r="AX185" s="41">
        <f t="shared" si="218"/>
        <v>0</v>
      </c>
      <c r="AY185" s="41">
        <f t="shared" si="218"/>
        <v>0</v>
      </c>
      <c r="AZ185" s="41">
        <f t="shared" si="218"/>
        <v>11861.760310019999</v>
      </c>
      <c r="BA185" s="41">
        <f t="shared" si="218"/>
        <v>11598.39396326</v>
      </c>
      <c r="BB185" s="41">
        <f t="shared" si="218"/>
        <v>11684.576655950001</v>
      </c>
      <c r="BC185" s="41">
        <f t="shared" si="218"/>
        <v>11879.079870420001</v>
      </c>
      <c r="BD185" s="41">
        <f t="shared" si="218"/>
        <v>0</v>
      </c>
      <c r="BE185" s="41">
        <f t="shared" si="218"/>
        <v>0</v>
      </c>
      <c r="BF185" s="41">
        <f t="shared" si="218"/>
        <v>0</v>
      </c>
      <c r="BG185" s="41">
        <f t="shared" si="218"/>
        <v>11648.879256509999</v>
      </c>
      <c r="BH185" s="41">
        <f t="shared" si="218"/>
        <v>0</v>
      </c>
      <c r="BI185" s="41">
        <f t="shared" si="218"/>
        <v>0</v>
      </c>
      <c r="BJ185" s="41">
        <f t="shared" si="218"/>
        <v>0</v>
      </c>
      <c r="BK185" s="41">
        <f t="shared" si="218"/>
        <v>11903.634335840001</v>
      </c>
      <c r="BL185" s="41">
        <f t="shared" si="218"/>
        <v>0</v>
      </c>
      <c r="BM185" s="41">
        <f t="shared" si="218"/>
        <v>0</v>
      </c>
      <c r="BN185" s="41">
        <f t="shared" si="218"/>
        <v>11348.388134430001</v>
      </c>
      <c r="BO185" s="41">
        <f t="shared" ref="BO185:DZ185" si="219">ROUND(IF((OR(BO179=1,BO180=1))=TRUE(),0,BO181*BO183),8)</f>
        <v>11177.599164130001</v>
      </c>
      <c r="BP185" s="41">
        <f t="shared" si="219"/>
        <v>0</v>
      </c>
      <c r="BQ185" s="41">
        <f t="shared" si="219"/>
        <v>12726.568021810001</v>
      </c>
      <c r="BR185" s="41">
        <f t="shared" si="219"/>
        <v>0</v>
      </c>
      <c r="BS185" s="41">
        <f t="shared" si="219"/>
        <v>11813.764672339999</v>
      </c>
      <c r="BT185" s="41">
        <f t="shared" si="219"/>
        <v>0</v>
      </c>
      <c r="BU185" s="41">
        <f t="shared" si="219"/>
        <v>0</v>
      </c>
      <c r="BV185" s="41">
        <f t="shared" si="219"/>
        <v>0</v>
      </c>
      <c r="BW185" s="41">
        <f t="shared" si="219"/>
        <v>0</v>
      </c>
      <c r="BX185" s="41">
        <f t="shared" si="219"/>
        <v>0</v>
      </c>
      <c r="BY185" s="41">
        <f t="shared" si="219"/>
        <v>10704.493591099999</v>
      </c>
      <c r="BZ185" s="41">
        <f t="shared" si="219"/>
        <v>0</v>
      </c>
      <c r="CA185" s="41">
        <f t="shared" si="219"/>
        <v>0</v>
      </c>
      <c r="CB185" s="41">
        <f t="shared" si="219"/>
        <v>0</v>
      </c>
      <c r="CC185" s="41">
        <f t="shared" si="219"/>
        <v>0</v>
      </c>
      <c r="CD185" s="41">
        <f t="shared" si="219"/>
        <v>0</v>
      </c>
      <c r="CE185" s="41">
        <f t="shared" si="219"/>
        <v>0</v>
      </c>
      <c r="CF185" s="41">
        <f t="shared" si="219"/>
        <v>0</v>
      </c>
      <c r="CG185" s="41">
        <f t="shared" si="219"/>
        <v>0</v>
      </c>
      <c r="CH185" s="41">
        <f t="shared" si="219"/>
        <v>0</v>
      </c>
      <c r="CI185" s="41">
        <f t="shared" si="219"/>
        <v>10652.310850919999</v>
      </c>
      <c r="CJ185" s="41">
        <f t="shared" si="219"/>
        <v>11572.912253680001</v>
      </c>
      <c r="CK185" s="41">
        <f t="shared" si="219"/>
        <v>0</v>
      </c>
      <c r="CL185" s="41">
        <f t="shared" si="219"/>
        <v>0</v>
      </c>
      <c r="CM185" s="41">
        <f t="shared" si="219"/>
        <v>11879.628014759999</v>
      </c>
      <c r="CN185" s="41">
        <f t="shared" si="219"/>
        <v>0</v>
      </c>
      <c r="CO185" s="41">
        <f t="shared" si="219"/>
        <v>0</v>
      </c>
      <c r="CP185" s="41">
        <f t="shared" si="219"/>
        <v>11889.43459691</v>
      </c>
      <c r="CQ185" s="41">
        <f t="shared" si="219"/>
        <v>11356.82435578</v>
      </c>
      <c r="CR185" s="41">
        <f t="shared" si="219"/>
        <v>0</v>
      </c>
      <c r="CS185" s="41">
        <f t="shared" si="219"/>
        <v>0</v>
      </c>
      <c r="CT185" s="41">
        <f t="shared" si="219"/>
        <v>0</v>
      </c>
      <c r="CU185" s="41">
        <f t="shared" si="219"/>
        <v>0</v>
      </c>
      <c r="CV185" s="41">
        <f t="shared" si="219"/>
        <v>0</v>
      </c>
      <c r="CW185" s="41">
        <f t="shared" si="219"/>
        <v>0</v>
      </c>
      <c r="CX185" s="41">
        <f t="shared" si="219"/>
        <v>11199.92404247</v>
      </c>
      <c r="CY185" s="41">
        <f t="shared" si="219"/>
        <v>0</v>
      </c>
      <c r="CZ185" s="41">
        <f t="shared" si="219"/>
        <v>11389.36992531</v>
      </c>
      <c r="DA185" s="41">
        <f t="shared" si="219"/>
        <v>0</v>
      </c>
      <c r="DB185" s="41">
        <f t="shared" si="219"/>
        <v>0</v>
      </c>
      <c r="DC185" s="41">
        <f t="shared" si="219"/>
        <v>0</v>
      </c>
      <c r="DD185" s="41">
        <f t="shared" si="219"/>
        <v>0</v>
      </c>
      <c r="DE185" s="41">
        <f t="shared" si="219"/>
        <v>0</v>
      </c>
      <c r="DF185" s="41">
        <f t="shared" si="219"/>
        <v>11313.036826109999</v>
      </c>
      <c r="DG185" s="41">
        <f t="shared" si="219"/>
        <v>0</v>
      </c>
      <c r="DH185" s="41">
        <f t="shared" si="219"/>
        <v>11174.03822651</v>
      </c>
      <c r="DI185" s="41">
        <f t="shared" si="219"/>
        <v>11290.77996568</v>
      </c>
      <c r="DJ185" s="41">
        <f t="shared" si="219"/>
        <v>11323.79465874</v>
      </c>
      <c r="DK185" s="41">
        <f t="shared" si="219"/>
        <v>11217.173584439999</v>
      </c>
      <c r="DL185" s="41">
        <f t="shared" si="219"/>
        <v>11992.40971122</v>
      </c>
      <c r="DM185" s="41">
        <f t="shared" si="219"/>
        <v>0</v>
      </c>
      <c r="DN185" s="41">
        <f t="shared" si="219"/>
        <v>11603.49930754</v>
      </c>
      <c r="DO185" s="41">
        <f t="shared" si="219"/>
        <v>11695.09442537</v>
      </c>
      <c r="DP185" s="41">
        <f t="shared" si="219"/>
        <v>0</v>
      </c>
      <c r="DQ185" s="41">
        <f t="shared" si="219"/>
        <v>0</v>
      </c>
      <c r="DR185" s="41">
        <f t="shared" si="219"/>
        <v>11231.70941186</v>
      </c>
      <c r="DS185" s="41">
        <f t="shared" si="219"/>
        <v>11109.086124040001</v>
      </c>
      <c r="DT185" s="41">
        <f t="shared" si="219"/>
        <v>0</v>
      </c>
      <c r="DU185" s="41">
        <f t="shared" si="219"/>
        <v>0</v>
      </c>
      <c r="DV185" s="41">
        <f t="shared" si="219"/>
        <v>0</v>
      </c>
      <c r="DW185" s="41">
        <f t="shared" si="219"/>
        <v>0</v>
      </c>
      <c r="DX185" s="41">
        <f t="shared" si="219"/>
        <v>0</v>
      </c>
      <c r="DY185" s="41">
        <f t="shared" si="219"/>
        <v>0</v>
      </c>
      <c r="DZ185" s="41">
        <f t="shared" si="219"/>
        <v>0</v>
      </c>
      <c r="EA185" s="41">
        <f t="shared" ref="EA185:FX185" si="220">ROUND(IF((OR(EA179=1,EA180=1))=TRUE(),0,EA181*EA183),8)</f>
        <v>0</v>
      </c>
      <c r="EB185" s="41">
        <f t="shared" si="220"/>
        <v>10980.639302789999</v>
      </c>
      <c r="EC185" s="41">
        <f t="shared" si="220"/>
        <v>0</v>
      </c>
      <c r="ED185" s="41">
        <f t="shared" si="220"/>
        <v>0</v>
      </c>
      <c r="EE185" s="41">
        <f t="shared" si="220"/>
        <v>0</v>
      </c>
      <c r="EF185" s="41">
        <f t="shared" si="220"/>
        <v>11140.615425980001</v>
      </c>
      <c r="EG185" s="41">
        <f t="shared" si="220"/>
        <v>0</v>
      </c>
      <c r="EH185" s="41">
        <f t="shared" si="220"/>
        <v>0</v>
      </c>
      <c r="EI185" s="41">
        <f t="shared" si="220"/>
        <v>11580.11915133</v>
      </c>
      <c r="EJ185" s="41">
        <f t="shared" si="220"/>
        <v>11467.064382979999</v>
      </c>
      <c r="EK185" s="41">
        <f t="shared" si="220"/>
        <v>0</v>
      </c>
      <c r="EL185" s="41">
        <f t="shared" si="220"/>
        <v>10869.53204724</v>
      </c>
      <c r="EM185" s="41">
        <f t="shared" si="220"/>
        <v>0</v>
      </c>
      <c r="EN185" s="41">
        <f t="shared" si="220"/>
        <v>11038.566555580001</v>
      </c>
      <c r="EO185" s="41">
        <f t="shared" si="220"/>
        <v>0</v>
      </c>
      <c r="EP185" s="41">
        <f t="shared" si="220"/>
        <v>0</v>
      </c>
      <c r="EQ185" s="41">
        <f t="shared" si="220"/>
        <v>0</v>
      </c>
      <c r="ER185" s="41">
        <f t="shared" si="220"/>
        <v>0</v>
      </c>
      <c r="ES185" s="41">
        <f t="shared" si="220"/>
        <v>0</v>
      </c>
      <c r="ET185" s="41">
        <f t="shared" si="220"/>
        <v>0</v>
      </c>
      <c r="EU185" s="41">
        <f t="shared" si="220"/>
        <v>10765.330610049999</v>
      </c>
      <c r="EV185" s="41">
        <f t="shared" si="220"/>
        <v>0</v>
      </c>
      <c r="EW185" s="41">
        <f t="shared" si="220"/>
        <v>0</v>
      </c>
      <c r="EX185" s="41">
        <f t="shared" si="220"/>
        <v>0</v>
      </c>
      <c r="EY185" s="41">
        <f t="shared" si="220"/>
        <v>10980.30921589</v>
      </c>
      <c r="EZ185" s="41">
        <f t="shared" si="220"/>
        <v>0</v>
      </c>
      <c r="FA185" s="41">
        <f t="shared" si="220"/>
        <v>0</v>
      </c>
      <c r="FB185" s="41">
        <f t="shared" si="220"/>
        <v>0</v>
      </c>
      <c r="FC185" s="41">
        <f t="shared" si="220"/>
        <v>0</v>
      </c>
      <c r="FD185" s="41">
        <f t="shared" si="220"/>
        <v>0</v>
      </c>
      <c r="FE185" s="41">
        <f t="shared" si="220"/>
        <v>0</v>
      </c>
      <c r="FF185" s="41">
        <f t="shared" si="220"/>
        <v>0</v>
      </c>
      <c r="FG185" s="41">
        <f t="shared" si="220"/>
        <v>0</v>
      </c>
      <c r="FH185" s="41">
        <f t="shared" si="220"/>
        <v>0</v>
      </c>
      <c r="FI185" s="41">
        <f t="shared" si="220"/>
        <v>11517.51266647</v>
      </c>
      <c r="FJ185" s="41">
        <f t="shared" si="220"/>
        <v>0</v>
      </c>
      <c r="FK185" s="41">
        <f t="shared" si="220"/>
        <v>11619.67456664</v>
      </c>
      <c r="FL185" s="41">
        <f t="shared" si="220"/>
        <v>0</v>
      </c>
      <c r="FM185" s="41">
        <f t="shared" si="220"/>
        <v>0</v>
      </c>
      <c r="FN185" s="41">
        <f t="shared" si="220"/>
        <v>11664.001238250001</v>
      </c>
      <c r="FO185" s="41">
        <f t="shared" si="220"/>
        <v>11489.87338879</v>
      </c>
      <c r="FP185" s="41">
        <f t="shared" si="220"/>
        <v>11781.088068290001</v>
      </c>
      <c r="FQ185" s="41">
        <f t="shared" si="220"/>
        <v>11408.475956120001</v>
      </c>
      <c r="FR185" s="41">
        <f t="shared" si="220"/>
        <v>0</v>
      </c>
      <c r="FS185" s="41">
        <f t="shared" si="220"/>
        <v>0</v>
      </c>
      <c r="FT185" s="41">
        <f t="shared" si="220"/>
        <v>0</v>
      </c>
      <c r="FU185" s="41">
        <f t="shared" si="220"/>
        <v>11634.238401430001</v>
      </c>
      <c r="FV185" s="41">
        <f t="shared" si="220"/>
        <v>11226.87813974</v>
      </c>
      <c r="FW185" s="41">
        <f t="shared" si="220"/>
        <v>0</v>
      </c>
      <c r="FX185" s="41">
        <f t="shared" si="220"/>
        <v>0</v>
      </c>
      <c r="FY185" s="11"/>
      <c r="FZ185" s="41"/>
      <c r="GA185" s="7"/>
      <c r="GB185" s="41"/>
      <c r="GC185" s="41"/>
      <c r="GD185" s="41"/>
      <c r="GE185" s="41"/>
      <c r="GF185" s="41"/>
      <c r="GG185" s="7"/>
      <c r="GH185" s="41"/>
      <c r="GI185" s="41"/>
      <c r="GJ185" s="41"/>
      <c r="GK185" s="41"/>
      <c r="GL185" s="41"/>
      <c r="GM185" s="41"/>
    </row>
    <row r="186" spans="1:217" x14ac:dyDescent="0.35">
      <c r="A186" s="7"/>
      <c r="B186" s="7" t="s">
        <v>706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</row>
    <row r="187" spans="1:217" x14ac:dyDescent="0.35">
      <c r="A187" s="6" t="s">
        <v>707</v>
      </c>
      <c r="B187" s="7" t="s">
        <v>708</v>
      </c>
      <c r="C187" s="7">
        <f t="shared" ref="C187:BN187" si="221">ROUND(IF((OR(C179=1,C180=1))=TRUE(),0,(C185*459)+(C41*C185*C133)),2)</f>
        <v>12826525.74</v>
      </c>
      <c r="D187" s="7">
        <f t="shared" si="221"/>
        <v>34477378.700000003</v>
      </c>
      <c r="E187" s="7">
        <f t="shared" si="221"/>
        <v>12541466.789999999</v>
      </c>
      <c r="F187" s="7">
        <f t="shared" si="221"/>
        <v>22322076.41</v>
      </c>
      <c r="G187" s="7">
        <f t="shared" si="221"/>
        <v>0</v>
      </c>
      <c r="H187" s="7">
        <f t="shared" si="221"/>
        <v>0</v>
      </c>
      <c r="I187" s="7">
        <f t="shared" si="221"/>
        <v>15030476.529999999</v>
      </c>
      <c r="J187" s="7">
        <f t="shared" si="221"/>
        <v>7186273.2300000004</v>
      </c>
      <c r="K187" s="7">
        <f t="shared" si="221"/>
        <v>0</v>
      </c>
      <c r="L187" s="7">
        <f t="shared" si="221"/>
        <v>7676155.1699999999</v>
      </c>
      <c r="M187" s="7">
        <f t="shared" si="221"/>
        <v>6759019.7800000003</v>
      </c>
      <c r="N187" s="7">
        <f t="shared" si="221"/>
        <v>0</v>
      </c>
      <c r="O187" s="7">
        <f t="shared" si="221"/>
        <v>0</v>
      </c>
      <c r="P187" s="7">
        <f t="shared" si="221"/>
        <v>0</v>
      </c>
      <c r="Q187" s="7">
        <f t="shared" si="221"/>
        <v>51096420.75</v>
      </c>
      <c r="R187" s="7">
        <f t="shared" si="221"/>
        <v>10484028.5</v>
      </c>
      <c r="S187" s="7">
        <f t="shared" si="221"/>
        <v>6700844.2599999998</v>
      </c>
      <c r="T187" s="7">
        <f t="shared" si="221"/>
        <v>0</v>
      </c>
      <c r="U187" s="7">
        <f t="shared" si="221"/>
        <v>0</v>
      </c>
      <c r="V187" s="7">
        <f t="shared" si="221"/>
        <v>0</v>
      </c>
      <c r="W187" s="7">
        <f t="shared" si="221"/>
        <v>0</v>
      </c>
      <c r="X187" s="7">
        <f t="shared" si="221"/>
        <v>0</v>
      </c>
      <c r="Y187" s="7">
        <f t="shared" si="221"/>
        <v>5861954.9199999999</v>
      </c>
      <c r="Z187" s="7">
        <f t="shared" si="221"/>
        <v>0</v>
      </c>
      <c r="AA187" s="7">
        <f t="shared" si="221"/>
        <v>0</v>
      </c>
      <c r="AB187" s="7">
        <f t="shared" si="221"/>
        <v>0</v>
      </c>
      <c r="AC187" s="7">
        <f t="shared" si="221"/>
        <v>0</v>
      </c>
      <c r="AD187" s="7">
        <f t="shared" si="221"/>
        <v>0</v>
      </c>
      <c r="AE187" s="7">
        <f t="shared" si="221"/>
        <v>0</v>
      </c>
      <c r="AF187" s="7">
        <f t="shared" si="221"/>
        <v>0</v>
      </c>
      <c r="AG187" s="7">
        <f t="shared" si="221"/>
        <v>0</v>
      </c>
      <c r="AH187" s="7">
        <f t="shared" si="221"/>
        <v>5875012.4699999997</v>
      </c>
      <c r="AI187" s="7">
        <f t="shared" si="221"/>
        <v>0</v>
      </c>
      <c r="AJ187" s="7">
        <f t="shared" si="221"/>
        <v>0</v>
      </c>
      <c r="AK187" s="7">
        <f t="shared" si="221"/>
        <v>0</v>
      </c>
      <c r="AL187" s="7">
        <f t="shared" si="221"/>
        <v>0</v>
      </c>
      <c r="AM187" s="7">
        <f t="shared" si="221"/>
        <v>0</v>
      </c>
      <c r="AN187" s="7">
        <f t="shared" si="221"/>
        <v>0</v>
      </c>
      <c r="AO187" s="7">
        <f t="shared" si="221"/>
        <v>9204115.8800000008</v>
      </c>
      <c r="AP187" s="7">
        <f t="shared" si="221"/>
        <v>83409971.709999993</v>
      </c>
      <c r="AQ187" s="7">
        <f t="shared" si="221"/>
        <v>0</v>
      </c>
      <c r="AR187" s="7">
        <f t="shared" si="221"/>
        <v>0</v>
      </c>
      <c r="AS187" s="7">
        <f t="shared" si="221"/>
        <v>0</v>
      </c>
      <c r="AT187" s="7">
        <f t="shared" si="221"/>
        <v>0</v>
      </c>
      <c r="AU187" s="7">
        <f t="shared" si="221"/>
        <v>0</v>
      </c>
      <c r="AV187" s="7">
        <f t="shared" si="221"/>
        <v>0</v>
      </c>
      <c r="AW187" s="7">
        <f t="shared" si="221"/>
        <v>0</v>
      </c>
      <c r="AX187" s="7">
        <f t="shared" si="221"/>
        <v>0</v>
      </c>
      <c r="AY187" s="7">
        <f t="shared" si="221"/>
        <v>0</v>
      </c>
      <c r="AZ187" s="7">
        <f t="shared" si="221"/>
        <v>17936405</v>
      </c>
      <c r="BA187" s="7">
        <f t="shared" si="221"/>
        <v>12003781.029999999</v>
      </c>
      <c r="BB187" s="7">
        <f t="shared" si="221"/>
        <v>11068846.199999999</v>
      </c>
      <c r="BC187" s="7">
        <f t="shared" si="221"/>
        <v>27619858.539999999</v>
      </c>
      <c r="BD187" s="7">
        <f t="shared" si="221"/>
        <v>0</v>
      </c>
      <c r="BE187" s="7">
        <f t="shared" si="221"/>
        <v>0</v>
      </c>
      <c r="BF187" s="7">
        <f t="shared" si="221"/>
        <v>0</v>
      </c>
      <c r="BG187" s="7">
        <f t="shared" si="221"/>
        <v>6148651.2400000002</v>
      </c>
      <c r="BH187" s="7">
        <f t="shared" si="221"/>
        <v>0</v>
      </c>
      <c r="BI187" s="7">
        <f t="shared" si="221"/>
        <v>0</v>
      </c>
      <c r="BJ187" s="7">
        <f t="shared" si="221"/>
        <v>0</v>
      </c>
      <c r="BK187" s="7">
        <f t="shared" si="221"/>
        <v>23536341.949999999</v>
      </c>
      <c r="BL187" s="7">
        <f t="shared" si="221"/>
        <v>0</v>
      </c>
      <c r="BM187" s="7">
        <f t="shared" si="221"/>
        <v>0</v>
      </c>
      <c r="BN187" s="7">
        <f t="shared" si="221"/>
        <v>7903108.2800000003</v>
      </c>
      <c r="BO187" s="7">
        <f t="shared" ref="BO187:DZ187" si="222">ROUND(IF((OR(BO179=1,BO180=1))=TRUE(),0,(BO185*459)+(BO41*BO185*BO133)),2)</f>
        <v>6109005.0499999998</v>
      </c>
      <c r="BP187" s="7">
        <f t="shared" si="222"/>
        <v>0</v>
      </c>
      <c r="BQ187" s="7">
        <f t="shared" si="222"/>
        <v>10472234.67</v>
      </c>
      <c r="BR187" s="7">
        <f t="shared" si="222"/>
        <v>0</v>
      </c>
      <c r="BS187" s="7">
        <f t="shared" si="222"/>
        <v>6529987.54</v>
      </c>
      <c r="BT187" s="7">
        <f t="shared" si="222"/>
        <v>0</v>
      </c>
      <c r="BU187" s="7">
        <f t="shared" si="222"/>
        <v>0</v>
      </c>
      <c r="BV187" s="7">
        <f t="shared" si="222"/>
        <v>0</v>
      </c>
      <c r="BW187" s="7">
        <f t="shared" si="222"/>
        <v>0</v>
      </c>
      <c r="BX187" s="7">
        <f t="shared" si="222"/>
        <v>0</v>
      </c>
      <c r="BY187" s="7">
        <f t="shared" si="222"/>
        <v>5396349.3099999996</v>
      </c>
      <c r="BZ187" s="7">
        <f t="shared" si="222"/>
        <v>0</v>
      </c>
      <c r="CA187" s="7">
        <f t="shared" si="222"/>
        <v>0</v>
      </c>
      <c r="CB187" s="7">
        <f t="shared" si="222"/>
        <v>0</v>
      </c>
      <c r="CC187" s="7">
        <f t="shared" si="222"/>
        <v>0</v>
      </c>
      <c r="CD187" s="7">
        <f t="shared" si="222"/>
        <v>0</v>
      </c>
      <c r="CE187" s="7">
        <f t="shared" si="222"/>
        <v>0</v>
      </c>
      <c r="CF187" s="7">
        <f t="shared" si="222"/>
        <v>0</v>
      </c>
      <c r="CG187" s="7">
        <f t="shared" si="222"/>
        <v>0</v>
      </c>
      <c r="CH187" s="7">
        <f t="shared" si="222"/>
        <v>0</v>
      </c>
      <c r="CI187" s="7">
        <f t="shared" si="222"/>
        <v>5487644.46</v>
      </c>
      <c r="CJ187" s="7">
        <f t="shared" si="222"/>
        <v>5981621.7199999997</v>
      </c>
      <c r="CK187" s="7">
        <f t="shared" si="222"/>
        <v>0</v>
      </c>
      <c r="CL187" s="7">
        <f t="shared" si="222"/>
        <v>0</v>
      </c>
      <c r="CM187" s="7">
        <f t="shared" si="222"/>
        <v>6046920.7300000004</v>
      </c>
      <c r="CN187" s="7">
        <f t="shared" si="222"/>
        <v>0</v>
      </c>
      <c r="CO187" s="7">
        <f t="shared" si="222"/>
        <v>0</v>
      </c>
      <c r="CP187" s="7">
        <f t="shared" si="222"/>
        <v>6157205.2699999996</v>
      </c>
      <c r="CQ187" s="7">
        <f t="shared" si="222"/>
        <v>6071222.0199999996</v>
      </c>
      <c r="CR187" s="7">
        <f t="shared" si="222"/>
        <v>0</v>
      </c>
      <c r="CS187" s="7">
        <f t="shared" si="222"/>
        <v>0</v>
      </c>
      <c r="CT187" s="7">
        <f t="shared" si="222"/>
        <v>0</v>
      </c>
      <c r="CU187" s="7">
        <f t="shared" si="222"/>
        <v>0</v>
      </c>
      <c r="CV187" s="7">
        <f t="shared" si="222"/>
        <v>0</v>
      </c>
      <c r="CW187" s="7">
        <f t="shared" si="222"/>
        <v>0</v>
      </c>
      <c r="CX187" s="7">
        <f t="shared" si="222"/>
        <v>5483482.8099999996</v>
      </c>
      <c r="CY187" s="7">
        <f t="shared" si="222"/>
        <v>0</v>
      </c>
      <c r="CZ187" s="7">
        <f t="shared" si="222"/>
        <v>6726060.75</v>
      </c>
      <c r="DA187" s="7">
        <f t="shared" si="222"/>
        <v>0</v>
      </c>
      <c r="DB187" s="7">
        <f t="shared" si="222"/>
        <v>0</v>
      </c>
      <c r="DC187" s="7">
        <f t="shared" si="222"/>
        <v>0</v>
      </c>
      <c r="DD187" s="7">
        <f t="shared" si="222"/>
        <v>0</v>
      </c>
      <c r="DE187" s="7">
        <f t="shared" si="222"/>
        <v>0</v>
      </c>
      <c r="DF187" s="7">
        <f t="shared" si="222"/>
        <v>20407179.859999999</v>
      </c>
      <c r="DG187" s="7">
        <f t="shared" si="222"/>
        <v>0</v>
      </c>
      <c r="DH187" s="7">
        <f t="shared" si="222"/>
        <v>6596347.6399999997</v>
      </c>
      <c r="DI187" s="7">
        <f t="shared" si="222"/>
        <v>7348400.9100000001</v>
      </c>
      <c r="DJ187" s="7">
        <f t="shared" si="222"/>
        <v>5623487.0199999996</v>
      </c>
      <c r="DK187" s="7">
        <f t="shared" si="222"/>
        <v>5518445.5899999999</v>
      </c>
      <c r="DL187" s="7">
        <f t="shared" si="222"/>
        <v>10526649.43</v>
      </c>
      <c r="DM187" s="7">
        <f t="shared" si="222"/>
        <v>0</v>
      </c>
      <c r="DN187" s="7">
        <f t="shared" si="222"/>
        <v>6519867.0199999996</v>
      </c>
      <c r="DO187" s="7">
        <f t="shared" si="222"/>
        <v>8471131.1400000006</v>
      </c>
      <c r="DP187" s="7">
        <f t="shared" si="222"/>
        <v>0</v>
      </c>
      <c r="DQ187" s="7">
        <f t="shared" si="222"/>
        <v>0</v>
      </c>
      <c r="DR187" s="7">
        <f t="shared" si="222"/>
        <v>6608827.6699999999</v>
      </c>
      <c r="DS187" s="7">
        <f t="shared" si="222"/>
        <v>5754817.6699999999</v>
      </c>
      <c r="DT187" s="7">
        <f t="shared" si="222"/>
        <v>0</v>
      </c>
      <c r="DU187" s="7">
        <f t="shared" si="222"/>
        <v>0</v>
      </c>
      <c r="DV187" s="7">
        <f t="shared" si="222"/>
        <v>0</v>
      </c>
      <c r="DW187" s="7">
        <f t="shared" si="222"/>
        <v>0</v>
      </c>
      <c r="DX187" s="7">
        <f t="shared" si="222"/>
        <v>0</v>
      </c>
      <c r="DY187" s="7">
        <f t="shared" si="222"/>
        <v>0</v>
      </c>
      <c r="DZ187" s="7">
        <f t="shared" si="222"/>
        <v>0</v>
      </c>
      <c r="EA187" s="7">
        <f t="shared" ref="EA187:FX187" si="223">ROUND(IF((OR(EA179=1,EA180=1))=TRUE(),0,(EA185*459)+(EA41*EA185*EA133)),2)</f>
        <v>0</v>
      </c>
      <c r="EB187" s="7">
        <f t="shared" si="223"/>
        <v>5512500.54</v>
      </c>
      <c r="EC187" s="7">
        <f t="shared" si="223"/>
        <v>0</v>
      </c>
      <c r="ED187" s="7">
        <f t="shared" si="223"/>
        <v>0</v>
      </c>
      <c r="EE187" s="7">
        <f t="shared" si="223"/>
        <v>0</v>
      </c>
      <c r="EF187" s="7">
        <f t="shared" si="223"/>
        <v>6524612.8300000001</v>
      </c>
      <c r="EG187" s="7">
        <f t="shared" si="223"/>
        <v>0</v>
      </c>
      <c r="EH187" s="7">
        <f t="shared" si="223"/>
        <v>0</v>
      </c>
      <c r="EI187" s="7">
        <f t="shared" si="223"/>
        <v>21925473.359999999</v>
      </c>
      <c r="EJ187" s="7">
        <f t="shared" si="223"/>
        <v>13033924.060000001</v>
      </c>
      <c r="EK187" s="7">
        <f t="shared" si="223"/>
        <v>0</v>
      </c>
      <c r="EL187" s="7">
        <f t="shared" si="223"/>
        <v>5302940.34</v>
      </c>
      <c r="EM187" s="7">
        <f t="shared" si="223"/>
        <v>0</v>
      </c>
      <c r="EN187" s="7">
        <f t="shared" si="223"/>
        <v>6003743.8899999997</v>
      </c>
      <c r="EO187" s="7">
        <f t="shared" si="223"/>
        <v>0</v>
      </c>
      <c r="EP187" s="7">
        <f t="shared" si="223"/>
        <v>0</v>
      </c>
      <c r="EQ187" s="7">
        <f t="shared" si="223"/>
        <v>0</v>
      </c>
      <c r="ER187" s="7">
        <f t="shared" si="223"/>
        <v>0</v>
      </c>
      <c r="ES187" s="7">
        <f t="shared" si="223"/>
        <v>0</v>
      </c>
      <c r="ET187" s="7">
        <f t="shared" si="223"/>
        <v>0</v>
      </c>
      <c r="EU187" s="7">
        <f t="shared" si="223"/>
        <v>5633325.2599999998</v>
      </c>
      <c r="EV187" s="7">
        <f t="shared" si="223"/>
        <v>0</v>
      </c>
      <c r="EW187" s="7">
        <f t="shared" si="223"/>
        <v>0</v>
      </c>
      <c r="EX187" s="7">
        <f t="shared" si="223"/>
        <v>0</v>
      </c>
      <c r="EY187" s="7">
        <f t="shared" si="223"/>
        <v>5779156.3499999996</v>
      </c>
      <c r="EZ187" s="7">
        <f t="shared" si="223"/>
        <v>0</v>
      </c>
      <c r="FA187" s="7">
        <f t="shared" si="223"/>
        <v>0</v>
      </c>
      <c r="FB187" s="7">
        <f t="shared" si="223"/>
        <v>0</v>
      </c>
      <c r="FC187" s="7">
        <f t="shared" si="223"/>
        <v>0</v>
      </c>
      <c r="FD187" s="7">
        <f t="shared" si="223"/>
        <v>0</v>
      </c>
      <c r="FE187" s="7">
        <f t="shared" si="223"/>
        <v>0</v>
      </c>
      <c r="FF187" s="7">
        <f t="shared" si="223"/>
        <v>0</v>
      </c>
      <c r="FG187" s="7">
        <f t="shared" si="223"/>
        <v>0</v>
      </c>
      <c r="FH187" s="7">
        <f t="shared" si="223"/>
        <v>0</v>
      </c>
      <c r="FI187" s="7">
        <f t="shared" si="223"/>
        <v>6578803.2400000002</v>
      </c>
      <c r="FJ187" s="7">
        <f t="shared" si="223"/>
        <v>0</v>
      </c>
      <c r="FK187" s="7">
        <f t="shared" si="223"/>
        <v>7342844.1900000004</v>
      </c>
      <c r="FL187" s="7">
        <f t="shared" si="223"/>
        <v>0</v>
      </c>
      <c r="FM187" s="7">
        <f t="shared" si="223"/>
        <v>0</v>
      </c>
      <c r="FN187" s="7">
        <f t="shared" si="223"/>
        <v>28342263.300000001</v>
      </c>
      <c r="FO187" s="7">
        <f t="shared" si="223"/>
        <v>6095193.9900000002</v>
      </c>
      <c r="FP187" s="7">
        <f t="shared" si="223"/>
        <v>7241552.0899999999</v>
      </c>
      <c r="FQ187" s="7">
        <f t="shared" si="223"/>
        <v>5860351.5599999996</v>
      </c>
      <c r="FR187" s="7">
        <f t="shared" si="223"/>
        <v>0</v>
      </c>
      <c r="FS187" s="7">
        <f t="shared" si="223"/>
        <v>0</v>
      </c>
      <c r="FT187" s="7">
        <f t="shared" si="223"/>
        <v>0</v>
      </c>
      <c r="FU187" s="7">
        <f t="shared" si="223"/>
        <v>6119004.4199999999</v>
      </c>
      <c r="FV187" s="7">
        <f t="shared" si="223"/>
        <v>5722339.79</v>
      </c>
      <c r="FW187" s="7">
        <f t="shared" si="223"/>
        <v>0</v>
      </c>
      <c r="FX187" s="7">
        <f t="shared" si="223"/>
        <v>0</v>
      </c>
      <c r="FY187" s="41"/>
      <c r="FZ187" s="79"/>
      <c r="GA187" s="7"/>
      <c r="GB187" s="41"/>
      <c r="GC187" s="41"/>
      <c r="GD187" s="41"/>
      <c r="GE187" s="41"/>
      <c r="GF187" s="41"/>
      <c r="GG187" s="7"/>
      <c r="GH187" s="41"/>
      <c r="GI187" s="41"/>
      <c r="GJ187" s="41"/>
      <c r="GK187" s="41"/>
      <c r="GL187" s="41"/>
      <c r="GM187" s="41"/>
    </row>
    <row r="188" spans="1:217" x14ac:dyDescent="0.35">
      <c r="A188" s="7"/>
      <c r="B188" s="7" t="s">
        <v>709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</row>
    <row r="189" spans="1:217" x14ac:dyDescent="0.35">
      <c r="A189" s="6" t="s">
        <v>710</v>
      </c>
      <c r="B189" s="7" t="s">
        <v>711</v>
      </c>
      <c r="C189" s="18">
        <f t="shared" ref="C189:BN189" si="224">IF((OR(C179=1,C180=1))=TRUE(),0,C94)</f>
        <v>6353.7</v>
      </c>
      <c r="D189" s="18">
        <f t="shared" si="224"/>
        <v>39724.5</v>
      </c>
      <c r="E189" s="18">
        <f t="shared" si="224"/>
        <v>6143.56</v>
      </c>
      <c r="F189" s="18">
        <f t="shared" si="224"/>
        <v>21473.3</v>
      </c>
      <c r="G189" s="18">
        <f t="shared" si="224"/>
        <v>0</v>
      </c>
      <c r="H189" s="18">
        <f t="shared" si="224"/>
        <v>0</v>
      </c>
      <c r="I189" s="18">
        <f t="shared" si="224"/>
        <v>8686.7800000000007</v>
      </c>
      <c r="J189" s="18">
        <f t="shared" si="224"/>
        <v>2159.4</v>
      </c>
      <c r="K189" s="18">
        <f t="shared" si="224"/>
        <v>0</v>
      </c>
      <c r="L189" s="18">
        <f t="shared" si="224"/>
        <v>2234.4</v>
      </c>
      <c r="M189" s="18">
        <f t="shared" si="224"/>
        <v>1063.7</v>
      </c>
      <c r="N189" s="18">
        <f t="shared" si="224"/>
        <v>0</v>
      </c>
      <c r="O189" s="18">
        <f t="shared" si="224"/>
        <v>0</v>
      </c>
      <c r="P189" s="18">
        <f t="shared" si="224"/>
        <v>0</v>
      </c>
      <c r="Q189" s="18">
        <f t="shared" si="224"/>
        <v>37625.760000000002</v>
      </c>
      <c r="R189" s="18">
        <f t="shared" si="224"/>
        <v>497</v>
      </c>
      <c r="S189" s="18">
        <f t="shared" si="224"/>
        <v>1625.5</v>
      </c>
      <c r="T189" s="18">
        <f t="shared" si="224"/>
        <v>0</v>
      </c>
      <c r="U189" s="18">
        <f t="shared" si="224"/>
        <v>0</v>
      </c>
      <c r="V189" s="18">
        <f t="shared" si="224"/>
        <v>0</v>
      </c>
      <c r="W189" s="18">
        <f t="shared" si="224"/>
        <v>0</v>
      </c>
      <c r="X189" s="18">
        <f t="shared" si="224"/>
        <v>0</v>
      </c>
      <c r="Y189" s="18">
        <f t="shared" si="224"/>
        <v>442</v>
      </c>
      <c r="Z189" s="18">
        <f t="shared" si="224"/>
        <v>0</v>
      </c>
      <c r="AA189" s="18">
        <f t="shared" si="224"/>
        <v>0</v>
      </c>
      <c r="AB189" s="18">
        <f t="shared" si="224"/>
        <v>0</v>
      </c>
      <c r="AC189" s="18">
        <f t="shared" si="224"/>
        <v>0</v>
      </c>
      <c r="AD189" s="18">
        <f t="shared" si="224"/>
        <v>0</v>
      </c>
      <c r="AE189" s="18">
        <f t="shared" si="224"/>
        <v>0</v>
      </c>
      <c r="AF189" s="18">
        <f t="shared" si="224"/>
        <v>0</v>
      </c>
      <c r="AG189" s="18">
        <f t="shared" si="224"/>
        <v>0</v>
      </c>
      <c r="AH189" s="18">
        <f t="shared" si="224"/>
        <v>1003.7</v>
      </c>
      <c r="AI189" s="18">
        <f t="shared" si="224"/>
        <v>0</v>
      </c>
      <c r="AJ189" s="18">
        <f t="shared" si="224"/>
        <v>0</v>
      </c>
      <c r="AK189" s="18">
        <f t="shared" si="224"/>
        <v>0</v>
      </c>
      <c r="AL189" s="18">
        <f t="shared" si="224"/>
        <v>0</v>
      </c>
      <c r="AM189" s="18">
        <f t="shared" si="224"/>
        <v>0</v>
      </c>
      <c r="AN189" s="18">
        <f t="shared" si="224"/>
        <v>0</v>
      </c>
      <c r="AO189" s="18">
        <f t="shared" si="224"/>
        <v>4372.6600000000008</v>
      </c>
      <c r="AP189" s="18">
        <f t="shared" si="224"/>
        <v>84102.48</v>
      </c>
      <c r="AQ189" s="18">
        <f t="shared" si="224"/>
        <v>0</v>
      </c>
      <c r="AR189" s="18">
        <f t="shared" si="224"/>
        <v>0</v>
      </c>
      <c r="AS189" s="18">
        <f t="shared" si="224"/>
        <v>0</v>
      </c>
      <c r="AT189" s="18">
        <f t="shared" si="224"/>
        <v>0</v>
      </c>
      <c r="AU189" s="18">
        <f t="shared" si="224"/>
        <v>0</v>
      </c>
      <c r="AV189" s="18">
        <f t="shared" si="224"/>
        <v>0</v>
      </c>
      <c r="AW189" s="18">
        <f t="shared" si="224"/>
        <v>0</v>
      </c>
      <c r="AX189" s="18">
        <f t="shared" si="224"/>
        <v>0</v>
      </c>
      <c r="AY189" s="18">
        <f t="shared" si="224"/>
        <v>0</v>
      </c>
      <c r="AZ189" s="18">
        <f t="shared" si="224"/>
        <v>12453.94</v>
      </c>
      <c r="BA189" s="18">
        <f t="shared" si="224"/>
        <v>9018.2999999999993</v>
      </c>
      <c r="BB189" s="18">
        <f t="shared" si="224"/>
        <v>7765.18</v>
      </c>
      <c r="BC189" s="18">
        <f t="shared" si="224"/>
        <v>26004.219999999998</v>
      </c>
      <c r="BD189" s="18">
        <f t="shared" si="224"/>
        <v>0</v>
      </c>
      <c r="BE189" s="18">
        <f t="shared" si="224"/>
        <v>0</v>
      </c>
      <c r="BF189" s="18">
        <f t="shared" si="224"/>
        <v>0</v>
      </c>
      <c r="BG189" s="18">
        <f t="shared" si="224"/>
        <v>930</v>
      </c>
      <c r="BH189" s="18">
        <f t="shared" si="224"/>
        <v>0</v>
      </c>
      <c r="BI189" s="18">
        <f t="shared" si="224"/>
        <v>0</v>
      </c>
      <c r="BJ189" s="18">
        <f t="shared" si="224"/>
        <v>0</v>
      </c>
      <c r="BK189" s="18">
        <f t="shared" si="224"/>
        <v>19771.400000000001</v>
      </c>
      <c r="BL189" s="18">
        <f t="shared" si="224"/>
        <v>0</v>
      </c>
      <c r="BM189" s="18">
        <f t="shared" si="224"/>
        <v>0</v>
      </c>
      <c r="BN189" s="18">
        <f t="shared" si="224"/>
        <v>3246.38</v>
      </c>
      <c r="BO189" s="18">
        <f t="shared" ref="BO189:DZ189" si="225">IF((OR(BO179=1,BO180=1))=TRUE(),0,BO94)</f>
        <v>1299.0999999999999</v>
      </c>
      <c r="BP189" s="18">
        <f t="shared" si="225"/>
        <v>0</v>
      </c>
      <c r="BQ189" s="18">
        <f t="shared" si="225"/>
        <v>5934.8</v>
      </c>
      <c r="BR189" s="18">
        <f t="shared" si="225"/>
        <v>0</v>
      </c>
      <c r="BS189" s="18">
        <f t="shared" si="225"/>
        <v>1136.8</v>
      </c>
      <c r="BT189" s="18">
        <f t="shared" si="225"/>
        <v>0</v>
      </c>
      <c r="BU189" s="18">
        <f t="shared" si="225"/>
        <v>0</v>
      </c>
      <c r="BV189" s="18">
        <f t="shared" si="225"/>
        <v>0</v>
      </c>
      <c r="BW189" s="18">
        <f t="shared" si="225"/>
        <v>0</v>
      </c>
      <c r="BX189" s="18">
        <f t="shared" si="225"/>
        <v>0</v>
      </c>
      <c r="BY189" s="18">
        <f t="shared" si="225"/>
        <v>470.3</v>
      </c>
      <c r="BZ189" s="18">
        <f t="shared" si="225"/>
        <v>0</v>
      </c>
      <c r="CA189" s="18">
        <f t="shared" si="225"/>
        <v>0</v>
      </c>
      <c r="CB189" s="18">
        <f t="shared" si="225"/>
        <v>0</v>
      </c>
      <c r="CC189" s="18">
        <f t="shared" si="225"/>
        <v>0</v>
      </c>
      <c r="CD189" s="18">
        <f t="shared" si="225"/>
        <v>0</v>
      </c>
      <c r="CE189" s="18">
        <f t="shared" si="225"/>
        <v>0</v>
      </c>
      <c r="CF189" s="18">
        <f t="shared" si="225"/>
        <v>0</v>
      </c>
      <c r="CG189" s="18">
        <f t="shared" si="225"/>
        <v>0</v>
      </c>
      <c r="CH189" s="18">
        <f t="shared" si="225"/>
        <v>0</v>
      </c>
      <c r="CI189" s="18">
        <f t="shared" si="225"/>
        <v>703.3</v>
      </c>
      <c r="CJ189" s="18">
        <f t="shared" si="225"/>
        <v>922.3</v>
      </c>
      <c r="CK189" s="18">
        <f t="shared" si="225"/>
        <v>0</v>
      </c>
      <c r="CL189" s="18">
        <f t="shared" si="225"/>
        <v>0</v>
      </c>
      <c r="CM189" s="18">
        <f t="shared" si="225"/>
        <v>718</v>
      </c>
      <c r="CN189" s="18">
        <f t="shared" si="225"/>
        <v>0</v>
      </c>
      <c r="CO189" s="18">
        <f t="shared" si="225"/>
        <v>0</v>
      </c>
      <c r="CP189" s="18">
        <f t="shared" si="225"/>
        <v>997.19999999999993</v>
      </c>
      <c r="CQ189" s="18">
        <f t="shared" si="225"/>
        <v>799.9</v>
      </c>
      <c r="CR189" s="18">
        <f t="shared" si="225"/>
        <v>0</v>
      </c>
      <c r="CS189" s="18">
        <f t="shared" si="225"/>
        <v>0</v>
      </c>
      <c r="CT189" s="18">
        <f t="shared" si="225"/>
        <v>0</v>
      </c>
      <c r="CU189" s="18">
        <f t="shared" si="225"/>
        <v>0</v>
      </c>
      <c r="CV189" s="18">
        <f t="shared" si="225"/>
        <v>0</v>
      </c>
      <c r="CW189" s="18">
        <f t="shared" si="225"/>
        <v>0</v>
      </c>
      <c r="CX189" s="18">
        <f t="shared" si="225"/>
        <v>470.5</v>
      </c>
      <c r="CY189" s="18">
        <f t="shared" si="225"/>
        <v>0</v>
      </c>
      <c r="CZ189" s="18">
        <f t="shared" si="225"/>
        <v>1909.1</v>
      </c>
      <c r="DA189" s="18">
        <f t="shared" si="225"/>
        <v>0</v>
      </c>
      <c r="DB189" s="18">
        <f t="shared" si="225"/>
        <v>0</v>
      </c>
      <c r="DC189" s="18">
        <f t="shared" si="225"/>
        <v>0</v>
      </c>
      <c r="DD189" s="18">
        <f t="shared" si="225"/>
        <v>0</v>
      </c>
      <c r="DE189" s="18">
        <f t="shared" si="225"/>
        <v>0</v>
      </c>
      <c r="DF189" s="18">
        <f t="shared" si="225"/>
        <v>21439.42</v>
      </c>
      <c r="DG189" s="18">
        <f t="shared" si="225"/>
        <v>0</v>
      </c>
      <c r="DH189" s="18">
        <f t="shared" si="225"/>
        <v>1906.6</v>
      </c>
      <c r="DI189" s="18">
        <f t="shared" si="225"/>
        <v>2532.64</v>
      </c>
      <c r="DJ189" s="18">
        <f t="shared" si="225"/>
        <v>639</v>
      </c>
      <c r="DK189" s="18">
        <f t="shared" si="225"/>
        <v>485.5</v>
      </c>
      <c r="DL189" s="18">
        <f t="shared" si="225"/>
        <v>5728.68</v>
      </c>
      <c r="DM189" s="18">
        <f t="shared" si="225"/>
        <v>0</v>
      </c>
      <c r="DN189" s="18">
        <f t="shared" si="225"/>
        <v>1302.2</v>
      </c>
      <c r="DO189" s="18">
        <f t="shared" si="225"/>
        <v>3230</v>
      </c>
      <c r="DP189" s="18">
        <f t="shared" si="225"/>
        <v>0</v>
      </c>
      <c r="DQ189" s="18">
        <f t="shared" si="225"/>
        <v>0</v>
      </c>
      <c r="DR189" s="18">
        <f t="shared" si="225"/>
        <v>1367.8</v>
      </c>
      <c r="DS189" s="18">
        <f t="shared" si="225"/>
        <v>671.2</v>
      </c>
      <c r="DT189" s="18">
        <f t="shared" si="225"/>
        <v>0</v>
      </c>
      <c r="DU189" s="18">
        <f t="shared" si="225"/>
        <v>0</v>
      </c>
      <c r="DV189" s="18">
        <f t="shared" si="225"/>
        <v>0</v>
      </c>
      <c r="DW189" s="18">
        <f t="shared" si="225"/>
        <v>0</v>
      </c>
      <c r="DX189" s="18">
        <f t="shared" si="225"/>
        <v>0</v>
      </c>
      <c r="DY189" s="18">
        <f t="shared" si="225"/>
        <v>0</v>
      </c>
      <c r="DZ189" s="18">
        <f t="shared" si="225"/>
        <v>0</v>
      </c>
      <c r="EA189" s="18">
        <f t="shared" ref="EA189:FX189" si="226">IF((OR(EA179=1,EA180=1))=TRUE(),0,EA94)</f>
        <v>0</v>
      </c>
      <c r="EB189" s="18">
        <f t="shared" si="226"/>
        <v>570.9</v>
      </c>
      <c r="EC189" s="18">
        <f t="shared" si="226"/>
        <v>0</v>
      </c>
      <c r="ED189" s="18">
        <f t="shared" si="226"/>
        <v>0</v>
      </c>
      <c r="EE189" s="18">
        <f t="shared" si="226"/>
        <v>0</v>
      </c>
      <c r="EF189" s="18">
        <f t="shared" si="226"/>
        <v>1432.4</v>
      </c>
      <c r="EG189" s="18">
        <f t="shared" si="226"/>
        <v>0</v>
      </c>
      <c r="EH189" s="18">
        <f t="shared" si="226"/>
        <v>0</v>
      </c>
      <c r="EI189" s="18">
        <f t="shared" si="226"/>
        <v>14483.9</v>
      </c>
      <c r="EJ189" s="18">
        <f t="shared" si="226"/>
        <v>10108.18</v>
      </c>
      <c r="EK189" s="18">
        <f t="shared" si="226"/>
        <v>0</v>
      </c>
      <c r="EL189" s="18">
        <f t="shared" si="226"/>
        <v>467.5</v>
      </c>
      <c r="EM189" s="18">
        <f t="shared" si="226"/>
        <v>0</v>
      </c>
      <c r="EN189" s="18">
        <f t="shared" si="226"/>
        <v>946.6</v>
      </c>
      <c r="EO189" s="18">
        <f t="shared" si="226"/>
        <v>0</v>
      </c>
      <c r="EP189" s="18">
        <f t="shared" si="226"/>
        <v>0</v>
      </c>
      <c r="EQ189" s="18">
        <f t="shared" si="226"/>
        <v>0</v>
      </c>
      <c r="ER189" s="18">
        <f t="shared" si="226"/>
        <v>0</v>
      </c>
      <c r="ES189" s="18">
        <f t="shared" si="226"/>
        <v>0</v>
      </c>
      <c r="ET189" s="18">
        <f t="shared" si="226"/>
        <v>0</v>
      </c>
      <c r="EU189" s="18">
        <f t="shared" si="226"/>
        <v>577.5</v>
      </c>
      <c r="EV189" s="18">
        <f t="shared" si="226"/>
        <v>0</v>
      </c>
      <c r="EW189" s="18">
        <f t="shared" si="226"/>
        <v>0</v>
      </c>
      <c r="EX189" s="18">
        <f t="shared" si="226"/>
        <v>0</v>
      </c>
      <c r="EY189" s="18">
        <f t="shared" si="226"/>
        <v>224</v>
      </c>
      <c r="EZ189" s="18">
        <f t="shared" si="226"/>
        <v>0</v>
      </c>
      <c r="FA189" s="18">
        <f t="shared" si="226"/>
        <v>0</v>
      </c>
      <c r="FB189" s="18">
        <f t="shared" si="226"/>
        <v>0</v>
      </c>
      <c r="FC189" s="18">
        <f t="shared" si="226"/>
        <v>0</v>
      </c>
      <c r="FD189" s="18">
        <f t="shared" si="226"/>
        <v>0</v>
      </c>
      <c r="FE189" s="18">
        <f t="shared" si="226"/>
        <v>0</v>
      </c>
      <c r="FF189" s="18">
        <f t="shared" si="226"/>
        <v>0</v>
      </c>
      <c r="FG189" s="18">
        <f t="shared" si="226"/>
        <v>0</v>
      </c>
      <c r="FH189" s="18">
        <f t="shared" si="226"/>
        <v>0</v>
      </c>
      <c r="FI189" s="18">
        <f t="shared" si="226"/>
        <v>1772.9</v>
      </c>
      <c r="FJ189" s="18">
        <f t="shared" si="226"/>
        <v>0</v>
      </c>
      <c r="FK189" s="18">
        <f t="shared" si="226"/>
        <v>2574.3000000000002</v>
      </c>
      <c r="FL189" s="18">
        <f t="shared" si="226"/>
        <v>0</v>
      </c>
      <c r="FM189" s="18">
        <f t="shared" si="226"/>
        <v>0</v>
      </c>
      <c r="FN189" s="18">
        <f t="shared" si="226"/>
        <v>21728.36</v>
      </c>
      <c r="FO189" s="18">
        <f t="shared" si="226"/>
        <v>1093</v>
      </c>
      <c r="FP189" s="18">
        <f t="shared" si="226"/>
        <v>2293</v>
      </c>
      <c r="FQ189" s="18">
        <f t="shared" si="226"/>
        <v>989.2</v>
      </c>
      <c r="FR189" s="18">
        <f t="shared" si="226"/>
        <v>0</v>
      </c>
      <c r="FS189" s="18">
        <f t="shared" si="226"/>
        <v>0</v>
      </c>
      <c r="FT189" s="18">
        <f t="shared" si="226"/>
        <v>0</v>
      </c>
      <c r="FU189" s="18">
        <f t="shared" si="226"/>
        <v>826.8</v>
      </c>
      <c r="FV189" s="18">
        <f t="shared" si="226"/>
        <v>698.6</v>
      </c>
      <c r="FW189" s="18">
        <f t="shared" si="226"/>
        <v>0</v>
      </c>
      <c r="FX189" s="18">
        <f t="shared" si="226"/>
        <v>0</v>
      </c>
      <c r="FY189" s="7"/>
      <c r="FZ189" s="18"/>
      <c r="GA189" s="7"/>
      <c r="GB189" s="41"/>
      <c r="GC189" s="41"/>
      <c r="GD189" s="41"/>
      <c r="GE189" s="41"/>
      <c r="GF189" s="41"/>
      <c r="GG189" s="7"/>
      <c r="GH189" s="41"/>
      <c r="GI189" s="41"/>
      <c r="GJ189" s="41"/>
      <c r="GK189" s="41"/>
      <c r="GL189" s="41"/>
      <c r="GM189" s="41"/>
    </row>
    <row r="190" spans="1:217" x14ac:dyDescent="0.35">
      <c r="A190" s="6" t="s">
        <v>712</v>
      </c>
      <c r="B190" s="7" t="s">
        <v>713</v>
      </c>
      <c r="C190" s="7">
        <f t="shared" ref="C190:BN190" si="227">ROUND(IF((OR(C179=1,C180=1))=TRUE(),0,(C187/459*C189)+C176+C166),2)</f>
        <v>180187389.84</v>
      </c>
      <c r="D190" s="7">
        <f t="shared" si="227"/>
        <v>2992039080.3000002</v>
      </c>
      <c r="E190" s="7">
        <f t="shared" si="227"/>
        <v>169018040.38999999</v>
      </c>
      <c r="F190" s="7">
        <f t="shared" si="227"/>
        <v>1062206629.24</v>
      </c>
      <c r="G190" s="7">
        <f t="shared" si="227"/>
        <v>0</v>
      </c>
      <c r="H190" s="7">
        <f t="shared" si="227"/>
        <v>0</v>
      </c>
      <c r="I190" s="7">
        <f t="shared" si="227"/>
        <v>285750984.75999999</v>
      </c>
      <c r="J190" s="7">
        <f t="shared" si="227"/>
        <v>33950318.490000002</v>
      </c>
      <c r="K190" s="7">
        <f t="shared" si="227"/>
        <v>0</v>
      </c>
      <c r="L190" s="7">
        <f t="shared" si="227"/>
        <v>37583283.5</v>
      </c>
      <c r="M190" s="7">
        <f t="shared" si="227"/>
        <v>15850810.699999999</v>
      </c>
      <c r="N190" s="7">
        <f t="shared" si="227"/>
        <v>0</v>
      </c>
      <c r="O190" s="7">
        <f t="shared" si="227"/>
        <v>0</v>
      </c>
      <c r="P190" s="7">
        <f t="shared" si="227"/>
        <v>0</v>
      </c>
      <c r="Q190" s="7">
        <f t="shared" si="227"/>
        <v>4198396493.9099998</v>
      </c>
      <c r="R190" s="7">
        <f t="shared" si="227"/>
        <v>65638468.600000001</v>
      </c>
      <c r="S190" s="7">
        <f t="shared" si="227"/>
        <v>23832761.460000001</v>
      </c>
      <c r="T190" s="7">
        <f t="shared" si="227"/>
        <v>0</v>
      </c>
      <c r="U190" s="7">
        <f t="shared" si="227"/>
        <v>0</v>
      </c>
      <c r="V190" s="7">
        <f t="shared" si="227"/>
        <v>0</v>
      </c>
      <c r="W190" s="7">
        <f t="shared" si="227"/>
        <v>0</v>
      </c>
      <c r="X190" s="7">
        <f t="shared" si="227"/>
        <v>0</v>
      </c>
      <c r="Y190" s="7">
        <f t="shared" si="227"/>
        <v>10633037.710000001</v>
      </c>
      <c r="Z190" s="7">
        <f t="shared" si="227"/>
        <v>0</v>
      </c>
      <c r="AA190" s="7">
        <f t="shared" si="227"/>
        <v>0</v>
      </c>
      <c r="AB190" s="7">
        <f t="shared" si="227"/>
        <v>0</v>
      </c>
      <c r="AC190" s="7">
        <f t="shared" si="227"/>
        <v>0</v>
      </c>
      <c r="AD190" s="7">
        <f t="shared" si="227"/>
        <v>0</v>
      </c>
      <c r="AE190" s="7">
        <f t="shared" si="227"/>
        <v>0</v>
      </c>
      <c r="AF190" s="7">
        <f t="shared" si="227"/>
        <v>0</v>
      </c>
      <c r="AG190" s="7">
        <f t="shared" si="227"/>
        <v>0</v>
      </c>
      <c r="AH190" s="7">
        <f t="shared" si="227"/>
        <v>12846949.93</v>
      </c>
      <c r="AI190" s="7">
        <f t="shared" si="227"/>
        <v>0</v>
      </c>
      <c r="AJ190" s="7">
        <f t="shared" si="227"/>
        <v>0</v>
      </c>
      <c r="AK190" s="7">
        <f t="shared" si="227"/>
        <v>0</v>
      </c>
      <c r="AL190" s="7">
        <f t="shared" si="227"/>
        <v>0</v>
      </c>
      <c r="AM190" s="7">
        <f t="shared" si="227"/>
        <v>0</v>
      </c>
      <c r="AN190" s="7">
        <f t="shared" si="227"/>
        <v>0</v>
      </c>
      <c r="AO190" s="7">
        <f t="shared" si="227"/>
        <v>88788700.469999999</v>
      </c>
      <c r="AP190" s="7">
        <f t="shared" si="227"/>
        <v>15301648988.01</v>
      </c>
      <c r="AQ190" s="7">
        <f t="shared" si="227"/>
        <v>0</v>
      </c>
      <c r="AR190" s="7">
        <f t="shared" si="227"/>
        <v>0</v>
      </c>
      <c r="AS190" s="7">
        <f t="shared" si="227"/>
        <v>0</v>
      </c>
      <c r="AT190" s="7">
        <f t="shared" si="227"/>
        <v>0</v>
      </c>
      <c r="AU190" s="7">
        <f t="shared" si="227"/>
        <v>0</v>
      </c>
      <c r="AV190" s="7">
        <f t="shared" si="227"/>
        <v>0</v>
      </c>
      <c r="AW190" s="7">
        <f t="shared" si="227"/>
        <v>0</v>
      </c>
      <c r="AX190" s="7">
        <f t="shared" si="227"/>
        <v>0</v>
      </c>
      <c r="AY190" s="7">
        <f t="shared" si="227"/>
        <v>0</v>
      </c>
      <c r="AZ190" s="7">
        <f t="shared" si="227"/>
        <v>488573687.07999998</v>
      </c>
      <c r="BA190" s="7">
        <f t="shared" si="227"/>
        <v>238299483.72999999</v>
      </c>
      <c r="BB190" s="7">
        <f t="shared" si="227"/>
        <v>187508056.96000001</v>
      </c>
      <c r="BC190" s="7">
        <f t="shared" si="227"/>
        <v>1571159142.73</v>
      </c>
      <c r="BD190" s="7">
        <f t="shared" si="227"/>
        <v>0</v>
      </c>
      <c r="BE190" s="7">
        <f t="shared" si="227"/>
        <v>0</v>
      </c>
      <c r="BF190" s="7">
        <f t="shared" si="227"/>
        <v>0</v>
      </c>
      <c r="BG190" s="7">
        <f t="shared" si="227"/>
        <v>12510445.810000001</v>
      </c>
      <c r="BH190" s="7">
        <f t="shared" si="227"/>
        <v>0</v>
      </c>
      <c r="BI190" s="7">
        <f t="shared" si="227"/>
        <v>0</v>
      </c>
      <c r="BJ190" s="7">
        <f t="shared" si="227"/>
        <v>0</v>
      </c>
      <c r="BK190" s="7">
        <f t="shared" si="227"/>
        <v>1117654410.96</v>
      </c>
      <c r="BL190" s="7">
        <f t="shared" si="227"/>
        <v>0</v>
      </c>
      <c r="BM190" s="7">
        <f t="shared" si="227"/>
        <v>0</v>
      </c>
      <c r="BN190" s="7">
        <f t="shared" si="227"/>
        <v>56344616.020000003</v>
      </c>
      <c r="BO190" s="7">
        <f t="shared" ref="BO190:DZ190" si="228">ROUND(IF((OR(BO179=1,BO180=1))=TRUE(),0,(BO187/459*BO189)+BO176+BO166),2)</f>
        <v>17297406.579999998</v>
      </c>
      <c r="BP190" s="7">
        <f t="shared" si="228"/>
        <v>0</v>
      </c>
      <c r="BQ190" s="7">
        <f t="shared" si="228"/>
        <v>136409384.19</v>
      </c>
      <c r="BR190" s="7">
        <f t="shared" si="228"/>
        <v>0</v>
      </c>
      <c r="BS190" s="7">
        <f t="shared" si="228"/>
        <v>16324278.99</v>
      </c>
      <c r="BT190" s="7">
        <f t="shared" si="228"/>
        <v>0</v>
      </c>
      <c r="BU190" s="7">
        <f t="shared" si="228"/>
        <v>0</v>
      </c>
      <c r="BV190" s="7">
        <f t="shared" si="228"/>
        <v>0</v>
      </c>
      <c r="BW190" s="7">
        <f t="shared" si="228"/>
        <v>0</v>
      </c>
      <c r="BX190" s="7">
        <f t="shared" si="228"/>
        <v>0</v>
      </c>
      <c r="BY190" s="7">
        <f>ROUND(IF((OR(BY179=1,BY180=1))=TRUE(),0,(BY187/459*BY189)+BY176+BY166),2)</f>
        <v>5529200.6100000003</v>
      </c>
      <c r="BZ190" s="7">
        <f t="shared" si="228"/>
        <v>0</v>
      </c>
      <c r="CA190" s="7">
        <f t="shared" si="228"/>
        <v>0</v>
      </c>
      <c r="CB190" s="7">
        <f t="shared" si="228"/>
        <v>0</v>
      </c>
      <c r="CC190" s="7">
        <f t="shared" si="228"/>
        <v>0</v>
      </c>
      <c r="CD190" s="7">
        <f t="shared" si="228"/>
        <v>0</v>
      </c>
      <c r="CE190" s="7">
        <f t="shared" si="228"/>
        <v>0</v>
      </c>
      <c r="CF190" s="7">
        <f t="shared" si="228"/>
        <v>0</v>
      </c>
      <c r="CG190" s="7">
        <f t="shared" si="228"/>
        <v>0</v>
      </c>
      <c r="CH190" s="7">
        <f t="shared" si="228"/>
        <v>0</v>
      </c>
      <c r="CI190" s="7">
        <f t="shared" si="228"/>
        <v>8471363.5899999999</v>
      </c>
      <c r="CJ190" s="7">
        <f t="shared" si="228"/>
        <v>12167426</v>
      </c>
      <c r="CK190" s="7">
        <f t="shared" si="228"/>
        <v>0</v>
      </c>
      <c r="CL190" s="7">
        <f t="shared" si="228"/>
        <v>0</v>
      </c>
      <c r="CM190" s="7">
        <f t="shared" si="228"/>
        <v>9724316.6099999994</v>
      </c>
      <c r="CN190" s="7">
        <f t="shared" si="228"/>
        <v>0</v>
      </c>
      <c r="CO190" s="7">
        <f t="shared" si="228"/>
        <v>0</v>
      </c>
      <c r="CP190" s="7">
        <f t="shared" si="228"/>
        <v>13577529.619999999</v>
      </c>
      <c r="CQ190" s="7">
        <f t="shared" si="228"/>
        <v>10582041.970000001</v>
      </c>
      <c r="CR190" s="7">
        <f t="shared" si="228"/>
        <v>0</v>
      </c>
      <c r="CS190" s="7">
        <f t="shared" si="228"/>
        <v>0</v>
      </c>
      <c r="CT190" s="7">
        <f t="shared" si="228"/>
        <v>0</v>
      </c>
      <c r="CU190" s="7">
        <f t="shared" si="228"/>
        <v>0</v>
      </c>
      <c r="CV190" s="7">
        <f t="shared" si="228"/>
        <v>0</v>
      </c>
      <c r="CW190" s="7">
        <f t="shared" si="228"/>
        <v>0</v>
      </c>
      <c r="CX190" s="7">
        <f t="shared" si="228"/>
        <v>5637859.4400000004</v>
      </c>
      <c r="CY190" s="7">
        <f t="shared" si="228"/>
        <v>0</v>
      </c>
      <c r="CZ190" s="7">
        <f t="shared" si="228"/>
        <v>27999924.449999999</v>
      </c>
      <c r="DA190" s="7">
        <f t="shared" si="228"/>
        <v>0</v>
      </c>
      <c r="DB190" s="7">
        <f t="shared" si="228"/>
        <v>0</v>
      </c>
      <c r="DC190" s="7">
        <f t="shared" si="228"/>
        <v>0</v>
      </c>
      <c r="DD190" s="7">
        <f t="shared" si="228"/>
        <v>0</v>
      </c>
      <c r="DE190" s="7">
        <f t="shared" si="228"/>
        <v>0</v>
      </c>
      <c r="DF190" s="7">
        <f t="shared" si="228"/>
        <v>953973785.15999997</v>
      </c>
      <c r="DG190" s="7">
        <f t="shared" si="228"/>
        <v>0</v>
      </c>
      <c r="DH190" s="7">
        <f t="shared" si="228"/>
        <v>27484495.809999999</v>
      </c>
      <c r="DI190" s="7">
        <f t="shared" si="228"/>
        <v>40651934.25</v>
      </c>
      <c r="DJ190" s="7">
        <f t="shared" si="228"/>
        <v>7846421.6299999999</v>
      </c>
      <c r="DK190" s="7">
        <f t="shared" si="228"/>
        <v>5854916.4400000004</v>
      </c>
      <c r="DL190" s="7">
        <f t="shared" si="228"/>
        <v>131618540.11</v>
      </c>
      <c r="DM190" s="7">
        <f t="shared" si="228"/>
        <v>0</v>
      </c>
      <c r="DN190" s="7">
        <f t="shared" si="228"/>
        <v>18551850.77</v>
      </c>
      <c r="DO190" s="7">
        <f t="shared" si="228"/>
        <v>60009701</v>
      </c>
      <c r="DP190" s="7">
        <f t="shared" si="228"/>
        <v>0</v>
      </c>
      <c r="DQ190" s="7">
        <f t="shared" si="228"/>
        <v>0</v>
      </c>
      <c r="DR190" s="7">
        <f t="shared" si="228"/>
        <v>19714026.079999998</v>
      </c>
      <c r="DS190" s="7">
        <f t="shared" si="228"/>
        <v>8439330.1099999994</v>
      </c>
      <c r="DT190" s="7">
        <f t="shared" si="228"/>
        <v>0</v>
      </c>
      <c r="DU190" s="7">
        <f t="shared" si="228"/>
        <v>0</v>
      </c>
      <c r="DV190" s="7">
        <f t="shared" si="228"/>
        <v>0</v>
      </c>
      <c r="DW190" s="7">
        <f t="shared" si="228"/>
        <v>0</v>
      </c>
      <c r="DX190" s="7">
        <f t="shared" si="228"/>
        <v>0</v>
      </c>
      <c r="DY190" s="7">
        <f t="shared" si="228"/>
        <v>0</v>
      </c>
      <c r="DZ190" s="7">
        <f t="shared" si="228"/>
        <v>0</v>
      </c>
      <c r="EA190" s="7">
        <f t="shared" ref="EA190:ET190" si="229">ROUND(IF((OR(EA179=1,EA180=1))=TRUE(),0,(EA187/459*EA189)+EA176+EA166),2)</f>
        <v>0</v>
      </c>
      <c r="EB190" s="7">
        <f t="shared" si="229"/>
        <v>6913298.8099999996</v>
      </c>
      <c r="EC190" s="7">
        <f t="shared" si="229"/>
        <v>0</v>
      </c>
      <c r="ED190" s="7">
        <f t="shared" si="229"/>
        <v>0</v>
      </c>
      <c r="EE190" s="7">
        <f t="shared" si="229"/>
        <v>0</v>
      </c>
      <c r="EF190" s="7">
        <f t="shared" si="229"/>
        <v>20430668.300000001</v>
      </c>
      <c r="EG190" s="7">
        <f t="shared" si="229"/>
        <v>0</v>
      </c>
      <c r="EH190" s="7">
        <f t="shared" si="229"/>
        <v>0</v>
      </c>
      <c r="EI190" s="7">
        <f t="shared" si="229"/>
        <v>692239881.66999996</v>
      </c>
      <c r="EJ190" s="7">
        <f t="shared" si="229"/>
        <v>289328957.02999997</v>
      </c>
      <c r="EK190" s="7">
        <f t="shared" si="229"/>
        <v>0</v>
      </c>
      <c r="EL190" s="7">
        <f t="shared" si="229"/>
        <v>5402011.3099999996</v>
      </c>
      <c r="EM190" s="7">
        <f t="shared" si="229"/>
        <v>0</v>
      </c>
      <c r="EN190" s="7">
        <f t="shared" si="229"/>
        <v>12926004.33</v>
      </c>
      <c r="EO190" s="7">
        <f t="shared" si="229"/>
        <v>0</v>
      </c>
      <c r="EP190" s="7">
        <f t="shared" si="229"/>
        <v>0</v>
      </c>
      <c r="EQ190" s="7">
        <f t="shared" si="229"/>
        <v>0</v>
      </c>
      <c r="ER190" s="7">
        <f t="shared" si="229"/>
        <v>0</v>
      </c>
      <c r="ES190" s="7">
        <f t="shared" si="229"/>
        <v>0</v>
      </c>
      <c r="ET190" s="7">
        <f t="shared" si="229"/>
        <v>0</v>
      </c>
      <c r="EU190" s="7">
        <f>ROUND(IF((OR(EU179=1,EU180=1))=TRUE(),0,(EU187/459*EU189)+EU176+EU166),2)</f>
        <v>7165352.3200000003</v>
      </c>
      <c r="EV190" s="7">
        <f t="shared" ref="EV190:FX190" si="230">ROUND(IF((OR(EV179=1,EV180=1))=TRUE(),0,(EV187/459*EV189)+EV176+EV166),2)</f>
        <v>0</v>
      </c>
      <c r="EW190" s="7">
        <f t="shared" si="230"/>
        <v>0</v>
      </c>
      <c r="EX190" s="7">
        <f t="shared" si="230"/>
        <v>0</v>
      </c>
      <c r="EY190" s="7">
        <f t="shared" si="230"/>
        <v>8332261.3600000003</v>
      </c>
      <c r="EZ190" s="7">
        <f t="shared" si="230"/>
        <v>0</v>
      </c>
      <c r="FA190" s="7">
        <f t="shared" si="230"/>
        <v>0</v>
      </c>
      <c r="FB190" s="7">
        <f t="shared" si="230"/>
        <v>0</v>
      </c>
      <c r="FC190" s="7">
        <f t="shared" si="230"/>
        <v>0</v>
      </c>
      <c r="FD190" s="7">
        <f t="shared" si="230"/>
        <v>0</v>
      </c>
      <c r="FE190" s="7">
        <f t="shared" si="230"/>
        <v>0</v>
      </c>
      <c r="FF190" s="7">
        <f t="shared" si="230"/>
        <v>0</v>
      </c>
      <c r="FG190" s="7">
        <f t="shared" si="230"/>
        <v>0</v>
      </c>
      <c r="FH190" s="7">
        <f t="shared" si="230"/>
        <v>0</v>
      </c>
      <c r="FI190" s="7">
        <f t="shared" si="230"/>
        <v>25527451.879999999</v>
      </c>
      <c r="FJ190" s="7">
        <f t="shared" si="230"/>
        <v>0</v>
      </c>
      <c r="FK190" s="7">
        <f t="shared" si="230"/>
        <v>41362704.899999999</v>
      </c>
      <c r="FL190" s="7">
        <f t="shared" si="230"/>
        <v>0</v>
      </c>
      <c r="FM190" s="7">
        <f t="shared" si="230"/>
        <v>0</v>
      </c>
      <c r="FN190" s="7">
        <f t="shared" si="230"/>
        <v>1346769370.76</v>
      </c>
      <c r="FO190" s="7">
        <f t="shared" si="230"/>
        <v>14549940.050000001</v>
      </c>
      <c r="FP190" s="7">
        <f t="shared" si="230"/>
        <v>36406252.149999999</v>
      </c>
      <c r="FQ190" s="7">
        <f t="shared" si="230"/>
        <v>12676363.380000001</v>
      </c>
      <c r="FR190" s="7">
        <f t="shared" si="230"/>
        <v>0</v>
      </c>
      <c r="FS190" s="7">
        <f t="shared" si="230"/>
        <v>0</v>
      </c>
      <c r="FT190" s="7">
        <f t="shared" si="230"/>
        <v>0</v>
      </c>
      <c r="FU190" s="7">
        <f t="shared" si="230"/>
        <v>11135797.4</v>
      </c>
      <c r="FV190" s="7">
        <f t="shared" si="230"/>
        <v>8788760.0600000005</v>
      </c>
      <c r="FW190" s="7">
        <f t="shared" si="230"/>
        <v>0</v>
      </c>
      <c r="FX190" s="7">
        <f t="shared" si="230"/>
        <v>0</v>
      </c>
      <c r="FY190" s="7"/>
      <c r="FZ190" s="7">
        <f>SUM(C190:FX190)</f>
        <v>32228242589.720013</v>
      </c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</row>
    <row r="191" spans="1:217" x14ac:dyDescent="0.35">
      <c r="A191" s="7"/>
      <c r="B191" s="7" t="s">
        <v>714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18"/>
      <c r="FZ191" s="7"/>
      <c r="GA191" s="7"/>
      <c r="GB191" s="79"/>
      <c r="GC191" s="79"/>
      <c r="GD191" s="79"/>
      <c r="GE191" s="79"/>
      <c r="GF191" s="79"/>
      <c r="GG191" s="7"/>
      <c r="GH191" s="79"/>
      <c r="GI191" s="79"/>
      <c r="GJ191" s="79"/>
      <c r="GK191" s="79"/>
      <c r="GL191" s="7"/>
      <c r="GM191" s="7"/>
    </row>
    <row r="192" spans="1:217" x14ac:dyDescent="0.35">
      <c r="A192" s="6" t="s">
        <v>593</v>
      </c>
      <c r="B192" s="7" t="s">
        <v>593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</row>
    <row r="193" spans="1:195" x14ac:dyDescent="0.35">
      <c r="A193" s="6" t="s">
        <v>593</v>
      </c>
      <c r="B193" s="42" t="s">
        <v>715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18"/>
      <c r="GC193" s="18"/>
      <c r="GD193" s="18"/>
      <c r="GE193" s="18"/>
      <c r="GF193" s="18"/>
      <c r="GG193" s="7"/>
      <c r="GH193" s="7"/>
      <c r="GI193" s="7"/>
      <c r="GJ193" s="7"/>
      <c r="GK193" s="7"/>
      <c r="GL193" s="7"/>
      <c r="GM193" s="7"/>
    </row>
    <row r="194" spans="1:195" x14ac:dyDescent="0.35">
      <c r="A194" s="6" t="s">
        <v>716</v>
      </c>
      <c r="B194" s="7" t="s">
        <v>717</v>
      </c>
      <c r="C194" s="7">
        <f t="shared" ref="C194:BN194" si="231">+C51</f>
        <v>66719849.18</v>
      </c>
      <c r="D194" s="7">
        <f t="shared" si="231"/>
        <v>401052117.13</v>
      </c>
      <c r="E194" s="7">
        <f t="shared" si="231"/>
        <v>69147674.489999995</v>
      </c>
      <c r="F194" s="7">
        <f t="shared" si="231"/>
        <v>204651311.71000001</v>
      </c>
      <c r="G194" s="7">
        <f t="shared" si="231"/>
        <v>13453195.119999999</v>
      </c>
      <c r="H194" s="7">
        <f t="shared" si="231"/>
        <v>11696242</v>
      </c>
      <c r="I194" s="7">
        <f t="shared" si="231"/>
        <v>97581917.879999995</v>
      </c>
      <c r="J194" s="7">
        <f t="shared" si="231"/>
        <v>22222616.920000002</v>
      </c>
      <c r="K194" s="7">
        <f t="shared" si="231"/>
        <v>3597400.33</v>
      </c>
      <c r="L194" s="7">
        <f t="shared" si="231"/>
        <v>24506954.100000001</v>
      </c>
      <c r="M194" s="7">
        <f t="shared" si="231"/>
        <v>13949492.859999999</v>
      </c>
      <c r="N194" s="7">
        <f t="shared" si="231"/>
        <v>525649516</v>
      </c>
      <c r="O194" s="7">
        <f t="shared" si="231"/>
        <v>132061724.56</v>
      </c>
      <c r="P194" s="7">
        <f t="shared" si="231"/>
        <v>4148906.53</v>
      </c>
      <c r="Q194" s="7">
        <f t="shared" si="231"/>
        <v>411488843.22000003</v>
      </c>
      <c r="R194" s="7">
        <f t="shared" si="231"/>
        <v>46180103.68</v>
      </c>
      <c r="S194" s="7">
        <f t="shared" si="231"/>
        <v>17107070.829999998</v>
      </c>
      <c r="T194" s="7">
        <f t="shared" si="231"/>
        <v>2617504.7400000002</v>
      </c>
      <c r="U194" s="7">
        <f t="shared" si="231"/>
        <v>1250283.8700000001</v>
      </c>
      <c r="V194" s="7">
        <f t="shared" si="231"/>
        <v>3590952.05</v>
      </c>
      <c r="W194" s="7">
        <f t="shared" si="231"/>
        <v>2612680.69</v>
      </c>
      <c r="X194" s="7">
        <f t="shared" si="231"/>
        <v>997745.07</v>
      </c>
      <c r="Y194" s="7">
        <f t="shared" si="231"/>
        <v>8173158.6299999999</v>
      </c>
      <c r="Z194" s="7">
        <f t="shared" si="231"/>
        <v>3261696.01</v>
      </c>
      <c r="AA194" s="7">
        <f t="shared" si="231"/>
        <v>304443239.94999999</v>
      </c>
      <c r="AB194" s="7">
        <f t="shared" si="231"/>
        <v>283463415.39999998</v>
      </c>
      <c r="AC194" s="7">
        <f t="shared" si="231"/>
        <v>10241530.539999999</v>
      </c>
      <c r="AD194" s="7">
        <f t="shared" si="231"/>
        <v>13914545.619999999</v>
      </c>
      <c r="AE194" s="7">
        <f t="shared" si="231"/>
        <v>1831391.78</v>
      </c>
      <c r="AF194" s="7">
        <f t="shared" si="231"/>
        <v>2944026.54</v>
      </c>
      <c r="AG194" s="7">
        <f t="shared" si="231"/>
        <v>7255852.0599999996</v>
      </c>
      <c r="AH194" s="7">
        <f t="shared" si="231"/>
        <v>10474934.390000001</v>
      </c>
      <c r="AI194" s="7">
        <f t="shared" si="231"/>
        <v>4387940.42</v>
      </c>
      <c r="AJ194" s="7">
        <f t="shared" si="231"/>
        <v>2746300.46</v>
      </c>
      <c r="AK194" s="7">
        <f t="shared" si="231"/>
        <v>3329167.58</v>
      </c>
      <c r="AL194" s="7">
        <f t="shared" si="231"/>
        <v>3727154.18</v>
      </c>
      <c r="AM194" s="7">
        <f t="shared" si="231"/>
        <v>4853084</v>
      </c>
      <c r="AN194" s="7">
        <f t="shared" si="231"/>
        <v>4445684.7699999996</v>
      </c>
      <c r="AO194" s="7">
        <f t="shared" si="231"/>
        <v>43969743.049999997</v>
      </c>
      <c r="AP194" s="7">
        <f t="shared" si="231"/>
        <v>915418317.79999995</v>
      </c>
      <c r="AQ194" s="7">
        <f t="shared" si="231"/>
        <v>3670950.9</v>
      </c>
      <c r="AR194" s="7">
        <f t="shared" si="231"/>
        <v>623723794.23000002</v>
      </c>
      <c r="AS194" s="7">
        <f t="shared" si="231"/>
        <v>71372618.310000002</v>
      </c>
      <c r="AT194" s="7">
        <f t="shared" si="231"/>
        <v>22803775.030000001</v>
      </c>
      <c r="AU194" s="7">
        <f t="shared" si="231"/>
        <v>3869015.65</v>
      </c>
      <c r="AV194" s="7">
        <f t="shared" si="231"/>
        <v>4288096.72</v>
      </c>
      <c r="AW194" s="7">
        <f t="shared" si="231"/>
        <v>3780229.83</v>
      </c>
      <c r="AX194" s="7">
        <f t="shared" si="231"/>
        <v>1730491.42</v>
      </c>
      <c r="AY194" s="7">
        <f t="shared" si="231"/>
        <v>5198338.68</v>
      </c>
      <c r="AZ194" s="7">
        <f t="shared" si="231"/>
        <v>130705533.2</v>
      </c>
      <c r="BA194" s="7">
        <f t="shared" si="231"/>
        <v>87065190.739999995</v>
      </c>
      <c r="BB194" s="7">
        <f t="shared" si="231"/>
        <v>77286743.219999999</v>
      </c>
      <c r="BC194" s="7">
        <f t="shared" si="231"/>
        <v>275601414.35000002</v>
      </c>
      <c r="BD194" s="7">
        <f t="shared" si="231"/>
        <v>33997276.729999997</v>
      </c>
      <c r="BE194" s="7">
        <f t="shared" si="231"/>
        <v>13749223.98</v>
      </c>
      <c r="BF194" s="7">
        <f t="shared" si="231"/>
        <v>241224913.16</v>
      </c>
      <c r="BG194" s="7">
        <f t="shared" si="231"/>
        <v>10547333.800000001</v>
      </c>
      <c r="BH194" s="7">
        <f t="shared" si="231"/>
        <v>6471912.9199999999</v>
      </c>
      <c r="BI194" s="7">
        <f t="shared" si="231"/>
        <v>3998617.75</v>
      </c>
      <c r="BJ194" s="7">
        <f t="shared" si="231"/>
        <v>60558049.659999996</v>
      </c>
      <c r="BK194" s="7">
        <f t="shared" si="231"/>
        <v>291654956.88</v>
      </c>
      <c r="BL194" s="7">
        <f t="shared" si="231"/>
        <v>2792311.05</v>
      </c>
      <c r="BM194" s="7">
        <f t="shared" si="231"/>
        <v>4032044.62</v>
      </c>
      <c r="BN194" s="7">
        <f t="shared" si="231"/>
        <v>32978274.32</v>
      </c>
      <c r="BO194" s="7">
        <f t="shared" ref="BO194:DZ194" si="232">+BO51</f>
        <v>13431519.279999999</v>
      </c>
      <c r="BP194" s="7">
        <f t="shared" si="232"/>
        <v>3313669.31</v>
      </c>
      <c r="BQ194" s="7">
        <f t="shared" si="232"/>
        <v>63425868.539999999</v>
      </c>
      <c r="BR194" s="7">
        <f t="shared" si="232"/>
        <v>44729359.560000002</v>
      </c>
      <c r="BS194" s="7">
        <f t="shared" si="232"/>
        <v>13294531.24</v>
      </c>
      <c r="BT194" s="7">
        <f t="shared" si="232"/>
        <v>5108189.07</v>
      </c>
      <c r="BU194" s="7">
        <f t="shared" si="232"/>
        <v>5105332.01</v>
      </c>
      <c r="BV194" s="7">
        <f t="shared" si="232"/>
        <v>12919929.119999999</v>
      </c>
      <c r="BW194" s="7">
        <f t="shared" si="232"/>
        <v>19975143.93</v>
      </c>
      <c r="BX194" s="7">
        <f t="shared" si="232"/>
        <v>1619685.66</v>
      </c>
      <c r="BY194" s="7">
        <f t="shared" si="232"/>
        <v>5673908.8499999996</v>
      </c>
      <c r="BZ194" s="7">
        <f t="shared" si="232"/>
        <v>3129044.67</v>
      </c>
      <c r="CA194" s="7">
        <f t="shared" si="232"/>
        <v>2784567.23</v>
      </c>
      <c r="CB194" s="7">
        <f t="shared" si="232"/>
        <v>772843770.21000004</v>
      </c>
      <c r="CC194" s="7">
        <f t="shared" si="232"/>
        <v>2950892.52</v>
      </c>
      <c r="CD194" s="7">
        <f t="shared" si="232"/>
        <v>1590048.84</v>
      </c>
      <c r="CE194" s="7">
        <f t="shared" si="232"/>
        <v>2411575.94</v>
      </c>
      <c r="CF194" s="7">
        <f t="shared" si="232"/>
        <v>2490848.86</v>
      </c>
      <c r="CG194" s="7">
        <f t="shared" si="232"/>
        <v>3239768.81</v>
      </c>
      <c r="CH194" s="7">
        <f t="shared" si="232"/>
        <v>2032511.16</v>
      </c>
      <c r="CI194" s="7">
        <f t="shared" si="232"/>
        <v>7403011.4000000004</v>
      </c>
      <c r="CJ194" s="7">
        <f t="shared" si="232"/>
        <v>10361280.5</v>
      </c>
      <c r="CK194" s="7">
        <f t="shared" si="232"/>
        <v>57748531.310000002</v>
      </c>
      <c r="CL194" s="7">
        <f t="shared" si="232"/>
        <v>14111193.9</v>
      </c>
      <c r="CM194" s="7">
        <f t="shared" si="232"/>
        <v>8571895.0299999993</v>
      </c>
      <c r="CN194" s="7">
        <f t="shared" si="232"/>
        <v>305459488.16000003</v>
      </c>
      <c r="CO194" s="7">
        <f t="shared" si="232"/>
        <v>141329141.08000001</v>
      </c>
      <c r="CP194" s="7">
        <f t="shared" si="232"/>
        <v>10850547.109999999</v>
      </c>
      <c r="CQ194" s="7">
        <f t="shared" si="232"/>
        <v>9667081.9700000007</v>
      </c>
      <c r="CR194" s="7">
        <f t="shared" si="232"/>
        <v>3354540.33</v>
      </c>
      <c r="CS194" s="7">
        <f t="shared" si="232"/>
        <v>4217199.87</v>
      </c>
      <c r="CT194" s="7">
        <f t="shared" si="232"/>
        <v>1969085.4</v>
      </c>
      <c r="CU194" s="7">
        <f t="shared" si="232"/>
        <v>4496356.8899999997</v>
      </c>
      <c r="CV194" s="7">
        <f t="shared" si="232"/>
        <v>927869.74</v>
      </c>
      <c r="CW194" s="7">
        <f t="shared" si="232"/>
        <v>3123676.14</v>
      </c>
      <c r="CX194" s="7">
        <f t="shared" si="232"/>
        <v>5113049.0199999996</v>
      </c>
      <c r="CY194" s="7">
        <f t="shared" si="232"/>
        <v>1012983.36</v>
      </c>
      <c r="CZ194" s="7">
        <f t="shared" si="232"/>
        <v>19736826.550000001</v>
      </c>
      <c r="DA194" s="7">
        <f t="shared" si="232"/>
        <v>3154789.73</v>
      </c>
      <c r="DB194" s="7">
        <f t="shared" si="232"/>
        <v>4052304.29</v>
      </c>
      <c r="DC194" s="7">
        <f t="shared" si="232"/>
        <v>2601021.4</v>
      </c>
      <c r="DD194" s="7">
        <f t="shared" si="232"/>
        <v>2949343.28</v>
      </c>
      <c r="DE194" s="7">
        <f t="shared" si="232"/>
        <v>4304175.45</v>
      </c>
      <c r="DF194" s="7">
        <f t="shared" si="232"/>
        <v>205428339.49000001</v>
      </c>
      <c r="DG194" s="7">
        <f t="shared" si="232"/>
        <v>1724436.21</v>
      </c>
      <c r="DH194" s="7">
        <f t="shared" si="232"/>
        <v>19283620.140000001</v>
      </c>
      <c r="DI194" s="7">
        <f t="shared" si="232"/>
        <v>25669778.629999999</v>
      </c>
      <c r="DJ194" s="7">
        <f t="shared" si="232"/>
        <v>7111285.1900000004</v>
      </c>
      <c r="DK194" s="7">
        <f t="shared" si="232"/>
        <v>5211322.96</v>
      </c>
      <c r="DL194" s="7">
        <f t="shared" si="232"/>
        <v>58400673.609999999</v>
      </c>
      <c r="DM194" s="7">
        <f t="shared" si="232"/>
        <v>4018783.77</v>
      </c>
      <c r="DN194" s="7">
        <f t="shared" si="232"/>
        <v>14797471.5</v>
      </c>
      <c r="DO194" s="7">
        <f t="shared" si="232"/>
        <v>32455902</v>
      </c>
      <c r="DP194" s="7">
        <f t="shared" si="232"/>
        <v>3369729.4</v>
      </c>
      <c r="DQ194" s="7">
        <f t="shared" si="232"/>
        <v>9020096.1600000001</v>
      </c>
      <c r="DR194" s="7">
        <f t="shared" si="232"/>
        <v>14975984.630000001</v>
      </c>
      <c r="DS194" s="7">
        <f t="shared" si="232"/>
        <v>8429420.1199999992</v>
      </c>
      <c r="DT194" s="7">
        <f t="shared" si="232"/>
        <v>2867310.86</v>
      </c>
      <c r="DU194" s="7">
        <f t="shared" si="232"/>
        <v>4605720.43</v>
      </c>
      <c r="DV194" s="7">
        <f t="shared" si="232"/>
        <v>3353720.72</v>
      </c>
      <c r="DW194" s="7">
        <f t="shared" si="232"/>
        <v>4128757.67</v>
      </c>
      <c r="DX194" s="7">
        <f t="shared" si="232"/>
        <v>3298855.25</v>
      </c>
      <c r="DY194" s="7">
        <f t="shared" si="232"/>
        <v>4436322.12</v>
      </c>
      <c r="DZ194" s="7">
        <f t="shared" si="232"/>
        <v>8560790.4700000007</v>
      </c>
      <c r="EA194" s="7">
        <f t="shared" ref="EA194:FX194" si="233">+EA51</f>
        <v>6529849.6799999997</v>
      </c>
      <c r="EB194" s="7">
        <f t="shared" si="233"/>
        <v>6396331.5700000003</v>
      </c>
      <c r="EC194" s="7">
        <f t="shared" si="233"/>
        <v>3975160.76</v>
      </c>
      <c r="ED194" s="7">
        <f t="shared" si="233"/>
        <v>21131733.359999999</v>
      </c>
      <c r="EE194" s="7">
        <f t="shared" si="233"/>
        <v>3038532.79</v>
      </c>
      <c r="EF194" s="7">
        <f t="shared" si="233"/>
        <v>15323547.789999999</v>
      </c>
      <c r="EG194" s="7">
        <f t="shared" si="233"/>
        <v>3581197.21</v>
      </c>
      <c r="EH194" s="7">
        <f t="shared" si="233"/>
        <v>3454620.19</v>
      </c>
      <c r="EI194" s="7">
        <f t="shared" si="233"/>
        <v>155065584.93000001</v>
      </c>
      <c r="EJ194" s="7">
        <f t="shared" si="233"/>
        <v>94906535.140000001</v>
      </c>
      <c r="EK194" s="7">
        <f t="shared" si="233"/>
        <v>7122858.3899999997</v>
      </c>
      <c r="EL194" s="7">
        <f t="shared" si="233"/>
        <v>4983519.76</v>
      </c>
      <c r="EM194" s="7">
        <f t="shared" si="233"/>
        <v>4767206.7699999996</v>
      </c>
      <c r="EN194" s="7">
        <f t="shared" si="233"/>
        <v>11027692.5</v>
      </c>
      <c r="EO194" s="7">
        <f t="shared" si="233"/>
        <v>4219755.97</v>
      </c>
      <c r="EP194" s="7">
        <f t="shared" si="233"/>
        <v>5038887.46</v>
      </c>
      <c r="EQ194" s="7">
        <f t="shared" si="233"/>
        <v>26819236.190000001</v>
      </c>
      <c r="ER194" s="7">
        <f t="shared" si="233"/>
        <v>4306820.08</v>
      </c>
      <c r="ES194" s="7">
        <f t="shared" si="233"/>
        <v>2723078.91</v>
      </c>
      <c r="ET194" s="7">
        <f t="shared" si="233"/>
        <v>3861075.65</v>
      </c>
      <c r="EU194" s="7">
        <f t="shared" si="233"/>
        <v>7118095.5300000003</v>
      </c>
      <c r="EV194" s="7">
        <f t="shared" si="233"/>
        <v>1770145.84</v>
      </c>
      <c r="EW194" s="7">
        <f t="shared" si="233"/>
        <v>11865998.57</v>
      </c>
      <c r="EX194" s="7">
        <f t="shared" si="233"/>
        <v>3312990.93</v>
      </c>
      <c r="EY194" s="7">
        <f t="shared" si="233"/>
        <v>7554255.9199999999</v>
      </c>
      <c r="EZ194" s="7">
        <f t="shared" si="233"/>
        <v>2472804.35</v>
      </c>
      <c r="FA194" s="7">
        <f t="shared" si="233"/>
        <v>36810687.869999997</v>
      </c>
      <c r="FB194" s="7">
        <f t="shared" si="233"/>
        <v>4416504.42</v>
      </c>
      <c r="FC194" s="7">
        <f t="shared" si="233"/>
        <v>18929228.760000002</v>
      </c>
      <c r="FD194" s="7">
        <f t="shared" si="233"/>
        <v>4811205.87</v>
      </c>
      <c r="FE194" s="7">
        <f t="shared" si="233"/>
        <v>1928053.17</v>
      </c>
      <c r="FF194" s="7">
        <f t="shared" si="233"/>
        <v>3331850.92</v>
      </c>
      <c r="FG194" s="7">
        <f t="shared" si="233"/>
        <v>2326466.5099999998</v>
      </c>
      <c r="FH194" s="7">
        <f t="shared" si="233"/>
        <v>1518430.27</v>
      </c>
      <c r="FI194" s="7">
        <f t="shared" si="233"/>
        <v>18174298.379999999</v>
      </c>
      <c r="FJ194" s="7">
        <f t="shared" si="233"/>
        <v>19514541.68</v>
      </c>
      <c r="FK194" s="7">
        <f t="shared" si="233"/>
        <v>24992684.260000002</v>
      </c>
      <c r="FL194" s="7">
        <f t="shared" si="233"/>
        <v>79338871.329999998</v>
      </c>
      <c r="FM194" s="7">
        <f t="shared" si="233"/>
        <v>36378240.899999999</v>
      </c>
      <c r="FN194" s="7">
        <f t="shared" si="233"/>
        <v>225612866.44</v>
      </c>
      <c r="FO194" s="7">
        <f t="shared" si="233"/>
        <v>11364072.85</v>
      </c>
      <c r="FP194" s="7">
        <f t="shared" si="233"/>
        <v>24255342.969999999</v>
      </c>
      <c r="FQ194" s="7">
        <f t="shared" si="233"/>
        <v>10232293.92</v>
      </c>
      <c r="FR194" s="7">
        <f t="shared" si="233"/>
        <v>2990961.91</v>
      </c>
      <c r="FS194" s="7">
        <f t="shared" si="233"/>
        <v>3156962.51</v>
      </c>
      <c r="FT194" s="7">
        <f t="shared" si="233"/>
        <v>1352119.29</v>
      </c>
      <c r="FU194" s="7">
        <f t="shared" si="233"/>
        <v>9507575.9399999995</v>
      </c>
      <c r="FV194" s="7">
        <f t="shared" si="233"/>
        <v>7753079.2300000004</v>
      </c>
      <c r="FW194" s="7">
        <f t="shared" si="233"/>
        <v>3096878.8</v>
      </c>
      <c r="FX194" s="7">
        <f t="shared" si="233"/>
        <v>1236153</v>
      </c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</row>
    <row r="195" spans="1:195" x14ac:dyDescent="0.35">
      <c r="A195" s="6" t="s">
        <v>718</v>
      </c>
      <c r="B195" s="7" t="s">
        <v>719</v>
      </c>
      <c r="C195" s="46">
        <f t="shared" ref="C195:BN195" si="234">C65</f>
        <v>0.08</v>
      </c>
      <c r="D195" s="46">
        <f t="shared" si="234"/>
        <v>0.08</v>
      </c>
      <c r="E195" s="46">
        <f t="shared" si="234"/>
        <v>0.08</v>
      </c>
      <c r="F195" s="46">
        <f t="shared" si="234"/>
        <v>0.08</v>
      </c>
      <c r="G195" s="46">
        <f t="shared" si="234"/>
        <v>0.08</v>
      </c>
      <c r="H195" s="46">
        <f t="shared" si="234"/>
        <v>0.08</v>
      </c>
      <c r="I195" s="46">
        <f t="shared" si="234"/>
        <v>0.08</v>
      </c>
      <c r="J195" s="46">
        <f t="shared" si="234"/>
        <v>0.08</v>
      </c>
      <c r="K195" s="46">
        <f t="shared" si="234"/>
        <v>0.08</v>
      </c>
      <c r="L195" s="46">
        <f t="shared" si="234"/>
        <v>0.08</v>
      </c>
      <c r="M195" s="46">
        <f t="shared" si="234"/>
        <v>0.08</v>
      </c>
      <c r="N195" s="46">
        <f t="shared" si="234"/>
        <v>0.08</v>
      </c>
      <c r="O195" s="46">
        <f t="shared" si="234"/>
        <v>0.08</v>
      </c>
      <c r="P195" s="46">
        <f t="shared" si="234"/>
        <v>0.08</v>
      </c>
      <c r="Q195" s="46">
        <f t="shared" si="234"/>
        <v>0.08</v>
      </c>
      <c r="R195" s="46">
        <f t="shared" si="234"/>
        <v>0.08</v>
      </c>
      <c r="S195" s="46">
        <f t="shared" si="234"/>
        <v>0.08</v>
      </c>
      <c r="T195" s="46">
        <f t="shared" si="234"/>
        <v>0.08</v>
      </c>
      <c r="U195" s="46">
        <f t="shared" si="234"/>
        <v>0.08</v>
      </c>
      <c r="V195" s="46">
        <f t="shared" si="234"/>
        <v>0.08</v>
      </c>
      <c r="W195" s="46">
        <f t="shared" si="234"/>
        <v>0.08</v>
      </c>
      <c r="X195" s="46">
        <f t="shared" si="234"/>
        <v>0.08</v>
      </c>
      <c r="Y195" s="46">
        <f t="shared" si="234"/>
        <v>0.08</v>
      </c>
      <c r="Z195" s="46">
        <f t="shared" si="234"/>
        <v>0.08</v>
      </c>
      <c r="AA195" s="46">
        <f t="shared" si="234"/>
        <v>0.08</v>
      </c>
      <c r="AB195" s="46">
        <f t="shared" si="234"/>
        <v>0.08</v>
      </c>
      <c r="AC195" s="46">
        <f t="shared" si="234"/>
        <v>0.08</v>
      </c>
      <c r="AD195" s="46">
        <f t="shared" si="234"/>
        <v>0.08</v>
      </c>
      <c r="AE195" s="46">
        <f t="shared" si="234"/>
        <v>0.08</v>
      </c>
      <c r="AF195" s="46">
        <f t="shared" si="234"/>
        <v>0.08</v>
      </c>
      <c r="AG195" s="46">
        <f t="shared" si="234"/>
        <v>0.08</v>
      </c>
      <c r="AH195" s="46">
        <f t="shared" si="234"/>
        <v>0.08</v>
      </c>
      <c r="AI195" s="46">
        <f t="shared" si="234"/>
        <v>0.08</v>
      </c>
      <c r="AJ195" s="46">
        <f t="shared" si="234"/>
        <v>0.08</v>
      </c>
      <c r="AK195" s="46">
        <f t="shared" si="234"/>
        <v>0.08</v>
      </c>
      <c r="AL195" s="46">
        <f t="shared" si="234"/>
        <v>0.08</v>
      </c>
      <c r="AM195" s="46">
        <f t="shared" si="234"/>
        <v>0.08</v>
      </c>
      <c r="AN195" s="46">
        <f t="shared" si="234"/>
        <v>0.08</v>
      </c>
      <c r="AO195" s="46">
        <f t="shared" si="234"/>
        <v>0.08</v>
      </c>
      <c r="AP195" s="46">
        <f t="shared" si="234"/>
        <v>0.08</v>
      </c>
      <c r="AQ195" s="46">
        <f t="shared" si="234"/>
        <v>0.08</v>
      </c>
      <c r="AR195" s="46">
        <f t="shared" si="234"/>
        <v>0.08</v>
      </c>
      <c r="AS195" s="46">
        <f t="shared" si="234"/>
        <v>0.08</v>
      </c>
      <c r="AT195" s="46">
        <f t="shared" si="234"/>
        <v>0.08</v>
      </c>
      <c r="AU195" s="46">
        <f t="shared" si="234"/>
        <v>0.08</v>
      </c>
      <c r="AV195" s="46">
        <f t="shared" si="234"/>
        <v>0.08</v>
      </c>
      <c r="AW195" s="46">
        <f t="shared" si="234"/>
        <v>0.08</v>
      </c>
      <c r="AX195" s="46">
        <f t="shared" si="234"/>
        <v>0.08</v>
      </c>
      <c r="AY195" s="46">
        <f t="shared" si="234"/>
        <v>0.08</v>
      </c>
      <c r="AZ195" s="94">
        <f t="shared" si="234"/>
        <v>0.08</v>
      </c>
      <c r="BA195" s="46">
        <f t="shared" si="234"/>
        <v>0.08</v>
      </c>
      <c r="BB195" s="46">
        <f t="shared" si="234"/>
        <v>0.08</v>
      </c>
      <c r="BC195" s="46">
        <f t="shared" si="234"/>
        <v>0.08</v>
      </c>
      <c r="BD195" s="46">
        <f t="shared" si="234"/>
        <v>0.08</v>
      </c>
      <c r="BE195" s="46">
        <f t="shared" si="234"/>
        <v>0.08</v>
      </c>
      <c r="BF195" s="46">
        <f t="shared" si="234"/>
        <v>0.08</v>
      </c>
      <c r="BG195" s="46">
        <f t="shared" si="234"/>
        <v>0.08</v>
      </c>
      <c r="BH195" s="46">
        <f t="shared" si="234"/>
        <v>0.08</v>
      </c>
      <c r="BI195" s="46">
        <f t="shared" si="234"/>
        <v>0.08</v>
      </c>
      <c r="BJ195" s="46">
        <f t="shared" si="234"/>
        <v>0.08</v>
      </c>
      <c r="BK195" s="46">
        <f t="shared" si="234"/>
        <v>0.08</v>
      </c>
      <c r="BL195" s="46">
        <f t="shared" si="234"/>
        <v>0.08</v>
      </c>
      <c r="BM195" s="46">
        <f t="shared" si="234"/>
        <v>0.08</v>
      </c>
      <c r="BN195" s="46">
        <f t="shared" si="234"/>
        <v>0.08</v>
      </c>
      <c r="BO195" s="46">
        <f t="shared" ref="BO195:DZ195" si="235">BO65</f>
        <v>0.08</v>
      </c>
      <c r="BP195" s="46">
        <f t="shared" si="235"/>
        <v>0.08</v>
      </c>
      <c r="BQ195" s="46">
        <f t="shared" si="235"/>
        <v>0.08</v>
      </c>
      <c r="BR195" s="46">
        <f t="shared" si="235"/>
        <v>0.08</v>
      </c>
      <c r="BS195" s="46">
        <f t="shared" si="235"/>
        <v>0.08</v>
      </c>
      <c r="BT195" s="46">
        <f t="shared" si="235"/>
        <v>0.08</v>
      </c>
      <c r="BU195" s="46">
        <f t="shared" si="235"/>
        <v>0.08</v>
      </c>
      <c r="BV195" s="46">
        <f t="shared" si="235"/>
        <v>0.08</v>
      </c>
      <c r="BW195" s="46">
        <f t="shared" si="235"/>
        <v>0.08</v>
      </c>
      <c r="BX195" s="46">
        <f t="shared" si="235"/>
        <v>0.08</v>
      </c>
      <c r="BY195" s="46">
        <f t="shared" si="235"/>
        <v>0.08</v>
      </c>
      <c r="BZ195" s="46">
        <f t="shared" si="235"/>
        <v>0.08</v>
      </c>
      <c r="CA195" s="46">
        <f t="shared" si="235"/>
        <v>0.08</v>
      </c>
      <c r="CB195" s="46">
        <f t="shared" si="235"/>
        <v>0.08</v>
      </c>
      <c r="CC195" s="46">
        <f t="shared" si="235"/>
        <v>0.08</v>
      </c>
      <c r="CD195" s="46">
        <f t="shared" si="235"/>
        <v>0.08</v>
      </c>
      <c r="CE195" s="46">
        <f t="shared" si="235"/>
        <v>0.08</v>
      </c>
      <c r="CF195" s="46">
        <f t="shared" si="235"/>
        <v>0.08</v>
      </c>
      <c r="CG195" s="46">
        <f t="shared" si="235"/>
        <v>0.08</v>
      </c>
      <c r="CH195" s="46">
        <f t="shared" si="235"/>
        <v>0.08</v>
      </c>
      <c r="CI195" s="46">
        <f t="shared" si="235"/>
        <v>0.08</v>
      </c>
      <c r="CJ195" s="46">
        <f t="shared" si="235"/>
        <v>0.08</v>
      </c>
      <c r="CK195" s="46">
        <f t="shared" si="235"/>
        <v>0.08</v>
      </c>
      <c r="CL195" s="46">
        <f t="shared" si="235"/>
        <v>0.08</v>
      </c>
      <c r="CM195" s="46">
        <f t="shared" si="235"/>
        <v>0.08</v>
      </c>
      <c r="CN195" s="46">
        <f t="shared" si="235"/>
        <v>0.08</v>
      </c>
      <c r="CO195" s="46">
        <f t="shared" si="235"/>
        <v>0.08</v>
      </c>
      <c r="CP195" s="46">
        <f t="shared" si="235"/>
        <v>0.08</v>
      </c>
      <c r="CQ195" s="46">
        <f t="shared" si="235"/>
        <v>0.08</v>
      </c>
      <c r="CR195" s="46">
        <f t="shared" si="235"/>
        <v>0.08</v>
      </c>
      <c r="CS195" s="46">
        <f t="shared" si="235"/>
        <v>0.08</v>
      </c>
      <c r="CT195" s="46">
        <f t="shared" si="235"/>
        <v>0.08</v>
      </c>
      <c r="CU195" s="46">
        <f t="shared" si="235"/>
        <v>0.08</v>
      </c>
      <c r="CV195" s="46">
        <f t="shared" si="235"/>
        <v>0.08</v>
      </c>
      <c r="CW195" s="46">
        <f t="shared" si="235"/>
        <v>0.08</v>
      </c>
      <c r="CX195" s="46">
        <f t="shared" si="235"/>
        <v>0.08</v>
      </c>
      <c r="CY195" s="46">
        <f t="shared" si="235"/>
        <v>0.08</v>
      </c>
      <c r="CZ195" s="46">
        <f t="shared" si="235"/>
        <v>0.08</v>
      </c>
      <c r="DA195" s="46">
        <f t="shared" si="235"/>
        <v>0.08</v>
      </c>
      <c r="DB195" s="46">
        <f t="shared" si="235"/>
        <v>0.08</v>
      </c>
      <c r="DC195" s="46">
        <f t="shared" si="235"/>
        <v>0.08</v>
      </c>
      <c r="DD195" s="46">
        <f t="shared" si="235"/>
        <v>0.08</v>
      </c>
      <c r="DE195" s="46">
        <f t="shared" si="235"/>
        <v>0.08</v>
      </c>
      <c r="DF195" s="46">
        <f t="shared" si="235"/>
        <v>0.08</v>
      </c>
      <c r="DG195" s="46">
        <f t="shared" si="235"/>
        <v>0.08</v>
      </c>
      <c r="DH195" s="46">
        <f t="shared" si="235"/>
        <v>0.08</v>
      </c>
      <c r="DI195" s="46">
        <f t="shared" si="235"/>
        <v>0.08</v>
      </c>
      <c r="DJ195" s="46">
        <f t="shared" si="235"/>
        <v>0.08</v>
      </c>
      <c r="DK195" s="46">
        <f t="shared" si="235"/>
        <v>0.08</v>
      </c>
      <c r="DL195" s="46">
        <f t="shared" si="235"/>
        <v>0.08</v>
      </c>
      <c r="DM195" s="46">
        <f t="shared" si="235"/>
        <v>0.08</v>
      </c>
      <c r="DN195" s="46">
        <f t="shared" si="235"/>
        <v>0.08</v>
      </c>
      <c r="DO195" s="46">
        <f t="shared" si="235"/>
        <v>0.08</v>
      </c>
      <c r="DP195" s="46">
        <f t="shared" si="235"/>
        <v>0.08</v>
      </c>
      <c r="DQ195" s="46">
        <f t="shared" si="235"/>
        <v>0.08</v>
      </c>
      <c r="DR195" s="46">
        <f t="shared" si="235"/>
        <v>0.08</v>
      </c>
      <c r="DS195" s="46">
        <f t="shared" si="235"/>
        <v>0.08</v>
      </c>
      <c r="DT195" s="46">
        <f t="shared" si="235"/>
        <v>0.08</v>
      </c>
      <c r="DU195" s="46">
        <f t="shared" si="235"/>
        <v>0.08</v>
      </c>
      <c r="DV195" s="46">
        <f t="shared" si="235"/>
        <v>0.08</v>
      </c>
      <c r="DW195" s="46">
        <f t="shared" si="235"/>
        <v>0.08</v>
      </c>
      <c r="DX195" s="46">
        <f t="shared" si="235"/>
        <v>0.08</v>
      </c>
      <c r="DY195" s="46">
        <f t="shared" si="235"/>
        <v>0.08</v>
      </c>
      <c r="DZ195" s="46">
        <f t="shared" si="235"/>
        <v>0.08</v>
      </c>
      <c r="EA195" s="46">
        <f t="shared" ref="EA195:FX195" si="236">EA65</f>
        <v>0.08</v>
      </c>
      <c r="EB195" s="46">
        <f t="shared" si="236"/>
        <v>0.08</v>
      </c>
      <c r="EC195" s="46">
        <f t="shared" si="236"/>
        <v>0.08</v>
      </c>
      <c r="ED195" s="46">
        <f t="shared" si="236"/>
        <v>0.08</v>
      </c>
      <c r="EE195" s="46">
        <f t="shared" si="236"/>
        <v>0.08</v>
      </c>
      <c r="EF195" s="46">
        <f t="shared" si="236"/>
        <v>0.08</v>
      </c>
      <c r="EG195" s="46">
        <f t="shared" si="236"/>
        <v>0.08</v>
      </c>
      <c r="EH195" s="46">
        <f t="shared" si="236"/>
        <v>0.08</v>
      </c>
      <c r="EI195" s="46">
        <f t="shared" si="236"/>
        <v>0.08</v>
      </c>
      <c r="EJ195" s="46">
        <f t="shared" si="236"/>
        <v>0.08</v>
      </c>
      <c r="EK195" s="46">
        <f t="shared" si="236"/>
        <v>0.08</v>
      </c>
      <c r="EL195" s="46">
        <f t="shared" si="236"/>
        <v>0.08</v>
      </c>
      <c r="EM195" s="46">
        <f t="shared" si="236"/>
        <v>0.08</v>
      </c>
      <c r="EN195" s="46">
        <f t="shared" si="236"/>
        <v>0.08</v>
      </c>
      <c r="EO195" s="46">
        <f t="shared" si="236"/>
        <v>0.08</v>
      </c>
      <c r="EP195" s="46">
        <f t="shared" si="236"/>
        <v>0.08</v>
      </c>
      <c r="EQ195" s="46">
        <f t="shared" si="236"/>
        <v>0.08</v>
      </c>
      <c r="ER195" s="46">
        <f t="shared" si="236"/>
        <v>0.08</v>
      </c>
      <c r="ES195" s="46">
        <f t="shared" si="236"/>
        <v>0.08</v>
      </c>
      <c r="ET195" s="46">
        <f t="shared" si="236"/>
        <v>0.08</v>
      </c>
      <c r="EU195" s="46">
        <f t="shared" si="236"/>
        <v>0.08</v>
      </c>
      <c r="EV195" s="46">
        <f t="shared" si="236"/>
        <v>0.08</v>
      </c>
      <c r="EW195" s="46">
        <f t="shared" si="236"/>
        <v>0.08</v>
      </c>
      <c r="EX195" s="46">
        <f t="shared" si="236"/>
        <v>0.08</v>
      </c>
      <c r="EY195" s="46">
        <f t="shared" si="236"/>
        <v>0.08</v>
      </c>
      <c r="EZ195" s="46">
        <f t="shared" si="236"/>
        <v>0.08</v>
      </c>
      <c r="FA195" s="46">
        <f t="shared" si="236"/>
        <v>0.08</v>
      </c>
      <c r="FB195" s="46">
        <f t="shared" si="236"/>
        <v>0.08</v>
      </c>
      <c r="FC195" s="46">
        <f t="shared" si="236"/>
        <v>0.08</v>
      </c>
      <c r="FD195" s="46">
        <f t="shared" si="236"/>
        <v>0.08</v>
      </c>
      <c r="FE195" s="46">
        <f t="shared" si="236"/>
        <v>0.08</v>
      </c>
      <c r="FF195" s="46">
        <f t="shared" si="236"/>
        <v>0.08</v>
      </c>
      <c r="FG195" s="46">
        <f t="shared" si="236"/>
        <v>0.08</v>
      </c>
      <c r="FH195" s="46">
        <f t="shared" si="236"/>
        <v>0.08</v>
      </c>
      <c r="FI195" s="46">
        <f t="shared" si="236"/>
        <v>0.08</v>
      </c>
      <c r="FJ195" s="46">
        <f t="shared" si="236"/>
        <v>0.08</v>
      </c>
      <c r="FK195" s="46">
        <f t="shared" si="236"/>
        <v>0.08</v>
      </c>
      <c r="FL195" s="46">
        <f t="shared" si="236"/>
        <v>0.08</v>
      </c>
      <c r="FM195" s="46">
        <f t="shared" si="236"/>
        <v>0.08</v>
      </c>
      <c r="FN195" s="46">
        <f t="shared" si="236"/>
        <v>0.08</v>
      </c>
      <c r="FO195" s="46">
        <f t="shared" si="236"/>
        <v>0.08</v>
      </c>
      <c r="FP195" s="46">
        <f t="shared" si="236"/>
        <v>0.08</v>
      </c>
      <c r="FQ195" s="46">
        <f t="shared" si="236"/>
        <v>0.08</v>
      </c>
      <c r="FR195" s="46">
        <f t="shared" si="236"/>
        <v>0.08</v>
      </c>
      <c r="FS195" s="46">
        <f t="shared" si="236"/>
        <v>0.08</v>
      </c>
      <c r="FT195" s="46">
        <f t="shared" si="236"/>
        <v>0.08</v>
      </c>
      <c r="FU195" s="46">
        <f t="shared" si="236"/>
        <v>0.08</v>
      </c>
      <c r="FV195" s="46">
        <f t="shared" si="236"/>
        <v>0.08</v>
      </c>
      <c r="FW195" s="46">
        <f t="shared" si="236"/>
        <v>0.08</v>
      </c>
      <c r="FX195" s="46">
        <f t="shared" si="236"/>
        <v>0.08</v>
      </c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</row>
    <row r="196" spans="1:195" x14ac:dyDescent="0.35">
      <c r="A196" s="6" t="s">
        <v>720</v>
      </c>
      <c r="B196" s="7" t="s">
        <v>721</v>
      </c>
      <c r="C196" s="33">
        <f t="shared" ref="C196:BN196" si="237">ROUND((C99-C22)/C22,4)</f>
        <v>-4.02E-2</v>
      </c>
      <c r="D196" s="33">
        <f t="shared" si="237"/>
        <v>-1.61E-2</v>
      </c>
      <c r="E196" s="33">
        <f t="shared" si="237"/>
        <v>-7.6799999999999993E-2</v>
      </c>
      <c r="F196" s="33">
        <f t="shared" si="237"/>
        <v>9.2999999999999992E-3</v>
      </c>
      <c r="G196" s="33">
        <f t="shared" si="237"/>
        <v>0.26190000000000002</v>
      </c>
      <c r="H196" s="33">
        <f t="shared" si="237"/>
        <v>-2.7099999999999999E-2</v>
      </c>
      <c r="I196" s="33">
        <f t="shared" si="237"/>
        <v>-6.8400000000000002E-2</v>
      </c>
      <c r="J196" s="33">
        <f t="shared" si="237"/>
        <v>-6.5699999999999995E-2</v>
      </c>
      <c r="K196" s="33">
        <f t="shared" si="237"/>
        <v>2.06E-2</v>
      </c>
      <c r="L196" s="33">
        <f t="shared" si="237"/>
        <v>-5.9700000000000003E-2</v>
      </c>
      <c r="M196" s="33">
        <f t="shared" si="237"/>
        <v>-9.6000000000000002E-2</v>
      </c>
      <c r="N196" s="33">
        <f t="shared" si="237"/>
        <v>-2.24E-2</v>
      </c>
      <c r="O196" s="33">
        <f t="shared" si="237"/>
        <v>-3.0499999999999999E-2</v>
      </c>
      <c r="P196" s="33">
        <f t="shared" si="237"/>
        <v>7.6700000000000004E-2</v>
      </c>
      <c r="Q196" s="33">
        <f t="shared" si="237"/>
        <v>-2.3800000000000002E-2</v>
      </c>
      <c r="R196" s="33">
        <f t="shared" si="237"/>
        <v>0.1326</v>
      </c>
      <c r="S196" s="33">
        <f t="shared" si="237"/>
        <v>-3.6600000000000001E-2</v>
      </c>
      <c r="T196" s="33">
        <f t="shared" si="237"/>
        <v>-3.9399999999999998E-2</v>
      </c>
      <c r="U196" s="33">
        <f t="shared" si="237"/>
        <v>-7.2700000000000001E-2</v>
      </c>
      <c r="V196" s="33">
        <f t="shared" si="237"/>
        <v>-4.4900000000000002E-2</v>
      </c>
      <c r="W196" s="33">
        <f t="shared" si="237"/>
        <v>0.51149999999999995</v>
      </c>
      <c r="X196" s="33">
        <f t="shared" si="237"/>
        <v>0</v>
      </c>
      <c r="Y196" s="33">
        <f t="shared" si="237"/>
        <v>0.17560000000000001</v>
      </c>
      <c r="Z196" s="33">
        <f t="shared" si="237"/>
        <v>-4.02E-2</v>
      </c>
      <c r="AA196" s="33">
        <f t="shared" si="237"/>
        <v>-5.1999999999999998E-3</v>
      </c>
      <c r="AB196" s="33">
        <f t="shared" si="237"/>
        <v>-2.4899999999999999E-2</v>
      </c>
      <c r="AC196" s="33">
        <f t="shared" si="237"/>
        <v>-6.3700000000000007E-2</v>
      </c>
      <c r="AD196" s="33">
        <f t="shared" si="237"/>
        <v>-1.37E-2</v>
      </c>
      <c r="AE196" s="33">
        <f t="shared" si="237"/>
        <v>-5.7799999999999997E-2</v>
      </c>
      <c r="AF196" s="33">
        <f t="shared" si="237"/>
        <v>-2.1700000000000001E-2</v>
      </c>
      <c r="AG196" s="33">
        <f t="shared" si="237"/>
        <v>-5.3499999999999999E-2</v>
      </c>
      <c r="AH196" s="33">
        <f t="shared" si="237"/>
        <v>-4.5999999999999999E-2</v>
      </c>
      <c r="AI196" s="33">
        <f t="shared" si="237"/>
        <v>3.49E-2</v>
      </c>
      <c r="AJ196" s="33">
        <f t="shared" si="237"/>
        <v>4.4600000000000001E-2</v>
      </c>
      <c r="AK196" s="33">
        <f t="shared" si="237"/>
        <v>-0.1492</v>
      </c>
      <c r="AL196" s="33">
        <f t="shared" si="237"/>
        <v>-0.04</v>
      </c>
      <c r="AM196" s="33">
        <f t="shared" si="237"/>
        <v>-8.7900000000000006E-2</v>
      </c>
      <c r="AN196" s="33">
        <f t="shared" si="237"/>
        <v>-5.6899999999999999E-2</v>
      </c>
      <c r="AO196" s="33">
        <f t="shared" si="237"/>
        <v>-5.0500000000000003E-2</v>
      </c>
      <c r="AP196" s="33">
        <f t="shared" si="237"/>
        <v>-4.8599999999999997E-2</v>
      </c>
      <c r="AQ196" s="33">
        <f t="shared" si="237"/>
        <v>-4.6800000000000001E-2</v>
      </c>
      <c r="AR196" s="33">
        <f t="shared" si="237"/>
        <v>-1.7999999999999999E-2</v>
      </c>
      <c r="AS196" s="33">
        <f t="shared" si="237"/>
        <v>-2.3800000000000002E-2</v>
      </c>
      <c r="AT196" s="33">
        <f t="shared" si="237"/>
        <v>1.09E-2</v>
      </c>
      <c r="AU196" s="33">
        <f t="shared" si="237"/>
        <v>2.2800000000000001E-2</v>
      </c>
      <c r="AV196" s="33">
        <f t="shared" si="237"/>
        <v>-7.17E-2</v>
      </c>
      <c r="AW196" s="33">
        <f t="shared" si="237"/>
        <v>-1.1999999999999999E-3</v>
      </c>
      <c r="AX196" s="33">
        <f t="shared" si="237"/>
        <v>-6.2100000000000002E-2</v>
      </c>
      <c r="AY196" s="33">
        <f t="shared" si="237"/>
        <v>-2.7199999999999998E-2</v>
      </c>
      <c r="AZ196" s="94">
        <f t="shared" si="237"/>
        <v>-3.2199999999999999E-2</v>
      </c>
      <c r="BA196" s="33">
        <f t="shared" si="237"/>
        <v>-5.3E-3</v>
      </c>
      <c r="BB196" s="33">
        <f t="shared" si="237"/>
        <v>-4.4699999999999997E-2</v>
      </c>
      <c r="BC196" s="33">
        <f t="shared" si="237"/>
        <v>-5.16E-2</v>
      </c>
      <c r="BD196" s="33">
        <f t="shared" si="237"/>
        <v>-7.9000000000000008E-3</v>
      </c>
      <c r="BE196" s="33">
        <f t="shared" si="237"/>
        <v>-4.2999999999999997E-2</v>
      </c>
      <c r="BF196" s="33">
        <f t="shared" si="237"/>
        <v>-1.5E-3</v>
      </c>
      <c r="BG196" s="33">
        <f t="shared" si="237"/>
        <v>-6.5100000000000005E-2</v>
      </c>
      <c r="BH196" s="33">
        <f t="shared" si="237"/>
        <v>4.7000000000000002E-3</v>
      </c>
      <c r="BI196" s="33">
        <f t="shared" si="237"/>
        <v>-6.3299999999999995E-2</v>
      </c>
      <c r="BJ196" s="33">
        <f t="shared" si="237"/>
        <v>-1.1900000000000001E-2</v>
      </c>
      <c r="BK196" s="33">
        <f t="shared" si="237"/>
        <v>4.8899999999999999E-2</v>
      </c>
      <c r="BL196" s="33">
        <f t="shared" si="237"/>
        <v>-0.2208</v>
      </c>
      <c r="BM196" s="33">
        <f t="shared" si="237"/>
        <v>0.1462</v>
      </c>
      <c r="BN196" s="33">
        <f t="shared" si="237"/>
        <v>-6.5600000000000006E-2</v>
      </c>
      <c r="BO196" s="33">
        <f t="shared" ref="BO196:DZ196" si="238">ROUND((BO99-BO22)/BO22,4)</f>
        <v>-4.6899999999999997E-2</v>
      </c>
      <c r="BP196" s="33">
        <f t="shared" si="238"/>
        <v>-8.8300000000000003E-2</v>
      </c>
      <c r="BQ196" s="33">
        <f t="shared" si="238"/>
        <v>-2.6100000000000002E-2</v>
      </c>
      <c r="BR196" s="33">
        <f t="shared" si="238"/>
        <v>-3.4099999999999998E-2</v>
      </c>
      <c r="BS196" s="33">
        <f t="shared" si="238"/>
        <v>-4.9700000000000001E-2</v>
      </c>
      <c r="BT196" s="33">
        <f t="shared" si="238"/>
        <v>-4.2599999999999999E-2</v>
      </c>
      <c r="BU196" s="33">
        <f t="shared" si="238"/>
        <v>-1.9099999999999999E-2</v>
      </c>
      <c r="BV196" s="33">
        <f t="shared" si="238"/>
        <v>-3.1300000000000001E-2</v>
      </c>
      <c r="BW196" s="33">
        <f t="shared" si="238"/>
        <v>-0.02</v>
      </c>
      <c r="BX196" s="33">
        <f t="shared" si="238"/>
        <v>-8.7599999999999997E-2</v>
      </c>
      <c r="BY196" s="33">
        <f t="shared" si="238"/>
        <v>-7.5300000000000006E-2</v>
      </c>
      <c r="BZ196" s="33">
        <f t="shared" si="238"/>
        <v>-0.11020000000000001</v>
      </c>
      <c r="CA196" s="33">
        <f t="shared" si="238"/>
        <v>-0.1113</v>
      </c>
      <c r="CB196" s="33">
        <f t="shared" si="238"/>
        <v>-3.04E-2</v>
      </c>
      <c r="CC196" s="33">
        <f t="shared" si="238"/>
        <v>-7.7999999999999996E-3</v>
      </c>
      <c r="CD196" s="33">
        <f t="shared" si="238"/>
        <v>-8.2299999999999998E-2</v>
      </c>
      <c r="CE196" s="33">
        <f t="shared" si="238"/>
        <v>-6.2199999999999998E-2</v>
      </c>
      <c r="CF196" s="33">
        <f t="shared" si="238"/>
        <v>-7.0300000000000001E-2</v>
      </c>
      <c r="CG196" s="33">
        <f t="shared" si="238"/>
        <v>-3.3599999999999998E-2</v>
      </c>
      <c r="CH196" s="33">
        <f t="shared" si="238"/>
        <v>-4.7100000000000003E-2</v>
      </c>
      <c r="CI196" s="33">
        <f t="shared" si="238"/>
        <v>-2.9899999999999999E-2</v>
      </c>
      <c r="CJ196" s="33">
        <f t="shared" si="238"/>
        <v>-5.6800000000000003E-2</v>
      </c>
      <c r="CK196" s="33">
        <f t="shared" si="238"/>
        <v>-5.3199999999999997E-2</v>
      </c>
      <c r="CL196" s="33">
        <f t="shared" si="238"/>
        <v>-3.9699999999999999E-2</v>
      </c>
      <c r="CM196" s="33">
        <f t="shared" si="238"/>
        <v>-5.1200000000000002E-2</v>
      </c>
      <c r="CN196" s="33">
        <f t="shared" si="238"/>
        <v>-5.1999999999999998E-3</v>
      </c>
      <c r="CO196" s="33">
        <f t="shared" si="238"/>
        <v>-1.4200000000000001E-2</v>
      </c>
      <c r="CP196" s="33">
        <f t="shared" si="238"/>
        <v>-4.1799999999999997E-2</v>
      </c>
      <c r="CQ196" s="33">
        <f t="shared" si="238"/>
        <v>-0.10970000000000001</v>
      </c>
      <c r="CR196" s="33">
        <f t="shared" si="238"/>
        <v>-3.9800000000000002E-2</v>
      </c>
      <c r="CS196" s="33">
        <f t="shared" si="238"/>
        <v>-6.2799999999999995E-2</v>
      </c>
      <c r="CT196" s="33">
        <f t="shared" si="238"/>
        <v>-6.88E-2</v>
      </c>
      <c r="CU196" s="33">
        <f t="shared" si="238"/>
        <v>-9.5799999999999996E-2</v>
      </c>
      <c r="CV196" s="33">
        <f t="shared" si="238"/>
        <v>0</v>
      </c>
      <c r="CW196" s="33">
        <f t="shared" si="238"/>
        <v>2.24E-2</v>
      </c>
      <c r="CX196" s="33">
        <f t="shared" si="238"/>
        <v>-2.69E-2</v>
      </c>
      <c r="CY196" s="33">
        <f t="shared" si="238"/>
        <v>0</v>
      </c>
      <c r="CZ196" s="33">
        <f t="shared" si="238"/>
        <v>-6.7599999999999993E-2</v>
      </c>
      <c r="DA196" s="33">
        <f t="shared" si="238"/>
        <v>-4.1200000000000001E-2</v>
      </c>
      <c r="DB196" s="33">
        <f t="shared" si="238"/>
        <v>9.4000000000000004E-3</v>
      </c>
      <c r="DC196" s="33">
        <f t="shared" si="238"/>
        <v>0.10299999999999999</v>
      </c>
      <c r="DD196" s="33">
        <f t="shared" si="238"/>
        <v>-3.8600000000000002E-2</v>
      </c>
      <c r="DE196" s="33">
        <f t="shared" si="238"/>
        <v>-0.1076</v>
      </c>
      <c r="DF196" s="33">
        <f t="shared" si="238"/>
        <v>-1.41E-2</v>
      </c>
      <c r="DG196" s="33">
        <f t="shared" si="238"/>
        <v>6.1499999999999999E-2</v>
      </c>
      <c r="DH196" s="33">
        <f t="shared" si="238"/>
        <v>-7.3099999999999998E-2</v>
      </c>
      <c r="DI196" s="33">
        <f t="shared" si="238"/>
        <v>-4.8300000000000003E-2</v>
      </c>
      <c r="DJ196" s="33">
        <f t="shared" si="238"/>
        <v>-3.0300000000000001E-2</v>
      </c>
      <c r="DK196" s="33">
        <f t="shared" si="238"/>
        <v>1.04E-2</v>
      </c>
      <c r="DL196" s="33">
        <f t="shared" si="238"/>
        <v>-1.78E-2</v>
      </c>
      <c r="DM196" s="33">
        <f t="shared" si="238"/>
        <v>-5.8200000000000002E-2</v>
      </c>
      <c r="DN196" s="33">
        <f t="shared" si="238"/>
        <v>-5.4800000000000001E-2</v>
      </c>
      <c r="DO196" s="33">
        <f t="shared" si="238"/>
        <v>-2.1600000000000001E-2</v>
      </c>
      <c r="DP196" s="33">
        <f t="shared" si="238"/>
        <v>-6.7299999999999999E-2</v>
      </c>
      <c r="DQ196" s="33">
        <f t="shared" si="238"/>
        <v>-2.6800000000000001E-2</v>
      </c>
      <c r="DR196" s="33">
        <f t="shared" si="238"/>
        <v>-4.6899999999999997E-2</v>
      </c>
      <c r="DS196" s="33">
        <f t="shared" si="238"/>
        <v>-9.1499999999999998E-2</v>
      </c>
      <c r="DT196" s="33">
        <f t="shared" si="238"/>
        <v>0.1074</v>
      </c>
      <c r="DU196" s="33">
        <f t="shared" si="238"/>
        <v>-4.0800000000000003E-2</v>
      </c>
      <c r="DV196" s="33">
        <f t="shared" si="238"/>
        <v>-6.0199999999999997E-2</v>
      </c>
      <c r="DW196" s="33">
        <f t="shared" si="238"/>
        <v>-2.6200000000000001E-2</v>
      </c>
      <c r="DX196" s="33">
        <f t="shared" si="238"/>
        <v>-2.9100000000000001E-2</v>
      </c>
      <c r="DY196" s="33">
        <f t="shared" si="238"/>
        <v>-3.2199999999999999E-2</v>
      </c>
      <c r="DZ196" s="33">
        <f t="shared" si="238"/>
        <v>-6.3500000000000001E-2</v>
      </c>
      <c r="EA196" s="33">
        <f t="shared" ref="EA196:FX196" si="239">ROUND((EA99-EA22)/EA22,4)</f>
        <v>-6.7599999999999993E-2</v>
      </c>
      <c r="EB196" s="33">
        <f t="shared" si="239"/>
        <v>-4.02E-2</v>
      </c>
      <c r="EC196" s="33">
        <f t="shared" si="239"/>
        <v>-4.9700000000000001E-2</v>
      </c>
      <c r="ED196" s="33">
        <f t="shared" si="239"/>
        <v>-2.9399999999999999E-2</v>
      </c>
      <c r="EE196" s="33">
        <f t="shared" si="239"/>
        <v>-4.2099999999999999E-2</v>
      </c>
      <c r="EF196" s="33">
        <f t="shared" si="239"/>
        <v>-5.1400000000000001E-2</v>
      </c>
      <c r="EG196" s="33">
        <f t="shared" si="239"/>
        <v>-6.1800000000000001E-2</v>
      </c>
      <c r="EH196" s="33">
        <f t="shared" si="239"/>
        <v>-2.1399999999999999E-2</v>
      </c>
      <c r="EI196" s="33">
        <f t="shared" si="239"/>
        <v>-6.0400000000000002E-2</v>
      </c>
      <c r="EJ196" s="33">
        <f t="shared" si="239"/>
        <v>-9.4000000000000004E-3</v>
      </c>
      <c r="EK196" s="33">
        <f t="shared" si="239"/>
        <v>-1.21E-2</v>
      </c>
      <c r="EL196" s="33">
        <f t="shared" si="239"/>
        <v>-0.01</v>
      </c>
      <c r="EM196" s="33">
        <f t="shared" si="239"/>
        <v>-5.5100000000000003E-2</v>
      </c>
      <c r="EN196" s="33">
        <f t="shared" si="239"/>
        <v>-6.8000000000000005E-2</v>
      </c>
      <c r="EO196" s="33">
        <f t="shared" si="239"/>
        <v>-6.6199999999999995E-2</v>
      </c>
      <c r="EP196" s="33">
        <f t="shared" si="239"/>
        <v>-2.4299999999999999E-2</v>
      </c>
      <c r="EQ196" s="46">
        <f t="shared" si="239"/>
        <v>-2.12E-2</v>
      </c>
      <c r="ER196" s="33">
        <f t="shared" si="239"/>
        <v>-3.9800000000000002E-2</v>
      </c>
      <c r="ES196" s="33">
        <f t="shared" si="239"/>
        <v>-4.6699999999999998E-2</v>
      </c>
      <c r="ET196" s="33">
        <f t="shared" si="239"/>
        <v>-8.5199999999999998E-2</v>
      </c>
      <c r="EU196" s="33">
        <f t="shared" si="239"/>
        <v>-5.4699999999999999E-2</v>
      </c>
      <c r="EV196" s="33">
        <f t="shared" si="239"/>
        <v>-0.1207</v>
      </c>
      <c r="EW196" s="33">
        <f t="shared" si="239"/>
        <v>-3.9600000000000003E-2</v>
      </c>
      <c r="EX196" s="33">
        <f t="shared" si="239"/>
        <v>-6.0299999999999999E-2</v>
      </c>
      <c r="EY196" s="33">
        <f t="shared" si="239"/>
        <v>0.30070000000000002</v>
      </c>
      <c r="EZ196" s="33">
        <f t="shared" si="239"/>
        <v>-4.6600000000000003E-2</v>
      </c>
      <c r="FA196" s="33">
        <f t="shared" si="239"/>
        <v>-2.23E-2</v>
      </c>
      <c r="FB196" s="33">
        <f t="shared" si="239"/>
        <v>-7.85E-2</v>
      </c>
      <c r="FC196" s="33">
        <f t="shared" si="239"/>
        <v>-7.5499999999999998E-2</v>
      </c>
      <c r="FD196" s="33">
        <f t="shared" si="239"/>
        <v>-6.2199999999999998E-2</v>
      </c>
      <c r="FE196" s="33">
        <f t="shared" si="239"/>
        <v>-8.8800000000000004E-2</v>
      </c>
      <c r="FF196" s="33">
        <f t="shared" si="239"/>
        <v>-6.5000000000000002E-2</v>
      </c>
      <c r="FG196" s="33">
        <f t="shared" si="239"/>
        <v>-1.01E-2</v>
      </c>
      <c r="FH196" s="33">
        <f t="shared" si="239"/>
        <v>-0.12559999999999999</v>
      </c>
      <c r="FI196" s="33">
        <f t="shared" si="239"/>
        <v>-4.1300000000000003E-2</v>
      </c>
      <c r="FJ196" s="33">
        <f t="shared" si="239"/>
        <v>-1.5599999999999999E-2</v>
      </c>
      <c r="FK196" s="33">
        <f t="shared" si="239"/>
        <v>-3.1300000000000001E-2</v>
      </c>
      <c r="FL196" s="33">
        <f t="shared" si="239"/>
        <v>1.95E-2</v>
      </c>
      <c r="FM196" s="33">
        <f t="shared" si="239"/>
        <v>8.9999999999999993E-3</v>
      </c>
      <c r="FN196" s="33">
        <f t="shared" si="239"/>
        <v>-1.4200000000000001E-2</v>
      </c>
      <c r="FO196" s="33">
        <f t="shared" si="239"/>
        <v>-3.7400000000000003E-2</v>
      </c>
      <c r="FP196" s="33">
        <f t="shared" si="239"/>
        <v>-4.36E-2</v>
      </c>
      <c r="FQ196" s="33">
        <f t="shared" si="239"/>
        <v>-4.0500000000000001E-2</v>
      </c>
      <c r="FR196" s="33">
        <f t="shared" si="239"/>
        <v>-3.9399999999999998E-2</v>
      </c>
      <c r="FS196" s="33">
        <f t="shared" si="239"/>
        <v>-4.9700000000000001E-2</v>
      </c>
      <c r="FT196" s="33">
        <f t="shared" si="239"/>
        <v>-5.91E-2</v>
      </c>
      <c r="FU196" s="33">
        <f t="shared" si="239"/>
        <v>-3.1099999999999999E-2</v>
      </c>
      <c r="FV196" s="33">
        <f t="shared" si="239"/>
        <v>-2.4199999999999999E-2</v>
      </c>
      <c r="FW196" s="33">
        <f t="shared" si="239"/>
        <v>-7.5600000000000001E-2</v>
      </c>
      <c r="FX196" s="33">
        <f t="shared" si="239"/>
        <v>-3.3599999999999998E-2</v>
      </c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</row>
    <row r="197" spans="1:195" x14ac:dyDescent="0.35">
      <c r="A197" s="7"/>
      <c r="B197" s="7" t="s">
        <v>722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60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46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</row>
    <row r="198" spans="1:195" x14ac:dyDescent="0.35">
      <c r="A198" s="6" t="s">
        <v>723</v>
      </c>
      <c r="B198" s="7" t="s">
        <v>724</v>
      </c>
      <c r="C198" s="7">
        <f t="shared" ref="C198:BN198" si="240">ROUND((C194)*(1+C195+C196),2)</f>
        <v>69375299.180000007</v>
      </c>
      <c r="D198" s="7">
        <f t="shared" si="240"/>
        <v>426679347.41000003</v>
      </c>
      <c r="E198" s="7">
        <f t="shared" si="240"/>
        <v>69368947.049999997</v>
      </c>
      <c r="F198" s="7">
        <f t="shared" si="240"/>
        <v>222926673.84999999</v>
      </c>
      <c r="G198" s="7">
        <f t="shared" si="240"/>
        <v>18052842.530000001</v>
      </c>
      <c r="H198" s="7">
        <f t="shared" si="240"/>
        <v>12314973.199999999</v>
      </c>
      <c r="I198" s="7">
        <f t="shared" si="240"/>
        <v>98713868.129999995</v>
      </c>
      <c r="J198" s="7">
        <f t="shared" si="240"/>
        <v>22540400.34</v>
      </c>
      <c r="K198" s="7">
        <f t="shared" si="240"/>
        <v>3959298.8</v>
      </c>
      <c r="L198" s="7">
        <f t="shared" si="240"/>
        <v>25004445.27</v>
      </c>
      <c r="M198" s="7">
        <f t="shared" si="240"/>
        <v>13726300.970000001</v>
      </c>
      <c r="N198" s="7">
        <f t="shared" si="240"/>
        <v>555926928.12</v>
      </c>
      <c r="O198" s="7">
        <f t="shared" si="240"/>
        <v>138598779.93000001</v>
      </c>
      <c r="P198" s="7">
        <f t="shared" si="240"/>
        <v>4799040.18</v>
      </c>
      <c r="Q198" s="7">
        <f t="shared" si="240"/>
        <v>434614516.20999998</v>
      </c>
      <c r="R198" s="7">
        <f t="shared" si="240"/>
        <v>55997993.719999999</v>
      </c>
      <c r="S198" s="7">
        <f t="shared" si="240"/>
        <v>17849517.699999999</v>
      </c>
      <c r="T198" s="7">
        <f t="shared" si="240"/>
        <v>2723775.43</v>
      </c>
      <c r="U198" s="7">
        <f t="shared" si="240"/>
        <v>1259410.94</v>
      </c>
      <c r="V198" s="7">
        <f t="shared" si="240"/>
        <v>3716994.47</v>
      </c>
      <c r="W198" s="7">
        <f t="shared" si="240"/>
        <v>4158081.32</v>
      </c>
      <c r="X198" s="7">
        <f t="shared" si="240"/>
        <v>1077564.68</v>
      </c>
      <c r="Y198" s="7">
        <f t="shared" si="240"/>
        <v>10262217.98</v>
      </c>
      <c r="Z198" s="7">
        <f t="shared" si="240"/>
        <v>3391511.51</v>
      </c>
      <c r="AA198" s="7">
        <f t="shared" si="240"/>
        <v>327215594.30000001</v>
      </c>
      <c r="AB198" s="7">
        <f t="shared" si="240"/>
        <v>299082249.58999997</v>
      </c>
      <c r="AC198" s="7">
        <f t="shared" si="240"/>
        <v>10408467.49</v>
      </c>
      <c r="AD198" s="7">
        <f t="shared" si="240"/>
        <v>14837079.99</v>
      </c>
      <c r="AE198" s="7">
        <f t="shared" si="240"/>
        <v>1872048.68</v>
      </c>
      <c r="AF198" s="7">
        <f t="shared" si="240"/>
        <v>3115663.29</v>
      </c>
      <c r="AG198" s="7">
        <f t="shared" si="240"/>
        <v>7448132.1399999997</v>
      </c>
      <c r="AH198" s="7">
        <f t="shared" si="240"/>
        <v>10831082.16</v>
      </c>
      <c r="AI198" s="7">
        <f t="shared" si="240"/>
        <v>4892114.7699999996</v>
      </c>
      <c r="AJ198" s="7">
        <f t="shared" si="240"/>
        <v>3088489.5</v>
      </c>
      <c r="AK198" s="7">
        <f t="shared" si="240"/>
        <v>3098789.18</v>
      </c>
      <c r="AL198" s="7">
        <f t="shared" si="240"/>
        <v>3876240.35</v>
      </c>
      <c r="AM198" s="7">
        <f t="shared" si="240"/>
        <v>4814744.6399999997</v>
      </c>
      <c r="AN198" s="7">
        <f t="shared" si="240"/>
        <v>4548380.09</v>
      </c>
      <c r="AO198" s="7">
        <f t="shared" si="240"/>
        <v>45266850.469999999</v>
      </c>
      <c r="AP198" s="7">
        <f t="shared" si="240"/>
        <v>944162452.98000002</v>
      </c>
      <c r="AQ198" s="7">
        <f t="shared" si="240"/>
        <v>3792826.47</v>
      </c>
      <c r="AR198" s="7">
        <f t="shared" si="240"/>
        <v>662394669.47000003</v>
      </c>
      <c r="AS198" s="7">
        <f t="shared" si="240"/>
        <v>75383759.459999993</v>
      </c>
      <c r="AT198" s="7">
        <f t="shared" si="240"/>
        <v>24876638.18</v>
      </c>
      <c r="AU198" s="7">
        <f t="shared" si="240"/>
        <v>4266750.46</v>
      </c>
      <c r="AV198" s="7">
        <f t="shared" si="240"/>
        <v>4323687.92</v>
      </c>
      <c r="AW198" s="7">
        <f t="shared" si="240"/>
        <v>4078111.94</v>
      </c>
      <c r="AX198" s="7">
        <f t="shared" si="240"/>
        <v>1761467.22</v>
      </c>
      <c r="AY198" s="7">
        <f t="shared" si="240"/>
        <v>5472810.96</v>
      </c>
      <c r="AZ198" s="7">
        <f t="shared" si="240"/>
        <v>136953257.69</v>
      </c>
      <c r="BA198" s="7">
        <f t="shared" si="240"/>
        <v>93568960.489999995</v>
      </c>
      <c r="BB198" s="7">
        <f t="shared" si="240"/>
        <v>80014965.260000005</v>
      </c>
      <c r="BC198" s="7">
        <f t="shared" si="240"/>
        <v>283428494.51999998</v>
      </c>
      <c r="BD198" s="7">
        <f t="shared" si="240"/>
        <v>36448480.380000003</v>
      </c>
      <c r="BE198" s="7">
        <f t="shared" si="240"/>
        <v>14257945.27</v>
      </c>
      <c r="BF198" s="7">
        <f t="shared" si="240"/>
        <v>260161068.84</v>
      </c>
      <c r="BG198" s="7">
        <f t="shared" si="240"/>
        <v>10704489.07</v>
      </c>
      <c r="BH198" s="7">
        <f t="shared" si="240"/>
        <v>7020083.9400000004</v>
      </c>
      <c r="BI198" s="7">
        <f t="shared" si="240"/>
        <v>4065394.67</v>
      </c>
      <c r="BJ198" s="7">
        <f t="shared" si="240"/>
        <v>64682052.840000004</v>
      </c>
      <c r="BK198" s="7">
        <f t="shared" si="240"/>
        <v>329249280.81999999</v>
      </c>
      <c r="BL198" s="7">
        <f t="shared" si="240"/>
        <v>2399153.65</v>
      </c>
      <c r="BM198" s="7">
        <f t="shared" si="240"/>
        <v>4944093.1100000003</v>
      </c>
      <c r="BN198" s="7">
        <f t="shared" si="240"/>
        <v>33453161.469999999</v>
      </c>
      <c r="BO198" s="7">
        <f t="shared" ref="BO198:DZ198" si="241">ROUND((BO194)*(1+BO195+BO196),2)</f>
        <v>13876102.57</v>
      </c>
      <c r="BP198" s="7">
        <f t="shared" si="241"/>
        <v>3286165.85</v>
      </c>
      <c r="BQ198" s="7">
        <f t="shared" si="241"/>
        <v>66844522.850000001</v>
      </c>
      <c r="BR198" s="7">
        <f t="shared" si="241"/>
        <v>46782437.159999996</v>
      </c>
      <c r="BS198" s="7">
        <f t="shared" si="241"/>
        <v>13697355.539999999</v>
      </c>
      <c r="BT198" s="7">
        <f t="shared" si="241"/>
        <v>5299235.34</v>
      </c>
      <c r="BU198" s="7">
        <f t="shared" si="241"/>
        <v>5416246.7300000004</v>
      </c>
      <c r="BV198" s="7">
        <f t="shared" si="241"/>
        <v>13549129.67</v>
      </c>
      <c r="BW198" s="7">
        <f t="shared" si="241"/>
        <v>21173652.57</v>
      </c>
      <c r="BX198" s="7">
        <f t="shared" si="241"/>
        <v>1607376.05</v>
      </c>
      <c r="BY198" s="7">
        <f t="shared" si="241"/>
        <v>5700576.2199999997</v>
      </c>
      <c r="BZ198" s="7">
        <f t="shared" si="241"/>
        <v>3034547.52</v>
      </c>
      <c r="CA198" s="7">
        <f t="shared" si="241"/>
        <v>2697410.28</v>
      </c>
      <c r="CB198" s="7">
        <f t="shared" si="241"/>
        <v>811176821.21000004</v>
      </c>
      <c r="CC198" s="7">
        <f t="shared" si="241"/>
        <v>3163946.96</v>
      </c>
      <c r="CD198" s="7">
        <f t="shared" si="241"/>
        <v>1586391.73</v>
      </c>
      <c r="CE198" s="7">
        <f t="shared" si="241"/>
        <v>2454501.9900000002</v>
      </c>
      <c r="CF198" s="7">
        <f t="shared" si="241"/>
        <v>2515010.09</v>
      </c>
      <c r="CG198" s="7">
        <f t="shared" si="241"/>
        <v>3390094.08</v>
      </c>
      <c r="CH198" s="7">
        <f t="shared" si="241"/>
        <v>2099380.7799999998</v>
      </c>
      <c r="CI198" s="7">
        <f t="shared" si="241"/>
        <v>7773902.2699999996</v>
      </c>
      <c r="CJ198" s="7">
        <f t="shared" si="241"/>
        <v>10601662.210000001</v>
      </c>
      <c r="CK198" s="7">
        <f t="shared" si="241"/>
        <v>59296191.950000003</v>
      </c>
      <c r="CL198" s="7">
        <f t="shared" si="241"/>
        <v>14679875.01</v>
      </c>
      <c r="CM198" s="7">
        <f t="shared" si="241"/>
        <v>8818765.6099999994</v>
      </c>
      <c r="CN198" s="7">
        <f t="shared" si="241"/>
        <v>328307857.87</v>
      </c>
      <c r="CO198" s="7">
        <f t="shared" si="241"/>
        <v>150628598.56</v>
      </c>
      <c r="CP198" s="7">
        <f t="shared" si="241"/>
        <v>11265038.01</v>
      </c>
      <c r="CQ198" s="7">
        <f t="shared" si="241"/>
        <v>9379969.6400000006</v>
      </c>
      <c r="CR198" s="7">
        <f t="shared" si="241"/>
        <v>3489392.85</v>
      </c>
      <c r="CS198" s="7">
        <f t="shared" si="241"/>
        <v>4289735.71</v>
      </c>
      <c r="CT198" s="7">
        <f t="shared" si="241"/>
        <v>1991139.16</v>
      </c>
      <c r="CU198" s="7">
        <f t="shared" si="241"/>
        <v>4425314.45</v>
      </c>
      <c r="CV198" s="7">
        <f t="shared" si="241"/>
        <v>1002099.32</v>
      </c>
      <c r="CW198" s="7">
        <f t="shared" si="241"/>
        <v>3443540.58</v>
      </c>
      <c r="CX198" s="7">
        <f t="shared" si="241"/>
        <v>5384551.9199999999</v>
      </c>
      <c r="CY198" s="7">
        <f t="shared" si="241"/>
        <v>1094022.03</v>
      </c>
      <c r="CZ198" s="7">
        <f t="shared" si="241"/>
        <v>19981563.199999999</v>
      </c>
      <c r="DA198" s="7">
        <f t="shared" si="241"/>
        <v>3277195.57</v>
      </c>
      <c r="DB198" s="7">
        <f t="shared" si="241"/>
        <v>4414580.29</v>
      </c>
      <c r="DC198" s="7">
        <f t="shared" si="241"/>
        <v>3077008.32</v>
      </c>
      <c r="DD198" s="7">
        <f t="shared" si="241"/>
        <v>3071446.09</v>
      </c>
      <c r="DE198" s="7">
        <f t="shared" si="241"/>
        <v>4185380.21</v>
      </c>
      <c r="DF198" s="7">
        <f t="shared" si="241"/>
        <v>218966067.06</v>
      </c>
      <c r="DG198" s="7">
        <f t="shared" si="241"/>
        <v>1968443.93</v>
      </c>
      <c r="DH198" s="7">
        <f t="shared" si="241"/>
        <v>19416677.120000001</v>
      </c>
      <c r="DI198" s="7">
        <f t="shared" si="241"/>
        <v>26483510.609999999</v>
      </c>
      <c r="DJ198" s="7">
        <f t="shared" si="241"/>
        <v>7464716.0599999996</v>
      </c>
      <c r="DK198" s="7">
        <f t="shared" si="241"/>
        <v>5682426.5599999996</v>
      </c>
      <c r="DL198" s="7">
        <f t="shared" si="241"/>
        <v>62033195.509999998</v>
      </c>
      <c r="DM198" s="7">
        <f t="shared" si="241"/>
        <v>4106393.26</v>
      </c>
      <c r="DN198" s="7">
        <f t="shared" si="241"/>
        <v>15170367.779999999</v>
      </c>
      <c r="DO198" s="7">
        <f t="shared" si="241"/>
        <v>34351326.68</v>
      </c>
      <c r="DP198" s="7">
        <f t="shared" si="241"/>
        <v>3412524.96</v>
      </c>
      <c r="DQ198" s="7">
        <f t="shared" si="241"/>
        <v>9499965.2799999993</v>
      </c>
      <c r="DR198" s="7">
        <f t="shared" si="241"/>
        <v>15471689.720000001</v>
      </c>
      <c r="DS198" s="7">
        <f t="shared" si="241"/>
        <v>8332481.79</v>
      </c>
      <c r="DT198" s="7">
        <f t="shared" si="241"/>
        <v>3404644.92</v>
      </c>
      <c r="DU198" s="7">
        <f t="shared" si="241"/>
        <v>4786264.67</v>
      </c>
      <c r="DV198" s="7">
        <f t="shared" si="241"/>
        <v>3420124.39</v>
      </c>
      <c r="DW198" s="7">
        <f t="shared" si="241"/>
        <v>4350884.83</v>
      </c>
      <c r="DX198" s="7">
        <f t="shared" si="241"/>
        <v>3466766.98</v>
      </c>
      <c r="DY198" s="7">
        <f t="shared" si="241"/>
        <v>4648378.32</v>
      </c>
      <c r="DZ198" s="7">
        <f t="shared" si="241"/>
        <v>8702043.5099999998</v>
      </c>
      <c r="EA198" s="7">
        <f t="shared" ref="EA198:FX198" si="242">ROUND((EA194)*(1+EA195+EA196),2)</f>
        <v>6610819.8200000003</v>
      </c>
      <c r="EB198" s="7">
        <f t="shared" si="242"/>
        <v>6650905.5700000003</v>
      </c>
      <c r="EC198" s="7">
        <f t="shared" si="242"/>
        <v>4095608.13</v>
      </c>
      <c r="ED198" s="7">
        <f t="shared" si="242"/>
        <v>22200999.07</v>
      </c>
      <c r="EE198" s="7">
        <f t="shared" si="242"/>
        <v>3153693.18</v>
      </c>
      <c r="EF198" s="7">
        <f t="shared" si="242"/>
        <v>15761801.26</v>
      </c>
      <c r="EG198" s="7">
        <f t="shared" si="242"/>
        <v>3646375</v>
      </c>
      <c r="EH198" s="7">
        <f t="shared" si="242"/>
        <v>3657060.93</v>
      </c>
      <c r="EI198" s="7">
        <f t="shared" si="242"/>
        <v>158104870.38999999</v>
      </c>
      <c r="EJ198" s="7">
        <f t="shared" si="242"/>
        <v>101606936.52</v>
      </c>
      <c r="EK198" s="7">
        <f t="shared" si="242"/>
        <v>7606500.4699999997</v>
      </c>
      <c r="EL198" s="7">
        <f t="shared" si="242"/>
        <v>5332366.1399999997</v>
      </c>
      <c r="EM198" s="7">
        <f t="shared" si="242"/>
        <v>4885910.22</v>
      </c>
      <c r="EN198" s="7">
        <f t="shared" si="242"/>
        <v>11160024.810000001</v>
      </c>
      <c r="EO198" s="7">
        <f t="shared" si="242"/>
        <v>4277988.5999999996</v>
      </c>
      <c r="EP198" s="7">
        <f t="shared" si="242"/>
        <v>5319553.49</v>
      </c>
      <c r="EQ198" s="7">
        <f t="shared" si="242"/>
        <v>28396207.280000001</v>
      </c>
      <c r="ER198" s="7">
        <f t="shared" si="242"/>
        <v>4479954.25</v>
      </c>
      <c r="ES198" s="7">
        <f t="shared" si="242"/>
        <v>2813757.4399999999</v>
      </c>
      <c r="ET198" s="7">
        <f t="shared" si="242"/>
        <v>3840998.06</v>
      </c>
      <c r="EU198" s="7">
        <f t="shared" si="242"/>
        <v>7298183.3499999996</v>
      </c>
      <c r="EV198" s="7">
        <f t="shared" si="242"/>
        <v>1698100.9</v>
      </c>
      <c r="EW198" s="7">
        <f t="shared" si="242"/>
        <v>12345384.91</v>
      </c>
      <c r="EX198" s="7">
        <f t="shared" si="242"/>
        <v>3378256.85</v>
      </c>
      <c r="EY198" s="7">
        <f t="shared" si="242"/>
        <v>10430161.15</v>
      </c>
      <c r="EZ198" s="7">
        <f t="shared" si="242"/>
        <v>2555396.02</v>
      </c>
      <c r="FA198" s="7">
        <f t="shared" si="242"/>
        <v>38934664.560000002</v>
      </c>
      <c r="FB198" s="7">
        <f t="shared" si="242"/>
        <v>4423129.18</v>
      </c>
      <c r="FC198" s="7">
        <f t="shared" si="242"/>
        <v>19014410.289999999</v>
      </c>
      <c r="FD198" s="7">
        <f t="shared" si="242"/>
        <v>4896845.33</v>
      </c>
      <c r="FE198" s="7">
        <f t="shared" si="242"/>
        <v>1911086.3</v>
      </c>
      <c r="FF198" s="7">
        <f t="shared" si="242"/>
        <v>3381828.68</v>
      </c>
      <c r="FG198" s="7">
        <f t="shared" si="242"/>
        <v>2489086.52</v>
      </c>
      <c r="FH198" s="7">
        <f t="shared" si="242"/>
        <v>1449189.85</v>
      </c>
      <c r="FI198" s="7">
        <f t="shared" si="242"/>
        <v>18877643.73</v>
      </c>
      <c r="FJ198" s="7">
        <f t="shared" si="242"/>
        <v>20771278.16</v>
      </c>
      <c r="FK198" s="7">
        <f t="shared" si="242"/>
        <v>26209827.98</v>
      </c>
      <c r="FL198" s="7">
        <f t="shared" si="242"/>
        <v>87233089.030000001</v>
      </c>
      <c r="FM198" s="7">
        <f t="shared" si="242"/>
        <v>39615904.340000004</v>
      </c>
      <c r="FN198" s="7">
        <f t="shared" si="242"/>
        <v>240458193.05000001</v>
      </c>
      <c r="FO198" s="7">
        <f t="shared" si="242"/>
        <v>11848182.35</v>
      </c>
      <c r="FP198" s="7">
        <f t="shared" si="242"/>
        <v>25138237.449999999</v>
      </c>
      <c r="FQ198" s="7">
        <f t="shared" si="242"/>
        <v>10636469.529999999</v>
      </c>
      <c r="FR198" s="7">
        <f t="shared" si="242"/>
        <v>3112394.96</v>
      </c>
      <c r="FS198" s="7">
        <f t="shared" si="242"/>
        <v>3252618.47</v>
      </c>
      <c r="FT198" s="7">
        <f t="shared" si="242"/>
        <v>1380378.58</v>
      </c>
      <c r="FU198" s="7">
        <f t="shared" si="242"/>
        <v>9972496.4000000004</v>
      </c>
      <c r="FV198" s="7">
        <f t="shared" si="242"/>
        <v>8185701.0499999998</v>
      </c>
      <c r="FW198" s="7">
        <f t="shared" si="242"/>
        <v>3110505.07</v>
      </c>
      <c r="FX198" s="7">
        <f t="shared" si="242"/>
        <v>1293510.5</v>
      </c>
      <c r="FY198" s="33"/>
      <c r="FZ198" s="7">
        <f>SUM(C198:FX198)</f>
        <v>9240571827.7700005</v>
      </c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</row>
    <row r="199" spans="1:195" x14ac:dyDescent="0.35">
      <c r="A199" s="7"/>
      <c r="B199" s="7" t="s">
        <v>725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46"/>
      <c r="GC199" s="46"/>
      <c r="GD199" s="46"/>
      <c r="GE199" s="46"/>
      <c r="GF199" s="46"/>
      <c r="GG199" s="7"/>
      <c r="GH199" s="7"/>
      <c r="GI199" s="7"/>
      <c r="GJ199" s="7"/>
      <c r="GK199" s="7"/>
      <c r="GL199" s="7"/>
      <c r="GM199" s="7"/>
    </row>
    <row r="200" spans="1:195" x14ac:dyDescent="0.3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</row>
    <row r="201" spans="1:195" x14ac:dyDescent="0.35">
      <c r="A201" s="7"/>
      <c r="B201" s="42" t="s">
        <v>726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</row>
    <row r="202" spans="1:195" x14ac:dyDescent="0.35">
      <c r="A202" s="6" t="s">
        <v>727</v>
      </c>
      <c r="B202" s="7" t="s">
        <v>728</v>
      </c>
      <c r="C202" s="7">
        <f t="shared" ref="C202:BN202" si="243">ROUND(C38,2)</f>
        <v>10250.81</v>
      </c>
      <c r="D202" s="7">
        <f t="shared" si="243"/>
        <v>10250.81</v>
      </c>
      <c r="E202" s="7">
        <f t="shared" si="243"/>
        <v>10250.81</v>
      </c>
      <c r="F202" s="7">
        <f t="shared" si="243"/>
        <v>10250.81</v>
      </c>
      <c r="G202" s="7">
        <f t="shared" si="243"/>
        <v>10250.81</v>
      </c>
      <c r="H202" s="7">
        <f t="shared" si="243"/>
        <v>10250.81</v>
      </c>
      <c r="I202" s="7">
        <f t="shared" si="243"/>
        <v>10250.81</v>
      </c>
      <c r="J202" s="7">
        <f t="shared" si="243"/>
        <v>10250.81</v>
      </c>
      <c r="K202" s="7">
        <f t="shared" si="243"/>
        <v>10250.81</v>
      </c>
      <c r="L202" s="7">
        <f t="shared" si="243"/>
        <v>10250.81</v>
      </c>
      <c r="M202" s="7">
        <f t="shared" si="243"/>
        <v>10250.81</v>
      </c>
      <c r="N202" s="7">
        <f t="shared" si="243"/>
        <v>10250.81</v>
      </c>
      <c r="O202" s="7">
        <f t="shared" si="243"/>
        <v>10250.81</v>
      </c>
      <c r="P202" s="7">
        <f t="shared" si="243"/>
        <v>10250.81</v>
      </c>
      <c r="Q202" s="7">
        <f t="shared" si="243"/>
        <v>10250.81</v>
      </c>
      <c r="R202" s="7">
        <f t="shared" si="243"/>
        <v>10250.81</v>
      </c>
      <c r="S202" s="7">
        <f t="shared" si="243"/>
        <v>10250.81</v>
      </c>
      <c r="T202" s="7">
        <f t="shared" si="243"/>
        <v>10250.81</v>
      </c>
      <c r="U202" s="7">
        <f t="shared" si="243"/>
        <v>10250.81</v>
      </c>
      <c r="V202" s="7">
        <f t="shared" si="243"/>
        <v>10250.81</v>
      </c>
      <c r="W202" s="7">
        <f t="shared" si="243"/>
        <v>10250.81</v>
      </c>
      <c r="X202" s="7">
        <f t="shared" si="243"/>
        <v>10250.81</v>
      </c>
      <c r="Y202" s="7">
        <f t="shared" si="243"/>
        <v>10250.81</v>
      </c>
      <c r="Z202" s="7">
        <f t="shared" si="243"/>
        <v>10250.81</v>
      </c>
      <c r="AA202" s="7">
        <f t="shared" si="243"/>
        <v>10250.81</v>
      </c>
      <c r="AB202" s="7">
        <f t="shared" si="243"/>
        <v>10250.81</v>
      </c>
      <c r="AC202" s="7">
        <f t="shared" si="243"/>
        <v>10250.81</v>
      </c>
      <c r="AD202" s="7">
        <f t="shared" si="243"/>
        <v>10250.81</v>
      </c>
      <c r="AE202" s="7">
        <f t="shared" si="243"/>
        <v>10250.81</v>
      </c>
      <c r="AF202" s="7">
        <f t="shared" si="243"/>
        <v>10250.81</v>
      </c>
      <c r="AG202" s="7">
        <f t="shared" si="243"/>
        <v>10250.81</v>
      </c>
      <c r="AH202" s="7">
        <f t="shared" si="243"/>
        <v>10250.81</v>
      </c>
      <c r="AI202" s="7">
        <f t="shared" si="243"/>
        <v>10250.81</v>
      </c>
      <c r="AJ202" s="7">
        <f t="shared" si="243"/>
        <v>10250.81</v>
      </c>
      <c r="AK202" s="7">
        <f t="shared" si="243"/>
        <v>10250.81</v>
      </c>
      <c r="AL202" s="7">
        <f t="shared" si="243"/>
        <v>10250.81</v>
      </c>
      <c r="AM202" s="7">
        <f t="shared" si="243"/>
        <v>10250.81</v>
      </c>
      <c r="AN202" s="7">
        <f t="shared" si="243"/>
        <v>10250.81</v>
      </c>
      <c r="AO202" s="7">
        <f t="shared" si="243"/>
        <v>10250.81</v>
      </c>
      <c r="AP202" s="7">
        <f t="shared" si="243"/>
        <v>10250.81</v>
      </c>
      <c r="AQ202" s="7">
        <f t="shared" si="243"/>
        <v>10250.81</v>
      </c>
      <c r="AR202" s="7">
        <f t="shared" si="243"/>
        <v>10250.81</v>
      </c>
      <c r="AS202" s="7">
        <f t="shared" si="243"/>
        <v>10250.81</v>
      </c>
      <c r="AT202" s="7">
        <f t="shared" si="243"/>
        <v>10250.81</v>
      </c>
      <c r="AU202" s="7">
        <f t="shared" si="243"/>
        <v>10250.81</v>
      </c>
      <c r="AV202" s="7">
        <f t="shared" si="243"/>
        <v>10250.81</v>
      </c>
      <c r="AW202" s="7">
        <f t="shared" si="243"/>
        <v>10250.81</v>
      </c>
      <c r="AX202" s="7">
        <f t="shared" si="243"/>
        <v>10250.81</v>
      </c>
      <c r="AY202" s="7">
        <f t="shared" si="243"/>
        <v>10250.81</v>
      </c>
      <c r="AZ202" s="7">
        <f t="shared" si="243"/>
        <v>10250.81</v>
      </c>
      <c r="BA202" s="7">
        <f t="shared" si="243"/>
        <v>10250.81</v>
      </c>
      <c r="BB202" s="7">
        <f t="shared" si="243"/>
        <v>10250.81</v>
      </c>
      <c r="BC202" s="7">
        <f t="shared" si="243"/>
        <v>10250.81</v>
      </c>
      <c r="BD202" s="7">
        <f t="shared" si="243"/>
        <v>10250.81</v>
      </c>
      <c r="BE202" s="7">
        <f t="shared" si="243"/>
        <v>10250.81</v>
      </c>
      <c r="BF202" s="7">
        <f t="shared" si="243"/>
        <v>10250.81</v>
      </c>
      <c r="BG202" s="7">
        <f t="shared" si="243"/>
        <v>10250.81</v>
      </c>
      <c r="BH202" s="7">
        <f t="shared" si="243"/>
        <v>10250.81</v>
      </c>
      <c r="BI202" s="7">
        <f t="shared" si="243"/>
        <v>10250.81</v>
      </c>
      <c r="BJ202" s="7">
        <f t="shared" si="243"/>
        <v>10250.81</v>
      </c>
      <c r="BK202" s="7">
        <f t="shared" si="243"/>
        <v>10250.81</v>
      </c>
      <c r="BL202" s="7">
        <f t="shared" si="243"/>
        <v>10250.81</v>
      </c>
      <c r="BM202" s="7">
        <f t="shared" si="243"/>
        <v>10250.81</v>
      </c>
      <c r="BN202" s="7">
        <f t="shared" si="243"/>
        <v>10250.81</v>
      </c>
      <c r="BO202" s="7">
        <f t="shared" ref="BO202:DZ202" si="244">ROUND(BO38,2)</f>
        <v>10250.81</v>
      </c>
      <c r="BP202" s="7">
        <f t="shared" si="244"/>
        <v>10250.81</v>
      </c>
      <c r="BQ202" s="7">
        <f t="shared" si="244"/>
        <v>10250.81</v>
      </c>
      <c r="BR202" s="7">
        <f t="shared" si="244"/>
        <v>10250.81</v>
      </c>
      <c r="BS202" s="7">
        <f t="shared" si="244"/>
        <v>10250.81</v>
      </c>
      <c r="BT202" s="7">
        <f t="shared" si="244"/>
        <v>10250.81</v>
      </c>
      <c r="BU202" s="7">
        <f t="shared" si="244"/>
        <v>10250.81</v>
      </c>
      <c r="BV202" s="7">
        <f t="shared" si="244"/>
        <v>10250.81</v>
      </c>
      <c r="BW202" s="7">
        <f t="shared" si="244"/>
        <v>10250.81</v>
      </c>
      <c r="BX202" s="7">
        <f t="shared" si="244"/>
        <v>10250.81</v>
      </c>
      <c r="BY202" s="7">
        <f t="shared" si="244"/>
        <v>10250.81</v>
      </c>
      <c r="BZ202" s="7">
        <f t="shared" si="244"/>
        <v>10250.81</v>
      </c>
      <c r="CA202" s="7">
        <f t="shared" si="244"/>
        <v>10250.81</v>
      </c>
      <c r="CB202" s="7">
        <f t="shared" si="244"/>
        <v>10250.81</v>
      </c>
      <c r="CC202" s="7">
        <f t="shared" si="244"/>
        <v>10250.81</v>
      </c>
      <c r="CD202" s="7">
        <f t="shared" si="244"/>
        <v>10250.81</v>
      </c>
      <c r="CE202" s="7">
        <f t="shared" si="244"/>
        <v>10250.81</v>
      </c>
      <c r="CF202" s="7">
        <f t="shared" si="244"/>
        <v>10250.81</v>
      </c>
      <c r="CG202" s="7">
        <f t="shared" si="244"/>
        <v>10250.81</v>
      </c>
      <c r="CH202" s="7">
        <f t="shared" si="244"/>
        <v>10250.81</v>
      </c>
      <c r="CI202" s="7">
        <f t="shared" si="244"/>
        <v>10250.81</v>
      </c>
      <c r="CJ202" s="7">
        <f t="shared" si="244"/>
        <v>10250.81</v>
      </c>
      <c r="CK202" s="7">
        <f t="shared" si="244"/>
        <v>10250.81</v>
      </c>
      <c r="CL202" s="7">
        <f t="shared" si="244"/>
        <v>10250.81</v>
      </c>
      <c r="CM202" s="7">
        <f t="shared" si="244"/>
        <v>10250.81</v>
      </c>
      <c r="CN202" s="7">
        <f t="shared" si="244"/>
        <v>10250.81</v>
      </c>
      <c r="CO202" s="7">
        <f t="shared" si="244"/>
        <v>10250.81</v>
      </c>
      <c r="CP202" s="7">
        <f t="shared" si="244"/>
        <v>10250.81</v>
      </c>
      <c r="CQ202" s="7">
        <f t="shared" si="244"/>
        <v>10250.81</v>
      </c>
      <c r="CR202" s="7">
        <f t="shared" si="244"/>
        <v>10250.81</v>
      </c>
      <c r="CS202" s="7">
        <f t="shared" si="244"/>
        <v>10250.81</v>
      </c>
      <c r="CT202" s="7">
        <f t="shared" si="244"/>
        <v>10250.81</v>
      </c>
      <c r="CU202" s="7">
        <f t="shared" si="244"/>
        <v>10250.81</v>
      </c>
      <c r="CV202" s="7">
        <f t="shared" si="244"/>
        <v>10250.81</v>
      </c>
      <c r="CW202" s="7">
        <f t="shared" si="244"/>
        <v>10250.81</v>
      </c>
      <c r="CX202" s="7">
        <f t="shared" si="244"/>
        <v>10250.81</v>
      </c>
      <c r="CY202" s="7">
        <f t="shared" si="244"/>
        <v>10250.81</v>
      </c>
      <c r="CZ202" s="7">
        <f t="shared" si="244"/>
        <v>10250.81</v>
      </c>
      <c r="DA202" s="7">
        <f t="shared" si="244"/>
        <v>10250.81</v>
      </c>
      <c r="DB202" s="7">
        <f t="shared" si="244"/>
        <v>10250.81</v>
      </c>
      <c r="DC202" s="7">
        <f t="shared" si="244"/>
        <v>10250.81</v>
      </c>
      <c r="DD202" s="7">
        <f t="shared" si="244"/>
        <v>10250.81</v>
      </c>
      <c r="DE202" s="7">
        <f t="shared" si="244"/>
        <v>10250.81</v>
      </c>
      <c r="DF202" s="7">
        <f t="shared" si="244"/>
        <v>10250.81</v>
      </c>
      <c r="DG202" s="7">
        <f t="shared" si="244"/>
        <v>10250.81</v>
      </c>
      <c r="DH202" s="7">
        <f t="shared" si="244"/>
        <v>10250.81</v>
      </c>
      <c r="DI202" s="7">
        <f t="shared" si="244"/>
        <v>10250.81</v>
      </c>
      <c r="DJ202" s="7">
        <f t="shared" si="244"/>
        <v>10250.81</v>
      </c>
      <c r="DK202" s="7">
        <f t="shared" si="244"/>
        <v>10250.81</v>
      </c>
      <c r="DL202" s="7">
        <f t="shared" si="244"/>
        <v>10250.81</v>
      </c>
      <c r="DM202" s="7">
        <f t="shared" si="244"/>
        <v>10250.81</v>
      </c>
      <c r="DN202" s="7">
        <f t="shared" si="244"/>
        <v>10250.81</v>
      </c>
      <c r="DO202" s="7">
        <f t="shared" si="244"/>
        <v>10250.81</v>
      </c>
      <c r="DP202" s="7">
        <f t="shared" si="244"/>
        <v>10250.81</v>
      </c>
      <c r="DQ202" s="7">
        <f t="shared" si="244"/>
        <v>10250.81</v>
      </c>
      <c r="DR202" s="7">
        <f t="shared" si="244"/>
        <v>10250.81</v>
      </c>
      <c r="DS202" s="7">
        <f t="shared" si="244"/>
        <v>10250.81</v>
      </c>
      <c r="DT202" s="7">
        <f t="shared" si="244"/>
        <v>10250.81</v>
      </c>
      <c r="DU202" s="7">
        <f t="shared" si="244"/>
        <v>10250.81</v>
      </c>
      <c r="DV202" s="7">
        <f t="shared" si="244"/>
        <v>10250.81</v>
      </c>
      <c r="DW202" s="7">
        <f t="shared" si="244"/>
        <v>10250.81</v>
      </c>
      <c r="DX202" s="7">
        <f t="shared" si="244"/>
        <v>10250.81</v>
      </c>
      <c r="DY202" s="7">
        <f t="shared" si="244"/>
        <v>10250.81</v>
      </c>
      <c r="DZ202" s="7">
        <f t="shared" si="244"/>
        <v>10250.81</v>
      </c>
      <c r="EA202" s="7">
        <f t="shared" ref="EA202:FX202" si="245">ROUND(EA38,2)</f>
        <v>10250.81</v>
      </c>
      <c r="EB202" s="7">
        <f t="shared" si="245"/>
        <v>10250.81</v>
      </c>
      <c r="EC202" s="7">
        <f t="shared" si="245"/>
        <v>10250.81</v>
      </c>
      <c r="ED202" s="7">
        <f t="shared" si="245"/>
        <v>10250.81</v>
      </c>
      <c r="EE202" s="7">
        <f t="shared" si="245"/>
        <v>10250.81</v>
      </c>
      <c r="EF202" s="7">
        <f t="shared" si="245"/>
        <v>10250.81</v>
      </c>
      <c r="EG202" s="7">
        <f t="shared" si="245"/>
        <v>10250.81</v>
      </c>
      <c r="EH202" s="7">
        <f t="shared" si="245"/>
        <v>10250.81</v>
      </c>
      <c r="EI202" s="7">
        <f t="shared" si="245"/>
        <v>10250.81</v>
      </c>
      <c r="EJ202" s="7">
        <f t="shared" si="245"/>
        <v>10250.81</v>
      </c>
      <c r="EK202" s="7">
        <f t="shared" si="245"/>
        <v>10250.81</v>
      </c>
      <c r="EL202" s="7">
        <f t="shared" si="245"/>
        <v>10250.81</v>
      </c>
      <c r="EM202" s="7">
        <f t="shared" si="245"/>
        <v>10250.81</v>
      </c>
      <c r="EN202" s="7">
        <f t="shared" si="245"/>
        <v>10250.81</v>
      </c>
      <c r="EO202" s="7">
        <f t="shared" si="245"/>
        <v>10250.81</v>
      </c>
      <c r="EP202" s="7">
        <f t="shared" si="245"/>
        <v>10250.81</v>
      </c>
      <c r="EQ202" s="7">
        <f t="shared" si="245"/>
        <v>10250.81</v>
      </c>
      <c r="ER202" s="7">
        <f t="shared" si="245"/>
        <v>10250.81</v>
      </c>
      <c r="ES202" s="7">
        <f t="shared" si="245"/>
        <v>10250.81</v>
      </c>
      <c r="ET202" s="7">
        <f t="shared" si="245"/>
        <v>10250.81</v>
      </c>
      <c r="EU202" s="7">
        <f t="shared" si="245"/>
        <v>10250.81</v>
      </c>
      <c r="EV202" s="7">
        <f t="shared" si="245"/>
        <v>10250.81</v>
      </c>
      <c r="EW202" s="7">
        <f t="shared" si="245"/>
        <v>10250.81</v>
      </c>
      <c r="EX202" s="7">
        <f t="shared" si="245"/>
        <v>10250.81</v>
      </c>
      <c r="EY202" s="7">
        <f t="shared" si="245"/>
        <v>10250.81</v>
      </c>
      <c r="EZ202" s="7">
        <f t="shared" si="245"/>
        <v>10250.81</v>
      </c>
      <c r="FA202" s="7">
        <f t="shared" si="245"/>
        <v>10250.81</v>
      </c>
      <c r="FB202" s="7">
        <f t="shared" si="245"/>
        <v>10250.81</v>
      </c>
      <c r="FC202" s="7">
        <f t="shared" si="245"/>
        <v>10250.81</v>
      </c>
      <c r="FD202" s="7">
        <f t="shared" si="245"/>
        <v>10250.81</v>
      </c>
      <c r="FE202" s="7">
        <f t="shared" si="245"/>
        <v>10250.81</v>
      </c>
      <c r="FF202" s="7">
        <f t="shared" si="245"/>
        <v>10250.81</v>
      </c>
      <c r="FG202" s="7">
        <f t="shared" si="245"/>
        <v>10250.81</v>
      </c>
      <c r="FH202" s="7">
        <f t="shared" si="245"/>
        <v>10250.81</v>
      </c>
      <c r="FI202" s="7">
        <f t="shared" si="245"/>
        <v>10250.81</v>
      </c>
      <c r="FJ202" s="7">
        <f t="shared" si="245"/>
        <v>10250.81</v>
      </c>
      <c r="FK202" s="7">
        <f t="shared" si="245"/>
        <v>10250.81</v>
      </c>
      <c r="FL202" s="7">
        <f t="shared" si="245"/>
        <v>10250.81</v>
      </c>
      <c r="FM202" s="7">
        <f t="shared" si="245"/>
        <v>10250.81</v>
      </c>
      <c r="FN202" s="7">
        <f t="shared" si="245"/>
        <v>10250.81</v>
      </c>
      <c r="FO202" s="7">
        <f t="shared" si="245"/>
        <v>10250.81</v>
      </c>
      <c r="FP202" s="7">
        <f t="shared" si="245"/>
        <v>10250.81</v>
      </c>
      <c r="FQ202" s="7">
        <f t="shared" si="245"/>
        <v>10250.81</v>
      </c>
      <c r="FR202" s="7">
        <f t="shared" si="245"/>
        <v>10250.81</v>
      </c>
      <c r="FS202" s="7">
        <f t="shared" si="245"/>
        <v>10250.81</v>
      </c>
      <c r="FT202" s="7">
        <f t="shared" si="245"/>
        <v>10250.81</v>
      </c>
      <c r="FU202" s="7">
        <f t="shared" si="245"/>
        <v>10250.81</v>
      </c>
      <c r="FV202" s="7">
        <f t="shared" si="245"/>
        <v>10250.81</v>
      </c>
      <c r="FW202" s="7">
        <f t="shared" si="245"/>
        <v>10250.81</v>
      </c>
      <c r="FX202" s="7">
        <f t="shared" si="245"/>
        <v>10250.81</v>
      </c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</row>
    <row r="203" spans="1:195" x14ac:dyDescent="0.35">
      <c r="A203" s="6" t="s">
        <v>729</v>
      </c>
      <c r="B203" s="7" t="s">
        <v>730</v>
      </c>
      <c r="C203" s="18">
        <f t="shared" ref="C203:BN203" si="246">ROUND(C94,1)</f>
        <v>6353.7</v>
      </c>
      <c r="D203" s="18">
        <f t="shared" si="246"/>
        <v>39724.5</v>
      </c>
      <c r="E203" s="18">
        <f t="shared" si="246"/>
        <v>6143.6</v>
      </c>
      <c r="F203" s="18">
        <f t="shared" si="246"/>
        <v>21473.3</v>
      </c>
      <c r="G203" s="18">
        <f t="shared" si="246"/>
        <v>1573</v>
      </c>
      <c r="H203" s="18">
        <f t="shared" si="246"/>
        <v>1111.5</v>
      </c>
      <c r="I203" s="18">
        <f t="shared" si="246"/>
        <v>8686.7999999999993</v>
      </c>
      <c r="J203" s="18">
        <f t="shared" si="246"/>
        <v>2159.4</v>
      </c>
      <c r="K203" s="18">
        <f t="shared" si="246"/>
        <v>263</v>
      </c>
      <c r="L203" s="18">
        <f t="shared" si="246"/>
        <v>2234.4</v>
      </c>
      <c r="M203" s="18">
        <f t="shared" si="246"/>
        <v>1063.7</v>
      </c>
      <c r="N203" s="18">
        <f t="shared" si="246"/>
        <v>51779.5</v>
      </c>
      <c r="O203" s="18">
        <f t="shared" si="246"/>
        <v>13472.3</v>
      </c>
      <c r="P203" s="18">
        <f t="shared" si="246"/>
        <v>330</v>
      </c>
      <c r="Q203" s="18">
        <f t="shared" si="246"/>
        <v>37625.800000000003</v>
      </c>
      <c r="R203" s="18">
        <f t="shared" si="246"/>
        <v>497</v>
      </c>
      <c r="S203" s="18">
        <f t="shared" si="246"/>
        <v>1625.5</v>
      </c>
      <c r="T203" s="18">
        <f t="shared" si="246"/>
        <v>163.30000000000001</v>
      </c>
      <c r="U203" s="18">
        <f t="shared" si="246"/>
        <v>52.3</v>
      </c>
      <c r="V203" s="18">
        <f t="shared" si="246"/>
        <v>264</v>
      </c>
      <c r="W203" s="18">
        <f t="shared" si="246"/>
        <v>210.4</v>
      </c>
      <c r="X203" s="18">
        <f t="shared" si="246"/>
        <v>50</v>
      </c>
      <c r="Y203" s="18">
        <f t="shared" si="246"/>
        <v>442</v>
      </c>
      <c r="Z203" s="18">
        <f t="shared" si="246"/>
        <v>231.3</v>
      </c>
      <c r="AA203" s="18">
        <f t="shared" si="246"/>
        <v>30745.200000000001</v>
      </c>
      <c r="AB203" s="18">
        <f t="shared" si="246"/>
        <v>27795.200000000001</v>
      </c>
      <c r="AC203" s="18">
        <f t="shared" si="246"/>
        <v>940</v>
      </c>
      <c r="AD203" s="18">
        <f t="shared" si="246"/>
        <v>1408.4</v>
      </c>
      <c r="AE203" s="18">
        <f t="shared" si="246"/>
        <v>94.6</v>
      </c>
      <c r="AF203" s="18">
        <f t="shared" si="246"/>
        <v>171</v>
      </c>
      <c r="AG203" s="18">
        <f t="shared" si="246"/>
        <v>624.79999999999995</v>
      </c>
      <c r="AH203" s="18">
        <f t="shared" si="246"/>
        <v>1003.7</v>
      </c>
      <c r="AI203" s="18">
        <f t="shared" si="246"/>
        <v>385.5</v>
      </c>
      <c r="AJ203" s="18">
        <f t="shared" si="246"/>
        <v>164</v>
      </c>
      <c r="AK203" s="18">
        <f t="shared" si="246"/>
        <v>177.4</v>
      </c>
      <c r="AL203" s="18">
        <f t="shared" si="246"/>
        <v>276</v>
      </c>
      <c r="AM203" s="18">
        <f t="shared" si="246"/>
        <v>388.1</v>
      </c>
      <c r="AN203" s="18">
        <f t="shared" si="246"/>
        <v>328.3</v>
      </c>
      <c r="AO203" s="18">
        <f t="shared" si="246"/>
        <v>4372.7</v>
      </c>
      <c r="AP203" s="18">
        <f t="shared" si="246"/>
        <v>84102.5</v>
      </c>
      <c r="AQ203" s="18">
        <f t="shared" si="246"/>
        <v>239.2</v>
      </c>
      <c r="AR203" s="18">
        <f t="shared" si="246"/>
        <v>62633.9</v>
      </c>
      <c r="AS203" s="18">
        <f t="shared" si="246"/>
        <v>6692.5</v>
      </c>
      <c r="AT203" s="18">
        <f t="shared" si="246"/>
        <v>2334.9</v>
      </c>
      <c r="AU203" s="18">
        <f t="shared" si="246"/>
        <v>291</v>
      </c>
      <c r="AV203" s="18">
        <f t="shared" si="246"/>
        <v>313.3</v>
      </c>
      <c r="AW203" s="18">
        <f t="shared" si="246"/>
        <v>256</v>
      </c>
      <c r="AX203" s="18">
        <f t="shared" si="246"/>
        <v>68</v>
      </c>
      <c r="AY203" s="18">
        <f t="shared" si="246"/>
        <v>425.6</v>
      </c>
      <c r="AZ203" s="18">
        <f t="shared" si="246"/>
        <v>12453.9</v>
      </c>
      <c r="BA203" s="18">
        <f t="shared" si="246"/>
        <v>9018.2999999999993</v>
      </c>
      <c r="BB203" s="18">
        <f t="shared" si="246"/>
        <v>7765.2</v>
      </c>
      <c r="BC203" s="18">
        <f t="shared" si="246"/>
        <v>26004.2</v>
      </c>
      <c r="BD203" s="18">
        <f t="shared" si="246"/>
        <v>3616</v>
      </c>
      <c r="BE203" s="18">
        <f t="shared" si="246"/>
        <v>1298.8</v>
      </c>
      <c r="BF203" s="18">
        <f t="shared" si="246"/>
        <v>24448</v>
      </c>
      <c r="BG203" s="18">
        <f t="shared" si="246"/>
        <v>930</v>
      </c>
      <c r="BH203" s="18">
        <f t="shared" si="246"/>
        <v>556.79999999999995</v>
      </c>
      <c r="BI203" s="18">
        <f t="shared" si="246"/>
        <v>261.8</v>
      </c>
      <c r="BJ203" s="18">
        <f t="shared" si="246"/>
        <v>6300.4</v>
      </c>
      <c r="BK203" s="18">
        <f t="shared" si="246"/>
        <v>19771.400000000001</v>
      </c>
      <c r="BL203" s="18">
        <f t="shared" si="246"/>
        <v>114.6</v>
      </c>
      <c r="BM203" s="18">
        <f t="shared" si="246"/>
        <v>360.5</v>
      </c>
      <c r="BN203" s="18">
        <f t="shared" si="246"/>
        <v>3246.4</v>
      </c>
      <c r="BO203" s="18">
        <f t="shared" ref="BO203:DZ203" si="247">ROUND(BO94,1)</f>
        <v>1299.0999999999999</v>
      </c>
      <c r="BP203" s="18">
        <f t="shared" si="247"/>
        <v>181.8</v>
      </c>
      <c r="BQ203" s="18">
        <f t="shared" si="247"/>
        <v>5934.8</v>
      </c>
      <c r="BR203" s="18">
        <f t="shared" si="247"/>
        <v>4505.2</v>
      </c>
      <c r="BS203" s="18">
        <f t="shared" si="247"/>
        <v>1136.8</v>
      </c>
      <c r="BT203" s="18">
        <f t="shared" si="247"/>
        <v>404.1</v>
      </c>
      <c r="BU203" s="18">
        <f t="shared" si="247"/>
        <v>410</v>
      </c>
      <c r="BV203" s="18">
        <f t="shared" si="247"/>
        <v>1248.2</v>
      </c>
      <c r="BW203" s="18">
        <f t="shared" si="247"/>
        <v>2000.7</v>
      </c>
      <c r="BX203" s="18">
        <f t="shared" si="247"/>
        <v>69.8</v>
      </c>
      <c r="BY203" s="18">
        <f t="shared" si="247"/>
        <v>470.3</v>
      </c>
      <c r="BZ203" s="18">
        <f t="shared" si="247"/>
        <v>206</v>
      </c>
      <c r="CA203" s="18">
        <f t="shared" si="247"/>
        <v>153.30000000000001</v>
      </c>
      <c r="CB203" s="18">
        <f t="shared" si="247"/>
        <v>75771.7</v>
      </c>
      <c r="CC203" s="18">
        <f t="shared" si="247"/>
        <v>192</v>
      </c>
      <c r="CD203" s="18">
        <f t="shared" si="247"/>
        <v>215.3</v>
      </c>
      <c r="CE203" s="18">
        <f t="shared" si="247"/>
        <v>153.80000000000001</v>
      </c>
      <c r="CF203" s="18">
        <f t="shared" si="247"/>
        <v>126.9</v>
      </c>
      <c r="CG203" s="18">
        <f t="shared" si="247"/>
        <v>204.3</v>
      </c>
      <c r="CH203" s="18">
        <f t="shared" si="247"/>
        <v>103.2</v>
      </c>
      <c r="CI203" s="18">
        <f t="shared" si="247"/>
        <v>703.3</v>
      </c>
      <c r="CJ203" s="18">
        <f t="shared" si="247"/>
        <v>922.3</v>
      </c>
      <c r="CK203" s="18">
        <f t="shared" si="247"/>
        <v>4973.6000000000004</v>
      </c>
      <c r="CL203" s="18">
        <f t="shared" si="247"/>
        <v>1299.5999999999999</v>
      </c>
      <c r="CM203" s="18">
        <f t="shared" si="247"/>
        <v>718</v>
      </c>
      <c r="CN203" s="18">
        <f t="shared" si="247"/>
        <v>31955.9</v>
      </c>
      <c r="CO203" s="18">
        <f t="shared" si="247"/>
        <v>14717.8</v>
      </c>
      <c r="CP203" s="18">
        <f t="shared" si="247"/>
        <v>997.2</v>
      </c>
      <c r="CQ203" s="18">
        <f t="shared" si="247"/>
        <v>799.9</v>
      </c>
      <c r="CR203" s="18">
        <f t="shared" si="247"/>
        <v>234.3</v>
      </c>
      <c r="CS203" s="18">
        <f t="shared" si="247"/>
        <v>319.39999999999998</v>
      </c>
      <c r="CT203" s="18">
        <f t="shared" si="247"/>
        <v>104.3</v>
      </c>
      <c r="CU203" s="18">
        <f t="shared" si="247"/>
        <v>75</v>
      </c>
      <c r="CV203" s="18">
        <f t="shared" si="247"/>
        <v>50</v>
      </c>
      <c r="CW203" s="18">
        <f t="shared" si="247"/>
        <v>205</v>
      </c>
      <c r="CX203" s="18">
        <f t="shared" si="247"/>
        <v>470.5</v>
      </c>
      <c r="CY203" s="18">
        <f t="shared" si="247"/>
        <v>50</v>
      </c>
      <c r="CZ203" s="18">
        <f t="shared" si="247"/>
        <v>1909.1</v>
      </c>
      <c r="DA203" s="18">
        <f t="shared" si="247"/>
        <v>202.3</v>
      </c>
      <c r="DB203" s="18">
        <f t="shared" si="247"/>
        <v>322.5</v>
      </c>
      <c r="DC203" s="18">
        <f t="shared" si="247"/>
        <v>182</v>
      </c>
      <c r="DD203" s="18">
        <f t="shared" si="247"/>
        <v>157</v>
      </c>
      <c r="DE203" s="18">
        <f t="shared" si="247"/>
        <v>316.8</v>
      </c>
      <c r="DF203" s="18">
        <f t="shared" si="247"/>
        <v>21439.4</v>
      </c>
      <c r="DG203" s="18">
        <f t="shared" si="247"/>
        <v>95</v>
      </c>
      <c r="DH203" s="18">
        <f t="shared" si="247"/>
        <v>1906.6</v>
      </c>
      <c r="DI203" s="18">
        <f t="shared" si="247"/>
        <v>2532.6</v>
      </c>
      <c r="DJ203" s="18">
        <f t="shared" si="247"/>
        <v>639</v>
      </c>
      <c r="DK203" s="18">
        <f t="shared" si="247"/>
        <v>485.5</v>
      </c>
      <c r="DL203" s="18">
        <f t="shared" si="247"/>
        <v>5728.7</v>
      </c>
      <c r="DM203" s="18">
        <f t="shared" si="247"/>
        <v>234.6</v>
      </c>
      <c r="DN203" s="18">
        <f t="shared" si="247"/>
        <v>1302.2</v>
      </c>
      <c r="DO203" s="18">
        <f t="shared" si="247"/>
        <v>3230</v>
      </c>
      <c r="DP203" s="18">
        <f t="shared" si="247"/>
        <v>201</v>
      </c>
      <c r="DQ203" s="18">
        <f t="shared" si="247"/>
        <v>817</v>
      </c>
      <c r="DR203" s="18">
        <f t="shared" si="247"/>
        <v>1367.8</v>
      </c>
      <c r="DS203" s="18">
        <f t="shared" si="247"/>
        <v>671.2</v>
      </c>
      <c r="DT203" s="18">
        <f t="shared" si="247"/>
        <v>180.5</v>
      </c>
      <c r="DU203" s="18">
        <f t="shared" si="247"/>
        <v>359.7</v>
      </c>
      <c r="DV203" s="18">
        <f t="shared" si="247"/>
        <v>213.8</v>
      </c>
      <c r="DW203" s="18">
        <f t="shared" si="247"/>
        <v>311.89999999999998</v>
      </c>
      <c r="DX203" s="18">
        <f t="shared" si="247"/>
        <v>166.8</v>
      </c>
      <c r="DY203" s="18">
        <f t="shared" si="247"/>
        <v>312.7</v>
      </c>
      <c r="DZ203" s="18">
        <f t="shared" si="247"/>
        <v>738</v>
      </c>
      <c r="EA203" s="18">
        <f t="shared" ref="EA203:FX203" si="248">ROUND(EA94,1)</f>
        <v>550.79999999999995</v>
      </c>
      <c r="EB203" s="18">
        <f t="shared" si="248"/>
        <v>570.9</v>
      </c>
      <c r="EC203" s="18">
        <f t="shared" si="248"/>
        <v>302.2</v>
      </c>
      <c r="ED203" s="18">
        <f t="shared" si="248"/>
        <v>1586.6</v>
      </c>
      <c r="EE203" s="18">
        <f t="shared" si="248"/>
        <v>193.5</v>
      </c>
      <c r="EF203" s="18">
        <f t="shared" si="248"/>
        <v>1432.4</v>
      </c>
      <c r="EG203" s="18">
        <f t="shared" si="248"/>
        <v>256.60000000000002</v>
      </c>
      <c r="EH203" s="18">
        <f t="shared" si="248"/>
        <v>250</v>
      </c>
      <c r="EI203" s="18">
        <f t="shared" si="248"/>
        <v>14483.9</v>
      </c>
      <c r="EJ203" s="18">
        <f t="shared" si="248"/>
        <v>10108.200000000001</v>
      </c>
      <c r="EK203" s="18">
        <f t="shared" si="248"/>
        <v>686</v>
      </c>
      <c r="EL203" s="18">
        <f t="shared" si="248"/>
        <v>467.5</v>
      </c>
      <c r="EM203" s="18">
        <f t="shared" si="248"/>
        <v>394.9</v>
      </c>
      <c r="EN203" s="18">
        <f t="shared" si="248"/>
        <v>946.6</v>
      </c>
      <c r="EO203" s="18">
        <f t="shared" si="248"/>
        <v>327.5</v>
      </c>
      <c r="EP203" s="18">
        <f t="shared" si="248"/>
        <v>421</v>
      </c>
      <c r="EQ203" s="18">
        <f t="shared" si="248"/>
        <v>2695.5</v>
      </c>
      <c r="ER203" s="18">
        <f t="shared" si="248"/>
        <v>313.5</v>
      </c>
      <c r="ES203" s="18">
        <f t="shared" si="248"/>
        <v>175.4</v>
      </c>
      <c r="ET203" s="18">
        <f t="shared" si="248"/>
        <v>196.4</v>
      </c>
      <c r="EU203" s="18">
        <f t="shared" si="248"/>
        <v>577.5</v>
      </c>
      <c r="EV203" s="18">
        <f t="shared" si="248"/>
        <v>75.5</v>
      </c>
      <c r="EW203" s="18">
        <f t="shared" si="248"/>
        <v>863.6</v>
      </c>
      <c r="EX203" s="18">
        <f t="shared" si="248"/>
        <v>170</v>
      </c>
      <c r="EY203" s="18">
        <f t="shared" si="248"/>
        <v>224</v>
      </c>
      <c r="EZ203" s="18">
        <f t="shared" si="248"/>
        <v>131</v>
      </c>
      <c r="FA203" s="18">
        <f t="shared" si="248"/>
        <v>3462.3</v>
      </c>
      <c r="FB203" s="18">
        <f t="shared" si="248"/>
        <v>308.60000000000002</v>
      </c>
      <c r="FC203" s="18">
        <f t="shared" si="248"/>
        <v>2101</v>
      </c>
      <c r="FD203" s="18">
        <f t="shared" si="248"/>
        <v>407</v>
      </c>
      <c r="FE203" s="18">
        <f t="shared" si="248"/>
        <v>86.2</v>
      </c>
      <c r="FF203" s="18">
        <f t="shared" si="248"/>
        <v>197</v>
      </c>
      <c r="FG203" s="18">
        <f t="shared" si="248"/>
        <v>128</v>
      </c>
      <c r="FH203" s="18">
        <f t="shared" si="248"/>
        <v>71</v>
      </c>
      <c r="FI203" s="18">
        <f t="shared" si="248"/>
        <v>1772.9</v>
      </c>
      <c r="FJ203" s="18">
        <f t="shared" si="248"/>
        <v>2017</v>
      </c>
      <c r="FK203" s="18">
        <f t="shared" si="248"/>
        <v>2574.3000000000002</v>
      </c>
      <c r="FL203" s="18">
        <f t="shared" si="248"/>
        <v>8182.1</v>
      </c>
      <c r="FM203" s="18">
        <f t="shared" si="248"/>
        <v>3824.5</v>
      </c>
      <c r="FN203" s="18">
        <f t="shared" si="248"/>
        <v>21728.400000000001</v>
      </c>
      <c r="FO203" s="18">
        <f t="shared" si="248"/>
        <v>1093</v>
      </c>
      <c r="FP203" s="18">
        <f t="shared" si="248"/>
        <v>2293</v>
      </c>
      <c r="FQ203" s="18">
        <f t="shared" si="248"/>
        <v>989.2</v>
      </c>
      <c r="FR203" s="18">
        <f t="shared" si="248"/>
        <v>170.8</v>
      </c>
      <c r="FS203" s="18">
        <f t="shared" si="248"/>
        <v>189.4</v>
      </c>
      <c r="FT203" s="18">
        <f t="shared" si="248"/>
        <v>60.5</v>
      </c>
      <c r="FU203" s="18">
        <f t="shared" si="248"/>
        <v>826.8</v>
      </c>
      <c r="FV203" s="18">
        <f t="shared" si="248"/>
        <v>698.6</v>
      </c>
      <c r="FW203" s="18">
        <f t="shared" si="248"/>
        <v>167.6</v>
      </c>
      <c r="FX203" s="18">
        <f t="shared" si="248"/>
        <v>57.5</v>
      </c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</row>
    <row r="204" spans="1:195" x14ac:dyDescent="0.35">
      <c r="A204" s="6" t="s">
        <v>731</v>
      </c>
      <c r="B204" s="7" t="s">
        <v>732</v>
      </c>
      <c r="C204" s="18">
        <f t="shared" ref="C204:BN204" si="249">C39</f>
        <v>9738</v>
      </c>
      <c r="D204" s="18">
        <f t="shared" si="249"/>
        <v>9738</v>
      </c>
      <c r="E204" s="18">
        <f t="shared" si="249"/>
        <v>9738</v>
      </c>
      <c r="F204" s="18">
        <f t="shared" si="249"/>
        <v>9738</v>
      </c>
      <c r="G204" s="18">
        <f t="shared" si="249"/>
        <v>9738</v>
      </c>
      <c r="H204" s="18">
        <f t="shared" si="249"/>
        <v>9738</v>
      </c>
      <c r="I204" s="18">
        <f t="shared" si="249"/>
        <v>9738</v>
      </c>
      <c r="J204" s="18">
        <f t="shared" si="249"/>
        <v>9738</v>
      </c>
      <c r="K204" s="18">
        <f t="shared" si="249"/>
        <v>9738</v>
      </c>
      <c r="L204" s="18">
        <f t="shared" si="249"/>
        <v>9738</v>
      </c>
      <c r="M204" s="18">
        <f t="shared" si="249"/>
        <v>9738</v>
      </c>
      <c r="N204" s="18">
        <f t="shared" si="249"/>
        <v>9738</v>
      </c>
      <c r="O204" s="18">
        <f t="shared" si="249"/>
        <v>9738</v>
      </c>
      <c r="P204" s="18">
        <f t="shared" si="249"/>
        <v>9738</v>
      </c>
      <c r="Q204" s="18">
        <f t="shared" si="249"/>
        <v>9738</v>
      </c>
      <c r="R204" s="18">
        <f t="shared" si="249"/>
        <v>9738</v>
      </c>
      <c r="S204" s="18">
        <f t="shared" si="249"/>
        <v>9738</v>
      </c>
      <c r="T204" s="18">
        <f t="shared" si="249"/>
        <v>9738</v>
      </c>
      <c r="U204" s="18">
        <f t="shared" si="249"/>
        <v>9738</v>
      </c>
      <c r="V204" s="18">
        <f t="shared" si="249"/>
        <v>9738</v>
      </c>
      <c r="W204" s="18">
        <f t="shared" si="249"/>
        <v>9738</v>
      </c>
      <c r="X204" s="18">
        <f t="shared" si="249"/>
        <v>9738</v>
      </c>
      <c r="Y204" s="18">
        <f t="shared" si="249"/>
        <v>9738</v>
      </c>
      <c r="Z204" s="18">
        <f t="shared" si="249"/>
        <v>9738</v>
      </c>
      <c r="AA204" s="18">
        <f t="shared" si="249"/>
        <v>9738</v>
      </c>
      <c r="AB204" s="18">
        <f t="shared" si="249"/>
        <v>9738</v>
      </c>
      <c r="AC204" s="18">
        <f t="shared" si="249"/>
        <v>9738</v>
      </c>
      <c r="AD204" s="18">
        <f t="shared" si="249"/>
        <v>9738</v>
      </c>
      <c r="AE204" s="18">
        <f t="shared" si="249"/>
        <v>9738</v>
      </c>
      <c r="AF204" s="18">
        <f t="shared" si="249"/>
        <v>9738</v>
      </c>
      <c r="AG204" s="18">
        <f t="shared" si="249"/>
        <v>9738</v>
      </c>
      <c r="AH204" s="18">
        <f t="shared" si="249"/>
        <v>9738</v>
      </c>
      <c r="AI204" s="18">
        <f t="shared" si="249"/>
        <v>9738</v>
      </c>
      <c r="AJ204" s="18">
        <f t="shared" si="249"/>
        <v>9738</v>
      </c>
      <c r="AK204" s="18">
        <f t="shared" si="249"/>
        <v>9738</v>
      </c>
      <c r="AL204" s="18">
        <f t="shared" si="249"/>
        <v>9738</v>
      </c>
      <c r="AM204" s="18">
        <f t="shared" si="249"/>
        <v>9738</v>
      </c>
      <c r="AN204" s="18">
        <f t="shared" si="249"/>
        <v>9738</v>
      </c>
      <c r="AO204" s="18">
        <f t="shared" si="249"/>
        <v>9738</v>
      </c>
      <c r="AP204" s="18">
        <f t="shared" si="249"/>
        <v>9738</v>
      </c>
      <c r="AQ204" s="18">
        <f t="shared" si="249"/>
        <v>9738</v>
      </c>
      <c r="AR204" s="18">
        <f t="shared" si="249"/>
        <v>9738</v>
      </c>
      <c r="AS204" s="18">
        <f t="shared" si="249"/>
        <v>9738</v>
      </c>
      <c r="AT204" s="18">
        <f t="shared" si="249"/>
        <v>9738</v>
      </c>
      <c r="AU204" s="18">
        <f t="shared" si="249"/>
        <v>9738</v>
      </c>
      <c r="AV204" s="18">
        <f t="shared" si="249"/>
        <v>9738</v>
      </c>
      <c r="AW204" s="18">
        <f t="shared" si="249"/>
        <v>9738</v>
      </c>
      <c r="AX204" s="18">
        <f t="shared" si="249"/>
        <v>9738</v>
      </c>
      <c r="AY204" s="18">
        <f t="shared" si="249"/>
        <v>9738</v>
      </c>
      <c r="AZ204" s="18">
        <f t="shared" si="249"/>
        <v>9738</v>
      </c>
      <c r="BA204" s="18">
        <f t="shared" si="249"/>
        <v>9738</v>
      </c>
      <c r="BB204" s="18">
        <f t="shared" si="249"/>
        <v>9738</v>
      </c>
      <c r="BC204" s="18">
        <f t="shared" si="249"/>
        <v>9738</v>
      </c>
      <c r="BD204" s="18">
        <f t="shared" si="249"/>
        <v>9738</v>
      </c>
      <c r="BE204" s="18">
        <f t="shared" si="249"/>
        <v>9738</v>
      </c>
      <c r="BF204" s="18">
        <f t="shared" si="249"/>
        <v>9738</v>
      </c>
      <c r="BG204" s="18">
        <f t="shared" si="249"/>
        <v>9738</v>
      </c>
      <c r="BH204" s="18">
        <f t="shared" si="249"/>
        <v>9738</v>
      </c>
      <c r="BI204" s="18">
        <f t="shared" si="249"/>
        <v>9738</v>
      </c>
      <c r="BJ204" s="18">
        <f t="shared" si="249"/>
        <v>9738</v>
      </c>
      <c r="BK204" s="18">
        <f t="shared" si="249"/>
        <v>9738</v>
      </c>
      <c r="BL204" s="18">
        <f t="shared" si="249"/>
        <v>9738</v>
      </c>
      <c r="BM204" s="18">
        <f t="shared" si="249"/>
        <v>9738</v>
      </c>
      <c r="BN204" s="18">
        <f t="shared" si="249"/>
        <v>9738</v>
      </c>
      <c r="BO204" s="18">
        <f t="shared" ref="BO204:DZ204" si="250">BO39</f>
        <v>9738</v>
      </c>
      <c r="BP204" s="18">
        <f t="shared" si="250"/>
        <v>9738</v>
      </c>
      <c r="BQ204" s="18">
        <f t="shared" si="250"/>
        <v>9738</v>
      </c>
      <c r="BR204" s="18">
        <f t="shared" si="250"/>
        <v>9738</v>
      </c>
      <c r="BS204" s="18">
        <f t="shared" si="250"/>
        <v>9738</v>
      </c>
      <c r="BT204" s="18">
        <f t="shared" si="250"/>
        <v>9738</v>
      </c>
      <c r="BU204" s="18">
        <f t="shared" si="250"/>
        <v>9738</v>
      </c>
      <c r="BV204" s="18">
        <f t="shared" si="250"/>
        <v>9738</v>
      </c>
      <c r="BW204" s="18">
        <f t="shared" si="250"/>
        <v>9738</v>
      </c>
      <c r="BX204" s="18">
        <f t="shared" si="250"/>
        <v>9738</v>
      </c>
      <c r="BY204" s="18">
        <f t="shared" si="250"/>
        <v>9738</v>
      </c>
      <c r="BZ204" s="18">
        <f t="shared" si="250"/>
        <v>9738</v>
      </c>
      <c r="CA204" s="18">
        <f t="shared" si="250"/>
        <v>9738</v>
      </c>
      <c r="CB204" s="18">
        <f t="shared" si="250"/>
        <v>9738</v>
      </c>
      <c r="CC204" s="18">
        <f t="shared" si="250"/>
        <v>9738</v>
      </c>
      <c r="CD204" s="18">
        <f t="shared" si="250"/>
        <v>9738</v>
      </c>
      <c r="CE204" s="18">
        <f t="shared" si="250"/>
        <v>9738</v>
      </c>
      <c r="CF204" s="18">
        <f t="shared" si="250"/>
        <v>9738</v>
      </c>
      <c r="CG204" s="18">
        <f t="shared" si="250"/>
        <v>9738</v>
      </c>
      <c r="CH204" s="18">
        <f t="shared" si="250"/>
        <v>9738</v>
      </c>
      <c r="CI204" s="18">
        <f t="shared" si="250"/>
        <v>9738</v>
      </c>
      <c r="CJ204" s="18">
        <f t="shared" si="250"/>
        <v>9738</v>
      </c>
      <c r="CK204" s="18">
        <f t="shared" si="250"/>
        <v>9738</v>
      </c>
      <c r="CL204" s="18">
        <f t="shared" si="250"/>
        <v>9738</v>
      </c>
      <c r="CM204" s="18">
        <f t="shared" si="250"/>
        <v>9738</v>
      </c>
      <c r="CN204" s="18">
        <f t="shared" si="250"/>
        <v>9738</v>
      </c>
      <c r="CO204" s="18">
        <f t="shared" si="250"/>
        <v>9738</v>
      </c>
      <c r="CP204" s="18">
        <f t="shared" si="250"/>
        <v>9738</v>
      </c>
      <c r="CQ204" s="18">
        <f t="shared" si="250"/>
        <v>9738</v>
      </c>
      <c r="CR204" s="18">
        <f t="shared" si="250"/>
        <v>9738</v>
      </c>
      <c r="CS204" s="18">
        <f t="shared" si="250"/>
        <v>9738</v>
      </c>
      <c r="CT204" s="18">
        <f t="shared" si="250"/>
        <v>9738</v>
      </c>
      <c r="CU204" s="18">
        <f t="shared" si="250"/>
        <v>9738</v>
      </c>
      <c r="CV204" s="18">
        <f t="shared" si="250"/>
        <v>9738</v>
      </c>
      <c r="CW204" s="18">
        <f t="shared" si="250"/>
        <v>9738</v>
      </c>
      <c r="CX204" s="18">
        <f t="shared" si="250"/>
        <v>9738</v>
      </c>
      <c r="CY204" s="18">
        <f t="shared" si="250"/>
        <v>9738</v>
      </c>
      <c r="CZ204" s="18">
        <f t="shared" si="250"/>
        <v>9738</v>
      </c>
      <c r="DA204" s="18">
        <f t="shared" si="250"/>
        <v>9738</v>
      </c>
      <c r="DB204" s="18">
        <f t="shared" si="250"/>
        <v>9738</v>
      </c>
      <c r="DC204" s="18">
        <f t="shared" si="250"/>
        <v>9738</v>
      </c>
      <c r="DD204" s="18">
        <f t="shared" si="250"/>
        <v>9738</v>
      </c>
      <c r="DE204" s="18">
        <f t="shared" si="250"/>
        <v>9738</v>
      </c>
      <c r="DF204" s="18">
        <f t="shared" si="250"/>
        <v>9738</v>
      </c>
      <c r="DG204" s="18">
        <f t="shared" si="250"/>
        <v>9738</v>
      </c>
      <c r="DH204" s="18">
        <f t="shared" si="250"/>
        <v>9738</v>
      </c>
      <c r="DI204" s="18">
        <f t="shared" si="250"/>
        <v>9738</v>
      </c>
      <c r="DJ204" s="18">
        <f t="shared" si="250"/>
        <v>9738</v>
      </c>
      <c r="DK204" s="18">
        <f t="shared" si="250"/>
        <v>9738</v>
      </c>
      <c r="DL204" s="18">
        <f t="shared" si="250"/>
        <v>9738</v>
      </c>
      <c r="DM204" s="18">
        <f t="shared" si="250"/>
        <v>9738</v>
      </c>
      <c r="DN204" s="18">
        <f t="shared" si="250"/>
        <v>9738</v>
      </c>
      <c r="DO204" s="18">
        <f t="shared" si="250"/>
        <v>9738</v>
      </c>
      <c r="DP204" s="18">
        <f t="shared" si="250"/>
        <v>9738</v>
      </c>
      <c r="DQ204" s="18">
        <f t="shared" si="250"/>
        <v>9738</v>
      </c>
      <c r="DR204" s="18">
        <f t="shared" si="250"/>
        <v>9738</v>
      </c>
      <c r="DS204" s="18">
        <f t="shared" si="250"/>
        <v>9738</v>
      </c>
      <c r="DT204" s="18">
        <f t="shared" si="250"/>
        <v>9738</v>
      </c>
      <c r="DU204" s="18">
        <f t="shared" si="250"/>
        <v>9738</v>
      </c>
      <c r="DV204" s="18">
        <f t="shared" si="250"/>
        <v>9738</v>
      </c>
      <c r="DW204" s="18">
        <f t="shared" si="250"/>
        <v>9738</v>
      </c>
      <c r="DX204" s="18">
        <f t="shared" si="250"/>
        <v>9738</v>
      </c>
      <c r="DY204" s="18">
        <f t="shared" si="250"/>
        <v>9738</v>
      </c>
      <c r="DZ204" s="18">
        <f t="shared" si="250"/>
        <v>9738</v>
      </c>
      <c r="EA204" s="18">
        <f t="shared" ref="EA204:FX204" si="251">EA39</f>
        <v>9738</v>
      </c>
      <c r="EB204" s="18">
        <f t="shared" si="251"/>
        <v>9738</v>
      </c>
      <c r="EC204" s="18">
        <f t="shared" si="251"/>
        <v>9738</v>
      </c>
      <c r="ED204" s="18">
        <f t="shared" si="251"/>
        <v>9738</v>
      </c>
      <c r="EE204" s="18">
        <f t="shared" si="251"/>
        <v>9738</v>
      </c>
      <c r="EF204" s="18">
        <f t="shared" si="251"/>
        <v>9738</v>
      </c>
      <c r="EG204" s="18">
        <f t="shared" si="251"/>
        <v>9738</v>
      </c>
      <c r="EH204" s="18">
        <f t="shared" si="251"/>
        <v>9738</v>
      </c>
      <c r="EI204" s="18">
        <f t="shared" si="251"/>
        <v>9738</v>
      </c>
      <c r="EJ204" s="18">
        <f t="shared" si="251"/>
        <v>9738</v>
      </c>
      <c r="EK204" s="18">
        <f t="shared" si="251"/>
        <v>9738</v>
      </c>
      <c r="EL204" s="18">
        <f t="shared" si="251"/>
        <v>9738</v>
      </c>
      <c r="EM204" s="18">
        <f t="shared" si="251"/>
        <v>9738</v>
      </c>
      <c r="EN204" s="18">
        <f t="shared" si="251"/>
        <v>9738</v>
      </c>
      <c r="EO204" s="18">
        <f t="shared" si="251"/>
        <v>9738</v>
      </c>
      <c r="EP204" s="18">
        <f t="shared" si="251"/>
        <v>9738</v>
      </c>
      <c r="EQ204" s="18">
        <f t="shared" si="251"/>
        <v>9738</v>
      </c>
      <c r="ER204" s="18">
        <f t="shared" si="251"/>
        <v>9738</v>
      </c>
      <c r="ES204" s="18">
        <f t="shared" si="251"/>
        <v>9738</v>
      </c>
      <c r="ET204" s="18">
        <f t="shared" si="251"/>
        <v>9738</v>
      </c>
      <c r="EU204" s="18">
        <f t="shared" si="251"/>
        <v>9738</v>
      </c>
      <c r="EV204" s="18">
        <f t="shared" si="251"/>
        <v>9738</v>
      </c>
      <c r="EW204" s="18">
        <f t="shared" si="251"/>
        <v>9738</v>
      </c>
      <c r="EX204" s="18">
        <f t="shared" si="251"/>
        <v>9738</v>
      </c>
      <c r="EY204" s="18">
        <f t="shared" si="251"/>
        <v>9738</v>
      </c>
      <c r="EZ204" s="18">
        <f t="shared" si="251"/>
        <v>9738</v>
      </c>
      <c r="FA204" s="18">
        <f t="shared" si="251"/>
        <v>9738</v>
      </c>
      <c r="FB204" s="18">
        <f t="shared" si="251"/>
        <v>9738</v>
      </c>
      <c r="FC204" s="18">
        <f t="shared" si="251"/>
        <v>9738</v>
      </c>
      <c r="FD204" s="18">
        <f t="shared" si="251"/>
        <v>9738</v>
      </c>
      <c r="FE204" s="18">
        <f t="shared" si="251"/>
        <v>9738</v>
      </c>
      <c r="FF204" s="18">
        <f t="shared" si="251"/>
        <v>9738</v>
      </c>
      <c r="FG204" s="18">
        <f t="shared" si="251"/>
        <v>9738</v>
      </c>
      <c r="FH204" s="18">
        <f t="shared" si="251"/>
        <v>9738</v>
      </c>
      <c r="FI204" s="18">
        <f t="shared" si="251"/>
        <v>9738</v>
      </c>
      <c r="FJ204" s="18">
        <f t="shared" si="251"/>
        <v>9738</v>
      </c>
      <c r="FK204" s="18">
        <f t="shared" si="251"/>
        <v>9738</v>
      </c>
      <c r="FL204" s="18">
        <f t="shared" si="251"/>
        <v>9738</v>
      </c>
      <c r="FM204" s="18">
        <f t="shared" si="251"/>
        <v>9738</v>
      </c>
      <c r="FN204" s="18">
        <f t="shared" si="251"/>
        <v>9738</v>
      </c>
      <c r="FO204" s="18">
        <f t="shared" si="251"/>
        <v>9738</v>
      </c>
      <c r="FP204" s="18">
        <f t="shared" si="251"/>
        <v>9738</v>
      </c>
      <c r="FQ204" s="18">
        <f t="shared" si="251"/>
        <v>9738</v>
      </c>
      <c r="FR204" s="18">
        <f t="shared" si="251"/>
        <v>9738</v>
      </c>
      <c r="FS204" s="18">
        <f t="shared" si="251"/>
        <v>9738</v>
      </c>
      <c r="FT204" s="18">
        <f t="shared" si="251"/>
        <v>9738</v>
      </c>
      <c r="FU204" s="18">
        <f t="shared" si="251"/>
        <v>9738</v>
      </c>
      <c r="FV204" s="18">
        <f t="shared" si="251"/>
        <v>9738</v>
      </c>
      <c r="FW204" s="18">
        <f t="shared" si="251"/>
        <v>9738</v>
      </c>
      <c r="FX204" s="18">
        <f t="shared" si="251"/>
        <v>9738</v>
      </c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</row>
    <row r="205" spans="1:195" x14ac:dyDescent="0.35">
      <c r="A205" s="6" t="s">
        <v>733</v>
      </c>
      <c r="B205" s="7" t="s">
        <v>734</v>
      </c>
      <c r="C205" s="18">
        <f t="shared" ref="C205:BN205" si="252">ROUND(C97+C98+C95+C96+C14,1)</f>
        <v>169</v>
      </c>
      <c r="D205" s="18">
        <f t="shared" si="252"/>
        <v>514.5</v>
      </c>
      <c r="E205" s="18">
        <f t="shared" si="252"/>
        <v>0</v>
      </c>
      <c r="F205" s="18">
        <f t="shared" si="252"/>
        <v>1656</v>
      </c>
      <c r="G205" s="18">
        <f t="shared" si="252"/>
        <v>0</v>
      </c>
      <c r="H205" s="18">
        <f t="shared" si="252"/>
        <v>2</v>
      </c>
      <c r="I205" s="18">
        <f t="shared" si="252"/>
        <v>13</v>
      </c>
      <c r="J205" s="18">
        <f t="shared" si="252"/>
        <v>0</v>
      </c>
      <c r="K205" s="18">
        <f t="shared" si="252"/>
        <v>0</v>
      </c>
      <c r="L205" s="18">
        <f t="shared" si="252"/>
        <v>11.5</v>
      </c>
      <c r="M205" s="18">
        <f t="shared" si="252"/>
        <v>5</v>
      </c>
      <c r="N205" s="18">
        <f t="shared" si="252"/>
        <v>75</v>
      </c>
      <c r="O205" s="18">
        <f t="shared" si="252"/>
        <v>50</v>
      </c>
      <c r="P205" s="18">
        <f t="shared" si="252"/>
        <v>0</v>
      </c>
      <c r="Q205" s="18">
        <f t="shared" si="252"/>
        <v>142.5</v>
      </c>
      <c r="R205" s="18">
        <f t="shared" si="252"/>
        <v>5569.5</v>
      </c>
      <c r="S205" s="18">
        <f t="shared" si="252"/>
        <v>6</v>
      </c>
      <c r="T205" s="18">
        <f t="shared" si="252"/>
        <v>0</v>
      </c>
      <c r="U205" s="18">
        <f t="shared" si="252"/>
        <v>0</v>
      </c>
      <c r="V205" s="18">
        <f t="shared" si="252"/>
        <v>0</v>
      </c>
      <c r="W205" s="18">
        <f t="shared" si="252"/>
        <v>0</v>
      </c>
      <c r="X205" s="18">
        <f t="shared" si="252"/>
        <v>0</v>
      </c>
      <c r="Y205" s="18">
        <f t="shared" si="252"/>
        <v>512</v>
      </c>
      <c r="Z205" s="18">
        <f t="shared" si="252"/>
        <v>0</v>
      </c>
      <c r="AA205" s="18">
        <f t="shared" si="252"/>
        <v>362</v>
      </c>
      <c r="AB205" s="18">
        <f t="shared" si="252"/>
        <v>252.5</v>
      </c>
      <c r="AC205" s="18">
        <f t="shared" si="252"/>
        <v>0</v>
      </c>
      <c r="AD205" s="18">
        <f t="shared" si="252"/>
        <v>2</v>
      </c>
      <c r="AE205" s="18">
        <f t="shared" si="252"/>
        <v>0</v>
      </c>
      <c r="AF205" s="18">
        <f t="shared" si="252"/>
        <v>0</v>
      </c>
      <c r="AG205" s="18">
        <f t="shared" si="252"/>
        <v>0</v>
      </c>
      <c r="AH205" s="18">
        <f t="shared" si="252"/>
        <v>0</v>
      </c>
      <c r="AI205" s="18">
        <f t="shared" si="252"/>
        <v>0</v>
      </c>
      <c r="AJ205" s="18">
        <f t="shared" si="252"/>
        <v>0</v>
      </c>
      <c r="AK205" s="18">
        <f t="shared" si="252"/>
        <v>0</v>
      </c>
      <c r="AL205" s="18">
        <f t="shared" si="252"/>
        <v>0</v>
      </c>
      <c r="AM205" s="18">
        <f t="shared" si="252"/>
        <v>0</v>
      </c>
      <c r="AN205" s="18">
        <f t="shared" si="252"/>
        <v>0</v>
      </c>
      <c r="AO205" s="18">
        <f t="shared" si="252"/>
        <v>104.5</v>
      </c>
      <c r="AP205" s="18">
        <f t="shared" si="252"/>
        <v>745.5</v>
      </c>
      <c r="AQ205" s="18">
        <f t="shared" si="252"/>
        <v>1</v>
      </c>
      <c r="AR205" s="18">
        <f t="shared" si="252"/>
        <v>1429.5</v>
      </c>
      <c r="AS205" s="18">
        <f t="shared" si="252"/>
        <v>14</v>
      </c>
      <c r="AT205" s="18">
        <f t="shared" si="252"/>
        <v>1</v>
      </c>
      <c r="AU205" s="18">
        <f t="shared" si="252"/>
        <v>0</v>
      </c>
      <c r="AV205" s="18">
        <f t="shared" si="252"/>
        <v>0</v>
      </c>
      <c r="AW205" s="18">
        <f t="shared" si="252"/>
        <v>0</v>
      </c>
      <c r="AX205" s="18">
        <f t="shared" si="252"/>
        <v>0</v>
      </c>
      <c r="AY205" s="18">
        <f t="shared" si="252"/>
        <v>0</v>
      </c>
      <c r="AZ205" s="18">
        <f t="shared" si="252"/>
        <v>120</v>
      </c>
      <c r="BA205" s="18">
        <f t="shared" si="252"/>
        <v>238</v>
      </c>
      <c r="BB205" s="18">
        <f t="shared" si="252"/>
        <v>10</v>
      </c>
      <c r="BC205" s="18">
        <f t="shared" si="252"/>
        <v>544.5</v>
      </c>
      <c r="BD205" s="18">
        <f t="shared" si="252"/>
        <v>5</v>
      </c>
      <c r="BE205" s="18">
        <f t="shared" si="252"/>
        <v>0</v>
      </c>
      <c r="BF205" s="18">
        <f t="shared" si="252"/>
        <v>1157.5</v>
      </c>
      <c r="BG205" s="18">
        <f t="shared" si="252"/>
        <v>0</v>
      </c>
      <c r="BH205" s="18">
        <f t="shared" si="252"/>
        <v>36.5</v>
      </c>
      <c r="BI205" s="18">
        <f t="shared" si="252"/>
        <v>0</v>
      </c>
      <c r="BJ205" s="18">
        <f t="shared" si="252"/>
        <v>17</v>
      </c>
      <c r="BK205" s="18">
        <f t="shared" si="252"/>
        <v>10617</v>
      </c>
      <c r="BL205" s="18">
        <f t="shared" si="252"/>
        <v>1.5</v>
      </c>
      <c r="BM205" s="18">
        <f t="shared" si="252"/>
        <v>4</v>
      </c>
      <c r="BN205" s="18">
        <f t="shared" si="252"/>
        <v>45</v>
      </c>
      <c r="BO205" s="18">
        <f t="shared" ref="BO205:DZ205" si="253">ROUND(BO97+BO98+BO95+BO96+BO14,1)</f>
        <v>0</v>
      </c>
      <c r="BP205" s="18">
        <f t="shared" si="253"/>
        <v>0</v>
      </c>
      <c r="BQ205" s="18">
        <f t="shared" si="253"/>
        <v>1.5</v>
      </c>
      <c r="BR205" s="18">
        <f t="shared" si="253"/>
        <v>0</v>
      </c>
      <c r="BS205" s="18">
        <f t="shared" si="253"/>
        <v>0</v>
      </c>
      <c r="BT205" s="18">
        <f t="shared" si="253"/>
        <v>0</v>
      </c>
      <c r="BU205" s="18">
        <f t="shared" si="253"/>
        <v>0</v>
      </c>
      <c r="BV205" s="18">
        <f t="shared" si="253"/>
        <v>0</v>
      </c>
      <c r="BW205" s="18">
        <f t="shared" si="253"/>
        <v>0</v>
      </c>
      <c r="BX205" s="18">
        <f t="shared" si="253"/>
        <v>0</v>
      </c>
      <c r="BY205" s="18">
        <f t="shared" si="253"/>
        <v>0</v>
      </c>
      <c r="BZ205" s="18">
        <f t="shared" si="253"/>
        <v>0</v>
      </c>
      <c r="CA205" s="18">
        <f t="shared" si="253"/>
        <v>0</v>
      </c>
      <c r="CB205" s="18">
        <f t="shared" si="253"/>
        <v>1051</v>
      </c>
      <c r="CC205" s="18">
        <f t="shared" si="253"/>
        <v>0</v>
      </c>
      <c r="CD205" s="18">
        <f t="shared" si="253"/>
        <v>0</v>
      </c>
      <c r="CE205" s="18">
        <f t="shared" si="253"/>
        <v>0</v>
      </c>
      <c r="CF205" s="18">
        <f t="shared" si="253"/>
        <v>0</v>
      </c>
      <c r="CG205" s="18">
        <f t="shared" si="253"/>
        <v>0</v>
      </c>
      <c r="CH205" s="18">
        <f t="shared" si="253"/>
        <v>0</v>
      </c>
      <c r="CI205" s="18">
        <f t="shared" si="253"/>
        <v>0</v>
      </c>
      <c r="CJ205" s="18">
        <f t="shared" si="253"/>
        <v>1</v>
      </c>
      <c r="CK205" s="18">
        <f t="shared" si="253"/>
        <v>747</v>
      </c>
      <c r="CL205" s="18">
        <f t="shared" si="253"/>
        <v>10.5</v>
      </c>
      <c r="CM205" s="18">
        <f t="shared" si="253"/>
        <v>26.5</v>
      </c>
      <c r="CN205" s="18">
        <f t="shared" si="253"/>
        <v>778.5</v>
      </c>
      <c r="CO205" s="18">
        <f t="shared" si="253"/>
        <v>61</v>
      </c>
      <c r="CP205" s="18">
        <f t="shared" si="253"/>
        <v>8</v>
      </c>
      <c r="CQ205" s="18">
        <f t="shared" si="253"/>
        <v>0</v>
      </c>
      <c r="CR205" s="18">
        <f t="shared" si="253"/>
        <v>0</v>
      </c>
      <c r="CS205" s="18">
        <f t="shared" si="253"/>
        <v>0</v>
      </c>
      <c r="CT205" s="18">
        <f t="shared" si="253"/>
        <v>0</v>
      </c>
      <c r="CU205" s="18">
        <f t="shared" si="253"/>
        <v>331</v>
      </c>
      <c r="CV205" s="18">
        <f t="shared" si="253"/>
        <v>0</v>
      </c>
      <c r="CW205" s="18">
        <f t="shared" si="253"/>
        <v>0</v>
      </c>
      <c r="CX205" s="18">
        <f t="shared" si="253"/>
        <v>0</v>
      </c>
      <c r="CY205" s="18">
        <f t="shared" si="253"/>
        <v>0</v>
      </c>
      <c r="CZ205" s="18">
        <f t="shared" si="253"/>
        <v>0</v>
      </c>
      <c r="DA205" s="18">
        <f t="shared" si="253"/>
        <v>0</v>
      </c>
      <c r="DB205" s="18">
        <f t="shared" si="253"/>
        <v>0</v>
      </c>
      <c r="DC205" s="18">
        <f t="shared" si="253"/>
        <v>0</v>
      </c>
      <c r="DD205" s="18">
        <f t="shared" si="253"/>
        <v>0</v>
      </c>
      <c r="DE205" s="18">
        <f t="shared" si="253"/>
        <v>0</v>
      </c>
      <c r="DF205" s="18">
        <f t="shared" si="253"/>
        <v>36.5</v>
      </c>
      <c r="DG205" s="18">
        <f t="shared" si="253"/>
        <v>0</v>
      </c>
      <c r="DH205" s="18">
        <f t="shared" si="253"/>
        <v>0</v>
      </c>
      <c r="DI205" s="18">
        <f t="shared" si="253"/>
        <v>6.5</v>
      </c>
      <c r="DJ205" s="18">
        <f t="shared" si="253"/>
        <v>1</v>
      </c>
      <c r="DK205" s="18">
        <f t="shared" si="253"/>
        <v>0</v>
      </c>
      <c r="DL205" s="18">
        <f t="shared" si="253"/>
        <v>0</v>
      </c>
      <c r="DM205" s="18">
        <f t="shared" si="253"/>
        <v>0</v>
      </c>
      <c r="DN205" s="18">
        <f t="shared" si="253"/>
        <v>0</v>
      </c>
      <c r="DO205" s="18">
        <f t="shared" si="253"/>
        <v>1</v>
      </c>
      <c r="DP205" s="18">
        <f t="shared" si="253"/>
        <v>0</v>
      </c>
      <c r="DQ205" s="18">
        <f t="shared" si="253"/>
        <v>0</v>
      </c>
      <c r="DR205" s="18">
        <f t="shared" si="253"/>
        <v>0</v>
      </c>
      <c r="DS205" s="18">
        <f t="shared" si="253"/>
        <v>0</v>
      </c>
      <c r="DT205" s="18">
        <f t="shared" si="253"/>
        <v>0</v>
      </c>
      <c r="DU205" s="18">
        <f t="shared" si="253"/>
        <v>0</v>
      </c>
      <c r="DV205" s="18">
        <f t="shared" si="253"/>
        <v>0</v>
      </c>
      <c r="DW205" s="18">
        <f t="shared" si="253"/>
        <v>0</v>
      </c>
      <c r="DX205" s="18">
        <f t="shared" si="253"/>
        <v>0</v>
      </c>
      <c r="DY205" s="18">
        <f t="shared" si="253"/>
        <v>0</v>
      </c>
      <c r="DZ205" s="18">
        <f t="shared" si="253"/>
        <v>1</v>
      </c>
      <c r="EA205" s="18">
        <f t="shared" ref="EA205:FX205" si="254">ROUND(EA97+EA98+EA95+EA96+EA14,1)</f>
        <v>1</v>
      </c>
      <c r="EB205" s="18">
        <f t="shared" si="254"/>
        <v>0</v>
      </c>
      <c r="EC205" s="18">
        <f t="shared" si="254"/>
        <v>0</v>
      </c>
      <c r="ED205" s="18">
        <f t="shared" si="254"/>
        <v>0</v>
      </c>
      <c r="EE205" s="18">
        <f t="shared" si="254"/>
        <v>0</v>
      </c>
      <c r="EF205" s="18">
        <f t="shared" si="254"/>
        <v>2</v>
      </c>
      <c r="EG205" s="18">
        <f t="shared" si="254"/>
        <v>0</v>
      </c>
      <c r="EH205" s="18">
        <f t="shared" si="254"/>
        <v>1</v>
      </c>
      <c r="EI205" s="18">
        <f t="shared" si="254"/>
        <v>9</v>
      </c>
      <c r="EJ205" s="18">
        <f t="shared" si="254"/>
        <v>219</v>
      </c>
      <c r="EK205" s="18">
        <f t="shared" si="254"/>
        <v>0</v>
      </c>
      <c r="EL205" s="18">
        <f t="shared" si="254"/>
        <v>0</v>
      </c>
      <c r="EM205" s="18">
        <f t="shared" si="254"/>
        <v>1</v>
      </c>
      <c r="EN205" s="18">
        <f t="shared" si="254"/>
        <v>55</v>
      </c>
      <c r="EO205" s="18">
        <f t="shared" si="254"/>
        <v>0</v>
      </c>
      <c r="EP205" s="18">
        <f t="shared" si="254"/>
        <v>0</v>
      </c>
      <c r="EQ205" s="18">
        <f t="shared" si="254"/>
        <v>0</v>
      </c>
      <c r="ER205" s="18">
        <f t="shared" si="254"/>
        <v>0</v>
      </c>
      <c r="ES205" s="18">
        <f t="shared" si="254"/>
        <v>0</v>
      </c>
      <c r="ET205" s="18">
        <f t="shared" si="254"/>
        <v>0</v>
      </c>
      <c r="EU205" s="18">
        <f t="shared" si="254"/>
        <v>0</v>
      </c>
      <c r="EV205" s="18">
        <f t="shared" si="254"/>
        <v>1</v>
      </c>
      <c r="EW205" s="18">
        <f t="shared" si="254"/>
        <v>0</v>
      </c>
      <c r="EX205" s="18">
        <f t="shared" si="254"/>
        <v>0</v>
      </c>
      <c r="EY205" s="18">
        <f t="shared" si="254"/>
        <v>565</v>
      </c>
      <c r="EZ205" s="18">
        <f t="shared" si="254"/>
        <v>0</v>
      </c>
      <c r="FA205" s="18">
        <f t="shared" si="254"/>
        <v>8</v>
      </c>
      <c r="FB205" s="18">
        <f t="shared" si="254"/>
        <v>0</v>
      </c>
      <c r="FC205" s="18">
        <f t="shared" si="254"/>
        <v>5</v>
      </c>
      <c r="FD205" s="18">
        <f t="shared" si="254"/>
        <v>0</v>
      </c>
      <c r="FE205" s="18">
        <f t="shared" si="254"/>
        <v>0</v>
      </c>
      <c r="FF205" s="18">
        <f t="shared" si="254"/>
        <v>0</v>
      </c>
      <c r="FG205" s="18">
        <f t="shared" si="254"/>
        <v>0</v>
      </c>
      <c r="FH205" s="18">
        <f t="shared" si="254"/>
        <v>0</v>
      </c>
      <c r="FI205" s="18">
        <f t="shared" si="254"/>
        <v>0</v>
      </c>
      <c r="FJ205" s="18">
        <f t="shared" si="254"/>
        <v>0</v>
      </c>
      <c r="FK205" s="18">
        <f t="shared" si="254"/>
        <v>0</v>
      </c>
      <c r="FL205" s="18">
        <f t="shared" si="254"/>
        <v>0</v>
      </c>
      <c r="FM205" s="18">
        <f t="shared" si="254"/>
        <v>0</v>
      </c>
      <c r="FN205" s="18">
        <f t="shared" si="254"/>
        <v>287.5</v>
      </c>
      <c r="FO205" s="18">
        <f t="shared" si="254"/>
        <v>0</v>
      </c>
      <c r="FP205" s="18">
        <f t="shared" si="254"/>
        <v>0</v>
      </c>
      <c r="FQ205" s="18">
        <f t="shared" si="254"/>
        <v>0</v>
      </c>
      <c r="FR205" s="18">
        <f t="shared" si="254"/>
        <v>0</v>
      </c>
      <c r="FS205" s="18">
        <f t="shared" si="254"/>
        <v>0</v>
      </c>
      <c r="FT205" s="18">
        <f t="shared" si="254"/>
        <v>0</v>
      </c>
      <c r="FU205" s="18">
        <f t="shared" si="254"/>
        <v>0</v>
      </c>
      <c r="FV205" s="18">
        <f t="shared" si="254"/>
        <v>0</v>
      </c>
      <c r="FW205" s="18">
        <f t="shared" si="254"/>
        <v>0</v>
      </c>
      <c r="FX205" s="18">
        <f t="shared" si="254"/>
        <v>0</v>
      </c>
      <c r="FY205" s="18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</row>
    <row r="206" spans="1:195" x14ac:dyDescent="0.35">
      <c r="A206" s="6" t="s">
        <v>735</v>
      </c>
      <c r="B206" s="7" t="s">
        <v>736</v>
      </c>
      <c r="C206" s="7">
        <f t="shared" ref="C206:BN206" si="255">ROUND((C202*C203)+(C204*C205),2)</f>
        <v>66776293.5</v>
      </c>
      <c r="D206" s="7">
        <f t="shared" si="255"/>
        <v>412218502.85000002</v>
      </c>
      <c r="E206" s="7">
        <f t="shared" si="255"/>
        <v>62976876.32</v>
      </c>
      <c r="F206" s="7">
        <f t="shared" si="255"/>
        <v>236244846.37</v>
      </c>
      <c r="G206" s="7">
        <f t="shared" si="255"/>
        <v>16124524.130000001</v>
      </c>
      <c r="H206" s="7">
        <f t="shared" si="255"/>
        <v>11413251.32</v>
      </c>
      <c r="I206" s="7">
        <f t="shared" si="255"/>
        <v>89173330.310000002</v>
      </c>
      <c r="J206" s="7">
        <f t="shared" si="255"/>
        <v>22135599.109999999</v>
      </c>
      <c r="K206" s="7">
        <f t="shared" si="255"/>
        <v>2695963.03</v>
      </c>
      <c r="L206" s="7">
        <f t="shared" si="255"/>
        <v>23016396.859999999</v>
      </c>
      <c r="M206" s="7">
        <f t="shared" si="255"/>
        <v>10952476.6</v>
      </c>
      <c r="N206" s="7">
        <f t="shared" si="255"/>
        <v>531512166.39999998</v>
      </c>
      <c r="O206" s="7">
        <f t="shared" si="255"/>
        <v>138588887.56</v>
      </c>
      <c r="P206" s="7">
        <f t="shared" si="255"/>
        <v>3382767.3</v>
      </c>
      <c r="Q206" s="7">
        <f t="shared" si="255"/>
        <v>387082591.89999998</v>
      </c>
      <c r="R206" s="7">
        <f t="shared" si="255"/>
        <v>59330443.57</v>
      </c>
      <c r="S206" s="7">
        <f t="shared" si="255"/>
        <v>16721119.66</v>
      </c>
      <c r="T206" s="7">
        <f t="shared" si="255"/>
        <v>1673957.27</v>
      </c>
      <c r="U206" s="7">
        <f t="shared" si="255"/>
        <v>536117.36</v>
      </c>
      <c r="V206" s="7">
        <f t="shared" si="255"/>
        <v>2706213.84</v>
      </c>
      <c r="W206" s="7">
        <f t="shared" si="255"/>
        <v>2156770.42</v>
      </c>
      <c r="X206" s="7">
        <f t="shared" si="255"/>
        <v>512540.5</v>
      </c>
      <c r="Y206" s="7">
        <f t="shared" si="255"/>
        <v>9516714.0199999996</v>
      </c>
      <c r="Z206" s="7">
        <f t="shared" si="255"/>
        <v>2371012.35</v>
      </c>
      <c r="AA206" s="7">
        <f t="shared" si="255"/>
        <v>318688359.61000001</v>
      </c>
      <c r="AB206" s="7">
        <f t="shared" si="255"/>
        <v>287382159.11000001</v>
      </c>
      <c r="AC206" s="7">
        <f t="shared" si="255"/>
        <v>9635761.4000000004</v>
      </c>
      <c r="AD206" s="7">
        <f t="shared" si="255"/>
        <v>14456716.800000001</v>
      </c>
      <c r="AE206" s="7">
        <f t="shared" si="255"/>
        <v>969726.63</v>
      </c>
      <c r="AF206" s="7">
        <f t="shared" si="255"/>
        <v>1752888.51</v>
      </c>
      <c r="AG206" s="7">
        <f t="shared" si="255"/>
        <v>6404706.0899999999</v>
      </c>
      <c r="AH206" s="7">
        <f t="shared" si="255"/>
        <v>10288738</v>
      </c>
      <c r="AI206" s="7">
        <f t="shared" si="255"/>
        <v>3951687.26</v>
      </c>
      <c r="AJ206" s="7">
        <f t="shared" si="255"/>
        <v>1681132.84</v>
      </c>
      <c r="AK206" s="7">
        <f t="shared" si="255"/>
        <v>1818493.69</v>
      </c>
      <c r="AL206" s="7">
        <f t="shared" si="255"/>
        <v>2829223.56</v>
      </c>
      <c r="AM206" s="7">
        <f t="shared" si="255"/>
        <v>3978339.36</v>
      </c>
      <c r="AN206" s="7">
        <f t="shared" si="255"/>
        <v>3365340.92</v>
      </c>
      <c r="AO206" s="7">
        <f t="shared" si="255"/>
        <v>45841337.890000001</v>
      </c>
      <c r="AP206" s="7">
        <f t="shared" si="255"/>
        <v>869378427.02999997</v>
      </c>
      <c r="AQ206" s="7">
        <f t="shared" si="255"/>
        <v>2461731.75</v>
      </c>
      <c r="AR206" s="7">
        <f t="shared" si="255"/>
        <v>655968679.46000004</v>
      </c>
      <c r="AS206" s="7">
        <f t="shared" si="255"/>
        <v>68739877.930000007</v>
      </c>
      <c r="AT206" s="7">
        <f t="shared" si="255"/>
        <v>23944354.27</v>
      </c>
      <c r="AU206" s="7">
        <f t="shared" si="255"/>
        <v>2982985.71</v>
      </c>
      <c r="AV206" s="7">
        <f t="shared" si="255"/>
        <v>3211578.77</v>
      </c>
      <c r="AW206" s="7">
        <f t="shared" si="255"/>
        <v>2624207.36</v>
      </c>
      <c r="AX206" s="7">
        <f t="shared" si="255"/>
        <v>697055.08</v>
      </c>
      <c r="AY206" s="7">
        <f t="shared" si="255"/>
        <v>4362744.74</v>
      </c>
      <c r="AZ206" s="7">
        <f t="shared" si="255"/>
        <v>128831122.66</v>
      </c>
      <c r="BA206" s="7">
        <f t="shared" si="255"/>
        <v>94762523.819999993</v>
      </c>
      <c r="BB206" s="7">
        <f t="shared" si="255"/>
        <v>79696969.810000002</v>
      </c>
      <c r="BC206" s="7">
        <f t="shared" si="255"/>
        <v>271866454.39999998</v>
      </c>
      <c r="BD206" s="7">
        <f t="shared" si="255"/>
        <v>37115618.960000001</v>
      </c>
      <c r="BE206" s="7">
        <f t="shared" si="255"/>
        <v>13313752.029999999</v>
      </c>
      <c r="BF206" s="7">
        <f t="shared" si="255"/>
        <v>261883537.88</v>
      </c>
      <c r="BG206" s="7">
        <f t="shared" si="255"/>
        <v>9533253.3000000007</v>
      </c>
      <c r="BH206" s="7">
        <f t="shared" si="255"/>
        <v>6063088.0099999998</v>
      </c>
      <c r="BI206" s="7">
        <f t="shared" si="255"/>
        <v>2683662.06</v>
      </c>
      <c r="BJ206" s="7">
        <f t="shared" si="255"/>
        <v>64749749.32</v>
      </c>
      <c r="BK206" s="7">
        <f t="shared" si="255"/>
        <v>306061210.82999998</v>
      </c>
      <c r="BL206" s="7">
        <f t="shared" si="255"/>
        <v>1189349.83</v>
      </c>
      <c r="BM206" s="7">
        <f t="shared" si="255"/>
        <v>3734369.01</v>
      </c>
      <c r="BN206" s="7">
        <f t="shared" si="255"/>
        <v>33716439.579999998</v>
      </c>
      <c r="BO206" s="7">
        <f t="shared" ref="BO206:DZ206" si="256">ROUND((BO202*BO203)+(BO204*BO205),2)</f>
        <v>13316827.27</v>
      </c>
      <c r="BP206" s="7">
        <f t="shared" si="256"/>
        <v>1863597.26</v>
      </c>
      <c r="BQ206" s="7">
        <f t="shared" si="256"/>
        <v>60851114.189999998</v>
      </c>
      <c r="BR206" s="7">
        <f t="shared" si="256"/>
        <v>46181949.210000001</v>
      </c>
      <c r="BS206" s="7">
        <f t="shared" si="256"/>
        <v>11653120.810000001</v>
      </c>
      <c r="BT206" s="7">
        <f t="shared" si="256"/>
        <v>4142352.32</v>
      </c>
      <c r="BU206" s="7">
        <f t="shared" si="256"/>
        <v>4202832.0999999996</v>
      </c>
      <c r="BV206" s="7">
        <f t="shared" si="256"/>
        <v>12795061.039999999</v>
      </c>
      <c r="BW206" s="7">
        <f t="shared" si="256"/>
        <v>20508795.57</v>
      </c>
      <c r="BX206" s="7">
        <f t="shared" si="256"/>
        <v>715506.54</v>
      </c>
      <c r="BY206" s="7">
        <f t="shared" si="256"/>
        <v>4820955.9400000004</v>
      </c>
      <c r="BZ206" s="7">
        <f t="shared" si="256"/>
        <v>2111666.86</v>
      </c>
      <c r="CA206" s="7">
        <f t="shared" si="256"/>
        <v>1571449.17</v>
      </c>
      <c r="CB206" s="7">
        <f t="shared" si="256"/>
        <v>786955938.08000004</v>
      </c>
      <c r="CC206" s="7">
        <f t="shared" si="256"/>
        <v>1968155.52</v>
      </c>
      <c r="CD206" s="7">
        <f t="shared" si="256"/>
        <v>2206999.39</v>
      </c>
      <c r="CE206" s="7">
        <f t="shared" si="256"/>
        <v>1576574.58</v>
      </c>
      <c r="CF206" s="7">
        <f t="shared" si="256"/>
        <v>1300827.79</v>
      </c>
      <c r="CG206" s="7">
        <f t="shared" si="256"/>
        <v>2094240.48</v>
      </c>
      <c r="CH206" s="7">
        <f t="shared" si="256"/>
        <v>1057883.5900000001</v>
      </c>
      <c r="CI206" s="7">
        <f t="shared" si="256"/>
        <v>7209394.6699999999</v>
      </c>
      <c r="CJ206" s="7">
        <f t="shared" si="256"/>
        <v>9464060.0600000005</v>
      </c>
      <c r="CK206" s="7">
        <f t="shared" si="256"/>
        <v>58257714.619999997</v>
      </c>
      <c r="CL206" s="7">
        <f t="shared" si="256"/>
        <v>13424201.68</v>
      </c>
      <c r="CM206" s="7">
        <f t="shared" si="256"/>
        <v>7618138.5800000001</v>
      </c>
      <c r="CN206" s="7">
        <f t="shared" si="256"/>
        <v>335154892.27999997</v>
      </c>
      <c r="CO206" s="7">
        <f t="shared" si="256"/>
        <v>151463389.41999999</v>
      </c>
      <c r="CP206" s="7">
        <f t="shared" si="256"/>
        <v>10300011.73</v>
      </c>
      <c r="CQ206" s="7">
        <f t="shared" si="256"/>
        <v>8199622.9199999999</v>
      </c>
      <c r="CR206" s="7">
        <f t="shared" si="256"/>
        <v>2401764.7799999998</v>
      </c>
      <c r="CS206" s="7">
        <f t="shared" si="256"/>
        <v>3274108.71</v>
      </c>
      <c r="CT206" s="7">
        <f t="shared" si="256"/>
        <v>1069159.48</v>
      </c>
      <c r="CU206" s="7">
        <f t="shared" si="256"/>
        <v>3992088.75</v>
      </c>
      <c r="CV206" s="7">
        <f t="shared" si="256"/>
        <v>512540.5</v>
      </c>
      <c r="CW206" s="7">
        <f t="shared" si="256"/>
        <v>2101416.0499999998</v>
      </c>
      <c r="CX206" s="7">
        <f t="shared" si="256"/>
        <v>4823006.1100000003</v>
      </c>
      <c r="CY206" s="7">
        <f t="shared" si="256"/>
        <v>512540.5</v>
      </c>
      <c r="CZ206" s="7">
        <f t="shared" si="256"/>
        <v>19569821.370000001</v>
      </c>
      <c r="DA206" s="7">
        <f t="shared" si="256"/>
        <v>2073738.86</v>
      </c>
      <c r="DB206" s="7">
        <f t="shared" si="256"/>
        <v>3305886.23</v>
      </c>
      <c r="DC206" s="7">
        <f t="shared" si="256"/>
        <v>1865647.42</v>
      </c>
      <c r="DD206" s="7">
        <f t="shared" si="256"/>
        <v>1609377.17</v>
      </c>
      <c r="DE206" s="7">
        <f t="shared" si="256"/>
        <v>3247456.61</v>
      </c>
      <c r="DF206" s="7">
        <f t="shared" si="256"/>
        <v>220126652.91</v>
      </c>
      <c r="DG206" s="7">
        <f t="shared" si="256"/>
        <v>973826.95</v>
      </c>
      <c r="DH206" s="7">
        <f t="shared" si="256"/>
        <v>19544194.350000001</v>
      </c>
      <c r="DI206" s="7">
        <f t="shared" si="256"/>
        <v>26024498.41</v>
      </c>
      <c r="DJ206" s="7">
        <f t="shared" si="256"/>
        <v>6560005.5899999999</v>
      </c>
      <c r="DK206" s="7">
        <f t="shared" si="256"/>
        <v>4976768.26</v>
      </c>
      <c r="DL206" s="7">
        <f t="shared" si="256"/>
        <v>58723815.25</v>
      </c>
      <c r="DM206" s="7">
        <f t="shared" si="256"/>
        <v>2404840.0299999998</v>
      </c>
      <c r="DN206" s="7">
        <f t="shared" si="256"/>
        <v>13348604.779999999</v>
      </c>
      <c r="DO206" s="7">
        <f t="shared" si="256"/>
        <v>33119854.300000001</v>
      </c>
      <c r="DP206" s="7">
        <f t="shared" si="256"/>
        <v>2060412.81</v>
      </c>
      <c r="DQ206" s="7">
        <f t="shared" si="256"/>
        <v>8374911.7699999996</v>
      </c>
      <c r="DR206" s="7">
        <f t="shared" si="256"/>
        <v>14021057.92</v>
      </c>
      <c r="DS206" s="7">
        <f t="shared" si="256"/>
        <v>6880343.6699999999</v>
      </c>
      <c r="DT206" s="7">
        <f t="shared" si="256"/>
        <v>1850271.21</v>
      </c>
      <c r="DU206" s="7">
        <f t="shared" si="256"/>
        <v>3687216.36</v>
      </c>
      <c r="DV206" s="7">
        <f t="shared" si="256"/>
        <v>2191623.1800000002</v>
      </c>
      <c r="DW206" s="7">
        <f t="shared" si="256"/>
        <v>3197227.64</v>
      </c>
      <c r="DX206" s="7">
        <f t="shared" si="256"/>
        <v>1709835.11</v>
      </c>
      <c r="DY206" s="7">
        <f t="shared" si="256"/>
        <v>3205428.29</v>
      </c>
      <c r="DZ206" s="7">
        <f t="shared" si="256"/>
        <v>7574835.7800000003</v>
      </c>
      <c r="EA206" s="7">
        <f t="shared" ref="EA206:FX206" si="257">ROUND((EA202*EA203)+(EA204*EA205),2)</f>
        <v>5655884.1500000004</v>
      </c>
      <c r="EB206" s="7">
        <f t="shared" si="257"/>
        <v>5852187.4299999997</v>
      </c>
      <c r="EC206" s="7">
        <f t="shared" si="257"/>
        <v>3097794.78</v>
      </c>
      <c r="ED206" s="7">
        <f t="shared" si="257"/>
        <v>16263935.15</v>
      </c>
      <c r="EE206" s="7">
        <f t="shared" si="257"/>
        <v>1983531.74</v>
      </c>
      <c r="EF206" s="7">
        <f t="shared" si="257"/>
        <v>14702736.24</v>
      </c>
      <c r="EG206" s="7">
        <f t="shared" si="257"/>
        <v>2630357.85</v>
      </c>
      <c r="EH206" s="7">
        <f t="shared" si="257"/>
        <v>2572440.5</v>
      </c>
      <c r="EI206" s="7">
        <f t="shared" si="257"/>
        <v>148559348.96000001</v>
      </c>
      <c r="EJ206" s="7">
        <f t="shared" si="257"/>
        <v>105749859.64</v>
      </c>
      <c r="EK206" s="7">
        <f t="shared" si="257"/>
        <v>7032055.6600000001</v>
      </c>
      <c r="EL206" s="7">
        <f t="shared" si="257"/>
        <v>4792253.68</v>
      </c>
      <c r="EM206" s="7">
        <f t="shared" si="257"/>
        <v>4057782.87</v>
      </c>
      <c r="EN206" s="7">
        <f t="shared" si="257"/>
        <v>10239006.75</v>
      </c>
      <c r="EO206" s="7">
        <f t="shared" si="257"/>
        <v>3357140.28</v>
      </c>
      <c r="EP206" s="7">
        <f t="shared" si="257"/>
        <v>4315591.01</v>
      </c>
      <c r="EQ206" s="7">
        <f t="shared" si="257"/>
        <v>27631058.359999999</v>
      </c>
      <c r="ER206" s="7">
        <f t="shared" si="257"/>
        <v>3213628.94</v>
      </c>
      <c r="ES206" s="7">
        <f t="shared" si="257"/>
        <v>1797992.07</v>
      </c>
      <c r="ET206" s="7">
        <f t="shared" si="257"/>
        <v>2013259.08</v>
      </c>
      <c r="EU206" s="7">
        <f t="shared" si="257"/>
        <v>5919842.7800000003</v>
      </c>
      <c r="EV206" s="7">
        <f t="shared" si="257"/>
        <v>783674.16</v>
      </c>
      <c r="EW206" s="7">
        <f t="shared" si="257"/>
        <v>8852599.5199999996</v>
      </c>
      <c r="EX206" s="7">
        <f t="shared" si="257"/>
        <v>1742637.7</v>
      </c>
      <c r="EY206" s="7">
        <f t="shared" si="257"/>
        <v>7798151.4400000004</v>
      </c>
      <c r="EZ206" s="7">
        <f t="shared" si="257"/>
        <v>1342856.11</v>
      </c>
      <c r="FA206" s="7">
        <f t="shared" si="257"/>
        <v>35569283.460000001</v>
      </c>
      <c r="FB206" s="7">
        <f t="shared" si="257"/>
        <v>3163399.97</v>
      </c>
      <c r="FC206" s="7">
        <f t="shared" si="257"/>
        <v>21585641.809999999</v>
      </c>
      <c r="FD206" s="7">
        <f t="shared" si="257"/>
        <v>4172079.67</v>
      </c>
      <c r="FE206" s="7">
        <f t="shared" si="257"/>
        <v>883619.82</v>
      </c>
      <c r="FF206" s="7">
        <f t="shared" si="257"/>
        <v>2019409.57</v>
      </c>
      <c r="FG206" s="7">
        <f t="shared" si="257"/>
        <v>1312103.68</v>
      </c>
      <c r="FH206" s="7">
        <f t="shared" si="257"/>
        <v>727807.51</v>
      </c>
      <c r="FI206" s="7">
        <f t="shared" si="257"/>
        <v>18173661.050000001</v>
      </c>
      <c r="FJ206" s="7">
        <f t="shared" si="257"/>
        <v>20675883.77</v>
      </c>
      <c r="FK206" s="7">
        <f t="shared" si="257"/>
        <v>26388660.18</v>
      </c>
      <c r="FL206" s="7">
        <f t="shared" si="257"/>
        <v>83873152.5</v>
      </c>
      <c r="FM206" s="7">
        <f t="shared" si="257"/>
        <v>39204222.850000001</v>
      </c>
      <c r="FN206" s="7">
        <f t="shared" si="257"/>
        <v>225533375</v>
      </c>
      <c r="FO206" s="7">
        <f t="shared" si="257"/>
        <v>11204135.33</v>
      </c>
      <c r="FP206" s="7">
        <f t="shared" si="257"/>
        <v>23505107.329999998</v>
      </c>
      <c r="FQ206" s="7">
        <f t="shared" si="257"/>
        <v>10140101.25</v>
      </c>
      <c r="FR206" s="7">
        <f t="shared" si="257"/>
        <v>1750838.35</v>
      </c>
      <c r="FS206" s="7">
        <f t="shared" si="257"/>
        <v>1941503.41</v>
      </c>
      <c r="FT206" s="7">
        <f t="shared" si="257"/>
        <v>620174.01</v>
      </c>
      <c r="FU206" s="7">
        <f t="shared" si="257"/>
        <v>8475369.7100000009</v>
      </c>
      <c r="FV206" s="7">
        <f t="shared" si="257"/>
        <v>7161215.8700000001</v>
      </c>
      <c r="FW206" s="7">
        <f t="shared" si="257"/>
        <v>1718035.76</v>
      </c>
      <c r="FX206" s="7">
        <f t="shared" si="257"/>
        <v>589421.57999999996</v>
      </c>
      <c r="FY206" s="18"/>
      <c r="FZ206" s="7">
        <f>SUM(C206:FX206)</f>
        <v>8798684578.8900013</v>
      </c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</row>
    <row r="207" spans="1:195" x14ac:dyDescent="0.3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18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</row>
    <row r="208" spans="1:195" x14ac:dyDescent="0.35">
      <c r="A208" s="6" t="s">
        <v>593</v>
      </c>
      <c r="B208" s="42" t="s">
        <v>737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</row>
    <row r="209" spans="1:195" x14ac:dyDescent="0.35">
      <c r="A209" s="6" t="s">
        <v>738</v>
      </c>
      <c r="B209" s="7" t="s">
        <v>739</v>
      </c>
      <c r="C209" s="7">
        <f t="shared" ref="C209:BN209" si="258">+C124</f>
        <v>63351227.840000004</v>
      </c>
      <c r="D209" s="7">
        <f t="shared" si="258"/>
        <v>397928579.12</v>
      </c>
      <c r="E209" s="7">
        <f t="shared" si="258"/>
        <v>60738666.890000001</v>
      </c>
      <c r="F209" s="7">
        <f t="shared" si="258"/>
        <v>213247230.34</v>
      </c>
      <c r="G209" s="7">
        <f t="shared" si="258"/>
        <v>16461956.109999999</v>
      </c>
      <c r="H209" s="7">
        <f t="shared" si="258"/>
        <v>11788339.699999999</v>
      </c>
      <c r="I209" s="7">
        <f t="shared" si="258"/>
        <v>86064092.219999999</v>
      </c>
      <c r="J209" s="7">
        <f t="shared" si="258"/>
        <v>20600781.23</v>
      </c>
      <c r="K209" s="7">
        <f t="shared" si="258"/>
        <v>3692668.57</v>
      </c>
      <c r="L209" s="7">
        <f t="shared" si="258"/>
        <v>23047530.68</v>
      </c>
      <c r="M209" s="7">
        <f t="shared" si="258"/>
        <v>11587886.27</v>
      </c>
      <c r="N209" s="7">
        <f t="shared" si="258"/>
        <v>533884499.88</v>
      </c>
      <c r="O209" s="7">
        <f t="shared" si="258"/>
        <v>135477719.24000001</v>
      </c>
      <c r="P209" s="7">
        <f t="shared" si="258"/>
        <v>4562624.28</v>
      </c>
      <c r="Q209" s="7">
        <f t="shared" si="258"/>
        <v>382002714.25999999</v>
      </c>
      <c r="R209" s="7">
        <f t="shared" si="258"/>
        <v>4920524.03</v>
      </c>
      <c r="S209" s="7">
        <f t="shared" si="258"/>
        <v>16556601.289999999</v>
      </c>
      <c r="T209" s="7">
        <f t="shared" si="258"/>
        <v>2773642.81</v>
      </c>
      <c r="U209" s="7">
        <f t="shared" si="258"/>
        <v>1068799.5900000001</v>
      </c>
      <c r="V209" s="7">
        <f t="shared" si="258"/>
        <v>3620710.74</v>
      </c>
      <c r="W209" s="7">
        <f t="shared" si="258"/>
        <v>3230880.87</v>
      </c>
      <c r="X209" s="7">
        <f t="shared" si="258"/>
        <v>1024690.29</v>
      </c>
      <c r="Y209" s="7">
        <f t="shared" si="258"/>
        <v>4302563.54</v>
      </c>
      <c r="Z209" s="7">
        <f t="shared" si="258"/>
        <v>3341676.71</v>
      </c>
      <c r="AA209" s="7">
        <f t="shared" si="258"/>
        <v>310063623.13999999</v>
      </c>
      <c r="AB209" s="7">
        <f t="shared" si="258"/>
        <v>286478572.66000003</v>
      </c>
      <c r="AC209" s="7">
        <f t="shared" si="258"/>
        <v>9928960.4700000007</v>
      </c>
      <c r="AD209" s="7">
        <f t="shared" si="258"/>
        <v>14190719.92</v>
      </c>
      <c r="AE209" s="7">
        <f t="shared" si="258"/>
        <v>1793816.14</v>
      </c>
      <c r="AF209" s="7">
        <f t="shared" si="258"/>
        <v>2941919.48</v>
      </c>
      <c r="AG209" s="7">
        <f t="shared" si="258"/>
        <v>7161912.25</v>
      </c>
      <c r="AH209" s="7">
        <f t="shared" si="258"/>
        <v>9983436.5299999993</v>
      </c>
      <c r="AI209" s="7">
        <f t="shared" si="258"/>
        <v>4595170.2</v>
      </c>
      <c r="AJ209" s="7">
        <f t="shared" si="258"/>
        <v>2846992.92</v>
      </c>
      <c r="AK209" s="7">
        <f t="shared" si="258"/>
        <v>2947777.8</v>
      </c>
      <c r="AL209" s="7">
        <f t="shared" si="258"/>
        <v>3734274.52</v>
      </c>
      <c r="AM209" s="7">
        <f t="shared" si="258"/>
        <v>4646184.78</v>
      </c>
      <c r="AN209" s="7">
        <f t="shared" si="258"/>
        <v>4323538.9400000004</v>
      </c>
      <c r="AO209" s="7">
        <f t="shared" si="258"/>
        <v>42633689.350000001</v>
      </c>
      <c r="AP209" s="7">
        <f t="shared" si="258"/>
        <v>854498760.60000002</v>
      </c>
      <c r="AQ209" s="7">
        <f t="shared" si="258"/>
        <v>3691484.29</v>
      </c>
      <c r="AR209" s="7">
        <f t="shared" si="258"/>
        <v>636844750.32000005</v>
      </c>
      <c r="AS209" s="7">
        <f t="shared" si="258"/>
        <v>71351666.430000007</v>
      </c>
      <c r="AT209" s="7">
        <f t="shared" si="258"/>
        <v>24101559.949999999</v>
      </c>
      <c r="AU209" s="7">
        <f t="shared" si="258"/>
        <v>4202308.75</v>
      </c>
      <c r="AV209" s="7">
        <f t="shared" si="258"/>
        <v>4374381.04</v>
      </c>
      <c r="AW209" s="7">
        <f t="shared" si="258"/>
        <v>3909443.36</v>
      </c>
      <c r="AX209" s="7">
        <f t="shared" si="258"/>
        <v>1456650.66</v>
      </c>
      <c r="AY209" s="7">
        <f t="shared" si="258"/>
        <v>5200911.13</v>
      </c>
      <c r="AZ209" s="7">
        <f t="shared" si="258"/>
        <v>122820035.91</v>
      </c>
      <c r="BA209" s="7">
        <f t="shared" si="258"/>
        <v>86963545.280000001</v>
      </c>
      <c r="BB209" s="7">
        <f t="shared" si="258"/>
        <v>75436291.450000003</v>
      </c>
      <c r="BC209" s="7">
        <f t="shared" si="258"/>
        <v>256827190.99000001</v>
      </c>
      <c r="BD209" s="7">
        <f t="shared" si="258"/>
        <v>35814681.100000001</v>
      </c>
      <c r="BE209" s="7">
        <f t="shared" si="258"/>
        <v>13676587.300000001</v>
      </c>
      <c r="BF209" s="7">
        <f t="shared" si="258"/>
        <v>243251398.50999999</v>
      </c>
      <c r="BG209" s="7">
        <f t="shared" si="258"/>
        <v>9984975.3499999996</v>
      </c>
      <c r="BH209" s="7">
        <f t="shared" si="258"/>
        <v>6379600.6100000003</v>
      </c>
      <c r="BI209" s="7">
        <f t="shared" si="258"/>
        <v>3875818.5</v>
      </c>
      <c r="BJ209" s="7">
        <f t="shared" si="258"/>
        <v>63039377.399999999</v>
      </c>
      <c r="BK209" s="7">
        <f t="shared" si="258"/>
        <v>195673359.65000001</v>
      </c>
      <c r="BL209" s="7">
        <f t="shared" si="258"/>
        <v>2250800.88</v>
      </c>
      <c r="BM209" s="7">
        <f t="shared" si="258"/>
        <v>4627611.4800000004</v>
      </c>
      <c r="BN209" s="7">
        <f t="shared" si="258"/>
        <v>30927744.129999999</v>
      </c>
      <c r="BO209" s="7">
        <f t="shared" ref="BO209:DZ209" si="259">+BO124</f>
        <v>12976699.68</v>
      </c>
      <c r="BP209" s="7">
        <f t="shared" si="259"/>
        <v>3071379.16</v>
      </c>
      <c r="BQ209" s="7">
        <f t="shared" si="259"/>
        <v>62796016.210000001</v>
      </c>
      <c r="BR209" s="7">
        <f t="shared" si="259"/>
        <v>44311649.100000001</v>
      </c>
      <c r="BS209" s="7">
        <f t="shared" si="259"/>
        <v>12097200.4</v>
      </c>
      <c r="BT209" s="7">
        <f t="shared" si="259"/>
        <v>5185272.8499999996</v>
      </c>
      <c r="BU209" s="7">
        <f t="shared" si="259"/>
        <v>5225848.3899999997</v>
      </c>
      <c r="BV209" s="7">
        <f t="shared" si="259"/>
        <v>12982010.939999999</v>
      </c>
      <c r="BW209" s="7">
        <f t="shared" si="259"/>
        <v>20517851.68</v>
      </c>
      <c r="BX209" s="7">
        <f t="shared" si="259"/>
        <v>1535908.35</v>
      </c>
      <c r="BY209" s="7">
        <f t="shared" si="259"/>
        <v>5298945.42</v>
      </c>
      <c r="BZ209" s="7">
        <f t="shared" si="259"/>
        <v>3172881.94</v>
      </c>
      <c r="CA209" s="7">
        <f t="shared" si="259"/>
        <v>2815558.71</v>
      </c>
      <c r="CB209" s="7">
        <f t="shared" si="259"/>
        <v>763583082.90999997</v>
      </c>
      <c r="CC209" s="7">
        <f t="shared" si="259"/>
        <v>3038559.1</v>
      </c>
      <c r="CD209" s="7">
        <f t="shared" si="259"/>
        <v>3197132.15</v>
      </c>
      <c r="CE209" s="7">
        <f t="shared" si="259"/>
        <v>2643562.86</v>
      </c>
      <c r="CF209" s="7">
        <f t="shared" si="259"/>
        <v>2223282.13</v>
      </c>
      <c r="CG209" s="7">
        <f t="shared" si="259"/>
        <v>3179622.91</v>
      </c>
      <c r="CH209" s="7">
        <f t="shared" si="259"/>
        <v>1941714.88</v>
      </c>
      <c r="CI209" s="7">
        <f t="shared" si="259"/>
        <v>7187502.1200000001</v>
      </c>
      <c r="CJ209" s="7">
        <f t="shared" si="259"/>
        <v>9849792.7100000009</v>
      </c>
      <c r="CK209" s="7">
        <f t="shared" si="259"/>
        <v>50681961.75</v>
      </c>
      <c r="CL209" s="7">
        <f t="shared" si="259"/>
        <v>13944022.91</v>
      </c>
      <c r="CM209" s="7">
        <f t="shared" si="259"/>
        <v>8124616.2000000002</v>
      </c>
      <c r="CN209" s="7">
        <f t="shared" si="259"/>
        <v>310248087.75999999</v>
      </c>
      <c r="CO209" s="7">
        <f t="shared" si="259"/>
        <v>142688587.38999999</v>
      </c>
      <c r="CP209" s="7">
        <f t="shared" si="259"/>
        <v>10779183.16</v>
      </c>
      <c r="CQ209" s="7">
        <f t="shared" si="259"/>
        <v>8569410.9800000004</v>
      </c>
      <c r="CR209" s="7">
        <f t="shared" si="259"/>
        <v>3517093.47</v>
      </c>
      <c r="CS209" s="7">
        <f t="shared" si="259"/>
        <v>4177650.38</v>
      </c>
      <c r="CT209" s="7">
        <f t="shared" si="259"/>
        <v>1954315.42</v>
      </c>
      <c r="CU209" s="7">
        <f t="shared" si="259"/>
        <v>814683.19</v>
      </c>
      <c r="CV209" s="7">
        <f t="shared" si="259"/>
        <v>979071.22</v>
      </c>
      <c r="CW209" s="7">
        <f t="shared" si="259"/>
        <v>3280656.42</v>
      </c>
      <c r="CX209" s="7">
        <f t="shared" si="259"/>
        <v>5259352.75</v>
      </c>
      <c r="CY209" s="7">
        <f t="shared" si="259"/>
        <v>1033968.74</v>
      </c>
      <c r="CZ209" s="7">
        <f t="shared" si="259"/>
        <v>18855438.949999999</v>
      </c>
      <c r="DA209" s="7">
        <f t="shared" si="259"/>
        <v>3272281.05</v>
      </c>
      <c r="DB209" s="7">
        <f t="shared" si="259"/>
        <v>4297042.91</v>
      </c>
      <c r="DC209" s="7">
        <f t="shared" si="259"/>
        <v>3091699.56</v>
      </c>
      <c r="DD209" s="7">
        <f t="shared" si="259"/>
        <v>2786248.93</v>
      </c>
      <c r="DE209" s="7">
        <f t="shared" si="259"/>
        <v>4230022.6500000004</v>
      </c>
      <c r="DF209" s="7">
        <f t="shared" si="259"/>
        <v>201653855.44</v>
      </c>
      <c r="DG209" s="7">
        <f t="shared" si="259"/>
        <v>1917947.1</v>
      </c>
      <c r="DH209" s="7">
        <f t="shared" si="259"/>
        <v>18476446.43</v>
      </c>
      <c r="DI209" s="7">
        <f t="shared" si="259"/>
        <v>24240550.109999999</v>
      </c>
      <c r="DJ209" s="7">
        <f t="shared" si="259"/>
        <v>7017980.4800000004</v>
      </c>
      <c r="DK209" s="7">
        <f t="shared" si="259"/>
        <v>5421753.1500000004</v>
      </c>
      <c r="DL209" s="7">
        <f t="shared" si="259"/>
        <v>57118558.549999997</v>
      </c>
      <c r="DM209" s="7">
        <f t="shared" si="259"/>
        <v>3754411.62</v>
      </c>
      <c r="DN209" s="7">
        <f t="shared" si="259"/>
        <v>13502076.699999999</v>
      </c>
      <c r="DO209" s="7">
        <f t="shared" si="259"/>
        <v>31736010.309999999</v>
      </c>
      <c r="DP209" s="7">
        <f t="shared" si="259"/>
        <v>3387200.31</v>
      </c>
      <c r="DQ209" s="7">
        <f t="shared" si="259"/>
        <v>8784848.6400000006</v>
      </c>
      <c r="DR209" s="7">
        <f t="shared" si="259"/>
        <v>13683189.189999999</v>
      </c>
      <c r="DS209" s="7">
        <f t="shared" si="259"/>
        <v>7193321.7199999997</v>
      </c>
      <c r="DT209" s="7">
        <f t="shared" si="259"/>
        <v>3075222.2</v>
      </c>
      <c r="DU209" s="7">
        <f t="shared" si="259"/>
        <v>4500142.7699999996</v>
      </c>
      <c r="DV209" s="7">
        <f t="shared" si="259"/>
        <v>3376641.46</v>
      </c>
      <c r="DW209" s="7">
        <f t="shared" si="259"/>
        <v>4144804.14</v>
      </c>
      <c r="DX209" s="7">
        <f t="shared" si="259"/>
        <v>3292688.69</v>
      </c>
      <c r="DY209" s="7">
        <f t="shared" si="259"/>
        <v>4622797.8</v>
      </c>
      <c r="DZ209" s="7">
        <f t="shared" si="259"/>
        <v>8434686.6799999997</v>
      </c>
      <c r="EA209" s="7">
        <f t="shared" ref="EA209:FX209" si="260">+EA124</f>
        <v>6385659.8700000001</v>
      </c>
      <c r="EB209" s="7">
        <f t="shared" si="260"/>
        <v>6152429.1500000004</v>
      </c>
      <c r="EC209" s="7">
        <f t="shared" si="260"/>
        <v>3889302.78</v>
      </c>
      <c r="ED209" s="7">
        <f t="shared" si="260"/>
        <v>21798435.600000001</v>
      </c>
      <c r="EE209" s="7">
        <f t="shared" si="260"/>
        <v>3074043.9</v>
      </c>
      <c r="EF209" s="7">
        <f t="shared" si="260"/>
        <v>14168119.630000001</v>
      </c>
      <c r="EG209" s="7">
        <f t="shared" si="260"/>
        <v>3471791.98</v>
      </c>
      <c r="EH209" s="7">
        <f t="shared" si="260"/>
        <v>3506992.92</v>
      </c>
      <c r="EI209" s="7">
        <f t="shared" si="260"/>
        <v>139448307.49000001</v>
      </c>
      <c r="EJ209" s="7">
        <f t="shared" si="260"/>
        <v>96369760.349999994</v>
      </c>
      <c r="EK209" s="7">
        <f t="shared" si="260"/>
        <v>7300331.1200000001</v>
      </c>
      <c r="EL209" s="7">
        <f t="shared" si="260"/>
        <v>5074531.21</v>
      </c>
      <c r="EM209" s="7">
        <f t="shared" si="260"/>
        <v>4717425.8600000003</v>
      </c>
      <c r="EN209" s="7">
        <f t="shared" si="260"/>
        <v>9505861.0999999996</v>
      </c>
      <c r="EO209" s="7">
        <f t="shared" si="260"/>
        <v>4215899.7300000004</v>
      </c>
      <c r="EP209" s="7">
        <f t="shared" si="260"/>
        <v>5331710.3600000003</v>
      </c>
      <c r="EQ209" s="7">
        <f t="shared" si="260"/>
        <v>28138591.289999999</v>
      </c>
      <c r="ER209" s="7">
        <f t="shared" si="260"/>
        <v>4510873.92</v>
      </c>
      <c r="ES209" s="7">
        <f t="shared" si="260"/>
        <v>2906098.66</v>
      </c>
      <c r="ET209" s="7">
        <f t="shared" si="260"/>
        <v>3544211.98</v>
      </c>
      <c r="EU209" s="7">
        <f t="shared" si="260"/>
        <v>6094496.1699999999</v>
      </c>
      <c r="EV209" s="7">
        <f t="shared" si="260"/>
        <v>1600809.01</v>
      </c>
      <c r="EW209" s="7">
        <f t="shared" si="260"/>
        <v>12066524.67</v>
      </c>
      <c r="EX209" s="7">
        <f t="shared" si="260"/>
        <v>3169400.14</v>
      </c>
      <c r="EY209" s="7">
        <f t="shared" si="260"/>
        <v>2324545.2000000002</v>
      </c>
      <c r="EZ209" s="7">
        <f t="shared" si="260"/>
        <v>2397488.52</v>
      </c>
      <c r="FA209" s="7">
        <f t="shared" si="260"/>
        <v>37042250.530000001</v>
      </c>
      <c r="FB209" s="7">
        <f t="shared" si="260"/>
        <v>4155670.65</v>
      </c>
      <c r="FC209" s="7">
        <f t="shared" si="260"/>
        <v>21077768.109999999</v>
      </c>
      <c r="FD209" s="7">
        <f t="shared" si="260"/>
        <v>4877469.95</v>
      </c>
      <c r="FE209" s="7">
        <f t="shared" si="260"/>
        <v>1719360.8</v>
      </c>
      <c r="FF209" s="7">
        <f t="shared" si="260"/>
        <v>3249856.76</v>
      </c>
      <c r="FG209" s="7">
        <f t="shared" si="260"/>
        <v>2425112.56</v>
      </c>
      <c r="FH209" s="7">
        <f t="shared" si="260"/>
        <v>1443380.76</v>
      </c>
      <c r="FI209" s="7">
        <f t="shared" si="260"/>
        <v>17827610.239999998</v>
      </c>
      <c r="FJ209" s="7">
        <f t="shared" si="260"/>
        <v>19905191.969999999</v>
      </c>
      <c r="FK209" s="7">
        <f t="shared" si="260"/>
        <v>25347758.079999998</v>
      </c>
      <c r="FL209" s="7">
        <f t="shared" si="260"/>
        <v>78587804.609999999</v>
      </c>
      <c r="FM209" s="7">
        <f t="shared" si="260"/>
        <v>36906928.950000003</v>
      </c>
      <c r="FN209" s="7">
        <f t="shared" si="260"/>
        <v>210712357.69999999</v>
      </c>
      <c r="FO209" s="7">
        <f t="shared" si="260"/>
        <v>11335543.560000001</v>
      </c>
      <c r="FP209" s="7">
        <f t="shared" si="260"/>
        <v>22974471.539999999</v>
      </c>
      <c r="FQ209" s="7">
        <f t="shared" si="260"/>
        <v>10290229.390000001</v>
      </c>
      <c r="FR209" s="7">
        <f t="shared" si="260"/>
        <v>3000044.6</v>
      </c>
      <c r="FS209" s="7">
        <f t="shared" si="260"/>
        <v>3198226.21</v>
      </c>
      <c r="FT209" s="7">
        <f t="shared" si="260"/>
        <v>1285801.8400000001</v>
      </c>
      <c r="FU209" s="7">
        <f t="shared" si="260"/>
        <v>9030464.4700000007</v>
      </c>
      <c r="FV209" s="7">
        <f t="shared" si="260"/>
        <v>7530259.7699999996</v>
      </c>
      <c r="FW209" s="7">
        <f t="shared" si="260"/>
        <v>2957840.42</v>
      </c>
      <c r="FX209" s="7">
        <f t="shared" si="260"/>
        <v>1271834.8999999999</v>
      </c>
      <c r="FY209" s="7"/>
      <c r="FZ209" s="7">
        <f>SUM(C209:FX209)</f>
        <v>8434797015.5299988</v>
      </c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</row>
    <row r="210" spans="1:195" x14ac:dyDescent="0.35">
      <c r="A210" s="6" t="s">
        <v>740</v>
      </c>
      <c r="B210" s="7" t="s">
        <v>741</v>
      </c>
      <c r="C210" s="7">
        <f>+C158+C160</f>
        <v>7967216.6100000003</v>
      </c>
      <c r="D210" s="7">
        <f t="shared" ref="D210:BO210" si="261">+D158+D160</f>
        <v>24357972.489999998</v>
      </c>
      <c r="E210" s="7">
        <f t="shared" si="261"/>
        <v>8663800.4800000004</v>
      </c>
      <c r="F210" s="7">
        <f t="shared" si="261"/>
        <v>14092872.92</v>
      </c>
      <c r="G210" s="7">
        <f t="shared" si="261"/>
        <v>804867.21</v>
      </c>
      <c r="H210" s="7">
        <f t="shared" si="261"/>
        <v>584421.66</v>
      </c>
      <c r="I210" s="7">
        <f t="shared" si="261"/>
        <v>11125548.23</v>
      </c>
      <c r="J210" s="7">
        <f t="shared" si="261"/>
        <v>2253161.65</v>
      </c>
      <c r="K210" s="7">
        <f t="shared" si="261"/>
        <v>307319.88</v>
      </c>
      <c r="L210" s="7">
        <f t="shared" si="261"/>
        <v>2123172.69</v>
      </c>
      <c r="M210" s="7">
        <f t="shared" si="261"/>
        <v>1940310.35</v>
      </c>
      <c r="N210" s="7">
        <f t="shared" si="261"/>
        <v>24039387.02</v>
      </c>
      <c r="O210" s="7">
        <f t="shared" si="261"/>
        <v>3505769.94</v>
      </c>
      <c r="P210" s="7">
        <f t="shared" si="261"/>
        <v>327513.46999999997</v>
      </c>
      <c r="Q210" s="7">
        <f t="shared" si="261"/>
        <v>51259196.530000001</v>
      </c>
      <c r="R210" s="7">
        <f t="shared" si="261"/>
        <v>4292985.93</v>
      </c>
      <c r="S210" s="7">
        <f t="shared" si="261"/>
        <v>1329635.1299999999</v>
      </c>
      <c r="T210" s="7">
        <f t="shared" si="261"/>
        <v>250901.72</v>
      </c>
      <c r="U210" s="7">
        <f t="shared" si="261"/>
        <v>92942.65</v>
      </c>
      <c r="V210" s="7">
        <f t="shared" si="261"/>
        <v>311216.55</v>
      </c>
      <c r="W210" s="7">
        <f t="shared" si="261"/>
        <v>202697.85</v>
      </c>
      <c r="X210" s="7">
        <f t="shared" si="261"/>
        <v>35167.370000000003</v>
      </c>
      <c r="Y210" s="7">
        <f t="shared" si="261"/>
        <v>1262289.01</v>
      </c>
      <c r="Z210" s="7">
        <f t="shared" si="261"/>
        <v>183423.81</v>
      </c>
      <c r="AA210" s="7">
        <f t="shared" si="261"/>
        <v>12509647.029999999</v>
      </c>
      <c r="AB210" s="7">
        <f t="shared" si="261"/>
        <v>8734240.5800000001</v>
      </c>
      <c r="AC210" s="7">
        <f t="shared" si="261"/>
        <v>422086.45</v>
      </c>
      <c r="AD210" s="7">
        <f t="shared" si="261"/>
        <v>631871.93000000005</v>
      </c>
      <c r="AE210" s="7">
        <f t="shared" si="261"/>
        <v>114682.88</v>
      </c>
      <c r="AF210" s="7">
        <f t="shared" si="261"/>
        <v>183121.58</v>
      </c>
      <c r="AG210" s="7">
        <f t="shared" si="261"/>
        <v>256810.95</v>
      </c>
      <c r="AH210" s="7">
        <f t="shared" si="261"/>
        <v>902586.11</v>
      </c>
      <c r="AI210" s="7">
        <f t="shared" si="261"/>
        <v>361462.88</v>
      </c>
      <c r="AJ210" s="7">
        <f t="shared" si="261"/>
        <v>281227.34999999998</v>
      </c>
      <c r="AK210" s="7">
        <f t="shared" si="261"/>
        <v>302288.46999999997</v>
      </c>
      <c r="AL210" s="7">
        <f t="shared" si="261"/>
        <v>373265.09</v>
      </c>
      <c r="AM210" s="7">
        <f t="shared" si="261"/>
        <v>349092.37</v>
      </c>
      <c r="AN210" s="7">
        <f t="shared" si="261"/>
        <v>271817.98</v>
      </c>
      <c r="AO210" s="7">
        <f t="shared" si="261"/>
        <v>3532414.05</v>
      </c>
      <c r="AP210" s="7">
        <f t="shared" si="261"/>
        <v>73149527.010000005</v>
      </c>
      <c r="AQ210" s="7">
        <f t="shared" si="261"/>
        <v>252971.62</v>
      </c>
      <c r="AR210" s="7">
        <f t="shared" si="261"/>
        <v>13011444.119999999</v>
      </c>
      <c r="AS210" s="7">
        <f t="shared" si="261"/>
        <v>3400060.16</v>
      </c>
      <c r="AT210" s="7">
        <f t="shared" si="261"/>
        <v>741595.99</v>
      </c>
      <c r="AU210" s="7">
        <f t="shared" si="261"/>
        <v>206216.39</v>
      </c>
      <c r="AV210" s="7">
        <f t="shared" si="261"/>
        <v>296580.64</v>
      </c>
      <c r="AW210" s="7">
        <f t="shared" si="261"/>
        <v>180872.84</v>
      </c>
      <c r="AX210" s="7">
        <f t="shared" si="261"/>
        <v>84828.479999999996</v>
      </c>
      <c r="AY210" s="7">
        <f t="shared" si="261"/>
        <v>376137.32</v>
      </c>
      <c r="AZ210" s="7">
        <f t="shared" si="261"/>
        <v>12462171</v>
      </c>
      <c r="BA210" s="7">
        <f t="shared" si="261"/>
        <v>5652741.3300000001</v>
      </c>
      <c r="BB210" s="7">
        <f t="shared" si="261"/>
        <v>4881337.75</v>
      </c>
      <c r="BC210" s="7">
        <f t="shared" si="261"/>
        <v>19788568.550000001</v>
      </c>
      <c r="BD210" s="7">
        <f t="shared" si="261"/>
        <v>786694.83</v>
      </c>
      <c r="BE210" s="7">
        <f t="shared" si="261"/>
        <v>649501</v>
      </c>
      <c r="BF210" s="7">
        <f t="shared" si="261"/>
        <v>6487433.6100000003</v>
      </c>
      <c r="BG210" s="7">
        <f t="shared" si="261"/>
        <v>826721.39</v>
      </c>
      <c r="BH210" s="7">
        <f t="shared" si="261"/>
        <v>319667.49</v>
      </c>
      <c r="BI210" s="7">
        <f t="shared" si="261"/>
        <v>330258.82</v>
      </c>
      <c r="BJ210" s="7">
        <f t="shared" si="261"/>
        <v>1172698.1100000001</v>
      </c>
      <c r="BK210" s="7">
        <f t="shared" si="261"/>
        <v>15087270.119999999</v>
      </c>
      <c r="BL210" s="7">
        <f t="shared" si="261"/>
        <v>123735.13</v>
      </c>
      <c r="BM210" s="7">
        <f t="shared" si="261"/>
        <v>386793.87</v>
      </c>
      <c r="BN210" s="7">
        <f t="shared" si="261"/>
        <v>2520590.19</v>
      </c>
      <c r="BO210" s="7">
        <f t="shared" si="261"/>
        <v>919624.07</v>
      </c>
      <c r="BP210" s="7">
        <f t="shared" ref="BP210:EA210" si="262">+BP158+BP160</f>
        <v>222193.5</v>
      </c>
      <c r="BQ210" s="7">
        <f t="shared" si="262"/>
        <v>3895569.94</v>
      </c>
      <c r="BR210" s="7">
        <f t="shared" si="262"/>
        <v>2002883.69</v>
      </c>
      <c r="BS210" s="7">
        <f t="shared" si="262"/>
        <v>1202071.18</v>
      </c>
      <c r="BT210" s="7">
        <f t="shared" si="262"/>
        <v>236051.17</v>
      </c>
      <c r="BU210" s="7">
        <f t="shared" si="262"/>
        <v>253899.76</v>
      </c>
      <c r="BV210" s="7">
        <f t="shared" si="262"/>
        <v>531053.9</v>
      </c>
      <c r="BW210" s="7">
        <f t="shared" si="262"/>
        <v>824529.05</v>
      </c>
      <c r="BX210" s="7">
        <f t="shared" si="262"/>
        <v>84496.960000000006</v>
      </c>
      <c r="BY210" s="7">
        <f t="shared" si="262"/>
        <v>725875.64</v>
      </c>
      <c r="BZ210" s="7">
        <f t="shared" si="262"/>
        <v>235286.14</v>
      </c>
      <c r="CA210" s="7">
        <f t="shared" si="262"/>
        <v>116148.68</v>
      </c>
      <c r="CB210" s="7">
        <f t="shared" si="262"/>
        <v>29191901.27</v>
      </c>
      <c r="CC210" s="7">
        <f t="shared" si="262"/>
        <v>244034.28</v>
      </c>
      <c r="CD210" s="7">
        <f t="shared" si="262"/>
        <v>49849.43</v>
      </c>
      <c r="CE210" s="7">
        <f t="shared" si="262"/>
        <v>169133.02</v>
      </c>
      <c r="CF210" s="7">
        <f t="shared" si="262"/>
        <v>130101.12</v>
      </c>
      <c r="CG210" s="7">
        <f t="shared" si="262"/>
        <v>218138.01</v>
      </c>
      <c r="CH210" s="7">
        <f t="shared" si="262"/>
        <v>195074.61</v>
      </c>
      <c r="CI210" s="7">
        <f t="shared" si="262"/>
        <v>663205.02</v>
      </c>
      <c r="CJ210" s="7">
        <f t="shared" si="262"/>
        <v>635729.1</v>
      </c>
      <c r="CK210" s="7">
        <f t="shared" si="262"/>
        <v>2725673.78</v>
      </c>
      <c r="CL210" s="7">
        <f t="shared" si="262"/>
        <v>697587.41</v>
      </c>
      <c r="CM210" s="7">
        <f t="shared" si="262"/>
        <v>789764.15</v>
      </c>
      <c r="CN210" s="7">
        <f t="shared" si="262"/>
        <v>12367438.529999999</v>
      </c>
      <c r="CO210" s="7">
        <f t="shared" si="262"/>
        <v>7088921.1900000004</v>
      </c>
      <c r="CP210" s="7">
        <f t="shared" si="262"/>
        <v>639854.56000000006</v>
      </c>
      <c r="CQ210" s="7">
        <f t="shared" si="262"/>
        <v>1151453.3999999999</v>
      </c>
      <c r="CR210" s="7">
        <f t="shared" si="262"/>
        <v>241738.26</v>
      </c>
      <c r="CS210" s="7">
        <f t="shared" si="262"/>
        <v>210007.37</v>
      </c>
      <c r="CT210" s="7">
        <f t="shared" si="262"/>
        <v>182025.23</v>
      </c>
      <c r="CU210" s="7">
        <f t="shared" si="262"/>
        <v>231500.38</v>
      </c>
      <c r="CV210" s="7">
        <f t="shared" si="262"/>
        <v>17405.72</v>
      </c>
      <c r="CW210" s="7">
        <f t="shared" si="262"/>
        <v>212202.46</v>
      </c>
      <c r="CX210" s="7">
        <f t="shared" si="262"/>
        <v>350128.69</v>
      </c>
      <c r="CY210" s="7">
        <f t="shared" si="262"/>
        <v>48251.89</v>
      </c>
      <c r="CZ210" s="7">
        <f t="shared" si="262"/>
        <v>1417808.12</v>
      </c>
      <c r="DA210" s="7">
        <f t="shared" si="262"/>
        <v>113675.24</v>
      </c>
      <c r="DB210" s="7">
        <f t="shared" si="262"/>
        <v>172201.5</v>
      </c>
      <c r="DC210" s="7">
        <f t="shared" si="262"/>
        <v>93770.23</v>
      </c>
      <c r="DD210" s="7">
        <f t="shared" si="262"/>
        <v>239155.99</v>
      </c>
      <c r="DE210" s="7">
        <f t="shared" si="262"/>
        <v>189069.19</v>
      </c>
      <c r="DF210" s="7">
        <f t="shared" si="262"/>
        <v>12948294.48</v>
      </c>
      <c r="DG210" s="7">
        <f t="shared" si="262"/>
        <v>130581.91</v>
      </c>
      <c r="DH210" s="7">
        <f t="shared" si="262"/>
        <v>1383657.43</v>
      </c>
      <c r="DI210" s="7">
        <f t="shared" si="262"/>
        <v>2138198.6</v>
      </c>
      <c r="DJ210" s="7">
        <f t="shared" si="262"/>
        <v>415105.31</v>
      </c>
      <c r="DK210" s="7">
        <f t="shared" si="262"/>
        <v>382234.94</v>
      </c>
      <c r="DL210" s="7">
        <f t="shared" si="262"/>
        <v>4507990.03</v>
      </c>
      <c r="DM210" s="7">
        <f t="shared" si="262"/>
        <v>269242.2</v>
      </c>
      <c r="DN210" s="7">
        <f t="shared" si="262"/>
        <v>1242974.31</v>
      </c>
      <c r="DO210" s="7">
        <f t="shared" si="262"/>
        <v>3040675.88</v>
      </c>
      <c r="DP210" s="7">
        <f t="shared" si="262"/>
        <v>176741.08</v>
      </c>
      <c r="DQ210" s="7">
        <f t="shared" si="262"/>
        <v>415479.26</v>
      </c>
      <c r="DR210" s="7">
        <f t="shared" si="262"/>
        <v>1765881.69</v>
      </c>
      <c r="DS210" s="7">
        <f t="shared" si="262"/>
        <v>882133.8</v>
      </c>
      <c r="DT210" s="7">
        <f t="shared" si="262"/>
        <v>329363.96000000002</v>
      </c>
      <c r="DU210" s="7">
        <f t="shared" si="262"/>
        <v>315572.98</v>
      </c>
      <c r="DV210" s="7">
        <f t="shared" si="262"/>
        <v>201650.88</v>
      </c>
      <c r="DW210" s="7">
        <f t="shared" si="262"/>
        <v>266947.18</v>
      </c>
      <c r="DX210" s="7">
        <f t="shared" si="262"/>
        <v>130286.24</v>
      </c>
      <c r="DY210" s="7">
        <f t="shared" si="262"/>
        <v>139970.1</v>
      </c>
      <c r="DZ210" s="7">
        <f t="shared" si="262"/>
        <v>337113.17</v>
      </c>
      <c r="EA210" s="7">
        <f t="shared" si="262"/>
        <v>300362.52</v>
      </c>
      <c r="EB210" s="7">
        <f t="shared" ref="EB210:FX210" si="263">+EB158+EB160</f>
        <v>536694.86</v>
      </c>
      <c r="EC210" s="7">
        <f t="shared" si="263"/>
        <v>151041.88</v>
      </c>
      <c r="ED210" s="7">
        <f t="shared" si="263"/>
        <v>170639.46</v>
      </c>
      <c r="EE210" s="7">
        <f t="shared" si="263"/>
        <v>266512.46000000002</v>
      </c>
      <c r="EF210" s="7">
        <f t="shared" si="263"/>
        <v>1634939.28</v>
      </c>
      <c r="EG210" s="7">
        <f t="shared" si="263"/>
        <v>259775.55</v>
      </c>
      <c r="EH210" s="7">
        <f t="shared" si="263"/>
        <v>242066.68</v>
      </c>
      <c r="EI210" s="7">
        <f t="shared" si="263"/>
        <v>19883785.309999999</v>
      </c>
      <c r="EJ210" s="7">
        <f t="shared" si="263"/>
        <v>6634700.7699999996</v>
      </c>
      <c r="EK210" s="7">
        <f t="shared" si="263"/>
        <v>353736.16</v>
      </c>
      <c r="EL210" s="7">
        <f t="shared" si="263"/>
        <v>316088.7</v>
      </c>
      <c r="EM210" s="7">
        <f t="shared" si="263"/>
        <v>312504.08</v>
      </c>
      <c r="EN210" s="7">
        <f t="shared" si="263"/>
        <v>1060064.18</v>
      </c>
      <c r="EO210" s="7">
        <f t="shared" si="263"/>
        <v>236965.75</v>
      </c>
      <c r="EP210" s="7">
        <f t="shared" si="263"/>
        <v>174768.65</v>
      </c>
      <c r="EQ210" s="7">
        <f t="shared" si="263"/>
        <v>685848.8</v>
      </c>
      <c r="ER210" s="7">
        <f t="shared" si="263"/>
        <v>163064.62</v>
      </c>
      <c r="ES210" s="7">
        <f t="shared" si="263"/>
        <v>260455.36</v>
      </c>
      <c r="ET210" s="7">
        <f t="shared" si="263"/>
        <v>290177.84000000003</v>
      </c>
      <c r="EU210" s="7">
        <f t="shared" si="263"/>
        <v>1077293.22</v>
      </c>
      <c r="EV210" s="7">
        <f t="shared" si="263"/>
        <v>109406.28</v>
      </c>
      <c r="EW210" s="7">
        <f t="shared" si="263"/>
        <v>364678.43</v>
      </c>
      <c r="EX210" s="7">
        <f t="shared" si="263"/>
        <v>188374.23</v>
      </c>
      <c r="EY210" s="7">
        <f t="shared" si="263"/>
        <v>846082.26</v>
      </c>
      <c r="EZ210" s="7">
        <f t="shared" si="263"/>
        <v>163834.48000000001</v>
      </c>
      <c r="FA210" s="7">
        <f t="shared" si="263"/>
        <v>1905231.78</v>
      </c>
      <c r="FB210" s="7">
        <f t="shared" si="263"/>
        <v>313331.64</v>
      </c>
      <c r="FC210" s="7">
        <f t="shared" si="263"/>
        <v>838375.5</v>
      </c>
      <c r="FD210" s="7">
        <f t="shared" si="263"/>
        <v>340248.47</v>
      </c>
      <c r="FE210" s="7">
        <f t="shared" si="263"/>
        <v>117762.25</v>
      </c>
      <c r="FF210" s="7">
        <f t="shared" si="263"/>
        <v>211224.19</v>
      </c>
      <c r="FG210" s="7">
        <f t="shared" si="263"/>
        <v>145506.75</v>
      </c>
      <c r="FH210" s="7">
        <f t="shared" si="263"/>
        <v>91752.23</v>
      </c>
      <c r="FI210" s="7">
        <f t="shared" si="263"/>
        <v>1165651.19</v>
      </c>
      <c r="FJ210" s="7">
        <f t="shared" si="263"/>
        <v>895052.7</v>
      </c>
      <c r="FK210" s="7">
        <f t="shared" si="263"/>
        <v>1773942.42</v>
      </c>
      <c r="FL210" s="7">
        <f t="shared" si="263"/>
        <v>2188867.4</v>
      </c>
      <c r="FM210" s="7">
        <f t="shared" si="263"/>
        <v>1575712.12</v>
      </c>
      <c r="FN210" s="7">
        <f t="shared" si="263"/>
        <v>23824962.449999999</v>
      </c>
      <c r="FO210" s="7">
        <f t="shared" si="263"/>
        <v>761845.6</v>
      </c>
      <c r="FP210" s="7">
        <f t="shared" si="263"/>
        <v>1702427.59</v>
      </c>
      <c r="FQ210" s="7">
        <f t="shared" si="263"/>
        <v>568882.62</v>
      </c>
      <c r="FR210" s="7">
        <f t="shared" si="263"/>
        <v>137004.38</v>
      </c>
      <c r="FS210" s="7">
        <f t="shared" si="263"/>
        <v>97263.9</v>
      </c>
      <c r="FT210" s="7">
        <f t="shared" si="263"/>
        <v>101248.93</v>
      </c>
      <c r="FU210" s="7">
        <f t="shared" si="263"/>
        <v>876689.47</v>
      </c>
      <c r="FV210" s="7">
        <f t="shared" si="263"/>
        <v>587491.23</v>
      </c>
      <c r="FW210" s="7">
        <f t="shared" si="263"/>
        <v>185941.57</v>
      </c>
      <c r="FX210" s="7">
        <f t="shared" si="263"/>
        <v>71134.28</v>
      </c>
      <c r="FY210" s="7"/>
      <c r="FZ210" s="7">
        <f>SUM(C210:FX210)</f>
        <v>534224815.33999985</v>
      </c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</row>
    <row r="211" spans="1:195" x14ac:dyDescent="0.35">
      <c r="A211" s="6" t="s">
        <v>742</v>
      </c>
      <c r="B211" s="7" t="s">
        <v>743</v>
      </c>
      <c r="C211" s="7">
        <f>+C209+C210</f>
        <v>71318444.450000003</v>
      </c>
      <c r="D211" s="7">
        <f t="shared" ref="D211:BO211" si="264">+D209+D210</f>
        <v>422286551.61000001</v>
      </c>
      <c r="E211" s="7">
        <f t="shared" si="264"/>
        <v>69402467.370000005</v>
      </c>
      <c r="F211" s="7">
        <f t="shared" si="264"/>
        <v>227340103.25999999</v>
      </c>
      <c r="G211" s="7">
        <f t="shared" si="264"/>
        <v>17266823.32</v>
      </c>
      <c r="H211" s="7">
        <f t="shared" si="264"/>
        <v>12372761.359999999</v>
      </c>
      <c r="I211" s="7">
        <f t="shared" si="264"/>
        <v>97189640.450000003</v>
      </c>
      <c r="J211" s="7">
        <f t="shared" si="264"/>
        <v>22853942.879999999</v>
      </c>
      <c r="K211" s="7">
        <f t="shared" si="264"/>
        <v>3999988.4499999997</v>
      </c>
      <c r="L211" s="7">
        <f t="shared" si="264"/>
        <v>25170703.370000001</v>
      </c>
      <c r="M211" s="7">
        <f t="shared" si="264"/>
        <v>13528196.619999999</v>
      </c>
      <c r="N211" s="7">
        <f t="shared" si="264"/>
        <v>557923886.89999998</v>
      </c>
      <c r="O211" s="7">
        <f t="shared" si="264"/>
        <v>138983489.18000001</v>
      </c>
      <c r="P211" s="7">
        <f t="shared" si="264"/>
        <v>4890137.75</v>
      </c>
      <c r="Q211" s="7">
        <f t="shared" si="264"/>
        <v>433261910.78999996</v>
      </c>
      <c r="R211" s="7">
        <f t="shared" si="264"/>
        <v>9213509.9600000009</v>
      </c>
      <c r="S211" s="7">
        <f t="shared" si="264"/>
        <v>17886236.419999998</v>
      </c>
      <c r="T211" s="7">
        <f t="shared" si="264"/>
        <v>3024544.5300000003</v>
      </c>
      <c r="U211" s="7">
        <f t="shared" si="264"/>
        <v>1161742.24</v>
      </c>
      <c r="V211" s="7">
        <f t="shared" si="264"/>
        <v>3931927.29</v>
      </c>
      <c r="W211" s="7">
        <f t="shared" si="264"/>
        <v>3433578.72</v>
      </c>
      <c r="X211" s="7">
        <f t="shared" si="264"/>
        <v>1059857.6600000001</v>
      </c>
      <c r="Y211" s="7">
        <f t="shared" si="264"/>
        <v>5564852.5499999998</v>
      </c>
      <c r="Z211" s="7">
        <f t="shared" si="264"/>
        <v>3525100.52</v>
      </c>
      <c r="AA211" s="7">
        <f t="shared" si="264"/>
        <v>322573270.16999996</v>
      </c>
      <c r="AB211" s="7">
        <f t="shared" si="264"/>
        <v>295212813.24000001</v>
      </c>
      <c r="AC211" s="7">
        <f t="shared" si="264"/>
        <v>10351046.92</v>
      </c>
      <c r="AD211" s="7">
        <f t="shared" si="264"/>
        <v>14822591.85</v>
      </c>
      <c r="AE211" s="7">
        <f t="shared" si="264"/>
        <v>1908499.02</v>
      </c>
      <c r="AF211" s="7">
        <f t="shared" si="264"/>
        <v>3125041.06</v>
      </c>
      <c r="AG211" s="7">
        <f t="shared" si="264"/>
        <v>7418723.2000000002</v>
      </c>
      <c r="AH211" s="7">
        <f t="shared" si="264"/>
        <v>10886022.639999999</v>
      </c>
      <c r="AI211" s="7">
        <f t="shared" si="264"/>
        <v>4956633.08</v>
      </c>
      <c r="AJ211" s="7">
        <f t="shared" si="264"/>
        <v>3128220.27</v>
      </c>
      <c r="AK211" s="7">
        <f t="shared" si="264"/>
        <v>3250066.2699999996</v>
      </c>
      <c r="AL211" s="7">
        <f t="shared" si="264"/>
        <v>4107539.61</v>
      </c>
      <c r="AM211" s="7">
        <f t="shared" si="264"/>
        <v>4995277.1500000004</v>
      </c>
      <c r="AN211" s="7">
        <f t="shared" si="264"/>
        <v>4595356.92</v>
      </c>
      <c r="AO211" s="7">
        <f t="shared" si="264"/>
        <v>46166103.399999999</v>
      </c>
      <c r="AP211" s="7">
        <f t="shared" si="264"/>
        <v>927648287.61000001</v>
      </c>
      <c r="AQ211" s="7">
        <f t="shared" si="264"/>
        <v>3944455.91</v>
      </c>
      <c r="AR211" s="7">
        <f t="shared" si="264"/>
        <v>649856194.44000006</v>
      </c>
      <c r="AS211" s="7">
        <f t="shared" si="264"/>
        <v>74751726.590000004</v>
      </c>
      <c r="AT211" s="7">
        <f t="shared" si="264"/>
        <v>24843155.939999998</v>
      </c>
      <c r="AU211" s="7">
        <f t="shared" si="264"/>
        <v>4408525.1399999997</v>
      </c>
      <c r="AV211" s="7">
        <f t="shared" si="264"/>
        <v>4670961.68</v>
      </c>
      <c r="AW211" s="7">
        <f t="shared" si="264"/>
        <v>4090316.1999999997</v>
      </c>
      <c r="AX211" s="7">
        <f t="shared" si="264"/>
        <v>1541479.14</v>
      </c>
      <c r="AY211" s="7">
        <f t="shared" si="264"/>
        <v>5577048.4500000002</v>
      </c>
      <c r="AZ211" s="7">
        <f t="shared" si="264"/>
        <v>135282206.91</v>
      </c>
      <c r="BA211" s="7">
        <f t="shared" si="264"/>
        <v>92616286.609999999</v>
      </c>
      <c r="BB211" s="7">
        <f t="shared" si="264"/>
        <v>80317629.200000003</v>
      </c>
      <c r="BC211" s="7">
        <f t="shared" si="264"/>
        <v>276615759.54000002</v>
      </c>
      <c r="BD211" s="7">
        <f t="shared" si="264"/>
        <v>36601375.93</v>
      </c>
      <c r="BE211" s="7">
        <f t="shared" si="264"/>
        <v>14326088.300000001</v>
      </c>
      <c r="BF211" s="7">
        <f t="shared" si="264"/>
        <v>249738832.12</v>
      </c>
      <c r="BG211" s="7">
        <f t="shared" si="264"/>
        <v>10811696.74</v>
      </c>
      <c r="BH211" s="7">
        <f t="shared" si="264"/>
        <v>6699268.1000000006</v>
      </c>
      <c r="BI211" s="7">
        <f t="shared" si="264"/>
        <v>4206077.32</v>
      </c>
      <c r="BJ211" s="7">
        <f t="shared" si="264"/>
        <v>64212075.509999998</v>
      </c>
      <c r="BK211" s="7">
        <f t="shared" si="264"/>
        <v>210760629.77000001</v>
      </c>
      <c r="BL211" s="7">
        <f t="shared" si="264"/>
        <v>2374536.0099999998</v>
      </c>
      <c r="BM211" s="7">
        <f t="shared" si="264"/>
        <v>5014405.3500000006</v>
      </c>
      <c r="BN211" s="7">
        <f t="shared" si="264"/>
        <v>33448334.32</v>
      </c>
      <c r="BO211" s="7">
        <f t="shared" si="264"/>
        <v>13896323.75</v>
      </c>
      <c r="BP211" s="7">
        <f t="shared" ref="BP211:EA211" si="265">+BP209+BP210</f>
        <v>3293572.66</v>
      </c>
      <c r="BQ211" s="7">
        <f t="shared" si="265"/>
        <v>66691586.149999999</v>
      </c>
      <c r="BR211" s="7">
        <f t="shared" si="265"/>
        <v>46314532.789999999</v>
      </c>
      <c r="BS211" s="7">
        <f t="shared" si="265"/>
        <v>13299271.58</v>
      </c>
      <c r="BT211" s="7">
        <f t="shared" si="265"/>
        <v>5421324.0199999996</v>
      </c>
      <c r="BU211" s="7">
        <f t="shared" si="265"/>
        <v>5479748.1499999994</v>
      </c>
      <c r="BV211" s="7">
        <f t="shared" si="265"/>
        <v>13513064.84</v>
      </c>
      <c r="BW211" s="7">
        <f t="shared" si="265"/>
        <v>21342380.73</v>
      </c>
      <c r="BX211" s="7">
        <f t="shared" si="265"/>
        <v>1620405.31</v>
      </c>
      <c r="BY211" s="7">
        <f t="shared" si="265"/>
        <v>6024821.0599999996</v>
      </c>
      <c r="BZ211" s="7">
        <f t="shared" si="265"/>
        <v>3408168.08</v>
      </c>
      <c r="CA211" s="7">
        <f t="shared" si="265"/>
        <v>2931707.39</v>
      </c>
      <c r="CB211" s="7">
        <f t="shared" si="265"/>
        <v>792774984.17999995</v>
      </c>
      <c r="CC211" s="7">
        <f t="shared" si="265"/>
        <v>3282593.38</v>
      </c>
      <c r="CD211" s="7">
        <f t="shared" si="265"/>
        <v>3246981.58</v>
      </c>
      <c r="CE211" s="7">
        <f t="shared" si="265"/>
        <v>2812695.88</v>
      </c>
      <c r="CF211" s="7">
        <f t="shared" si="265"/>
        <v>2353383.25</v>
      </c>
      <c r="CG211" s="7">
        <f t="shared" si="265"/>
        <v>3397760.92</v>
      </c>
      <c r="CH211" s="7">
        <f t="shared" si="265"/>
        <v>2136789.4899999998</v>
      </c>
      <c r="CI211" s="7">
        <f t="shared" si="265"/>
        <v>7850707.1400000006</v>
      </c>
      <c r="CJ211" s="7">
        <f t="shared" si="265"/>
        <v>10485521.810000001</v>
      </c>
      <c r="CK211" s="7">
        <f t="shared" si="265"/>
        <v>53407635.530000001</v>
      </c>
      <c r="CL211" s="7">
        <f t="shared" si="265"/>
        <v>14641610.32</v>
      </c>
      <c r="CM211" s="7">
        <f t="shared" si="265"/>
        <v>8914380.3499999996</v>
      </c>
      <c r="CN211" s="7">
        <f t="shared" si="265"/>
        <v>322615526.28999996</v>
      </c>
      <c r="CO211" s="7">
        <f t="shared" si="265"/>
        <v>149777508.57999998</v>
      </c>
      <c r="CP211" s="7">
        <f t="shared" si="265"/>
        <v>11419037.720000001</v>
      </c>
      <c r="CQ211" s="7">
        <f t="shared" si="265"/>
        <v>9720864.3800000008</v>
      </c>
      <c r="CR211" s="7">
        <f t="shared" si="265"/>
        <v>3758831.7300000004</v>
      </c>
      <c r="CS211" s="7">
        <f t="shared" si="265"/>
        <v>4387657.75</v>
      </c>
      <c r="CT211" s="7">
        <f t="shared" si="265"/>
        <v>2136340.65</v>
      </c>
      <c r="CU211" s="7">
        <f t="shared" si="265"/>
        <v>1046183.57</v>
      </c>
      <c r="CV211" s="7">
        <f t="shared" si="265"/>
        <v>996476.94</v>
      </c>
      <c r="CW211" s="7">
        <f t="shared" si="265"/>
        <v>3492858.88</v>
      </c>
      <c r="CX211" s="7">
        <f t="shared" si="265"/>
        <v>5609481.4400000004</v>
      </c>
      <c r="CY211" s="7">
        <f t="shared" si="265"/>
        <v>1082220.6299999999</v>
      </c>
      <c r="CZ211" s="7">
        <f t="shared" si="265"/>
        <v>20273247.07</v>
      </c>
      <c r="DA211" s="7">
        <f t="shared" si="265"/>
        <v>3385956.29</v>
      </c>
      <c r="DB211" s="7">
        <f t="shared" si="265"/>
        <v>4469244.41</v>
      </c>
      <c r="DC211" s="7">
        <f t="shared" si="265"/>
        <v>3185469.79</v>
      </c>
      <c r="DD211" s="7">
        <f t="shared" si="265"/>
        <v>3025404.92</v>
      </c>
      <c r="DE211" s="7">
        <f t="shared" si="265"/>
        <v>4419091.8400000008</v>
      </c>
      <c r="DF211" s="7">
        <f t="shared" si="265"/>
        <v>214602149.91999999</v>
      </c>
      <c r="DG211" s="7">
        <f t="shared" si="265"/>
        <v>2048529.01</v>
      </c>
      <c r="DH211" s="7">
        <f t="shared" si="265"/>
        <v>19860103.859999999</v>
      </c>
      <c r="DI211" s="7">
        <f t="shared" si="265"/>
        <v>26378748.710000001</v>
      </c>
      <c r="DJ211" s="7">
        <f t="shared" si="265"/>
        <v>7433085.79</v>
      </c>
      <c r="DK211" s="7">
        <f t="shared" si="265"/>
        <v>5803988.0900000008</v>
      </c>
      <c r="DL211" s="7">
        <f t="shared" si="265"/>
        <v>61626548.579999998</v>
      </c>
      <c r="DM211" s="7">
        <f t="shared" si="265"/>
        <v>4023653.8200000003</v>
      </c>
      <c r="DN211" s="7">
        <f t="shared" si="265"/>
        <v>14745051.01</v>
      </c>
      <c r="DO211" s="7">
        <f t="shared" si="265"/>
        <v>34776686.189999998</v>
      </c>
      <c r="DP211" s="7">
        <f t="shared" si="265"/>
        <v>3563941.39</v>
      </c>
      <c r="DQ211" s="7">
        <f t="shared" si="265"/>
        <v>9200327.9000000004</v>
      </c>
      <c r="DR211" s="7">
        <f t="shared" si="265"/>
        <v>15449070.879999999</v>
      </c>
      <c r="DS211" s="7">
        <f t="shared" si="265"/>
        <v>8075455.5199999996</v>
      </c>
      <c r="DT211" s="7">
        <f t="shared" si="265"/>
        <v>3404586.16</v>
      </c>
      <c r="DU211" s="7">
        <f t="shared" si="265"/>
        <v>4815715.75</v>
      </c>
      <c r="DV211" s="7">
        <f t="shared" si="265"/>
        <v>3578292.34</v>
      </c>
      <c r="DW211" s="7">
        <f t="shared" si="265"/>
        <v>4411751.32</v>
      </c>
      <c r="DX211" s="7">
        <f t="shared" si="265"/>
        <v>3422974.93</v>
      </c>
      <c r="DY211" s="7">
        <f t="shared" si="265"/>
        <v>4762767.8999999994</v>
      </c>
      <c r="DZ211" s="7">
        <f t="shared" si="265"/>
        <v>8771799.8499999996</v>
      </c>
      <c r="EA211" s="7">
        <f t="shared" si="265"/>
        <v>6686022.3900000006</v>
      </c>
      <c r="EB211" s="7">
        <f t="shared" ref="EB211:FX211" si="266">+EB209+EB210</f>
        <v>6689124.0100000007</v>
      </c>
      <c r="EC211" s="7">
        <f t="shared" si="266"/>
        <v>4040344.6599999997</v>
      </c>
      <c r="ED211" s="7">
        <f t="shared" si="266"/>
        <v>21969075.060000002</v>
      </c>
      <c r="EE211" s="7">
        <f t="shared" si="266"/>
        <v>3340556.36</v>
      </c>
      <c r="EF211" s="7">
        <f t="shared" si="266"/>
        <v>15803058.91</v>
      </c>
      <c r="EG211" s="7">
        <f t="shared" si="266"/>
        <v>3731567.53</v>
      </c>
      <c r="EH211" s="7">
        <f t="shared" si="266"/>
        <v>3749059.6</v>
      </c>
      <c r="EI211" s="7">
        <f t="shared" si="266"/>
        <v>159332092.80000001</v>
      </c>
      <c r="EJ211" s="7">
        <f t="shared" si="266"/>
        <v>103004461.11999999</v>
      </c>
      <c r="EK211" s="7">
        <f t="shared" si="266"/>
        <v>7654067.2800000003</v>
      </c>
      <c r="EL211" s="7">
        <f t="shared" si="266"/>
        <v>5390619.9100000001</v>
      </c>
      <c r="EM211" s="7">
        <f t="shared" si="266"/>
        <v>5029929.9400000004</v>
      </c>
      <c r="EN211" s="7">
        <f t="shared" si="266"/>
        <v>10565925.279999999</v>
      </c>
      <c r="EO211" s="7">
        <f t="shared" si="266"/>
        <v>4452865.4800000004</v>
      </c>
      <c r="EP211" s="7">
        <f t="shared" si="266"/>
        <v>5506479.0100000007</v>
      </c>
      <c r="EQ211" s="7">
        <f t="shared" si="266"/>
        <v>28824440.09</v>
      </c>
      <c r="ER211" s="7">
        <f t="shared" si="266"/>
        <v>4673938.54</v>
      </c>
      <c r="ES211" s="7">
        <f t="shared" si="266"/>
        <v>3166554.02</v>
      </c>
      <c r="ET211" s="7">
        <f t="shared" si="266"/>
        <v>3834389.82</v>
      </c>
      <c r="EU211" s="7">
        <f t="shared" si="266"/>
        <v>7171789.3899999997</v>
      </c>
      <c r="EV211" s="7">
        <f t="shared" si="266"/>
        <v>1710215.29</v>
      </c>
      <c r="EW211" s="7">
        <f t="shared" si="266"/>
        <v>12431203.1</v>
      </c>
      <c r="EX211" s="7">
        <f t="shared" si="266"/>
        <v>3357774.37</v>
      </c>
      <c r="EY211" s="7">
        <f t="shared" si="266"/>
        <v>3170627.46</v>
      </c>
      <c r="EZ211" s="7">
        <f t="shared" si="266"/>
        <v>2561323</v>
      </c>
      <c r="FA211" s="7">
        <f t="shared" si="266"/>
        <v>38947482.310000002</v>
      </c>
      <c r="FB211" s="7">
        <f t="shared" si="266"/>
        <v>4469002.29</v>
      </c>
      <c r="FC211" s="7">
        <f t="shared" si="266"/>
        <v>21916143.609999999</v>
      </c>
      <c r="FD211" s="7">
        <f t="shared" si="266"/>
        <v>5217718.42</v>
      </c>
      <c r="FE211" s="7">
        <f t="shared" si="266"/>
        <v>1837123.05</v>
      </c>
      <c r="FF211" s="7">
        <f t="shared" si="266"/>
        <v>3461080.9499999997</v>
      </c>
      <c r="FG211" s="7">
        <f t="shared" si="266"/>
        <v>2570619.31</v>
      </c>
      <c r="FH211" s="7">
        <f t="shared" si="266"/>
        <v>1535132.99</v>
      </c>
      <c r="FI211" s="7">
        <f t="shared" si="266"/>
        <v>18993261.43</v>
      </c>
      <c r="FJ211" s="7">
        <f t="shared" si="266"/>
        <v>20800244.669999998</v>
      </c>
      <c r="FK211" s="7">
        <f t="shared" si="266"/>
        <v>27121700.5</v>
      </c>
      <c r="FL211" s="7">
        <f t="shared" si="266"/>
        <v>80776672.010000005</v>
      </c>
      <c r="FM211" s="7">
        <f t="shared" si="266"/>
        <v>38482641.07</v>
      </c>
      <c r="FN211" s="7">
        <f t="shared" si="266"/>
        <v>234537320.14999998</v>
      </c>
      <c r="FO211" s="7">
        <f t="shared" si="266"/>
        <v>12097389.16</v>
      </c>
      <c r="FP211" s="7">
        <f t="shared" si="266"/>
        <v>24676899.129999999</v>
      </c>
      <c r="FQ211" s="7">
        <f t="shared" si="266"/>
        <v>10859112.01</v>
      </c>
      <c r="FR211" s="7">
        <f t="shared" si="266"/>
        <v>3137048.98</v>
      </c>
      <c r="FS211" s="7">
        <f t="shared" si="266"/>
        <v>3295490.11</v>
      </c>
      <c r="FT211" s="7">
        <f t="shared" si="266"/>
        <v>1387050.77</v>
      </c>
      <c r="FU211" s="7">
        <f t="shared" si="266"/>
        <v>9907153.9400000013</v>
      </c>
      <c r="FV211" s="7">
        <f t="shared" si="266"/>
        <v>8117751</v>
      </c>
      <c r="FW211" s="7">
        <f t="shared" si="266"/>
        <v>3143781.9899999998</v>
      </c>
      <c r="FX211" s="7">
        <f t="shared" si="266"/>
        <v>1342969.18</v>
      </c>
      <c r="FY211" s="7"/>
      <c r="FZ211" s="7">
        <f>SUM(C211:FX211)</f>
        <v>8969021830.8700008</v>
      </c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</row>
    <row r="212" spans="1:195" x14ac:dyDescent="0.35">
      <c r="A212" s="6" t="s">
        <v>744</v>
      </c>
      <c r="B212" s="7" t="s">
        <v>745</v>
      </c>
      <c r="C212" s="7">
        <f>C166</f>
        <v>990694.87</v>
      </c>
      <c r="D212" s="7">
        <f t="shared" ref="D212:BO212" si="267">D166</f>
        <v>3158225.34</v>
      </c>
      <c r="E212" s="7">
        <f t="shared" si="267"/>
        <v>1154742.54</v>
      </c>
      <c r="F212" s="7">
        <f t="shared" si="267"/>
        <v>1791517.85</v>
      </c>
      <c r="G212" s="7">
        <f t="shared" si="267"/>
        <v>82048.149999999994</v>
      </c>
      <c r="H212" s="7">
        <f t="shared" si="267"/>
        <v>52604.74</v>
      </c>
      <c r="I212" s="7">
        <f t="shared" si="267"/>
        <v>1165909.47</v>
      </c>
      <c r="J212" s="7">
        <f t="shared" si="267"/>
        <v>141955.93</v>
      </c>
      <c r="K212" s="7">
        <f t="shared" si="267"/>
        <v>0</v>
      </c>
      <c r="L212" s="7">
        <f t="shared" si="267"/>
        <v>103973.82</v>
      </c>
      <c r="M212" s="7">
        <f t="shared" si="267"/>
        <v>138570.94</v>
      </c>
      <c r="N212" s="7">
        <f t="shared" si="267"/>
        <v>3678043.99</v>
      </c>
      <c r="O212" s="7">
        <f t="shared" si="267"/>
        <v>294440.27</v>
      </c>
      <c r="P212" s="7">
        <f t="shared" si="267"/>
        <v>18803.54</v>
      </c>
      <c r="Q212" s="7">
        <f t="shared" si="267"/>
        <v>8464898.6300000008</v>
      </c>
      <c r="R212" s="7">
        <f t="shared" si="267"/>
        <v>50690.31</v>
      </c>
      <c r="S212" s="7">
        <f t="shared" si="267"/>
        <v>44001.55</v>
      </c>
      <c r="T212" s="7">
        <f t="shared" si="267"/>
        <v>1358.8</v>
      </c>
      <c r="U212" s="7">
        <f t="shared" si="267"/>
        <v>0</v>
      </c>
      <c r="V212" s="7">
        <f t="shared" si="267"/>
        <v>0</v>
      </c>
      <c r="W212" s="7">
        <f t="shared" si="267"/>
        <v>0</v>
      </c>
      <c r="X212" s="7">
        <f t="shared" si="267"/>
        <v>0</v>
      </c>
      <c r="Y212" s="7">
        <f t="shared" si="267"/>
        <v>2336.23</v>
      </c>
      <c r="Z212" s="7">
        <f t="shared" si="267"/>
        <v>5778.95</v>
      </c>
      <c r="AA212" s="7">
        <f t="shared" si="267"/>
        <v>1607943.49</v>
      </c>
      <c r="AB212" s="7">
        <f t="shared" si="267"/>
        <v>1107358.75</v>
      </c>
      <c r="AC212" s="7">
        <f t="shared" si="267"/>
        <v>18590.39</v>
      </c>
      <c r="AD212" s="7">
        <f t="shared" si="267"/>
        <v>21763.67</v>
      </c>
      <c r="AE212" s="7">
        <f t="shared" si="267"/>
        <v>4550.91</v>
      </c>
      <c r="AF212" s="7">
        <f t="shared" si="267"/>
        <v>6881.68</v>
      </c>
      <c r="AG212" s="7">
        <f t="shared" si="267"/>
        <v>11921.24</v>
      </c>
      <c r="AH212" s="7">
        <f t="shared" si="267"/>
        <v>0</v>
      </c>
      <c r="AI212" s="7">
        <f t="shared" si="267"/>
        <v>1907.2</v>
      </c>
      <c r="AJ212" s="7">
        <f t="shared" si="267"/>
        <v>2777.55</v>
      </c>
      <c r="AK212" s="7">
        <f t="shared" si="267"/>
        <v>1329.32</v>
      </c>
      <c r="AL212" s="7">
        <f t="shared" si="267"/>
        <v>11906.38</v>
      </c>
      <c r="AM212" s="7">
        <f t="shared" si="267"/>
        <v>0</v>
      </c>
      <c r="AN212" s="7">
        <f t="shared" si="267"/>
        <v>0</v>
      </c>
      <c r="AO212" s="7">
        <f t="shared" si="267"/>
        <v>88139.72</v>
      </c>
      <c r="AP212" s="7">
        <f t="shared" si="267"/>
        <v>11196547.48</v>
      </c>
      <c r="AQ212" s="7">
        <f t="shared" si="267"/>
        <v>0</v>
      </c>
      <c r="AR212" s="7">
        <f t="shared" si="267"/>
        <v>1390132.41</v>
      </c>
      <c r="AS212" s="7">
        <f t="shared" si="267"/>
        <v>955264.75</v>
      </c>
      <c r="AT212" s="7">
        <f t="shared" si="267"/>
        <v>24773.54</v>
      </c>
      <c r="AU212" s="7">
        <f t="shared" si="267"/>
        <v>4621.1000000000004</v>
      </c>
      <c r="AV212" s="7">
        <f t="shared" si="267"/>
        <v>2233.96</v>
      </c>
      <c r="AW212" s="7">
        <f t="shared" si="267"/>
        <v>1221.7</v>
      </c>
      <c r="AX212" s="7">
        <f t="shared" si="267"/>
        <v>11995.95</v>
      </c>
      <c r="AY212" s="7">
        <f t="shared" si="267"/>
        <v>4888.07</v>
      </c>
      <c r="AZ212" s="7">
        <f t="shared" si="267"/>
        <v>740831.47</v>
      </c>
      <c r="BA212" s="7">
        <f t="shared" si="267"/>
        <v>135002.12</v>
      </c>
      <c r="BB212" s="7">
        <f t="shared" si="267"/>
        <v>152325.9</v>
      </c>
      <c r="BC212" s="7">
        <f t="shared" si="267"/>
        <v>1079290.0900000001</v>
      </c>
      <c r="BD212" s="7">
        <f t="shared" si="267"/>
        <v>46749.25</v>
      </c>
      <c r="BE212" s="7">
        <f t="shared" si="267"/>
        <v>3369.66</v>
      </c>
      <c r="BF212" s="7">
        <f t="shared" si="267"/>
        <v>326351.68</v>
      </c>
      <c r="BG212" s="7">
        <f t="shared" si="267"/>
        <v>52394.28</v>
      </c>
      <c r="BH212" s="7">
        <f t="shared" si="267"/>
        <v>8249.48</v>
      </c>
      <c r="BI212" s="7">
        <f t="shared" si="267"/>
        <v>21318.48</v>
      </c>
      <c r="BJ212" s="7">
        <f t="shared" si="267"/>
        <v>50428.3</v>
      </c>
      <c r="BK212" s="7">
        <f t="shared" si="267"/>
        <v>439417.4</v>
      </c>
      <c r="BL212" s="7">
        <f t="shared" si="267"/>
        <v>3142.48</v>
      </c>
      <c r="BM212" s="7">
        <f t="shared" si="267"/>
        <v>13350.11</v>
      </c>
      <c r="BN212" s="7">
        <f t="shared" si="267"/>
        <v>9907.85</v>
      </c>
      <c r="BO212" s="7">
        <f t="shared" si="267"/>
        <v>7192.07</v>
      </c>
      <c r="BP212" s="7">
        <f t="shared" ref="BP212:EA212" si="268">BP166</f>
        <v>1351.54</v>
      </c>
      <c r="BQ212" s="7">
        <f t="shared" si="268"/>
        <v>990379.98</v>
      </c>
      <c r="BR212" s="7">
        <f t="shared" si="268"/>
        <v>549223.67000000004</v>
      </c>
      <c r="BS212" s="7">
        <f t="shared" si="268"/>
        <v>151534.25</v>
      </c>
      <c r="BT212" s="7">
        <f t="shared" si="268"/>
        <v>2053.0700000000002</v>
      </c>
      <c r="BU212" s="7">
        <f t="shared" si="268"/>
        <v>42826.46</v>
      </c>
      <c r="BV212" s="7">
        <f t="shared" si="268"/>
        <v>63235.56</v>
      </c>
      <c r="BW212" s="7">
        <f t="shared" si="268"/>
        <v>119782.33</v>
      </c>
      <c r="BX212" s="7">
        <f t="shared" si="268"/>
        <v>0</v>
      </c>
      <c r="BY212" s="7">
        <f t="shared" si="268"/>
        <v>0</v>
      </c>
      <c r="BZ212" s="7">
        <f t="shared" si="268"/>
        <v>0</v>
      </c>
      <c r="CA212" s="7">
        <f t="shared" si="268"/>
        <v>4407.92</v>
      </c>
      <c r="CB212" s="7">
        <f t="shared" si="268"/>
        <v>2065467.56</v>
      </c>
      <c r="CC212" s="7">
        <f t="shared" si="268"/>
        <v>0</v>
      </c>
      <c r="CD212" s="7">
        <f t="shared" si="268"/>
        <v>1187.97</v>
      </c>
      <c r="CE212" s="7">
        <f t="shared" si="268"/>
        <v>1375.07</v>
      </c>
      <c r="CF212" s="7">
        <f t="shared" si="268"/>
        <v>0</v>
      </c>
      <c r="CG212" s="7">
        <f t="shared" si="268"/>
        <v>19921.28</v>
      </c>
      <c r="CH212" s="7">
        <f t="shared" si="268"/>
        <v>13546.85</v>
      </c>
      <c r="CI212" s="7">
        <f t="shared" si="268"/>
        <v>62953.24</v>
      </c>
      <c r="CJ212" s="7">
        <f t="shared" si="268"/>
        <v>138407.57999999999</v>
      </c>
      <c r="CK212" s="7">
        <f t="shared" si="268"/>
        <v>119836.71</v>
      </c>
      <c r="CL212" s="7">
        <f t="shared" si="268"/>
        <v>21458.95</v>
      </c>
      <c r="CM212" s="7">
        <f t="shared" si="268"/>
        <v>7242</v>
      </c>
      <c r="CN212" s="7">
        <f t="shared" si="268"/>
        <v>910281.38</v>
      </c>
      <c r="CO212" s="7">
        <f t="shared" si="268"/>
        <v>292400.21000000002</v>
      </c>
      <c r="CP212" s="7">
        <f t="shared" si="268"/>
        <v>122795.35</v>
      </c>
      <c r="CQ212" s="7">
        <f t="shared" si="268"/>
        <v>1714.1</v>
      </c>
      <c r="CR212" s="7">
        <f t="shared" si="268"/>
        <v>0</v>
      </c>
      <c r="CS212" s="7">
        <f t="shared" si="268"/>
        <v>3139.12</v>
      </c>
      <c r="CT212" s="7">
        <f t="shared" si="268"/>
        <v>1499</v>
      </c>
      <c r="CU212" s="7">
        <f t="shared" si="268"/>
        <v>2606.9899999999998</v>
      </c>
      <c r="CV212" s="7">
        <f t="shared" si="268"/>
        <v>0</v>
      </c>
      <c r="CW212" s="7">
        <f t="shared" si="268"/>
        <v>0</v>
      </c>
      <c r="CX212" s="7">
        <f t="shared" si="268"/>
        <v>16990.900000000001</v>
      </c>
      <c r="CY212" s="7">
        <f t="shared" si="268"/>
        <v>0</v>
      </c>
      <c r="CZ212" s="7">
        <f t="shared" si="268"/>
        <v>24494</v>
      </c>
      <c r="DA212" s="7">
        <f t="shared" si="268"/>
        <v>0</v>
      </c>
      <c r="DB212" s="7">
        <f t="shared" si="268"/>
        <v>6395.6</v>
      </c>
      <c r="DC212" s="7">
        <f t="shared" si="268"/>
        <v>0</v>
      </c>
      <c r="DD212" s="7">
        <f t="shared" si="268"/>
        <v>5678.98</v>
      </c>
      <c r="DE212" s="7">
        <f t="shared" si="268"/>
        <v>1068.19</v>
      </c>
      <c r="DF212" s="7">
        <f t="shared" si="268"/>
        <v>419873.14</v>
      </c>
      <c r="DG212" s="7">
        <f t="shared" si="268"/>
        <v>0</v>
      </c>
      <c r="DH212" s="7">
        <f t="shared" si="268"/>
        <v>84503.63</v>
      </c>
      <c r="DI212" s="7">
        <f t="shared" si="268"/>
        <v>42114.2</v>
      </c>
      <c r="DJ212" s="7">
        <f t="shared" si="268"/>
        <v>7907.58</v>
      </c>
      <c r="DK212" s="7">
        <f t="shared" si="268"/>
        <v>17867.78</v>
      </c>
      <c r="DL212" s="7">
        <f t="shared" si="268"/>
        <v>237699.03</v>
      </c>
      <c r="DM212" s="7">
        <f t="shared" si="268"/>
        <v>0</v>
      </c>
      <c r="DN212" s="7">
        <f t="shared" si="268"/>
        <v>54746.559999999998</v>
      </c>
      <c r="DO212" s="7">
        <f t="shared" si="268"/>
        <v>388299.42</v>
      </c>
      <c r="DP212" s="7">
        <f t="shared" si="268"/>
        <v>0</v>
      </c>
      <c r="DQ212" s="7">
        <f t="shared" si="268"/>
        <v>49031.71</v>
      </c>
      <c r="DR212" s="7">
        <f t="shared" si="268"/>
        <v>20007.59</v>
      </c>
      <c r="DS212" s="7">
        <f t="shared" si="268"/>
        <v>24006.32</v>
      </c>
      <c r="DT212" s="7">
        <f t="shared" si="268"/>
        <v>5451.92</v>
      </c>
      <c r="DU212" s="7">
        <f t="shared" si="268"/>
        <v>0</v>
      </c>
      <c r="DV212" s="7">
        <f t="shared" si="268"/>
        <v>3790.43</v>
      </c>
      <c r="DW212" s="7">
        <f t="shared" si="268"/>
        <v>0</v>
      </c>
      <c r="DX212" s="7">
        <f t="shared" si="268"/>
        <v>6316.91</v>
      </c>
      <c r="DY212" s="7">
        <f t="shared" si="268"/>
        <v>3548.04</v>
      </c>
      <c r="DZ212" s="7">
        <f t="shared" si="268"/>
        <v>914.33</v>
      </c>
      <c r="EA212" s="7">
        <f t="shared" si="268"/>
        <v>25969.279999999999</v>
      </c>
      <c r="EB212" s="7">
        <f t="shared" ref="EB212:FX212" si="269">EB166</f>
        <v>56901.08</v>
      </c>
      <c r="EC212" s="7">
        <f t="shared" si="269"/>
        <v>2059.19</v>
      </c>
      <c r="ED212" s="7">
        <f t="shared" si="269"/>
        <v>54956.35</v>
      </c>
      <c r="EE212" s="7">
        <f t="shared" si="269"/>
        <v>13980.15</v>
      </c>
      <c r="EF212" s="7">
        <f t="shared" si="269"/>
        <v>49851.519999999997</v>
      </c>
      <c r="EG212" s="7">
        <f t="shared" si="269"/>
        <v>47625.52</v>
      </c>
      <c r="EH212" s="7">
        <f t="shared" si="269"/>
        <v>10100.14</v>
      </c>
      <c r="EI212" s="7">
        <f t="shared" si="269"/>
        <v>286523.77</v>
      </c>
      <c r="EJ212" s="7">
        <f t="shared" si="269"/>
        <v>160930.88</v>
      </c>
      <c r="EK212" s="7">
        <f t="shared" si="269"/>
        <v>12770.26</v>
      </c>
      <c r="EL212" s="7">
        <f t="shared" si="269"/>
        <v>868.37</v>
      </c>
      <c r="EM212" s="7">
        <f t="shared" si="269"/>
        <v>1911.34</v>
      </c>
      <c r="EN212" s="7">
        <f t="shared" si="269"/>
        <v>8837.06</v>
      </c>
      <c r="EO212" s="7">
        <f t="shared" si="269"/>
        <v>3089.51</v>
      </c>
      <c r="EP212" s="7">
        <f t="shared" si="269"/>
        <v>15197.27</v>
      </c>
      <c r="EQ212" s="7">
        <f t="shared" si="269"/>
        <v>131115.07999999999</v>
      </c>
      <c r="ER212" s="7">
        <f t="shared" si="269"/>
        <v>19568.7</v>
      </c>
      <c r="ES212" s="7">
        <f t="shared" si="269"/>
        <v>3976.42</v>
      </c>
      <c r="ET212" s="7">
        <f t="shared" si="269"/>
        <v>10105.700000000001</v>
      </c>
      <c r="EU212" s="7">
        <f t="shared" si="269"/>
        <v>77671.850000000006</v>
      </c>
      <c r="EV212" s="7">
        <f t="shared" si="269"/>
        <v>18658.439999999999</v>
      </c>
      <c r="EW212" s="7">
        <f t="shared" si="269"/>
        <v>53653.84</v>
      </c>
      <c r="EX212" s="7">
        <f t="shared" si="269"/>
        <v>2982.96</v>
      </c>
      <c r="EY212" s="7">
        <f t="shared" si="269"/>
        <v>9962.34</v>
      </c>
      <c r="EZ212" s="7">
        <f t="shared" si="269"/>
        <v>0</v>
      </c>
      <c r="FA212" s="7">
        <f t="shared" si="269"/>
        <v>534081.14</v>
      </c>
      <c r="FB212" s="7">
        <f t="shared" si="269"/>
        <v>0</v>
      </c>
      <c r="FC212" s="7">
        <f t="shared" si="269"/>
        <v>19261.93</v>
      </c>
      <c r="FD212" s="7">
        <f t="shared" si="269"/>
        <v>3834.87</v>
      </c>
      <c r="FE212" s="7">
        <f t="shared" si="269"/>
        <v>22339.72</v>
      </c>
      <c r="FF212" s="7">
        <f t="shared" si="269"/>
        <v>0</v>
      </c>
      <c r="FG212" s="7">
        <f t="shared" si="269"/>
        <v>7578.48</v>
      </c>
      <c r="FH212" s="7">
        <f t="shared" si="269"/>
        <v>0</v>
      </c>
      <c r="FI212" s="7">
        <f t="shared" si="269"/>
        <v>116645.2</v>
      </c>
      <c r="FJ212" s="7">
        <f t="shared" si="269"/>
        <v>52896.3</v>
      </c>
      <c r="FK212" s="7">
        <f t="shared" si="269"/>
        <v>180387.26</v>
      </c>
      <c r="FL212" s="7">
        <f t="shared" si="269"/>
        <v>116794.92</v>
      </c>
      <c r="FM212" s="7">
        <f t="shared" si="269"/>
        <v>64076.87</v>
      </c>
      <c r="FN212" s="7">
        <f t="shared" si="269"/>
        <v>2290174.63</v>
      </c>
      <c r="FO212" s="7">
        <f t="shared" si="269"/>
        <v>35676.370000000003</v>
      </c>
      <c r="FP212" s="7">
        <f t="shared" si="269"/>
        <v>230045.3</v>
      </c>
      <c r="FQ212" s="7">
        <f t="shared" si="269"/>
        <v>46603.55</v>
      </c>
      <c r="FR212" s="7">
        <f t="shared" si="269"/>
        <v>0</v>
      </c>
      <c r="FS212" s="7">
        <f t="shared" si="269"/>
        <v>0</v>
      </c>
      <c r="FT212" s="7">
        <f t="shared" si="269"/>
        <v>0</v>
      </c>
      <c r="FU212" s="7">
        <f t="shared" si="269"/>
        <v>113590.75</v>
      </c>
      <c r="FV212" s="7">
        <f t="shared" si="269"/>
        <v>79333.97</v>
      </c>
      <c r="FW212" s="7">
        <f t="shared" si="269"/>
        <v>11294.86</v>
      </c>
      <c r="FX212" s="7">
        <f t="shared" si="269"/>
        <v>1769.51</v>
      </c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</row>
    <row r="213" spans="1:195" x14ac:dyDescent="0.35">
      <c r="A213" s="6" t="s">
        <v>746</v>
      </c>
      <c r="B213" s="7" t="s">
        <v>747</v>
      </c>
      <c r="C213" s="7">
        <f t="shared" ref="C213:BN213" si="270">C176</f>
        <v>1645722</v>
      </c>
      <c r="D213" s="7">
        <f t="shared" si="270"/>
        <v>5010201</v>
      </c>
      <c r="E213" s="7">
        <f t="shared" si="270"/>
        <v>0</v>
      </c>
      <c r="F213" s="7">
        <f t="shared" si="270"/>
        <v>16126128</v>
      </c>
      <c r="G213" s="7">
        <f t="shared" si="270"/>
        <v>0</v>
      </c>
      <c r="H213" s="7">
        <f t="shared" si="270"/>
        <v>19476</v>
      </c>
      <c r="I213" s="7">
        <f t="shared" si="270"/>
        <v>126594</v>
      </c>
      <c r="J213" s="7">
        <f t="shared" si="270"/>
        <v>0</v>
      </c>
      <c r="K213" s="7">
        <f t="shared" si="270"/>
        <v>0</v>
      </c>
      <c r="L213" s="7">
        <f t="shared" si="270"/>
        <v>111987</v>
      </c>
      <c r="M213" s="7">
        <f t="shared" si="270"/>
        <v>48690</v>
      </c>
      <c r="N213" s="7">
        <f t="shared" si="270"/>
        <v>730350</v>
      </c>
      <c r="O213" s="7">
        <f t="shared" si="270"/>
        <v>486900</v>
      </c>
      <c r="P213" s="7">
        <f t="shared" si="270"/>
        <v>0</v>
      </c>
      <c r="Q213" s="7">
        <f t="shared" si="270"/>
        <v>1387665</v>
      </c>
      <c r="R213" s="7">
        <f t="shared" si="270"/>
        <v>54235791</v>
      </c>
      <c r="S213" s="7">
        <f t="shared" si="270"/>
        <v>58428</v>
      </c>
      <c r="T213" s="7">
        <f t="shared" si="270"/>
        <v>0</v>
      </c>
      <c r="U213" s="7">
        <f t="shared" si="270"/>
        <v>0</v>
      </c>
      <c r="V213" s="7">
        <f t="shared" si="270"/>
        <v>0</v>
      </c>
      <c r="W213" s="7">
        <f t="shared" si="270"/>
        <v>0</v>
      </c>
      <c r="X213" s="7">
        <f t="shared" si="270"/>
        <v>0</v>
      </c>
      <c r="Y213" s="7">
        <f t="shared" si="270"/>
        <v>4985856</v>
      </c>
      <c r="Z213" s="7">
        <f t="shared" si="270"/>
        <v>0</v>
      </c>
      <c r="AA213" s="7">
        <f t="shared" si="270"/>
        <v>3525156</v>
      </c>
      <c r="AB213" s="7">
        <f t="shared" si="270"/>
        <v>2458845</v>
      </c>
      <c r="AC213" s="7">
        <f t="shared" si="270"/>
        <v>0</v>
      </c>
      <c r="AD213" s="7">
        <f t="shared" si="270"/>
        <v>19476</v>
      </c>
      <c r="AE213" s="7">
        <f t="shared" si="270"/>
        <v>0</v>
      </c>
      <c r="AF213" s="7">
        <f t="shared" si="270"/>
        <v>0</v>
      </c>
      <c r="AG213" s="7">
        <f t="shared" si="270"/>
        <v>0</v>
      </c>
      <c r="AH213" s="7">
        <f t="shared" si="270"/>
        <v>0</v>
      </c>
      <c r="AI213" s="7">
        <f t="shared" si="270"/>
        <v>0</v>
      </c>
      <c r="AJ213" s="7">
        <f t="shared" si="270"/>
        <v>0</v>
      </c>
      <c r="AK213" s="7">
        <f t="shared" si="270"/>
        <v>0</v>
      </c>
      <c r="AL213" s="7">
        <f t="shared" si="270"/>
        <v>0</v>
      </c>
      <c r="AM213" s="7">
        <f t="shared" si="270"/>
        <v>0</v>
      </c>
      <c r="AN213" s="7">
        <f t="shared" si="270"/>
        <v>0</v>
      </c>
      <c r="AO213" s="7">
        <f t="shared" si="270"/>
        <v>1017621</v>
      </c>
      <c r="AP213" s="7">
        <f t="shared" si="270"/>
        <v>7259679</v>
      </c>
      <c r="AQ213" s="7">
        <f t="shared" si="270"/>
        <v>9738</v>
      </c>
      <c r="AR213" s="7">
        <f t="shared" si="270"/>
        <v>13920471</v>
      </c>
      <c r="AS213" s="7">
        <f t="shared" si="270"/>
        <v>136332</v>
      </c>
      <c r="AT213" s="7">
        <f t="shared" si="270"/>
        <v>9738</v>
      </c>
      <c r="AU213" s="7">
        <f t="shared" si="270"/>
        <v>0</v>
      </c>
      <c r="AV213" s="7">
        <f t="shared" si="270"/>
        <v>0</v>
      </c>
      <c r="AW213" s="7">
        <f t="shared" si="270"/>
        <v>0</v>
      </c>
      <c r="AX213" s="7">
        <f t="shared" si="270"/>
        <v>0</v>
      </c>
      <c r="AY213" s="7">
        <f t="shared" si="270"/>
        <v>0</v>
      </c>
      <c r="AZ213" s="7">
        <f t="shared" si="270"/>
        <v>1168560</v>
      </c>
      <c r="BA213" s="7">
        <f t="shared" si="270"/>
        <v>2317644</v>
      </c>
      <c r="BB213" s="7">
        <f t="shared" si="270"/>
        <v>97380</v>
      </c>
      <c r="BC213" s="7">
        <f t="shared" si="270"/>
        <v>5302341</v>
      </c>
      <c r="BD213" s="7">
        <f t="shared" si="270"/>
        <v>48690</v>
      </c>
      <c r="BE213" s="7">
        <f t="shared" si="270"/>
        <v>0</v>
      </c>
      <c r="BF213" s="7">
        <f t="shared" si="270"/>
        <v>11271735</v>
      </c>
      <c r="BG213" s="7">
        <f t="shared" si="270"/>
        <v>0</v>
      </c>
      <c r="BH213" s="7">
        <f t="shared" si="270"/>
        <v>355437</v>
      </c>
      <c r="BI213" s="7">
        <f t="shared" si="270"/>
        <v>0</v>
      </c>
      <c r="BJ213" s="7">
        <f t="shared" si="270"/>
        <v>165546</v>
      </c>
      <c r="BK213" s="7">
        <f t="shared" si="270"/>
        <v>103388346</v>
      </c>
      <c r="BL213" s="7">
        <f t="shared" si="270"/>
        <v>14607</v>
      </c>
      <c r="BM213" s="7">
        <f t="shared" si="270"/>
        <v>38952</v>
      </c>
      <c r="BN213" s="7">
        <f t="shared" si="270"/>
        <v>438210</v>
      </c>
      <c r="BO213" s="7">
        <f t="shared" ref="BO213:DZ213" si="271">BO176</f>
        <v>0</v>
      </c>
      <c r="BP213" s="7">
        <f t="shared" si="271"/>
        <v>0</v>
      </c>
      <c r="BQ213" s="7">
        <f t="shared" si="271"/>
        <v>14607</v>
      </c>
      <c r="BR213" s="7">
        <f t="shared" si="271"/>
        <v>0</v>
      </c>
      <c r="BS213" s="7">
        <f t="shared" si="271"/>
        <v>0</v>
      </c>
      <c r="BT213" s="7">
        <f t="shared" si="271"/>
        <v>0</v>
      </c>
      <c r="BU213" s="7">
        <f t="shared" si="271"/>
        <v>0</v>
      </c>
      <c r="BV213" s="7">
        <f t="shared" si="271"/>
        <v>0</v>
      </c>
      <c r="BW213" s="7">
        <f t="shared" si="271"/>
        <v>0</v>
      </c>
      <c r="BX213" s="7">
        <f t="shared" si="271"/>
        <v>0</v>
      </c>
      <c r="BY213" s="7">
        <f t="shared" si="271"/>
        <v>0</v>
      </c>
      <c r="BZ213" s="7">
        <f t="shared" si="271"/>
        <v>0</v>
      </c>
      <c r="CA213" s="7">
        <f t="shared" si="271"/>
        <v>0</v>
      </c>
      <c r="CB213" s="7">
        <f t="shared" si="271"/>
        <v>10234638</v>
      </c>
      <c r="CC213" s="7">
        <f t="shared" si="271"/>
        <v>0</v>
      </c>
      <c r="CD213" s="7">
        <f t="shared" si="271"/>
        <v>0</v>
      </c>
      <c r="CE213" s="7">
        <f t="shared" si="271"/>
        <v>0</v>
      </c>
      <c r="CF213" s="7">
        <f t="shared" si="271"/>
        <v>0</v>
      </c>
      <c r="CG213" s="7">
        <f t="shared" si="271"/>
        <v>0</v>
      </c>
      <c r="CH213" s="7">
        <f t="shared" si="271"/>
        <v>0</v>
      </c>
      <c r="CI213" s="7">
        <f t="shared" si="271"/>
        <v>0</v>
      </c>
      <c r="CJ213" s="7">
        <f t="shared" si="271"/>
        <v>9738</v>
      </c>
      <c r="CK213" s="7">
        <f t="shared" si="271"/>
        <v>7274286</v>
      </c>
      <c r="CL213" s="7">
        <f t="shared" si="271"/>
        <v>102249</v>
      </c>
      <c r="CM213" s="7">
        <f t="shared" si="271"/>
        <v>258057</v>
      </c>
      <c r="CN213" s="7">
        <f t="shared" si="271"/>
        <v>7581033</v>
      </c>
      <c r="CO213" s="7">
        <f t="shared" si="271"/>
        <v>594018</v>
      </c>
      <c r="CP213" s="7">
        <f t="shared" si="271"/>
        <v>77904</v>
      </c>
      <c r="CQ213" s="7">
        <f t="shared" si="271"/>
        <v>0</v>
      </c>
      <c r="CR213" s="7">
        <f t="shared" si="271"/>
        <v>0</v>
      </c>
      <c r="CS213" s="7">
        <f t="shared" si="271"/>
        <v>0</v>
      </c>
      <c r="CT213" s="7">
        <f t="shared" si="271"/>
        <v>0</v>
      </c>
      <c r="CU213" s="7">
        <f t="shared" si="271"/>
        <v>3223278</v>
      </c>
      <c r="CV213" s="7">
        <f t="shared" si="271"/>
        <v>0</v>
      </c>
      <c r="CW213" s="7">
        <f t="shared" si="271"/>
        <v>0</v>
      </c>
      <c r="CX213" s="7">
        <f t="shared" si="271"/>
        <v>0</v>
      </c>
      <c r="CY213" s="7">
        <f t="shared" si="271"/>
        <v>0</v>
      </c>
      <c r="CZ213" s="7">
        <f t="shared" si="271"/>
        <v>0</v>
      </c>
      <c r="DA213" s="7">
        <f t="shared" si="271"/>
        <v>0</v>
      </c>
      <c r="DB213" s="7">
        <f t="shared" si="271"/>
        <v>0</v>
      </c>
      <c r="DC213" s="7">
        <f t="shared" si="271"/>
        <v>0</v>
      </c>
      <c r="DD213" s="7">
        <f t="shared" si="271"/>
        <v>0</v>
      </c>
      <c r="DE213" s="7">
        <f t="shared" si="271"/>
        <v>0</v>
      </c>
      <c r="DF213" s="7">
        <f t="shared" si="271"/>
        <v>355437</v>
      </c>
      <c r="DG213" s="7">
        <f t="shared" si="271"/>
        <v>0</v>
      </c>
      <c r="DH213" s="7">
        <f t="shared" si="271"/>
        <v>0</v>
      </c>
      <c r="DI213" s="7">
        <f t="shared" si="271"/>
        <v>63297</v>
      </c>
      <c r="DJ213" s="7">
        <f t="shared" si="271"/>
        <v>9738</v>
      </c>
      <c r="DK213" s="7">
        <f t="shared" si="271"/>
        <v>0</v>
      </c>
      <c r="DL213" s="7">
        <f t="shared" si="271"/>
        <v>0</v>
      </c>
      <c r="DM213" s="7">
        <f t="shared" si="271"/>
        <v>0</v>
      </c>
      <c r="DN213" s="7">
        <f t="shared" si="271"/>
        <v>0</v>
      </c>
      <c r="DO213" s="7">
        <f t="shared" si="271"/>
        <v>9738</v>
      </c>
      <c r="DP213" s="7">
        <f t="shared" si="271"/>
        <v>0</v>
      </c>
      <c r="DQ213" s="7">
        <f t="shared" si="271"/>
        <v>0</v>
      </c>
      <c r="DR213" s="7">
        <f t="shared" si="271"/>
        <v>0</v>
      </c>
      <c r="DS213" s="7">
        <f t="shared" si="271"/>
        <v>0</v>
      </c>
      <c r="DT213" s="7">
        <f t="shared" si="271"/>
        <v>0</v>
      </c>
      <c r="DU213" s="7">
        <f t="shared" si="271"/>
        <v>0</v>
      </c>
      <c r="DV213" s="7">
        <f t="shared" si="271"/>
        <v>0</v>
      </c>
      <c r="DW213" s="7">
        <f t="shared" si="271"/>
        <v>0</v>
      </c>
      <c r="DX213" s="7">
        <f t="shared" si="271"/>
        <v>0</v>
      </c>
      <c r="DY213" s="7">
        <f t="shared" si="271"/>
        <v>0</v>
      </c>
      <c r="DZ213" s="7">
        <f t="shared" si="271"/>
        <v>9738</v>
      </c>
      <c r="EA213" s="7">
        <f t="shared" ref="EA213:FX213" si="272">EA176</f>
        <v>9738</v>
      </c>
      <c r="EB213" s="7">
        <f t="shared" si="272"/>
        <v>0</v>
      </c>
      <c r="EC213" s="7">
        <f t="shared" si="272"/>
        <v>0</v>
      </c>
      <c r="ED213" s="7">
        <f t="shared" si="272"/>
        <v>0</v>
      </c>
      <c r="EE213" s="7">
        <f t="shared" si="272"/>
        <v>0</v>
      </c>
      <c r="EF213" s="7">
        <f t="shared" si="272"/>
        <v>19476</v>
      </c>
      <c r="EG213" s="7">
        <f t="shared" si="272"/>
        <v>0</v>
      </c>
      <c r="EH213" s="7">
        <f t="shared" si="272"/>
        <v>9738</v>
      </c>
      <c r="EI213" s="7">
        <f t="shared" si="272"/>
        <v>87642</v>
      </c>
      <c r="EJ213" s="7">
        <f t="shared" si="272"/>
        <v>2132622</v>
      </c>
      <c r="EK213" s="7">
        <f t="shared" si="272"/>
        <v>0</v>
      </c>
      <c r="EL213" s="7">
        <f t="shared" si="272"/>
        <v>0</v>
      </c>
      <c r="EM213" s="7">
        <f t="shared" si="272"/>
        <v>9738</v>
      </c>
      <c r="EN213" s="7">
        <f t="shared" si="272"/>
        <v>535590</v>
      </c>
      <c r="EO213" s="7">
        <f t="shared" si="272"/>
        <v>0</v>
      </c>
      <c r="EP213" s="7">
        <f t="shared" si="272"/>
        <v>0</v>
      </c>
      <c r="EQ213" s="7">
        <f t="shared" si="272"/>
        <v>0</v>
      </c>
      <c r="ER213" s="7">
        <f t="shared" si="272"/>
        <v>0</v>
      </c>
      <c r="ES213" s="7">
        <f t="shared" si="272"/>
        <v>0</v>
      </c>
      <c r="ET213" s="7">
        <f t="shared" si="272"/>
        <v>0</v>
      </c>
      <c r="EU213" s="7">
        <f t="shared" si="272"/>
        <v>0</v>
      </c>
      <c r="EV213" s="7">
        <f t="shared" si="272"/>
        <v>9738</v>
      </c>
      <c r="EW213" s="7">
        <f t="shared" si="272"/>
        <v>0</v>
      </c>
      <c r="EX213" s="7">
        <f t="shared" si="272"/>
        <v>0</v>
      </c>
      <c r="EY213" s="7">
        <f t="shared" si="272"/>
        <v>5501970</v>
      </c>
      <c r="EZ213" s="7">
        <f t="shared" si="272"/>
        <v>0</v>
      </c>
      <c r="FA213" s="7">
        <f t="shared" si="272"/>
        <v>77904</v>
      </c>
      <c r="FB213" s="7">
        <f t="shared" si="272"/>
        <v>0</v>
      </c>
      <c r="FC213" s="7">
        <f t="shared" si="272"/>
        <v>48690</v>
      </c>
      <c r="FD213" s="7">
        <f t="shared" si="272"/>
        <v>0</v>
      </c>
      <c r="FE213" s="7">
        <f t="shared" si="272"/>
        <v>0</v>
      </c>
      <c r="FF213" s="7">
        <f t="shared" si="272"/>
        <v>0</v>
      </c>
      <c r="FG213" s="7">
        <f t="shared" si="272"/>
        <v>0</v>
      </c>
      <c r="FH213" s="7">
        <f t="shared" si="272"/>
        <v>0</v>
      </c>
      <c r="FI213" s="7">
        <f t="shared" si="272"/>
        <v>0</v>
      </c>
      <c r="FJ213" s="7">
        <f t="shared" si="272"/>
        <v>0</v>
      </c>
      <c r="FK213" s="7">
        <f t="shared" si="272"/>
        <v>0</v>
      </c>
      <c r="FL213" s="7">
        <f t="shared" si="272"/>
        <v>0</v>
      </c>
      <c r="FM213" s="7">
        <f t="shared" si="272"/>
        <v>0</v>
      </c>
      <c r="FN213" s="7">
        <f t="shared" si="272"/>
        <v>2799675</v>
      </c>
      <c r="FO213" s="7">
        <f t="shared" si="272"/>
        <v>0</v>
      </c>
      <c r="FP213" s="7">
        <f t="shared" si="272"/>
        <v>0</v>
      </c>
      <c r="FQ213" s="7">
        <f t="shared" si="272"/>
        <v>0</v>
      </c>
      <c r="FR213" s="7">
        <f t="shared" si="272"/>
        <v>0</v>
      </c>
      <c r="FS213" s="7">
        <f t="shared" si="272"/>
        <v>0</v>
      </c>
      <c r="FT213" s="7">
        <f t="shared" si="272"/>
        <v>0</v>
      </c>
      <c r="FU213" s="7">
        <f t="shared" si="272"/>
        <v>0</v>
      </c>
      <c r="FV213" s="7">
        <f t="shared" si="272"/>
        <v>0</v>
      </c>
      <c r="FW213" s="7">
        <f t="shared" si="272"/>
        <v>0</v>
      </c>
      <c r="FX213" s="7">
        <f t="shared" si="272"/>
        <v>0</v>
      </c>
      <c r="FY213" s="7"/>
      <c r="FZ213" s="7">
        <f>SUM(C213:FX213)</f>
        <v>278998569</v>
      </c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</row>
    <row r="214" spans="1:195" x14ac:dyDescent="0.35">
      <c r="A214" s="6" t="s">
        <v>748</v>
      </c>
      <c r="B214" s="7" t="s">
        <v>749</v>
      </c>
      <c r="C214" s="7">
        <f>C211+C212+C213</f>
        <v>73954861.320000008</v>
      </c>
      <c r="D214" s="7">
        <f t="shared" ref="D214:BO214" si="273">D211+D212+D213</f>
        <v>430454977.94999999</v>
      </c>
      <c r="E214" s="7">
        <f t="shared" si="273"/>
        <v>70557209.910000011</v>
      </c>
      <c r="F214" s="7">
        <f t="shared" si="273"/>
        <v>245257749.10999998</v>
      </c>
      <c r="G214" s="7">
        <f t="shared" si="273"/>
        <v>17348871.469999999</v>
      </c>
      <c r="H214" s="7">
        <f t="shared" si="273"/>
        <v>12444842.1</v>
      </c>
      <c r="I214" s="7">
        <f t="shared" si="273"/>
        <v>98482143.920000002</v>
      </c>
      <c r="J214" s="7">
        <f t="shared" si="273"/>
        <v>22995898.809999999</v>
      </c>
      <c r="K214" s="7">
        <f t="shared" si="273"/>
        <v>3999988.4499999997</v>
      </c>
      <c r="L214" s="7">
        <f t="shared" si="273"/>
        <v>25386664.190000001</v>
      </c>
      <c r="M214" s="7">
        <f t="shared" si="273"/>
        <v>13715457.559999999</v>
      </c>
      <c r="N214" s="7">
        <f t="shared" si="273"/>
        <v>562332280.88999999</v>
      </c>
      <c r="O214" s="7">
        <f t="shared" si="273"/>
        <v>139764829.45000002</v>
      </c>
      <c r="P214" s="7">
        <f t="shared" si="273"/>
        <v>4908941.29</v>
      </c>
      <c r="Q214" s="7">
        <f t="shared" si="273"/>
        <v>443114474.41999996</v>
      </c>
      <c r="R214" s="7">
        <f t="shared" si="273"/>
        <v>63499991.270000003</v>
      </c>
      <c r="S214" s="7">
        <f t="shared" si="273"/>
        <v>17988665.969999999</v>
      </c>
      <c r="T214" s="7">
        <f t="shared" si="273"/>
        <v>3025903.33</v>
      </c>
      <c r="U214" s="7">
        <f t="shared" si="273"/>
        <v>1161742.24</v>
      </c>
      <c r="V214" s="7">
        <f t="shared" si="273"/>
        <v>3931927.29</v>
      </c>
      <c r="W214" s="7">
        <f t="shared" si="273"/>
        <v>3433578.72</v>
      </c>
      <c r="X214" s="7">
        <f t="shared" si="273"/>
        <v>1059857.6600000001</v>
      </c>
      <c r="Y214" s="7">
        <f t="shared" si="273"/>
        <v>10553044.780000001</v>
      </c>
      <c r="Z214" s="7">
        <f t="shared" si="273"/>
        <v>3530879.47</v>
      </c>
      <c r="AA214" s="7">
        <f t="shared" si="273"/>
        <v>327706369.65999997</v>
      </c>
      <c r="AB214" s="7">
        <f t="shared" si="273"/>
        <v>298779016.99000001</v>
      </c>
      <c r="AC214" s="7">
        <f t="shared" si="273"/>
        <v>10369637.310000001</v>
      </c>
      <c r="AD214" s="7">
        <f t="shared" si="273"/>
        <v>14863831.52</v>
      </c>
      <c r="AE214" s="7">
        <f t="shared" si="273"/>
        <v>1913049.93</v>
      </c>
      <c r="AF214" s="7">
        <f t="shared" si="273"/>
        <v>3131922.74</v>
      </c>
      <c r="AG214" s="7">
        <f t="shared" si="273"/>
        <v>7430644.4400000004</v>
      </c>
      <c r="AH214" s="7">
        <f t="shared" si="273"/>
        <v>10886022.639999999</v>
      </c>
      <c r="AI214" s="7">
        <f t="shared" si="273"/>
        <v>4958540.28</v>
      </c>
      <c r="AJ214" s="7">
        <f t="shared" si="273"/>
        <v>3130997.82</v>
      </c>
      <c r="AK214" s="7">
        <f t="shared" si="273"/>
        <v>3251395.5899999994</v>
      </c>
      <c r="AL214" s="7">
        <f t="shared" si="273"/>
        <v>4119445.9899999998</v>
      </c>
      <c r="AM214" s="7">
        <f t="shared" si="273"/>
        <v>4995277.1500000004</v>
      </c>
      <c r="AN214" s="7">
        <f t="shared" si="273"/>
        <v>4595356.92</v>
      </c>
      <c r="AO214" s="7">
        <f t="shared" si="273"/>
        <v>47271864.119999997</v>
      </c>
      <c r="AP214" s="7">
        <f t="shared" si="273"/>
        <v>946104514.09000003</v>
      </c>
      <c r="AQ214" s="7">
        <f t="shared" si="273"/>
        <v>3954193.91</v>
      </c>
      <c r="AR214" s="7">
        <f t="shared" si="273"/>
        <v>665166797.85000002</v>
      </c>
      <c r="AS214" s="7">
        <f t="shared" si="273"/>
        <v>75843323.340000004</v>
      </c>
      <c r="AT214" s="7">
        <f t="shared" si="273"/>
        <v>24877667.479999997</v>
      </c>
      <c r="AU214" s="7">
        <f t="shared" si="273"/>
        <v>4413146.2399999993</v>
      </c>
      <c r="AV214" s="7">
        <f t="shared" si="273"/>
        <v>4673195.6399999997</v>
      </c>
      <c r="AW214" s="7">
        <f t="shared" si="273"/>
        <v>4091537.9</v>
      </c>
      <c r="AX214" s="7">
        <f t="shared" si="273"/>
        <v>1553475.0899999999</v>
      </c>
      <c r="AY214" s="7">
        <f t="shared" si="273"/>
        <v>5581936.5200000005</v>
      </c>
      <c r="AZ214" s="7">
        <f t="shared" si="273"/>
        <v>137191598.38</v>
      </c>
      <c r="BA214" s="7">
        <f t="shared" si="273"/>
        <v>95068932.730000004</v>
      </c>
      <c r="BB214" s="7">
        <f t="shared" si="273"/>
        <v>80567335.100000009</v>
      </c>
      <c r="BC214" s="7">
        <f t="shared" si="273"/>
        <v>282997390.63</v>
      </c>
      <c r="BD214" s="7">
        <f t="shared" si="273"/>
        <v>36696815.18</v>
      </c>
      <c r="BE214" s="7">
        <f t="shared" si="273"/>
        <v>14329457.960000001</v>
      </c>
      <c r="BF214" s="7">
        <f t="shared" si="273"/>
        <v>261336918.80000001</v>
      </c>
      <c r="BG214" s="7">
        <f t="shared" si="273"/>
        <v>10864091.02</v>
      </c>
      <c r="BH214" s="7">
        <f t="shared" si="273"/>
        <v>7062954.580000001</v>
      </c>
      <c r="BI214" s="7">
        <f t="shared" si="273"/>
        <v>4227395.8000000007</v>
      </c>
      <c r="BJ214" s="7">
        <f t="shared" si="273"/>
        <v>64428049.809999995</v>
      </c>
      <c r="BK214" s="7">
        <f t="shared" si="273"/>
        <v>314588393.17000002</v>
      </c>
      <c r="BL214" s="7">
        <f t="shared" si="273"/>
        <v>2392285.4899999998</v>
      </c>
      <c r="BM214" s="7">
        <f t="shared" si="273"/>
        <v>5066707.4600000009</v>
      </c>
      <c r="BN214" s="7">
        <f t="shared" si="273"/>
        <v>33896452.170000002</v>
      </c>
      <c r="BO214" s="7">
        <f t="shared" si="273"/>
        <v>13903515.82</v>
      </c>
      <c r="BP214" s="7">
        <f t="shared" ref="BP214:EA214" si="274">BP211+BP212+BP213</f>
        <v>3294924.2</v>
      </c>
      <c r="BQ214" s="7">
        <f t="shared" si="274"/>
        <v>67696573.129999995</v>
      </c>
      <c r="BR214" s="7">
        <f t="shared" si="274"/>
        <v>46863756.460000001</v>
      </c>
      <c r="BS214" s="7">
        <f t="shared" si="274"/>
        <v>13450805.83</v>
      </c>
      <c r="BT214" s="7">
        <f t="shared" si="274"/>
        <v>5423377.0899999999</v>
      </c>
      <c r="BU214" s="7">
        <f t="shared" si="274"/>
        <v>5522574.6099999994</v>
      </c>
      <c r="BV214" s="7">
        <f t="shared" si="274"/>
        <v>13576300.4</v>
      </c>
      <c r="BW214" s="7">
        <f t="shared" si="274"/>
        <v>21462163.059999999</v>
      </c>
      <c r="BX214" s="7">
        <f t="shared" si="274"/>
        <v>1620405.31</v>
      </c>
      <c r="BY214" s="7">
        <f t="shared" si="274"/>
        <v>6024821.0599999996</v>
      </c>
      <c r="BZ214" s="7">
        <f t="shared" si="274"/>
        <v>3408168.08</v>
      </c>
      <c r="CA214" s="7">
        <f t="shared" si="274"/>
        <v>2936115.31</v>
      </c>
      <c r="CB214" s="7">
        <f t="shared" si="274"/>
        <v>805075089.73999989</v>
      </c>
      <c r="CC214" s="7">
        <f t="shared" si="274"/>
        <v>3282593.38</v>
      </c>
      <c r="CD214" s="7">
        <f t="shared" si="274"/>
        <v>3248169.5500000003</v>
      </c>
      <c r="CE214" s="7">
        <f t="shared" si="274"/>
        <v>2814070.9499999997</v>
      </c>
      <c r="CF214" s="7">
        <f t="shared" si="274"/>
        <v>2353383.25</v>
      </c>
      <c r="CG214" s="7">
        <f t="shared" si="274"/>
        <v>3417682.1999999997</v>
      </c>
      <c r="CH214" s="7">
        <f t="shared" si="274"/>
        <v>2150336.34</v>
      </c>
      <c r="CI214" s="7">
        <f t="shared" si="274"/>
        <v>7913660.3800000008</v>
      </c>
      <c r="CJ214" s="7">
        <f t="shared" si="274"/>
        <v>10633667.390000001</v>
      </c>
      <c r="CK214" s="7">
        <f t="shared" si="274"/>
        <v>60801758.240000002</v>
      </c>
      <c r="CL214" s="7">
        <f t="shared" si="274"/>
        <v>14765318.27</v>
      </c>
      <c r="CM214" s="7">
        <f t="shared" si="274"/>
        <v>9179679.3499999996</v>
      </c>
      <c r="CN214" s="7">
        <f t="shared" si="274"/>
        <v>331106840.66999996</v>
      </c>
      <c r="CO214" s="7">
        <f t="shared" si="274"/>
        <v>150663926.78999999</v>
      </c>
      <c r="CP214" s="7">
        <f t="shared" si="274"/>
        <v>11619737.07</v>
      </c>
      <c r="CQ214" s="7">
        <f t="shared" si="274"/>
        <v>9722578.4800000004</v>
      </c>
      <c r="CR214" s="7">
        <f t="shared" si="274"/>
        <v>3758831.7300000004</v>
      </c>
      <c r="CS214" s="7">
        <f t="shared" si="274"/>
        <v>4390796.87</v>
      </c>
      <c r="CT214" s="7">
        <f t="shared" si="274"/>
        <v>2137839.65</v>
      </c>
      <c r="CU214" s="7">
        <f t="shared" si="274"/>
        <v>4272068.5600000005</v>
      </c>
      <c r="CV214" s="7">
        <f t="shared" si="274"/>
        <v>996476.94</v>
      </c>
      <c r="CW214" s="7">
        <f t="shared" si="274"/>
        <v>3492858.88</v>
      </c>
      <c r="CX214" s="7">
        <f t="shared" si="274"/>
        <v>5626472.3400000008</v>
      </c>
      <c r="CY214" s="7">
        <f t="shared" si="274"/>
        <v>1082220.6299999999</v>
      </c>
      <c r="CZ214" s="7">
        <f t="shared" si="274"/>
        <v>20297741.07</v>
      </c>
      <c r="DA214" s="7">
        <f t="shared" si="274"/>
        <v>3385956.29</v>
      </c>
      <c r="DB214" s="7">
        <f t="shared" si="274"/>
        <v>4475640.01</v>
      </c>
      <c r="DC214" s="7">
        <f t="shared" si="274"/>
        <v>3185469.79</v>
      </c>
      <c r="DD214" s="7">
        <f t="shared" si="274"/>
        <v>3031083.9</v>
      </c>
      <c r="DE214" s="7">
        <f t="shared" si="274"/>
        <v>4420160.0300000012</v>
      </c>
      <c r="DF214" s="7">
        <f t="shared" si="274"/>
        <v>215377460.05999997</v>
      </c>
      <c r="DG214" s="7">
        <f t="shared" si="274"/>
        <v>2048529.01</v>
      </c>
      <c r="DH214" s="7">
        <f t="shared" si="274"/>
        <v>19944607.489999998</v>
      </c>
      <c r="DI214" s="7">
        <f t="shared" si="274"/>
        <v>26484159.91</v>
      </c>
      <c r="DJ214" s="7">
        <f t="shared" si="274"/>
        <v>7450731.3700000001</v>
      </c>
      <c r="DK214" s="7">
        <f t="shared" si="274"/>
        <v>5821855.870000001</v>
      </c>
      <c r="DL214" s="7">
        <f t="shared" si="274"/>
        <v>61864247.609999999</v>
      </c>
      <c r="DM214" s="7">
        <f t="shared" si="274"/>
        <v>4023653.8200000003</v>
      </c>
      <c r="DN214" s="7">
        <f t="shared" si="274"/>
        <v>14799797.57</v>
      </c>
      <c r="DO214" s="7">
        <f t="shared" si="274"/>
        <v>35174723.609999999</v>
      </c>
      <c r="DP214" s="7">
        <f t="shared" si="274"/>
        <v>3563941.39</v>
      </c>
      <c r="DQ214" s="7">
        <f t="shared" si="274"/>
        <v>9249359.6100000013</v>
      </c>
      <c r="DR214" s="7">
        <f t="shared" si="274"/>
        <v>15469078.469999999</v>
      </c>
      <c r="DS214" s="7">
        <f t="shared" si="274"/>
        <v>8099461.8399999999</v>
      </c>
      <c r="DT214" s="7">
        <f t="shared" si="274"/>
        <v>3410038.08</v>
      </c>
      <c r="DU214" s="7">
        <f t="shared" si="274"/>
        <v>4815715.75</v>
      </c>
      <c r="DV214" s="7">
        <f t="shared" si="274"/>
        <v>3582082.77</v>
      </c>
      <c r="DW214" s="7">
        <f t="shared" si="274"/>
        <v>4411751.32</v>
      </c>
      <c r="DX214" s="7">
        <f t="shared" si="274"/>
        <v>3429291.8400000003</v>
      </c>
      <c r="DY214" s="7">
        <f t="shared" si="274"/>
        <v>4766315.9399999995</v>
      </c>
      <c r="DZ214" s="7">
        <f t="shared" si="274"/>
        <v>8782452.1799999997</v>
      </c>
      <c r="EA214" s="7">
        <f t="shared" si="274"/>
        <v>6721729.6700000009</v>
      </c>
      <c r="EB214" s="7">
        <f t="shared" ref="EB214:FX214" si="275">EB211+EB212+EB213</f>
        <v>6746025.0900000008</v>
      </c>
      <c r="EC214" s="7">
        <f t="shared" si="275"/>
        <v>4042403.8499999996</v>
      </c>
      <c r="ED214" s="7">
        <f t="shared" si="275"/>
        <v>22024031.410000004</v>
      </c>
      <c r="EE214" s="7">
        <f t="shared" si="275"/>
        <v>3354536.51</v>
      </c>
      <c r="EF214" s="7">
        <f t="shared" si="275"/>
        <v>15872386.43</v>
      </c>
      <c r="EG214" s="7">
        <f t="shared" si="275"/>
        <v>3779193.05</v>
      </c>
      <c r="EH214" s="7">
        <f t="shared" si="275"/>
        <v>3768897.74</v>
      </c>
      <c r="EI214" s="7">
        <f t="shared" si="275"/>
        <v>159706258.57000002</v>
      </c>
      <c r="EJ214" s="7">
        <f t="shared" si="275"/>
        <v>105298013.99999999</v>
      </c>
      <c r="EK214" s="7">
        <f t="shared" si="275"/>
        <v>7666837.54</v>
      </c>
      <c r="EL214" s="7">
        <f t="shared" si="275"/>
        <v>5391488.2800000003</v>
      </c>
      <c r="EM214" s="7">
        <f t="shared" si="275"/>
        <v>5041579.28</v>
      </c>
      <c r="EN214" s="7">
        <f t="shared" si="275"/>
        <v>11110352.34</v>
      </c>
      <c r="EO214" s="7">
        <f t="shared" si="275"/>
        <v>4455954.99</v>
      </c>
      <c r="EP214" s="7">
        <f t="shared" si="275"/>
        <v>5521676.2800000003</v>
      </c>
      <c r="EQ214" s="7">
        <f t="shared" si="275"/>
        <v>28955555.169999998</v>
      </c>
      <c r="ER214" s="7">
        <f t="shared" si="275"/>
        <v>4693507.24</v>
      </c>
      <c r="ES214" s="7">
        <f t="shared" si="275"/>
        <v>3170530.44</v>
      </c>
      <c r="ET214" s="7">
        <f t="shared" si="275"/>
        <v>3844495.52</v>
      </c>
      <c r="EU214" s="7">
        <f t="shared" si="275"/>
        <v>7249461.2399999993</v>
      </c>
      <c r="EV214" s="7">
        <f t="shared" si="275"/>
        <v>1738611.73</v>
      </c>
      <c r="EW214" s="7">
        <f t="shared" si="275"/>
        <v>12484856.939999999</v>
      </c>
      <c r="EX214" s="7">
        <f t="shared" si="275"/>
        <v>3360757.33</v>
      </c>
      <c r="EY214" s="7">
        <f t="shared" si="275"/>
        <v>8682559.8000000007</v>
      </c>
      <c r="EZ214" s="7">
        <f t="shared" si="275"/>
        <v>2561323</v>
      </c>
      <c r="FA214" s="7">
        <f t="shared" si="275"/>
        <v>39559467.450000003</v>
      </c>
      <c r="FB214" s="7">
        <f t="shared" si="275"/>
        <v>4469002.29</v>
      </c>
      <c r="FC214" s="7">
        <f t="shared" si="275"/>
        <v>21984095.539999999</v>
      </c>
      <c r="FD214" s="7">
        <f t="shared" si="275"/>
        <v>5221553.29</v>
      </c>
      <c r="FE214" s="7">
        <f t="shared" si="275"/>
        <v>1859462.77</v>
      </c>
      <c r="FF214" s="7">
        <f t="shared" si="275"/>
        <v>3461080.9499999997</v>
      </c>
      <c r="FG214" s="7">
        <f t="shared" si="275"/>
        <v>2578197.79</v>
      </c>
      <c r="FH214" s="7">
        <f t="shared" si="275"/>
        <v>1535132.99</v>
      </c>
      <c r="FI214" s="7">
        <f t="shared" si="275"/>
        <v>19109906.629999999</v>
      </c>
      <c r="FJ214" s="7">
        <f t="shared" si="275"/>
        <v>20853140.969999999</v>
      </c>
      <c r="FK214" s="7">
        <f t="shared" si="275"/>
        <v>27302087.760000002</v>
      </c>
      <c r="FL214" s="7">
        <f t="shared" si="275"/>
        <v>80893466.930000007</v>
      </c>
      <c r="FM214" s="7">
        <f t="shared" si="275"/>
        <v>38546717.939999998</v>
      </c>
      <c r="FN214" s="7">
        <f t="shared" si="275"/>
        <v>239627169.77999997</v>
      </c>
      <c r="FO214" s="7">
        <f t="shared" si="275"/>
        <v>12133065.529999999</v>
      </c>
      <c r="FP214" s="7">
        <f t="shared" si="275"/>
        <v>24906944.43</v>
      </c>
      <c r="FQ214" s="7">
        <f t="shared" si="275"/>
        <v>10905715.560000001</v>
      </c>
      <c r="FR214" s="7">
        <f t="shared" si="275"/>
        <v>3137048.98</v>
      </c>
      <c r="FS214" s="7">
        <f t="shared" si="275"/>
        <v>3295490.11</v>
      </c>
      <c r="FT214" s="7">
        <f t="shared" si="275"/>
        <v>1387050.77</v>
      </c>
      <c r="FU214" s="7">
        <f t="shared" si="275"/>
        <v>10020744.690000001</v>
      </c>
      <c r="FV214" s="7">
        <f t="shared" si="275"/>
        <v>8197084.9699999997</v>
      </c>
      <c r="FW214" s="7">
        <f t="shared" si="275"/>
        <v>3155076.8499999996</v>
      </c>
      <c r="FX214" s="7">
        <f t="shared" si="275"/>
        <v>1344738.69</v>
      </c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</row>
    <row r="215" spans="1:195" x14ac:dyDescent="0.35">
      <c r="A215" s="6" t="s">
        <v>750</v>
      </c>
      <c r="B215" s="7" t="s">
        <v>751</v>
      </c>
      <c r="C215" s="7">
        <f t="shared" ref="C215:BN215" si="276">C206</f>
        <v>66776293.5</v>
      </c>
      <c r="D215" s="7">
        <f t="shared" si="276"/>
        <v>412218502.85000002</v>
      </c>
      <c r="E215" s="7">
        <f t="shared" si="276"/>
        <v>62976876.32</v>
      </c>
      <c r="F215" s="7">
        <f t="shared" si="276"/>
        <v>236244846.37</v>
      </c>
      <c r="G215" s="7">
        <f t="shared" si="276"/>
        <v>16124524.130000001</v>
      </c>
      <c r="H215" s="7">
        <f t="shared" si="276"/>
        <v>11413251.32</v>
      </c>
      <c r="I215" s="7">
        <f t="shared" si="276"/>
        <v>89173330.310000002</v>
      </c>
      <c r="J215" s="7">
        <f t="shared" si="276"/>
        <v>22135599.109999999</v>
      </c>
      <c r="K215" s="7">
        <f t="shared" si="276"/>
        <v>2695963.03</v>
      </c>
      <c r="L215" s="7">
        <f t="shared" si="276"/>
        <v>23016396.859999999</v>
      </c>
      <c r="M215" s="7">
        <f t="shared" si="276"/>
        <v>10952476.6</v>
      </c>
      <c r="N215" s="7">
        <f t="shared" si="276"/>
        <v>531512166.39999998</v>
      </c>
      <c r="O215" s="7">
        <f t="shared" si="276"/>
        <v>138588887.56</v>
      </c>
      <c r="P215" s="7">
        <f t="shared" si="276"/>
        <v>3382767.3</v>
      </c>
      <c r="Q215" s="7">
        <f t="shared" si="276"/>
        <v>387082591.89999998</v>
      </c>
      <c r="R215" s="7">
        <f t="shared" si="276"/>
        <v>59330443.57</v>
      </c>
      <c r="S215" s="7">
        <f t="shared" si="276"/>
        <v>16721119.66</v>
      </c>
      <c r="T215" s="7">
        <f t="shared" si="276"/>
        <v>1673957.27</v>
      </c>
      <c r="U215" s="7">
        <f t="shared" si="276"/>
        <v>536117.36</v>
      </c>
      <c r="V215" s="7">
        <f t="shared" si="276"/>
        <v>2706213.84</v>
      </c>
      <c r="W215" s="7">
        <f t="shared" si="276"/>
        <v>2156770.42</v>
      </c>
      <c r="X215" s="7">
        <f t="shared" si="276"/>
        <v>512540.5</v>
      </c>
      <c r="Y215" s="7">
        <f t="shared" si="276"/>
        <v>9516714.0199999996</v>
      </c>
      <c r="Z215" s="7">
        <f t="shared" si="276"/>
        <v>2371012.35</v>
      </c>
      <c r="AA215" s="7">
        <f t="shared" si="276"/>
        <v>318688359.61000001</v>
      </c>
      <c r="AB215" s="7">
        <f t="shared" si="276"/>
        <v>287382159.11000001</v>
      </c>
      <c r="AC215" s="7">
        <f t="shared" si="276"/>
        <v>9635761.4000000004</v>
      </c>
      <c r="AD215" s="7">
        <f t="shared" si="276"/>
        <v>14456716.800000001</v>
      </c>
      <c r="AE215" s="7">
        <f t="shared" si="276"/>
        <v>969726.63</v>
      </c>
      <c r="AF215" s="7">
        <f t="shared" si="276"/>
        <v>1752888.51</v>
      </c>
      <c r="AG215" s="7">
        <f t="shared" si="276"/>
        <v>6404706.0899999999</v>
      </c>
      <c r="AH215" s="7">
        <f t="shared" si="276"/>
        <v>10288738</v>
      </c>
      <c r="AI215" s="7">
        <f t="shared" si="276"/>
        <v>3951687.26</v>
      </c>
      <c r="AJ215" s="7">
        <f t="shared" si="276"/>
        <v>1681132.84</v>
      </c>
      <c r="AK215" s="7">
        <f t="shared" si="276"/>
        <v>1818493.69</v>
      </c>
      <c r="AL215" s="7">
        <f t="shared" si="276"/>
        <v>2829223.56</v>
      </c>
      <c r="AM215" s="7">
        <f t="shared" si="276"/>
        <v>3978339.36</v>
      </c>
      <c r="AN215" s="7">
        <f t="shared" si="276"/>
        <v>3365340.92</v>
      </c>
      <c r="AO215" s="7">
        <f t="shared" si="276"/>
        <v>45841337.890000001</v>
      </c>
      <c r="AP215" s="7">
        <f t="shared" si="276"/>
        <v>869378427.02999997</v>
      </c>
      <c r="AQ215" s="7">
        <f t="shared" si="276"/>
        <v>2461731.75</v>
      </c>
      <c r="AR215" s="7">
        <f t="shared" si="276"/>
        <v>655968679.46000004</v>
      </c>
      <c r="AS215" s="7">
        <f t="shared" si="276"/>
        <v>68739877.930000007</v>
      </c>
      <c r="AT215" s="7">
        <f t="shared" si="276"/>
        <v>23944354.27</v>
      </c>
      <c r="AU215" s="7">
        <f t="shared" si="276"/>
        <v>2982985.71</v>
      </c>
      <c r="AV215" s="7">
        <f t="shared" si="276"/>
        <v>3211578.77</v>
      </c>
      <c r="AW215" s="7">
        <f t="shared" si="276"/>
        <v>2624207.36</v>
      </c>
      <c r="AX215" s="7">
        <f t="shared" si="276"/>
        <v>697055.08</v>
      </c>
      <c r="AY215" s="7">
        <f t="shared" si="276"/>
        <v>4362744.74</v>
      </c>
      <c r="AZ215" s="7">
        <f t="shared" si="276"/>
        <v>128831122.66</v>
      </c>
      <c r="BA215" s="7">
        <f t="shared" si="276"/>
        <v>94762523.819999993</v>
      </c>
      <c r="BB215" s="7">
        <f t="shared" si="276"/>
        <v>79696969.810000002</v>
      </c>
      <c r="BC215" s="7">
        <f t="shared" si="276"/>
        <v>271866454.39999998</v>
      </c>
      <c r="BD215" s="7">
        <f t="shared" si="276"/>
        <v>37115618.960000001</v>
      </c>
      <c r="BE215" s="7">
        <f t="shared" si="276"/>
        <v>13313752.029999999</v>
      </c>
      <c r="BF215" s="7">
        <f t="shared" si="276"/>
        <v>261883537.88</v>
      </c>
      <c r="BG215" s="7">
        <f t="shared" si="276"/>
        <v>9533253.3000000007</v>
      </c>
      <c r="BH215" s="7">
        <f t="shared" si="276"/>
        <v>6063088.0099999998</v>
      </c>
      <c r="BI215" s="7">
        <f t="shared" si="276"/>
        <v>2683662.06</v>
      </c>
      <c r="BJ215" s="7">
        <f t="shared" si="276"/>
        <v>64749749.32</v>
      </c>
      <c r="BK215" s="7">
        <f t="shared" si="276"/>
        <v>306061210.82999998</v>
      </c>
      <c r="BL215" s="7">
        <f t="shared" si="276"/>
        <v>1189349.83</v>
      </c>
      <c r="BM215" s="7">
        <f t="shared" si="276"/>
        <v>3734369.01</v>
      </c>
      <c r="BN215" s="7">
        <f t="shared" si="276"/>
        <v>33716439.579999998</v>
      </c>
      <c r="BO215" s="7">
        <f t="shared" ref="BO215:DZ215" si="277">BO206</f>
        <v>13316827.27</v>
      </c>
      <c r="BP215" s="7">
        <f t="shared" si="277"/>
        <v>1863597.26</v>
      </c>
      <c r="BQ215" s="7">
        <f t="shared" si="277"/>
        <v>60851114.189999998</v>
      </c>
      <c r="BR215" s="7">
        <f t="shared" si="277"/>
        <v>46181949.210000001</v>
      </c>
      <c r="BS215" s="7">
        <f t="shared" si="277"/>
        <v>11653120.810000001</v>
      </c>
      <c r="BT215" s="7">
        <f t="shared" si="277"/>
        <v>4142352.32</v>
      </c>
      <c r="BU215" s="7">
        <f t="shared" si="277"/>
        <v>4202832.0999999996</v>
      </c>
      <c r="BV215" s="7">
        <f t="shared" si="277"/>
        <v>12795061.039999999</v>
      </c>
      <c r="BW215" s="7">
        <f t="shared" si="277"/>
        <v>20508795.57</v>
      </c>
      <c r="BX215" s="7">
        <f t="shared" si="277"/>
        <v>715506.54</v>
      </c>
      <c r="BY215" s="7">
        <f t="shared" si="277"/>
        <v>4820955.9400000004</v>
      </c>
      <c r="BZ215" s="7">
        <f t="shared" si="277"/>
        <v>2111666.86</v>
      </c>
      <c r="CA215" s="7">
        <f t="shared" si="277"/>
        <v>1571449.17</v>
      </c>
      <c r="CB215" s="7">
        <f t="shared" si="277"/>
        <v>786955938.08000004</v>
      </c>
      <c r="CC215" s="7">
        <f t="shared" si="277"/>
        <v>1968155.52</v>
      </c>
      <c r="CD215" s="7">
        <f t="shared" si="277"/>
        <v>2206999.39</v>
      </c>
      <c r="CE215" s="7">
        <f t="shared" si="277"/>
        <v>1576574.58</v>
      </c>
      <c r="CF215" s="7">
        <f t="shared" si="277"/>
        <v>1300827.79</v>
      </c>
      <c r="CG215" s="7">
        <f t="shared" si="277"/>
        <v>2094240.48</v>
      </c>
      <c r="CH215" s="7">
        <f t="shared" si="277"/>
        <v>1057883.5900000001</v>
      </c>
      <c r="CI215" s="7">
        <f t="shared" si="277"/>
        <v>7209394.6699999999</v>
      </c>
      <c r="CJ215" s="7">
        <f t="shared" si="277"/>
        <v>9464060.0600000005</v>
      </c>
      <c r="CK215" s="7">
        <f t="shared" si="277"/>
        <v>58257714.619999997</v>
      </c>
      <c r="CL215" s="7">
        <f t="shared" si="277"/>
        <v>13424201.68</v>
      </c>
      <c r="CM215" s="7">
        <f t="shared" si="277"/>
        <v>7618138.5800000001</v>
      </c>
      <c r="CN215" s="7">
        <f t="shared" si="277"/>
        <v>335154892.27999997</v>
      </c>
      <c r="CO215" s="7">
        <f t="shared" si="277"/>
        <v>151463389.41999999</v>
      </c>
      <c r="CP215" s="7">
        <f t="shared" si="277"/>
        <v>10300011.73</v>
      </c>
      <c r="CQ215" s="7">
        <f t="shared" si="277"/>
        <v>8199622.9199999999</v>
      </c>
      <c r="CR215" s="7">
        <f t="shared" si="277"/>
        <v>2401764.7799999998</v>
      </c>
      <c r="CS215" s="7">
        <f t="shared" si="277"/>
        <v>3274108.71</v>
      </c>
      <c r="CT215" s="7">
        <f t="shared" si="277"/>
        <v>1069159.48</v>
      </c>
      <c r="CU215" s="7">
        <f t="shared" si="277"/>
        <v>3992088.75</v>
      </c>
      <c r="CV215" s="7">
        <f t="shared" si="277"/>
        <v>512540.5</v>
      </c>
      <c r="CW215" s="7">
        <f t="shared" si="277"/>
        <v>2101416.0499999998</v>
      </c>
      <c r="CX215" s="7">
        <f t="shared" si="277"/>
        <v>4823006.1100000003</v>
      </c>
      <c r="CY215" s="7">
        <f t="shared" si="277"/>
        <v>512540.5</v>
      </c>
      <c r="CZ215" s="7">
        <f t="shared" si="277"/>
        <v>19569821.370000001</v>
      </c>
      <c r="DA215" s="7">
        <f t="shared" si="277"/>
        <v>2073738.86</v>
      </c>
      <c r="DB215" s="7">
        <f t="shared" si="277"/>
        <v>3305886.23</v>
      </c>
      <c r="DC215" s="7">
        <f t="shared" si="277"/>
        <v>1865647.42</v>
      </c>
      <c r="DD215" s="7">
        <f t="shared" si="277"/>
        <v>1609377.17</v>
      </c>
      <c r="DE215" s="7">
        <f t="shared" si="277"/>
        <v>3247456.61</v>
      </c>
      <c r="DF215" s="7">
        <f t="shared" si="277"/>
        <v>220126652.91</v>
      </c>
      <c r="DG215" s="7">
        <f t="shared" si="277"/>
        <v>973826.95</v>
      </c>
      <c r="DH215" s="7">
        <f t="shared" si="277"/>
        <v>19544194.350000001</v>
      </c>
      <c r="DI215" s="7">
        <f t="shared" si="277"/>
        <v>26024498.41</v>
      </c>
      <c r="DJ215" s="7">
        <f t="shared" si="277"/>
        <v>6560005.5899999999</v>
      </c>
      <c r="DK215" s="7">
        <f t="shared" si="277"/>
        <v>4976768.26</v>
      </c>
      <c r="DL215" s="7">
        <f t="shared" si="277"/>
        <v>58723815.25</v>
      </c>
      <c r="DM215" s="7">
        <f t="shared" si="277"/>
        <v>2404840.0299999998</v>
      </c>
      <c r="DN215" s="7">
        <f t="shared" si="277"/>
        <v>13348604.779999999</v>
      </c>
      <c r="DO215" s="7">
        <f t="shared" si="277"/>
        <v>33119854.300000001</v>
      </c>
      <c r="DP215" s="7">
        <f t="shared" si="277"/>
        <v>2060412.81</v>
      </c>
      <c r="DQ215" s="7">
        <f t="shared" si="277"/>
        <v>8374911.7699999996</v>
      </c>
      <c r="DR215" s="7">
        <f t="shared" si="277"/>
        <v>14021057.92</v>
      </c>
      <c r="DS215" s="7">
        <f t="shared" si="277"/>
        <v>6880343.6699999999</v>
      </c>
      <c r="DT215" s="7">
        <f t="shared" si="277"/>
        <v>1850271.21</v>
      </c>
      <c r="DU215" s="7">
        <f t="shared" si="277"/>
        <v>3687216.36</v>
      </c>
      <c r="DV215" s="7">
        <f t="shared" si="277"/>
        <v>2191623.1800000002</v>
      </c>
      <c r="DW215" s="7">
        <f t="shared" si="277"/>
        <v>3197227.64</v>
      </c>
      <c r="DX215" s="7">
        <f t="shared" si="277"/>
        <v>1709835.11</v>
      </c>
      <c r="DY215" s="7">
        <f t="shared" si="277"/>
        <v>3205428.29</v>
      </c>
      <c r="DZ215" s="7">
        <f t="shared" si="277"/>
        <v>7574835.7800000003</v>
      </c>
      <c r="EA215" s="7">
        <f t="shared" ref="EA215:FX215" si="278">EA206</f>
        <v>5655884.1500000004</v>
      </c>
      <c r="EB215" s="7">
        <f t="shared" si="278"/>
        <v>5852187.4299999997</v>
      </c>
      <c r="EC215" s="7">
        <f t="shared" si="278"/>
        <v>3097794.78</v>
      </c>
      <c r="ED215" s="7">
        <f t="shared" si="278"/>
        <v>16263935.15</v>
      </c>
      <c r="EE215" s="7">
        <f t="shared" si="278"/>
        <v>1983531.74</v>
      </c>
      <c r="EF215" s="7">
        <f t="shared" si="278"/>
        <v>14702736.24</v>
      </c>
      <c r="EG215" s="7">
        <f t="shared" si="278"/>
        <v>2630357.85</v>
      </c>
      <c r="EH215" s="7">
        <f t="shared" si="278"/>
        <v>2572440.5</v>
      </c>
      <c r="EI215" s="7">
        <f t="shared" si="278"/>
        <v>148559348.96000001</v>
      </c>
      <c r="EJ215" s="7">
        <f t="shared" si="278"/>
        <v>105749859.64</v>
      </c>
      <c r="EK215" s="7">
        <f t="shared" si="278"/>
        <v>7032055.6600000001</v>
      </c>
      <c r="EL215" s="7">
        <f t="shared" si="278"/>
        <v>4792253.68</v>
      </c>
      <c r="EM215" s="7">
        <f t="shared" si="278"/>
        <v>4057782.87</v>
      </c>
      <c r="EN215" s="7">
        <f t="shared" si="278"/>
        <v>10239006.75</v>
      </c>
      <c r="EO215" s="7">
        <f t="shared" si="278"/>
        <v>3357140.28</v>
      </c>
      <c r="EP215" s="7">
        <f t="shared" si="278"/>
        <v>4315591.01</v>
      </c>
      <c r="EQ215" s="7">
        <f t="shared" si="278"/>
        <v>27631058.359999999</v>
      </c>
      <c r="ER215" s="7">
        <f t="shared" si="278"/>
        <v>3213628.94</v>
      </c>
      <c r="ES215" s="7">
        <f t="shared" si="278"/>
        <v>1797992.07</v>
      </c>
      <c r="ET215" s="7">
        <f t="shared" si="278"/>
        <v>2013259.08</v>
      </c>
      <c r="EU215" s="7">
        <f t="shared" si="278"/>
        <v>5919842.7800000003</v>
      </c>
      <c r="EV215" s="7">
        <f t="shared" si="278"/>
        <v>783674.16</v>
      </c>
      <c r="EW215" s="7">
        <f t="shared" si="278"/>
        <v>8852599.5199999996</v>
      </c>
      <c r="EX215" s="7">
        <f t="shared" si="278"/>
        <v>1742637.7</v>
      </c>
      <c r="EY215" s="7">
        <f t="shared" si="278"/>
        <v>7798151.4400000004</v>
      </c>
      <c r="EZ215" s="7">
        <f t="shared" si="278"/>
        <v>1342856.11</v>
      </c>
      <c r="FA215" s="7">
        <f t="shared" si="278"/>
        <v>35569283.460000001</v>
      </c>
      <c r="FB215" s="7">
        <f t="shared" si="278"/>
        <v>3163399.97</v>
      </c>
      <c r="FC215" s="7">
        <f t="shared" si="278"/>
        <v>21585641.809999999</v>
      </c>
      <c r="FD215" s="7">
        <f t="shared" si="278"/>
        <v>4172079.67</v>
      </c>
      <c r="FE215" s="7">
        <f t="shared" si="278"/>
        <v>883619.82</v>
      </c>
      <c r="FF215" s="7">
        <f t="shared" si="278"/>
        <v>2019409.57</v>
      </c>
      <c r="FG215" s="7">
        <f t="shared" si="278"/>
        <v>1312103.68</v>
      </c>
      <c r="FH215" s="7">
        <f t="shared" si="278"/>
        <v>727807.51</v>
      </c>
      <c r="FI215" s="7">
        <f t="shared" si="278"/>
        <v>18173661.050000001</v>
      </c>
      <c r="FJ215" s="7">
        <f t="shared" si="278"/>
        <v>20675883.77</v>
      </c>
      <c r="FK215" s="7">
        <f t="shared" si="278"/>
        <v>26388660.18</v>
      </c>
      <c r="FL215" s="7">
        <f t="shared" si="278"/>
        <v>83873152.5</v>
      </c>
      <c r="FM215" s="7">
        <f t="shared" si="278"/>
        <v>39204222.850000001</v>
      </c>
      <c r="FN215" s="7">
        <f t="shared" si="278"/>
        <v>225533375</v>
      </c>
      <c r="FO215" s="7">
        <f t="shared" si="278"/>
        <v>11204135.33</v>
      </c>
      <c r="FP215" s="7">
        <f t="shared" si="278"/>
        <v>23505107.329999998</v>
      </c>
      <c r="FQ215" s="7">
        <f t="shared" si="278"/>
        <v>10140101.25</v>
      </c>
      <c r="FR215" s="7">
        <f t="shared" si="278"/>
        <v>1750838.35</v>
      </c>
      <c r="FS215" s="7">
        <f t="shared" si="278"/>
        <v>1941503.41</v>
      </c>
      <c r="FT215" s="7">
        <f t="shared" si="278"/>
        <v>620174.01</v>
      </c>
      <c r="FU215" s="7">
        <f t="shared" si="278"/>
        <v>8475369.7100000009</v>
      </c>
      <c r="FV215" s="7">
        <f t="shared" si="278"/>
        <v>7161215.8700000001</v>
      </c>
      <c r="FW215" s="7">
        <f t="shared" si="278"/>
        <v>1718035.76</v>
      </c>
      <c r="FX215" s="7">
        <f t="shared" si="278"/>
        <v>589421.57999999996</v>
      </c>
      <c r="FY215" s="7"/>
      <c r="FZ215" s="7">
        <f>SUM(C215:FX215)</f>
        <v>8798684578.8900013</v>
      </c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</row>
    <row r="216" spans="1:195" x14ac:dyDescent="0.35">
      <c r="A216" s="6" t="s">
        <v>752</v>
      </c>
      <c r="B216" s="7" t="s">
        <v>753</v>
      </c>
      <c r="C216" s="7">
        <f t="shared" ref="C216:BN216" si="279">IF(C190&gt;0,C190,999999999.99)</f>
        <v>180187389.84</v>
      </c>
      <c r="D216" s="7">
        <f t="shared" si="279"/>
        <v>2992039080.3000002</v>
      </c>
      <c r="E216" s="7">
        <f t="shared" si="279"/>
        <v>169018040.38999999</v>
      </c>
      <c r="F216" s="7">
        <f t="shared" si="279"/>
        <v>1062206629.24</v>
      </c>
      <c r="G216" s="7">
        <f t="shared" si="279"/>
        <v>999999999.99000001</v>
      </c>
      <c r="H216" s="7">
        <f t="shared" si="279"/>
        <v>999999999.99000001</v>
      </c>
      <c r="I216" s="7">
        <f t="shared" si="279"/>
        <v>285750984.75999999</v>
      </c>
      <c r="J216" s="7">
        <f t="shared" si="279"/>
        <v>33950318.490000002</v>
      </c>
      <c r="K216" s="7">
        <f t="shared" si="279"/>
        <v>999999999.99000001</v>
      </c>
      <c r="L216" s="7">
        <f t="shared" si="279"/>
        <v>37583283.5</v>
      </c>
      <c r="M216" s="7">
        <f t="shared" si="279"/>
        <v>15850810.699999999</v>
      </c>
      <c r="N216" s="7">
        <f t="shared" si="279"/>
        <v>999999999.99000001</v>
      </c>
      <c r="O216" s="7">
        <f t="shared" si="279"/>
        <v>999999999.99000001</v>
      </c>
      <c r="P216" s="7">
        <f t="shared" si="279"/>
        <v>999999999.99000001</v>
      </c>
      <c r="Q216" s="7">
        <f t="shared" si="279"/>
        <v>4198396493.9099998</v>
      </c>
      <c r="R216" s="7">
        <f t="shared" si="279"/>
        <v>65638468.600000001</v>
      </c>
      <c r="S216" s="7">
        <f t="shared" si="279"/>
        <v>23832761.460000001</v>
      </c>
      <c r="T216" s="7">
        <f t="shared" si="279"/>
        <v>999999999.99000001</v>
      </c>
      <c r="U216" s="7">
        <f t="shared" si="279"/>
        <v>999999999.99000001</v>
      </c>
      <c r="V216" s="7">
        <f t="shared" si="279"/>
        <v>999999999.99000001</v>
      </c>
      <c r="W216" s="7">
        <f t="shared" si="279"/>
        <v>999999999.99000001</v>
      </c>
      <c r="X216" s="7">
        <f t="shared" si="279"/>
        <v>999999999.99000001</v>
      </c>
      <c r="Y216" s="7">
        <f t="shared" si="279"/>
        <v>10633037.710000001</v>
      </c>
      <c r="Z216" s="7">
        <f t="shared" si="279"/>
        <v>999999999.99000001</v>
      </c>
      <c r="AA216" s="7">
        <f t="shared" si="279"/>
        <v>999999999.99000001</v>
      </c>
      <c r="AB216" s="7">
        <f t="shared" si="279"/>
        <v>999999999.99000001</v>
      </c>
      <c r="AC216" s="7">
        <f t="shared" si="279"/>
        <v>999999999.99000001</v>
      </c>
      <c r="AD216" s="7">
        <f t="shared" si="279"/>
        <v>999999999.99000001</v>
      </c>
      <c r="AE216" s="7">
        <f t="shared" si="279"/>
        <v>999999999.99000001</v>
      </c>
      <c r="AF216" s="7">
        <f t="shared" si="279"/>
        <v>999999999.99000001</v>
      </c>
      <c r="AG216" s="7">
        <f t="shared" si="279"/>
        <v>999999999.99000001</v>
      </c>
      <c r="AH216" s="7">
        <f t="shared" si="279"/>
        <v>12846949.93</v>
      </c>
      <c r="AI216" s="7">
        <f t="shared" si="279"/>
        <v>999999999.99000001</v>
      </c>
      <c r="AJ216" s="7">
        <f t="shared" si="279"/>
        <v>999999999.99000001</v>
      </c>
      <c r="AK216" s="7">
        <f t="shared" si="279"/>
        <v>999999999.99000001</v>
      </c>
      <c r="AL216" s="7">
        <f t="shared" si="279"/>
        <v>999999999.99000001</v>
      </c>
      <c r="AM216" s="7">
        <f t="shared" si="279"/>
        <v>999999999.99000001</v>
      </c>
      <c r="AN216" s="7">
        <f t="shared" si="279"/>
        <v>999999999.99000001</v>
      </c>
      <c r="AO216" s="7">
        <f t="shared" si="279"/>
        <v>88788700.469999999</v>
      </c>
      <c r="AP216" s="7">
        <f t="shared" si="279"/>
        <v>15301648988.01</v>
      </c>
      <c r="AQ216" s="7">
        <f t="shared" si="279"/>
        <v>999999999.99000001</v>
      </c>
      <c r="AR216" s="7">
        <f t="shared" si="279"/>
        <v>999999999.99000001</v>
      </c>
      <c r="AS216" s="7">
        <f t="shared" si="279"/>
        <v>999999999.99000001</v>
      </c>
      <c r="AT216" s="7">
        <f t="shared" si="279"/>
        <v>999999999.99000001</v>
      </c>
      <c r="AU216" s="7">
        <f t="shared" si="279"/>
        <v>999999999.99000001</v>
      </c>
      <c r="AV216" s="7">
        <f t="shared" si="279"/>
        <v>999999999.99000001</v>
      </c>
      <c r="AW216" s="7">
        <f t="shared" si="279"/>
        <v>999999999.99000001</v>
      </c>
      <c r="AX216" s="7">
        <f t="shared" si="279"/>
        <v>999999999.99000001</v>
      </c>
      <c r="AY216" s="7">
        <f t="shared" si="279"/>
        <v>999999999.99000001</v>
      </c>
      <c r="AZ216" s="7">
        <f t="shared" si="279"/>
        <v>488573687.07999998</v>
      </c>
      <c r="BA216" s="7">
        <f t="shared" si="279"/>
        <v>238299483.72999999</v>
      </c>
      <c r="BB216" s="7">
        <f t="shared" si="279"/>
        <v>187508056.96000001</v>
      </c>
      <c r="BC216" s="7">
        <f t="shared" si="279"/>
        <v>1571159142.73</v>
      </c>
      <c r="BD216" s="7">
        <f t="shared" si="279"/>
        <v>999999999.99000001</v>
      </c>
      <c r="BE216" s="7">
        <f t="shared" si="279"/>
        <v>999999999.99000001</v>
      </c>
      <c r="BF216" s="7">
        <f t="shared" si="279"/>
        <v>999999999.99000001</v>
      </c>
      <c r="BG216" s="7">
        <f t="shared" si="279"/>
        <v>12510445.810000001</v>
      </c>
      <c r="BH216" s="7">
        <f t="shared" si="279"/>
        <v>999999999.99000001</v>
      </c>
      <c r="BI216" s="7">
        <f t="shared" si="279"/>
        <v>999999999.99000001</v>
      </c>
      <c r="BJ216" s="7">
        <f t="shared" si="279"/>
        <v>999999999.99000001</v>
      </c>
      <c r="BK216" s="7">
        <f t="shared" si="279"/>
        <v>1117654410.96</v>
      </c>
      <c r="BL216" s="7">
        <f t="shared" si="279"/>
        <v>999999999.99000001</v>
      </c>
      <c r="BM216" s="7">
        <f t="shared" si="279"/>
        <v>999999999.99000001</v>
      </c>
      <c r="BN216" s="7">
        <f t="shared" si="279"/>
        <v>56344616.020000003</v>
      </c>
      <c r="BO216" s="7">
        <f t="shared" ref="BO216:DZ216" si="280">IF(BO190&gt;0,BO190,999999999.99)</f>
        <v>17297406.579999998</v>
      </c>
      <c r="BP216" s="7">
        <f t="shared" si="280"/>
        <v>999999999.99000001</v>
      </c>
      <c r="BQ216" s="7">
        <f t="shared" si="280"/>
        <v>136409384.19</v>
      </c>
      <c r="BR216" s="7">
        <f t="shared" si="280"/>
        <v>999999999.99000001</v>
      </c>
      <c r="BS216" s="7">
        <f t="shared" si="280"/>
        <v>16324278.99</v>
      </c>
      <c r="BT216" s="7">
        <f t="shared" si="280"/>
        <v>999999999.99000001</v>
      </c>
      <c r="BU216" s="7">
        <f t="shared" si="280"/>
        <v>999999999.99000001</v>
      </c>
      <c r="BV216" s="7">
        <f t="shared" si="280"/>
        <v>999999999.99000001</v>
      </c>
      <c r="BW216" s="7">
        <f t="shared" si="280"/>
        <v>999999999.99000001</v>
      </c>
      <c r="BX216" s="7">
        <f t="shared" si="280"/>
        <v>999999999.99000001</v>
      </c>
      <c r="BY216" s="7">
        <f t="shared" si="280"/>
        <v>5529200.6100000003</v>
      </c>
      <c r="BZ216" s="7">
        <f t="shared" si="280"/>
        <v>999999999.99000001</v>
      </c>
      <c r="CA216" s="7">
        <f t="shared" si="280"/>
        <v>999999999.99000001</v>
      </c>
      <c r="CB216" s="7">
        <f t="shared" si="280"/>
        <v>999999999.99000001</v>
      </c>
      <c r="CC216" s="7">
        <f t="shared" si="280"/>
        <v>999999999.99000001</v>
      </c>
      <c r="CD216" s="7">
        <f t="shared" si="280"/>
        <v>999999999.99000001</v>
      </c>
      <c r="CE216" s="7">
        <f t="shared" si="280"/>
        <v>999999999.99000001</v>
      </c>
      <c r="CF216" s="7">
        <f t="shared" si="280"/>
        <v>999999999.99000001</v>
      </c>
      <c r="CG216" s="7">
        <f t="shared" si="280"/>
        <v>999999999.99000001</v>
      </c>
      <c r="CH216" s="7">
        <f t="shared" si="280"/>
        <v>999999999.99000001</v>
      </c>
      <c r="CI216" s="7">
        <f t="shared" si="280"/>
        <v>8471363.5899999999</v>
      </c>
      <c r="CJ216" s="7">
        <f t="shared" si="280"/>
        <v>12167426</v>
      </c>
      <c r="CK216" s="7">
        <f t="shared" si="280"/>
        <v>999999999.99000001</v>
      </c>
      <c r="CL216" s="7">
        <f t="shared" si="280"/>
        <v>999999999.99000001</v>
      </c>
      <c r="CM216" s="7">
        <f t="shared" si="280"/>
        <v>9724316.6099999994</v>
      </c>
      <c r="CN216" s="7">
        <f t="shared" si="280"/>
        <v>999999999.99000001</v>
      </c>
      <c r="CO216" s="7">
        <f t="shared" si="280"/>
        <v>999999999.99000001</v>
      </c>
      <c r="CP216" s="7">
        <f t="shared" si="280"/>
        <v>13577529.619999999</v>
      </c>
      <c r="CQ216" s="7">
        <f t="shared" si="280"/>
        <v>10582041.970000001</v>
      </c>
      <c r="CR216" s="7">
        <f t="shared" si="280"/>
        <v>999999999.99000001</v>
      </c>
      <c r="CS216" s="7">
        <f t="shared" si="280"/>
        <v>999999999.99000001</v>
      </c>
      <c r="CT216" s="7">
        <f t="shared" si="280"/>
        <v>999999999.99000001</v>
      </c>
      <c r="CU216" s="7">
        <f t="shared" si="280"/>
        <v>999999999.99000001</v>
      </c>
      <c r="CV216" s="7">
        <f t="shared" si="280"/>
        <v>999999999.99000001</v>
      </c>
      <c r="CW216" s="7">
        <f t="shared" si="280"/>
        <v>999999999.99000001</v>
      </c>
      <c r="CX216" s="7">
        <f t="shared" si="280"/>
        <v>5637859.4400000004</v>
      </c>
      <c r="CY216" s="7">
        <f t="shared" si="280"/>
        <v>999999999.99000001</v>
      </c>
      <c r="CZ216" s="7">
        <f t="shared" si="280"/>
        <v>27999924.449999999</v>
      </c>
      <c r="DA216" s="7">
        <f t="shared" si="280"/>
        <v>999999999.99000001</v>
      </c>
      <c r="DB216" s="7">
        <f t="shared" si="280"/>
        <v>999999999.99000001</v>
      </c>
      <c r="DC216" s="7">
        <f t="shared" si="280"/>
        <v>999999999.99000001</v>
      </c>
      <c r="DD216" s="7">
        <f t="shared" si="280"/>
        <v>999999999.99000001</v>
      </c>
      <c r="DE216" s="7">
        <f t="shared" si="280"/>
        <v>999999999.99000001</v>
      </c>
      <c r="DF216" s="7">
        <f t="shared" si="280"/>
        <v>953973785.15999997</v>
      </c>
      <c r="DG216" s="7">
        <f t="shared" si="280"/>
        <v>999999999.99000001</v>
      </c>
      <c r="DH216" s="7">
        <f t="shared" si="280"/>
        <v>27484495.809999999</v>
      </c>
      <c r="DI216" s="7">
        <f t="shared" si="280"/>
        <v>40651934.25</v>
      </c>
      <c r="DJ216" s="7">
        <f t="shared" si="280"/>
        <v>7846421.6299999999</v>
      </c>
      <c r="DK216" s="7">
        <f t="shared" si="280"/>
        <v>5854916.4400000004</v>
      </c>
      <c r="DL216" s="7">
        <f t="shared" si="280"/>
        <v>131618540.11</v>
      </c>
      <c r="DM216" s="7">
        <f t="shared" si="280"/>
        <v>999999999.99000001</v>
      </c>
      <c r="DN216" s="7">
        <f t="shared" si="280"/>
        <v>18551850.77</v>
      </c>
      <c r="DO216" s="7">
        <f t="shared" si="280"/>
        <v>60009701</v>
      </c>
      <c r="DP216" s="7">
        <f t="shared" si="280"/>
        <v>999999999.99000001</v>
      </c>
      <c r="DQ216" s="7">
        <f t="shared" si="280"/>
        <v>999999999.99000001</v>
      </c>
      <c r="DR216" s="7">
        <f t="shared" si="280"/>
        <v>19714026.079999998</v>
      </c>
      <c r="DS216" s="7">
        <f t="shared" si="280"/>
        <v>8439330.1099999994</v>
      </c>
      <c r="DT216" s="7">
        <f t="shared" si="280"/>
        <v>999999999.99000001</v>
      </c>
      <c r="DU216" s="7">
        <f t="shared" si="280"/>
        <v>999999999.99000001</v>
      </c>
      <c r="DV216" s="7">
        <f t="shared" si="280"/>
        <v>999999999.99000001</v>
      </c>
      <c r="DW216" s="7">
        <f t="shared" si="280"/>
        <v>999999999.99000001</v>
      </c>
      <c r="DX216" s="7">
        <f t="shared" si="280"/>
        <v>999999999.99000001</v>
      </c>
      <c r="DY216" s="7">
        <f t="shared" si="280"/>
        <v>999999999.99000001</v>
      </c>
      <c r="DZ216" s="7">
        <f t="shared" si="280"/>
        <v>999999999.99000001</v>
      </c>
      <c r="EA216" s="7">
        <f t="shared" ref="EA216:FX216" si="281">IF(EA190&gt;0,EA190,999999999.99)</f>
        <v>999999999.99000001</v>
      </c>
      <c r="EB216" s="7">
        <f t="shared" si="281"/>
        <v>6913298.8099999996</v>
      </c>
      <c r="EC216" s="7">
        <f t="shared" si="281"/>
        <v>999999999.99000001</v>
      </c>
      <c r="ED216" s="7">
        <f t="shared" si="281"/>
        <v>999999999.99000001</v>
      </c>
      <c r="EE216" s="7">
        <f t="shared" si="281"/>
        <v>999999999.99000001</v>
      </c>
      <c r="EF216" s="7">
        <f t="shared" si="281"/>
        <v>20430668.300000001</v>
      </c>
      <c r="EG216" s="7">
        <f t="shared" si="281"/>
        <v>999999999.99000001</v>
      </c>
      <c r="EH216" s="7">
        <f t="shared" si="281"/>
        <v>999999999.99000001</v>
      </c>
      <c r="EI216" s="7">
        <f t="shared" si="281"/>
        <v>692239881.66999996</v>
      </c>
      <c r="EJ216" s="7">
        <f t="shared" si="281"/>
        <v>289328957.02999997</v>
      </c>
      <c r="EK216" s="7">
        <f t="shared" si="281"/>
        <v>999999999.99000001</v>
      </c>
      <c r="EL216" s="7">
        <f t="shared" si="281"/>
        <v>5402011.3099999996</v>
      </c>
      <c r="EM216" s="7">
        <f t="shared" si="281"/>
        <v>999999999.99000001</v>
      </c>
      <c r="EN216" s="7">
        <f t="shared" si="281"/>
        <v>12926004.33</v>
      </c>
      <c r="EO216" s="7">
        <f t="shared" si="281"/>
        <v>999999999.99000001</v>
      </c>
      <c r="EP216" s="7">
        <f t="shared" si="281"/>
        <v>999999999.99000001</v>
      </c>
      <c r="EQ216" s="7">
        <f t="shared" si="281"/>
        <v>999999999.99000001</v>
      </c>
      <c r="ER216" s="7">
        <f t="shared" si="281"/>
        <v>999999999.99000001</v>
      </c>
      <c r="ES216" s="7">
        <f t="shared" si="281"/>
        <v>999999999.99000001</v>
      </c>
      <c r="ET216" s="7">
        <f t="shared" si="281"/>
        <v>999999999.99000001</v>
      </c>
      <c r="EU216" s="7">
        <f t="shared" si="281"/>
        <v>7165352.3200000003</v>
      </c>
      <c r="EV216" s="7">
        <f t="shared" si="281"/>
        <v>999999999.99000001</v>
      </c>
      <c r="EW216" s="7">
        <f t="shared" si="281"/>
        <v>999999999.99000001</v>
      </c>
      <c r="EX216" s="7">
        <f t="shared" si="281"/>
        <v>999999999.99000001</v>
      </c>
      <c r="EY216" s="7">
        <f t="shared" si="281"/>
        <v>8332261.3600000003</v>
      </c>
      <c r="EZ216" s="7">
        <f t="shared" si="281"/>
        <v>999999999.99000001</v>
      </c>
      <c r="FA216" s="7">
        <f t="shared" si="281"/>
        <v>999999999.99000001</v>
      </c>
      <c r="FB216" s="7">
        <f t="shared" si="281"/>
        <v>999999999.99000001</v>
      </c>
      <c r="FC216" s="7">
        <f t="shared" si="281"/>
        <v>999999999.99000001</v>
      </c>
      <c r="FD216" s="7">
        <f t="shared" si="281"/>
        <v>999999999.99000001</v>
      </c>
      <c r="FE216" s="7">
        <f t="shared" si="281"/>
        <v>999999999.99000001</v>
      </c>
      <c r="FF216" s="7">
        <f t="shared" si="281"/>
        <v>999999999.99000001</v>
      </c>
      <c r="FG216" s="7">
        <f t="shared" si="281"/>
        <v>999999999.99000001</v>
      </c>
      <c r="FH216" s="7">
        <f t="shared" si="281"/>
        <v>999999999.99000001</v>
      </c>
      <c r="FI216" s="7">
        <f t="shared" si="281"/>
        <v>25527451.879999999</v>
      </c>
      <c r="FJ216" s="7">
        <f t="shared" si="281"/>
        <v>999999999.99000001</v>
      </c>
      <c r="FK216" s="7">
        <f t="shared" si="281"/>
        <v>41362704.899999999</v>
      </c>
      <c r="FL216" s="7">
        <f t="shared" si="281"/>
        <v>999999999.99000001</v>
      </c>
      <c r="FM216" s="7">
        <f t="shared" si="281"/>
        <v>999999999.99000001</v>
      </c>
      <c r="FN216" s="7">
        <f t="shared" si="281"/>
        <v>1346769370.76</v>
      </c>
      <c r="FO216" s="7">
        <f t="shared" si="281"/>
        <v>14549940.050000001</v>
      </c>
      <c r="FP216" s="7">
        <f t="shared" si="281"/>
        <v>36406252.149999999</v>
      </c>
      <c r="FQ216" s="7">
        <f t="shared" si="281"/>
        <v>12676363.380000001</v>
      </c>
      <c r="FR216" s="7">
        <f t="shared" si="281"/>
        <v>999999999.99000001</v>
      </c>
      <c r="FS216" s="7">
        <f t="shared" si="281"/>
        <v>999999999.99000001</v>
      </c>
      <c r="FT216" s="7">
        <f t="shared" si="281"/>
        <v>999999999.99000001</v>
      </c>
      <c r="FU216" s="7">
        <f t="shared" si="281"/>
        <v>11135797.4</v>
      </c>
      <c r="FV216" s="7">
        <f t="shared" si="281"/>
        <v>8788760.0600000005</v>
      </c>
      <c r="FW216" s="7">
        <f t="shared" si="281"/>
        <v>999999999.99000001</v>
      </c>
      <c r="FX216" s="7">
        <f t="shared" si="281"/>
        <v>999999999.99000001</v>
      </c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</row>
    <row r="217" spans="1:195" x14ac:dyDescent="0.35">
      <c r="A217" s="7"/>
      <c r="B217" s="7" t="s">
        <v>754</v>
      </c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</row>
    <row r="218" spans="1:195" x14ac:dyDescent="0.35">
      <c r="A218" s="7"/>
      <c r="B218" s="7" t="s">
        <v>755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</row>
    <row r="219" spans="1:195" x14ac:dyDescent="0.35">
      <c r="A219" s="6" t="s">
        <v>756</v>
      </c>
      <c r="B219" s="7" t="s">
        <v>757</v>
      </c>
      <c r="C219" s="7">
        <f t="shared" ref="C219:BN219" si="282">MIN(C216,MAX(C214,C215))</f>
        <v>73954861.320000008</v>
      </c>
      <c r="D219" s="7">
        <f t="shared" si="282"/>
        <v>430454977.94999999</v>
      </c>
      <c r="E219" s="7">
        <f t="shared" si="282"/>
        <v>70557209.910000011</v>
      </c>
      <c r="F219" s="7">
        <f t="shared" si="282"/>
        <v>245257749.10999998</v>
      </c>
      <c r="G219" s="7">
        <f t="shared" si="282"/>
        <v>17348871.469999999</v>
      </c>
      <c r="H219" s="7">
        <f t="shared" si="282"/>
        <v>12444842.1</v>
      </c>
      <c r="I219" s="7">
        <f t="shared" si="282"/>
        <v>98482143.920000002</v>
      </c>
      <c r="J219" s="7">
        <f t="shared" si="282"/>
        <v>22995898.809999999</v>
      </c>
      <c r="K219" s="7">
        <f t="shared" si="282"/>
        <v>3999988.4499999997</v>
      </c>
      <c r="L219" s="7">
        <f t="shared" si="282"/>
        <v>25386664.190000001</v>
      </c>
      <c r="M219" s="7">
        <f t="shared" si="282"/>
        <v>13715457.559999999</v>
      </c>
      <c r="N219" s="7">
        <f t="shared" si="282"/>
        <v>562332280.88999999</v>
      </c>
      <c r="O219" s="7">
        <f t="shared" si="282"/>
        <v>139764829.45000002</v>
      </c>
      <c r="P219" s="7">
        <f t="shared" si="282"/>
        <v>4908941.29</v>
      </c>
      <c r="Q219" s="7">
        <f t="shared" si="282"/>
        <v>443114474.41999996</v>
      </c>
      <c r="R219" s="7">
        <f t="shared" si="282"/>
        <v>63499991.270000003</v>
      </c>
      <c r="S219" s="7">
        <f t="shared" si="282"/>
        <v>17988665.969999999</v>
      </c>
      <c r="T219" s="7">
        <f t="shared" si="282"/>
        <v>3025903.33</v>
      </c>
      <c r="U219" s="7">
        <f t="shared" si="282"/>
        <v>1161742.24</v>
      </c>
      <c r="V219" s="7">
        <f t="shared" si="282"/>
        <v>3931927.29</v>
      </c>
      <c r="W219" s="7">
        <f t="shared" si="282"/>
        <v>3433578.72</v>
      </c>
      <c r="X219" s="7">
        <f t="shared" si="282"/>
        <v>1059857.6600000001</v>
      </c>
      <c r="Y219" s="7">
        <f t="shared" si="282"/>
        <v>10553044.780000001</v>
      </c>
      <c r="Z219" s="7">
        <f t="shared" si="282"/>
        <v>3530879.47</v>
      </c>
      <c r="AA219" s="7">
        <f t="shared" si="282"/>
        <v>327706369.65999997</v>
      </c>
      <c r="AB219" s="7">
        <f t="shared" si="282"/>
        <v>298779016.99000001</v>
      </c>
      <c r="AC219" s="7">
        <f t="shared" si="282"/>
        <v>10369637.310000001</v>
      </c>
      <c r="AD219" s="7">
        <f t="shared" si="282"/>
        <v>14863831.52</v>
      </c>
      <c r="AE219" s="7">
        <f t="shared" si="282"/>
        <v>1913049.93</v>
      </c>
      <c r="AF219" s="7">
        <f t="shared" si="282"/>
        <v>3131922.74</v>
      </c>
      <c r="AG219" s="7">
        <f t="shared" si="282"/>
        <v>7430644.4400000004</v>
      </c>
      <c r="AH219" s="7">
        <f t="shared" si="282"/>
        <v>10886022.639999999</v>
      </c>
      <c r="AI219" s="7">
        <f t="shared" si="282"/>
        <v>4958540.28</v>
      </c>
      <c r="AJ219" s="7">
        <f t="shared" si="282"/>
        <v>3130997.82</v>
      </c>
      <c r="AK219" s="7">
        <f t="shared" si="282"/>
        <v>3251395.5899999994</v>
      </c>
      <c r="AL219" s="7">
        <f t="shared" si="282"/>
        <v>4119445.9899999998</v>
      </c>
      <c r="AM219" s="7">
        <f t="shared" si="282"/>
        <v>4995277.1500000004</v>
      </c>
      <c r="AN219" s="7">
        <f t="shared" si="282"/>
        <v>4595356.92</v>
      </c>
      <c r="AO219" s="7">
        <f t="shared" si="282"/>
        <v>47271864.119999997</v>
      </c>
      <c r="AP219" s="7">
        <f t="shared" si="282"/>
        <v>946104514.09000003</v>
      </c>
      <c r="AQ219" s="7">
        <f t="shared" si="282"/>
        <v>3954193.91</v>
      </c>
      <c r="AR219" s="7">
        <f t="shared" si="282"/>
        <v>665166797.85000002</v>
      </c>
      <c r="AS219" s="7">
        <f t="shared" si="282"/>
        <v>75843323.340000004</v>
      </c>
      <c r="AT219" s="7">
        <f t="shared" si="282"/>
        <v>24877667.479999997</v>
      </c>
      <c r="AU219" s="7">
        <f t="shared" si="282"/>
        <v>4413146.2399999993</v>
      </c>
      <c r="AV219" s="7">
        <f t="shared" si="282"/>
        <v>4673195.6399999997</v>
      </c>
      <c r="AW219" s="7">
        <f t="shared" si="282"/>
        <v>4091537.9</v>
      </c>
      <c r="AX219" s="7">
        <f t="shared" si="282"/>
        <v>1553475.0899999999</v>
      </c>
      <c r="AY219" s="7">
        <f t="shared" si="282"/>
        <v>5581936.5200000005</v>
      </c>
      <c r="AZ219" s="7">
        <f t="shared" si="282"/>
        <v>137191598.38</v>
      </c>
      <c r="BA219" s="7">
        <f t="shared" si="282"/>
        <v>95068932.730000004</v>
      </c>
      <c r="BB219" s="7">
        <f t="shared" si="282"/>
        <v>80567335.100000009</v>
      </c>
      <c r="BC219" s="7">
        <f t="shared" si="282"/>
        <v>282997390.63</v>
      </c>
      <c r="BD219" s="7">
        <f t="shared" si="282"/>
        <v>37115618.960000001</v>
      </c>
      <c r="BE219" s="7">
        <f t="shared" si="282"/>
        <v>14329457.960000001</v>
      </c>
      <c r="BF219" s="7">
        <f t="shared" si="282"/>
        <v>261883537.88</v>
      </c>
      <c r="BG219" s="7">
        <f t="shared" si="282"/>
        <v>10864091.02</v>
      </c>
      <c r="BH219" s="7">
        <f t="shared" si="282"/>
        <v>7062954.580000001</v>
      </c>
      <c r="BI219" s="7">
        <f t="shared" si="282"/>
        <v>4227395.8000000007</v>
      </c>
      <c r="BJ219" s="7">
        <f t="shared" si="282"/>
        <v>64749749.32</v>
      </c>
      <c r="BK219" s="7">
        <f t="shared" si="282"/>
        <v>314588393.17000002</v>
      </c>
      <c r="BL219" s="7">
        <f t="shared" si="282"/>
        <v>2392285.4899999998</v>
      </c>
      <c r="BM219" s="7">
        <f t="shared" si="282"/>
        <v>5066707.4600000009</v>
      </c>
      <c r="BN219" s="7">
        <f t="shared" si="282"/>
        <v>33896452.170000002</v>
      </c>
      <c r="BO219" s="7">
        <f t="shared" ref="BO219:DZ219" si="283">MIN(BO216,MAX(BO214,BO215))</f>
        <v>13903515.82</v>
      </c>
      <c r="BP219" s="7">
        <f t="shared" si="283"/>
        <v>3294924.2</v>
      </c>
      <c r="BQ219" s="7">
        <f t="shared" si="283"/>
        <v>67696573.129999995</v>
      </c>
      <c r="BR219" s="7">
        <f t="shared" si="283"/>
        <v>46863756.460000001</v>
      </c>
      <c r="BS219" s="7">
        <f t="shared" si="283"/>
        <v>13450805.83</v>
      </c>
      <c r="BT219" s="7">
        <f t="shared" si="283"/>
        <v>5423377.0899999999</v>
      </c>
      <c r="BU219" s="7">
        <f t="shared" si="283"/>
        <v>5522574.6099999994</v>
      </c>
      <c r="BV219" s="7">
        <f t="shared" si="283"/>
        <v>13576300.4</v>
      </c>
      <c r="BW219" s="7">
        <f t="shared" si="283"/>
        <v>21462163.059999999</v>
      </c>
      <c r="BX219" s="7">
        <f t="shared" si="283"/>
        <v>1620405.31</v>
      </c>
      <c r="BY219" s="7">
        <f t="shared" si="283"/>
        <v>5529200.6100000003</v>
      </c>
      <c r="BZ219" s="7">
        <f t="shared" si="283"/>
        <v>3408168.08</v>
      </c>
      <c r="CA219" s="7">
        <f t="shared" si="283"/>
        <v>2936115.31</v>
      </c>
      <c r="CB219" s="7">
        <f t="shared" si="283"/>
        <v>805075089.73999989</v>
      </c>
      <c r="CC219" s="7">
        <f t="shared" si="283"/>
        <v>3282593.38</v>
      </c>
      <c r="CD219" s="7">
        <f t="shared" si="283"/>
        <v>3248169.5500000003</v>
      </c>
      <c r="CE219" s="7">
        <f t="shared" si="283"/>
        <v>2814070.9499999997</v>
      </c>
      <c r="CF219" s="7">
        <f t="shared" si="283"/>
        <v>2353383.25</v>
      </c>
      <c r="CG219" s="7">
        <f t="shared" si="283"/>
        <v>3417682.1999999997</v>
      </c>
      <c r="CH219" s="7">
        <f t="shared" si="283"/>
        <v>2150336.34</v>
      </c>
      <c r="CI219" s="7">
        <f t="shared" si="283"/>
        <v>7913660.3800000008</v>
      </c>
      <c r="CJ219" s="7">
        <f t="shared" si="283"/>
        <v>10633667.390000001</v>
      </c>
      <c r="CK219" s="7">
        <f t="shared" si="283"/>
        <v>60801758.240000002</v>
      </c>
      <c r="CL219" s="7">
        <f t="shared" si="283"/>
        <v>14765318.27</v>
      </c>
      <c r="CM219" s="7">
        <f t="shared" si="283"/>
        <v>9179679.3499999996</v>
      </c>
      <c r="CN219" s="7">
        <f t="shared" si="283"/>
        <v>335154892.27999997</v>
      </c>
      <c r="CO219" s="7">
        <f t="shared" si="283"/>
        <v>151463389.41999999</v>
      </c>
      <c r="CP219" s="7">
        <f t="shared" si="283"/>
        <v>11619737.07</v>
      </c>
      <c r="CQ219" s="7">
        <f t="shared" si="283"/>
        <v>9722578.4800000004</v>
      </c>
      <c r="CR219" s="7">
        <f t="shared" si="283"/>
        <v>3758831.7300000004</v>
      </c>
      <c r="CS219" s="7">
        <f t="shared" si="283"/>
        <v>4390796.87</v>
      </c>
      <c r="CT219" s="7">
        <f t="shared" si="283"/>
        <v>2137839.65</v>
      </c>
      <c r="CU219" s="7">
        <f t="shared" si="283"/>
        <v>4272068.5600000005</v>
      </c>
      <c r="CV219" s="7">
        <f t="shared" si="283"/>
        <v>996476.94</v>
      </c>
      <c r="CW219" s="7">
        <f t="shared" si="283"/>
        <v>3492858.88</v>
      </c>
      <c r="CX219" s="7">
        <f t="shared" si="283"/>
        <v>5626472.3400000008</v>
      </c>
      <c r="CY219" s="7">
        <f t="shared" si="283"/>
        <v>1082220.6299999999</v>
      </c>
      <c r="CZ219" s="7">
        <f t="shared" si="283"/>
        <v>20297741.07</v>
      </c>
      <c r="DA219" s="7">
        <f t="shared" si="283"/>
        <v>3385956.29</v>
      </c>
      <c r="DB219" s="7">
        <f t="shared" si="283"/>
        <v>4475640.01</v>
      </c>
      <c r="DC219" s="7">
        <f t="shared" si="283"/>
        <v>3185469.79</v>
      </c>
      <c r="DD219" s="7">
        <f t="shared" si="283"/>
        <v>3031083.9</v>
      </c>
      <c r="DE219" s="7">
        <f t="shared" si="283"/>
        <v>4420160.0300000012</v>
      </c>
      <c r="DF219" s="7">
        <f t="shared" si="283"/>
        <v>220126652.91</v>
      </c>
      <c r="DG219" s="7">
        <f t="shared" si="283"/>
        <v>2048529.01</v>
      </c>
      <c r="DH219" s="7">
        <f t="shared" si="283"/>
        <v>19944607.489999998</v>
      </c>
      <c r="DI219" s="7">
        <f t="shared" si="283"/>
        <v>26484159.91</v>
      </c>
      <c r="DJ219" s="7">
        <f t="shared" si="283"/>
        <v>7450731.3700000001</v>
      </c>
      <c r="DK219" s="7">
        <f t="shared" si="283"/>
        <v>5821855.870000001</v>
      </c>
      <c r="DL219" s="7">
        <f t="shared" si="283"/>
        <v>61864247.609999999</v>
      </c>
      <c r="DM219" s="7">
        <f t="shared" si="283"/>
        <v>4023653.8200000003</v>
      </c>
      <c r="DN219" s="7">
        <f t="shared" si="283"/>
        <v>14799797.57</v>
      </c>
      <c r="DO219" s="7">
        <f t="shared" si="283"/>
        <v>35174723.609999999</v>
      </c>
      <c r="DP219" s="7">
        <f t="shared" si="283"/>
        <v>3563941.39</v>
      </c>
      <c r="DQ219" s="7">
        <f t="shared" si="283"/>
        <v>9249359.6100000013</v>
      </c>
      <c r="DR219" s="7">
        <f t="shared" si="283"/>
        <v>15469078.469999999</v>
      </c>
      <c r="DS219" s="7">
        <f t="shared" si="283"/>
        <v>8099461.8399999999</v>
      </c>
      <c r="DT219" s="7">
        <f t="shared" si="283"/>
        <v>3410038.08</v>
      </c>
      <c r="DU219" s="7">
        <f t="shared" si="283"/>
        <v>4815715.75</v>
      </c>
      <c r="DV219" s="7">
        <f t="shared" si="283"/>
        <v>3582082.77</v>
      </c>
      <c r="DW219" s="7">
        <f t="shared" si="283"/>
        <v>4411751.32</v>
      </c>
      <c r="DX219" s="7">
        <f t="shared" si="283"/>
        <v>3429291.8400000003</v>
      </c>
      <c r="DY219" s="7">
        <f t="shared" si="283"/>
        <v>4766315.9399999995</v>
      </c>
      <c r="DZ219" s="7">
        <f t="shared" si="283"/>
        <v>8782452.1799999997</v>
      </c>
      <c r="EA219" s="7">
        <f t="shared" ref="EA219:FX219" si="284">MIN(EA216,MAX(EA214,EA215))</f>
        <v>6721729.6700000009</v>
      </c>
      <c r="EB219" s="7">
        <f t="shared" si="284"/>
        <v>6746025.0900000008</v>
      </c>
      <c r="EC219" s="7">
        <f t="shared" si="284"/>
        <v>4042403.8499999996</v>
      </c>
      <c r="ED219" s="7">
        <f t="shared" si="284"/>
        <v>22024031.410000004</v>
      </c>
      <c r="EE219" s="7">
        <f t="shared" si="284"/>
        <v>3354536.51</v>
      </c>
      <c r="EF219" s="7">
        <f t="shared" si="284"/>
        <v>15872386.43</v>
      </c>
      <c r="EG219" s="7">
        <f t="shared" si="284"/>
        <v>3779193.05</v>
      </c>
      <c r="EH219" s="7">
        <f t="shared" si="284"/>
        <v>3768897.74</v>
      </c>
      <c r="EI219" s="7">
        <f t="shared" si="284"/>
        <v>159706258.57000002</v>
      </c>
      <c r="EJ219" s="7">
        <f t="shared" si="284"/>
        <v>105749859.64</v>
      </c>
      <c r="EK219" s="7">
        <f t="shared" si="284"/>
        <v>7666837.54</v>
      </c>
      <c r="EL219" s="7">
        <f t="shared" si="284"/>
        <v>5391488.2800000003</v>
      </c>
      <c r="EM219" s="7">
        <f t="shared" si="284"/>
        <v>5041579.28</v>
      </c>
      <c r="EN219" s="7">
        <f t="shared" si="284"/>
        <v>11110352.34</v>
      </c>
      <c r="EO219" s="7">
        <f t="shared" si="284"/>
        <v>4455954.99</v>
      </c>
      <c r="EP219" s="7">
        <f t="shared" si="284"/>
        <v>5521676.2800000003</v>
      </c>
      <c r="EQ219" s="7">
        <f t="shared" si="284"/>
        <v>28955555.169999998</v>
      </c>
      <c r="ER219" s="7">
        <f t="shared" si="284"/>
        <v>4693507.24</v>
      </c>
      <c r="ES219" s="7">
        <f t="shared" si="284"/>
        <v>3170530.44</v>
      </c>
      <c r="ET219" s="7">
        <f t="shared" si="284"/>
        <v>3844495.52</v>
      </c>
      <c r="EU219" s="7">
        <f t="shared" si="284"/>
        <v>7165352.3200000003</v>
      </c>
      <c r="EV219" s="7">
        <f t="shared" si="284"/>
        <v>1738611.73</v>
      </c>
      <c r="EW219" s="7">
        <f t="shared" si="284"/>
        <v>12484856.939999999</v>
      </c>
      <c r="EX219" s="7">
        <f t="shared" si="284"/>
        <v>3360757.33</v>
      </c>
      <c r="EY219" s="7">
        <f t="shared" si="284"/>
        <v>8332261.3600000003</v>
      </c>
      <c r="EZ219" s="7">
        <f t="shared" si="284"/>
        <v>2561323</v>
      </c>
      <c r="FA219" s="7">
        <f t="shared" si="284"/>
        <v>39559467.450000003</v>
      </c>
      <c r="FB219" s="7">
        <f t="shared" si="284"/>
        <v>4469002.29</v>
      </c>
      <c r="FC219" s="7">
        <f t="shared" si="284"/>
        <v>21984095.539999999</v>
      </c>
      <c r="FD219" s="7">
        <f t="shared" si="284"/>
        <v>5221553.29</v>
      </c>
      <c r="FE219" s="7">
        <f t="shared" si="284"/>
        <v>1859462.77</v>
      </c>
      <c r="FF219" s="7">
        <f t="shared" si="284"/>
        <v>3461080.9499999997</v>
      </c>
      <c r="FG219" s="7">
        <f t="shared" si="284"/>
        <v>2578197.79</v>
      </c>
      <c r="FH219" s="7">
        <f t="shared" si="284"/>
        <v>1535132.99</v>
      </c>
      <c r="FI219" s="7">
        <f t="shared" si="284"/>
        <v>19109906.629999999</v>
      </c>
      <c r="FJ219" s="7">
        <f t="shared" si="284"/>
        <v>20853140.969999999</v>
      </c>
      <c r="FK219" s="7">
        <f t="shared" si="284"/>
        <v>27302087.760000002</v>
      </c>
      <c r="FL219" s="7">
        <f t="shared" si="284"/>
        <v>83873152.5</v>
      </c>
      <c r="FM219" s="7">
        <f t="shared" si="284"/>
        <v>39204222.850000001</v>
      </c>
      <c r="FN219" s="7">
        <f t="shared" si="284"/>
        <v>239627169.77999997</v>
      </c>
      <c r="FO219" s="7">
        <f t="shared" si="284"/>
        <v>12133065.529999999</v>
      </c>
      <c r="FP219" s="7">
        <f t="shared" si="284"/>
        <v>24906944.43</v>
      </c>
      <c r="FQ219" s="7">
        <f t="shared" si="284"/>
        <v>10905715.560000001</v>
      </c>
      <c r="FR219" s="7">
        <f t="shared" si="284"/>
        <v>3137048.98</v>
      </c>
      <c r="FS219" s="7">
        <f t="shared" si="284"/>
        <v>3295490.11</v>
      </c>
      <c r="FT219" s="7">
        <f t="shared" si="284"/>
        <v>1387050.77</v>
      </c>
      <c r="FU219" s="7">
        <f t="shared" si="284"/>
        <v>10020744.690000001</v>
      </c>
      <c r="FV219" s="7">
        <f t="shared" si="284"/>
        <v>8197084.9699999997</v>
      </c>
      <c r="FW219" s="7">
        <f t="shared" si="284"/>
        <v>3155076.8499999996</v>
      </c>
      <c r="FX219" s="7">
        <f t="shared" si="284"/>
        <v>1344738.69</v>
      </c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</row>
    <row r="220" spans="1:195" x14ac:dyDescent="0.35">
      <c r="A220" s="7"/>
      <c r="B220" s="7" t="s">
        <v>758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</row>
    <row r="221" spans="1:195" x14ac:dyDescent="0.35">
      <c r="A221" s="95" t="s">
        <v>759</v>
      </c>
      <c r="B221" s="96" t="s">
        <v>760</v>
      </c>
      <c r="C221" s="7">
        <v>0</v>
      </c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7">
        <v>0</v>
      </c>
      <c r="AV221" s="7">
        <v>0</v>
      </c>
      <c r="AW221" s="7">
        <v>0</v>
      </c>
      <c r="AX221" s="7">
        <v>0</v>
      </c>
      <c r="AY221" s="7">
        <v>0</v>
      </c>
      <c r="AZ221" s="7">
        <v>0</v>
      </c>
      <c r="BA221" s="7">
        <v>0</v>
      </c>
      <c r="BB221" s="7">
        <v>0</v>
      </c>
      <c r="BC221" s="7">
        <v>0</v>
      </c>
      <c r="BD221" s="7">
        <v>0</v>
      </c>
      <c r="BE221" s="7">
        <v>0</v>
      </c>
      <c r="BF221" s="7">
        <v>0</v>
      </c>
      <c r="BG221" s="7">
        <v>0</v>
      </c>
      <c r="BH221" s="7">
        <v>0</v>
      </c>
      <c r="BI221" s="7">
        <v>0</v>
      </c>
      <c r="BJ221" s="7">
        <v>0</v>
      </c>
      <c r="BK221" s="7">
        <v>0</v>
      </c>
      <c r="BL221" s="7">
        <v>0</v>
      </c>
      <c r="BM221" s="7">
        <v>0</v>
      </c>
      <c r="BN221" s="7">
        <v>0</v>
      </c>
      <c r="BO221" s="7">
        <v>0</v>
      </c>
      <c r="BP221" s="7">
        <v>0</v>
      </c>
      <c r="BQ221" s="7">
        <v>0</v>
      </c>
      <c r="BR221" s="7">
        <v>0</v>
      </c>
      <c r="BS221" s="7">
        <v>0</v>
      </c>
      <c r="BT221" s="7">
        <v>0</v>
      </c>
      <c r="BU221" s="7">
        <v>0</v>
      </c>
      <c r="BV221" s="7">
        <v>0</v>
      </c>
      <c r="BW221" s="7">
        <v>0</v>
      </c>
      <c r="BX221" s="7">
        <v>0</v>
      </c>
      <c r="BY221" s="7">
        <v>0</v>
      </c>
      <c r="BZ221" s="7">
        <v>0</v>
      </c>
      <c r="CA221" s="7">
        <v>0</v>
      </c>
      <c r="CB221" s="7">
        <v>0</v>
      </c>
      <c r="CC221" s="7">
        <v>0</v>
      </c>
      <c r="CD221" s="7">
        <v>0</v>
      </c>
      <c r="CE221" s="7">
        <v>0</v>
      </c>
      <c r="CF221" s="7">
        <v>0</v>
      </c>
      <c r="CG221" s="7">
        <v>0</v>
      </c>
      <c r="CH221" s="7">
        <v>0</v>
      </c>
      <c r="CI221" s="7">
        <v>0</v>
      </c>
      <c r="CJ221" s="7">
        <v>0</v>
      </c>
      <c r="CK221" s="7">
        <v>0</v>
      </c>
      <c r="CL221" s="7">
        <v>0</v>
      </c>
      <c r="CM221" s="7">
        <v>0</v>
      </c>
      <c r="CN221" s="7">
        <v>0</v>
      </c>
      <c r="CO221" s="7">
        <v>0</v>
      </c>
      <c r="CP221" s="7">
        <v>0</v>
      </c>
      <c r="CQ221" s="7">
        <v>0</v>
      </c>
      <c r="CR221" s="7">
        <v>0</v>
      </c>
      <c r="CS221" s="7">
        <v>0</v>
      </c>
      <c r="CT221" s="7">
        <v>0</v>
      </c>
      <c r="CU221" s="7">
        <v>0</v>
      </c>
      <c r="CV221" s="7">
        <v>0</v>
      </c>
      <c r="CW221" s="7">
        <v>0</v>
      </c>
      <c r="CX221" s="7">
        <v>0</v>
      </c>
      <c r="CY221" s="7">
        <v>0</v>
      </c>
      <c r="CZ221" s="7">
        <v>0</v>
      </c>
      <c r="DA221" s="7">
        <v>0</v>
      </c>
      <c r="DB221" s="7">
        <v>0</v>
      </c>
      <c r="DC221" s="7">
        <v>0</v>
      </c>
      <c r="DD221" s="7">
        <v>0</v>
      </c>
      <c r="DE221" s="7">
        <v>0</v>
      </c>
      <c r="DF221" s="7">
        <v>0</v>
      </c>
      <c r="DG221" s="7">
        <v>0</v>
      </c>
      <c r="DH221" s="7">
        <v>0</v>
      </c>
      <c r="DI221" s="7">
        <v>0</v>
      </c>
      <c r="DJ221" s="7">
        <v>0</v>
      </c>
      <c r="DK221" s="7">
        <v>0</v>
      </c>
      <c r="DL221" s="7">
        <v>0</v>
      </c>
      <c r="DM221" s="7">
        <v>0</v>
      </c>
      <c r="DN221" s="7">
        <v>0</v>
      </c>
      <c r="DO221" s="7">
        <v>0</v>
      </c>
      <c r="DP221" s="7">
        <v>0</v>
      </c>
      <c r="DQ221" s="7">
        <v>0</v>
      </c>
      <c r="DR221" s="7">
        <v>0</v>
      </c>
      <c r="DS221" s="7">
        <v>0</v>
      </c>
      <c r="DT221" s="7">
        <v>0</v>
      </c>
      <c r="DU221" s="7">
        <v>0</v>
      </c>
      <c r="DV221" s="7">
        <v>0</v>
      </c>
      <c r="DW221" s="7">
        <v>0</v>
      </c>
      <c r="DX221" s="7">
        <v>0</v>
      </c>
      <c r="DY221" s="7">
        <v>0</v>
      </c>
      <c r="DZ221" s="7">
        <v>0</v>
      </c>
      <c r="EA221" s="7">
        <v>0</v>
      </c>
      <c r="EB221" s="7">
        <v>0</v>
      </c>
      <c r="EC221" s="7">
        <v>0</v>
      </c>
      <c r="ED221" s="7">
        <v>0</v>
      </c>
      <c r="EE221" s="7">
        <v>0</v>
      </c>
      <c r="EF221" s="7">
        <v>0</v>
      </c>
      <c r="EG221" s="7">
        <v>0</v>
      </c>
      <c r="EH221" s="7">
        <v>0</v>
      </c>
      <c r="EI221" s="7">
        <v>0</v>
      </c>
      <c r="EJ221" s="7">
        <v>0</v>
      </c>
      <c r="EK221" s="7">
        <v>0</v>
      </c>
      <c r="EL221" s="7">
        <v>0</v>
      </c>
      <c r="EM221" s="7">
        <v>0</v>
      </c>
      <c r="EN221" s="7">
        <v>0</v>
      </c>
      <c r="EO221" s="7">
        <v>0</v>
      </c>
      <c r="EP221" s="7">
        <v>0</v>
      </c>
      <c r="EQ221" s="7">
        <v>0</v>
      </c>
      <c r="ER221" s="7">
        <v>0</v>
      </c>
      <c r="ES221" s="7">
        <v>0</v>
      </c>
      <c r="ET221" s="7">
        <v>0</v>
      </c>
      <c r="EU221" s="7">
        <v>0</v>
      </c>
      <c r="EV221" s="7">
        <v>0</v>
      </c>
      <c r="EW221" s="7">
        <v>0</v>
      </c>
      <c r="EX221" s="7">
        <v>0</v>
      </c>
      <c r="EY221" s="7">
        <v>0</v>
      </c>
      <c r="EZ221" s="7">
        <v>0</v>
      </c>
      <c r="FA221" s="7">
        <v>0</v>
      </c>
      <c r="FB221" s="7">
        <v>0</v>
      </c>
      <c r="FC221" s="7">
        <v>0</v>
      </c>
      <c r="FD221" s="7">
        <v>0</v>
      </c>
      <c r="FE221" s="7">
        <v>0</v>
      </c>
      <c r="FF221" s="7">
        <v>0</v>
      </c>
      <c r="FG221" s="7">
        <v>0</v>
      </c>
      <c r="FH221" s="7">
        <v>0</v>
      </c>
      <c r="FI221" s="7">
        <v>0</v>
      </c>
      <c r="FJ221" s="7">
        <v>0</v>
      </c>
      <c r="FK221" s="7">
        <v>0</v>
      </c>
      <c r="FL221" s="7">
        <v>0</v>
      </c>
      <c r="FM221" s="7">
        <v>0</v>
      </c>
      <c r="FN221" s="7">
        <v>0</v>
      </c>
      <c r="FO221" s="7">
        <v>0</v>
      </c>
      <c r="FP221" s="7">
        <v>0</v>
      </c>
      <c r="FQ221" s="7">
        <v>0</v>
      </c>
      <c r="FR221" s="7">
        <v>0</v>
      </c>
      <c r="FS221" s="7">
        <v>0</v>
      </c>
      <c r="FT221" s="7">
        <v>0</v>
      </c>
      <c r="FU221" s="7">
        <v>0</v>
      </c>
      <c r="FV221" s="7">
        <v>0</v>
      </c>
      <c r="FW221" s="7">
        <v>0</v>
      </c>
      <c r="FX221" s="7">
        <v>0</v>
      </c>
      <c r="FY221" s="7"/>
      <c r="FZ221" s="7">
        <f>SUM(C221:FX221)</f>
        <v>0</v>
      </c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</row>
    <row r="222" spans="1:195" x14ac:dyDescent="0.35">
      <c r="A222" s="96"/>
      <c r="B222" s="96" t="s">
        <v>761</v>
      </c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</row>
    <row r="223" spans="1:195" x14ac:dyDescent="0.35">
      <c r="A223" s="6" t="s">
        <v>762</v>
      </c>
      <c r="B223" s="7" t="s">
        <v>763</v>
      </c>
      <c r="C223" s="7">
        <f t="shared" ref="C223:BN223" si="285">+C198</f>
        <v>69375299.180000007</v>
      </c>
      <c r="D223" s="7">
        <f t="shared" si="285"/>
        <v>426679347.41000003</v>
      </c>
      <c r="E223" s="7">
        <f t="shared" si="285"/>
        <v>69368947.049999997</v>
      </c>
      <c r="F223" s="7">
        <f t="shared" si="285"/>
        <v>222926673.84999999</v>
      </c>
      <c r="G223" s="7">
        <f t="shared" si="285"/>
        <v>18052842.530000001</v>
      </c>
      <c r="H223" s="7">
        <f t="shared" si="285"/>
        <v>12314973.199999999</v>
      </c>
      <c r="I223" s="7">
        <f t="shared" si="285"/>
        <v>98713868.129999995</v>
      </c>
      <c r="J223" s="7">
        <f t="shared" si="285"/>
        <v>22540400.34</v>
      </c>
      <c r="K223" s="7">
        <f t="shared" si="285"/>
        <v>3959298.8</v>
      </c>
      <c r="L223" s="7">
        <f t="shared" si="285"/>
        <v>25004445.27</v>
      </c>
      <c r="M223" s="7">
        <f t="shared" si="285"/>
        <v>13726300.970000001</v>
      </c>
      <c r="N223" s="7">
        <f t="shared" si="285"/>
        <v>555926928.12</v>
      </c>
      <c r="O223" s="7">
        <f t="shared" si="285"/>
        <v>138598779.93000001</v>
      </c>
      <c r="P223" s="7">
        <f t="shared" si="285"/>
        <v>4799040.18</v>
      </c>
      <c r="Q223" s="7">
        <f t="shared" si="285"/>
        <v>434614516.20999998</v>
      </c>
      <c r="R223" s="7">
        <f t="shared" si="285"/>
        <v>55997993.719999999</v>
      </c>
      <c r="S223" s="7">
        <f t="shared" si="285"/>
        <v>17849517.699999999</v>
      </c>
      <c r="T223" s="7">
        <f t="shared" si="285"/>
        <v>2723775.43</v>
      </c>
      <c r="U223" s="7">
        <f t="shared" si="285"/>
        <v>1259410.94</v>
      </c>
      <c r="V223" s="7">
        <f t="shared" si="285"/>
        <v>3716994.47</v>
      </c>
      <c r="W223" s="7">
        <f t="shared" si="285"/>
        <v>4158081.32</v>
      </c>
      <c r="X223" s="7">
        <f t="shared" si="285"/>
        <v>1077564.68</v>
      </c>
      <c r="Y223" s="7">
        <f t="shared" si="285"/>
        <v>10262217.98</v>
      </c>
      <c r="Z223" s="7">
        <f t="shared" si="285"/>
        <v>3391511.51</v>
      </c>
      <c r="AA223" s="7">
        <f t="shared" si="285"/>
        <v>327215594.30000001</v>
      </c>
      <c r="AB223" s="7">
        <f t="shared" si="285"/>
        <v>299082249.58999997</v>
      </c>
      <c r="AC223" s="7">
        <f t="shared" si="285"/>
        <v>10408467.49</v>
      </c>
      <c r="AD223" s="7">
        <f t="shared" si="285"/>
        <v>14837079.99</v>
      </c>
      <c r="AE223" s="7">
        <f t="shared" si="285"/>
        <v>1872048.68</v>
      </c>
      <c r="AF223" s="7">
        <f t="shared" si="285"/>
        <v>3115663.29</v>
      </c>
      <c r="AG223" s="7">
        <f t="shared" si="285"/>
        <v>7448132.1399999997</v>
      </c>
      <c r="AH223" s="7">
        <f t="shared" si="285"/>
        <v>10831082.16</v>
      </c>
      <c r="AI223" s="7">
        <f t="shared" si="285"/>
        <v>4892114.7699999996</v>
      </c>
      <c r="AJ223" s="7">
        <f t="shared" si="285"/>
        <v>3088489.5</v>
      </c>
      <c r="AK223" s="7">
        <f t="shared" si="285"/>
        <v>3098789.18</v>
      </c>
      <c r="AL223" s="7">
        <f t="shared" si="285"/>
        <v>3876240.35</v>
      </c>
      <c r="AM223" s="7">
        <f t="shared" si="285"/>
        <v>4814744.6399999997</v>
      </c>
      <c r="AN223" s="7">
        <f t="shared" si="285"/>
        <v>4548380.09</v>
      </c>
      <c r="AO223" s="7">
        <f t="shared" si="285"/>
        <v>45266850.469999999</v>
      </c>
      <c r="AP223" s="7">
        <f t="shared" si="285"/>
        <v>944162452.98000002</v>
      </c>
      <c r="AQ223" s="7">
        <f t="shared" si="285"/>
        <v>3792826.47</v>
      </c>
      <c r="AR223" s="7">
        <f t="shared" si="285"/>
        <v>662394669.47000003</v>
      </c>
      <c r="AS223" s="7">
        <f t="shared" si="285"/>
        <v>75383759.459999993</v>
      </c>
      <c r="AT223" s="7">
        <f t="shared" si="285"/>
        <v>24876638.18</v>
      </c>
      <c r="AU223" s="7">
        <f t="shared" si="285"/>
        <v>4266750.46</v>
      </c>
      <c r="AV223" s="7">
        <f t="shared" si="285"/>
        <v>4323687.92</v>
      </c>
      <c r="AW223" s="7">
        <f t="shared" si="285"/>
        <v>4078111.94</v>
      </c>
      <c r="AX223" s="7">
        <f t="shared" si="285"/>
        <v>1761467.22</v>
      </c>
      <c r="AY223" s="7">
        <f t="shared" si="285"/>
        <v>5472810.96</v>
      </c>
      <c r="AZ223" s="7">
        <f t="shared" si="285"/>
        <v>136953257.69</v>
      </c>
      <c r="BA223" s="7">
        <f t="shared" si="285"/>
        <v>93568960.489999995</v>
      </c>
      <c r="BB223" s="7">
        <f t="shared" si="285"/>
        <v>80014965.260000005</v>
      </c>
      <c r="BC223" s="7">
        <f t="shared" si="285"/>
        <v>283428494.51999998</v>
      </c>
      <c r="BD223" s="7">
        <f t="shared" si="285"/>
        <v>36448480.380000003</v>
      </c>
      <c r="BE223" s="7">
        <f t="shared" si="285"/>
        <v>14257945.27</v>
      </c>
      <c r="BF223" s="7">
        <f t="shared" si="285"/>
        <v>260161068.84</v>
      </c>
      <c r="BG223" s="7">
        <f t="shared" si="285"/>
        <v>10704489.07</v>
      </c>
      <c r="BH223" s="7">
        <f t="shared" si="285"/>
        <v>7020083.9400000004</v>
      </c>
      <c r="BI223" s="7">
        <f t="shared" si="285"/>
        <v>4065394.67</v>
      </c>
      <c r="BJ223" s="7">
        <f t="shared" si="285"/>
        <v>64682052.840000004</v>
      </c>
      <c r="BK223" s="7">
        <f t="shared" si="285"/>
        <v>329249280.81999999</v>
      </c>
      <c r="BL223" s="7">
        <f t="shared" si="285"/>
        <v>2399153.65</v>
      </c>
      <c r="BM223" s="7">
        <f t="shared" si="285"/>
        <v>4944093.1100000003</v>
      </c>
      <c r="BN223" s="7">
        <f t="shared" si="285"/>
        <v>33453161.469999999</v>
      </c>
      <c r="BO223" s="7">
        <f t="shared" ref="BO223:DZ223" si="286">+BO198</f>
        <v>13876102.57</v>
      </c>
      <c r="BP223" s="7">
        <f t="shared" si="286"/>
        <v>3286165.85</v>
      </c>
      <c r="BQ223" s="7">
        <f t="shared" si="286"/>
        <v>66844522.850000001</v>
      </c>
      <c r="BR223" s="7">
        <f t="shared" si="286"/>
        <v>46782437.159999996</v>
      </c>
      <c r="BS223" s="7">
        <f t="shared" si="286"/>
        <v>13697355.539999999</v>
      </c>
      <c r="BT223" s="7">
        <f t="shared" si="286"/>
        <v>5299235.34</v>
      </c>
      <c r="BU223" s="7">
        <f t="shared" si="286"/>
        <v>5416246.7300000004</v>
      </c>
      <c r="BV223" s="7">
        <f t="shared" si="286"/>
        <v>13549129.67</v>
      </c>
      <c r="BW223" s="7">
        <f t="shared" si="286"/>
        <v>21173652.57</v>
      </c>
      <c r="BX223" s="7">
        <f t="shared" si="286"/>
        <v>1607376.05</v>
      </c>
      <c r="BY223" s="7">
        <f t="shared" si="286"/>
        <v>5700576.2199999997</v>
      </c>
      <c r="BZ223" s="7">
        <f t="shared" si="286"/>
        <v>3034547.52</v>
      </c>
      <c r="CA223" s="7">
        <f t="shared" si="286"/>
        <v>2697410.28</v>
      </c>
      <c r="CB223" s="7">
        <f t="shared" si="286"/>
        <v>811176821.21000004</v>
      </c>
      <c r="CC223" s="7">
        <f t="shared" si="286"/>
        <v>3163946.96</v>
      </c>
      <c r="CD223" s="7">
        <f t="shared" si="286"/>
        <v>1586391.73</v>
      </c>
      <c r="CE223" s="7">
        <f t="shared" si="286"/>
        <v>2454501.9900000002</v>
      </c>
      <c r="CF223" s="7">
        <f t="shared" si="286"/>
        <v>2515010.09</v>
      </c>
      <c r="CG223" s="7">
        <f t="shared" si="286"/>
        <v>3390094.08</v>
      </c>
      <c r="CH223" s="7">
        <f t="shared" si="286"/>
        <v>2099380.7799999998</v>
      </c>
      <c r="CI223" s="7">
        <f t="shared" si="286"/>
        <v>7773902.2699999996</v>
      </c>
      <c r="CJ223" s="7">
        <f t="shared" si="286"/>
        <v>10601662.210000001</v>
      </c>
      <c r="CK223" s="7">
        <f t="shared" si="286"/>
        <v>59296191.950000003</v>
      </c>
      <c r="CL223" s="7">
        <f t="shared" si="286"/>
        <v>14679875.01</v>
      </c>
      <c r="CM223" s="7">
        <f t="shared" si="286"/>
        <v>8818765.6099999994</v>
      </c>
      <c r="CN223" s="7">
        <f t="shared" si="286"/>
        <v>328307857.87</v>
      </c>
      <c r="CO223" s="7">
        <f t="shared" si="286"/>
        <v>150628598.56</v>
      </c>
      <c r="CP223" s="7">
        <f t="shared" si="286"/>
        <v>11265038.01</v>
      </c>
      <c r="CQ223" s="7">
        <f t="shared" si="286"/>
        <v>9379969.6400000006</v>
      </c>
      <c r="CR223" s="7">
        <f t="shared" si="286"/>
        <v>3489392.85</v>
      </c>
      <c r="CS223" s="7">
        <f t="shared" si="286"/>
        <v>4289735.71</v>
      </c>
      <c r="CT223" s="7">
        <f t="shared" si="286"/>
        <v>1991139.16</v>
      </c>
      <c r="CU223" s="7">
        <f t="shared" si="286"/>
        <v>4425314.45</v>
      </c>
      <c r="CV223" s="7">
        <f t="shared" si="286"/>
        <v>1002099.32</v>
      </c>
      <c r="CW223" s="7">
        <f t="shared" si="286"/>
        <v>3443540.58</v>
      </c>
      <c r="CX223" s="7">
        <f t="shared" si="286"/>
        <v>5384551.9199999999</v>
      </c>
      <c r="CY223" s="7">
        <f t="shared" si="286"/>
        <v>1094022.03</v>
      </c>
      <c r="CZ223" s="7">
        <f t="shared" si="286"/>
        <v>19981563.199999999</v>
      </c>
      <c r="DA223" s="7">
        <f t="shared" si="286"/>
        <v>3277195.57</v>
      </c>
      <c r="DB223" s="7">
        <f t="shared" si="286"/>
        <v>4414580.29</v>
      </c>
      <c r="DC223" s="7">
        <f t="shared" si="286"/>
        <v>3077008.32</v>
      </c>
      <c r="DD223" s="7">
        <f t="shared" si="286"/>
        <v>3071446.09</v>
      </c>
      <c r="DE223" s="7">
        <f t="shared" si="286"/>
        <v>4185380.21</v>
      </c>
      <c r="DF223" s="7">
        <f t="shared" si="286"/>
        <v>218966067.06</v>
      </c>
      <c r="DG223" s="7">
        <f t="shared" si="286"/>
        <v>1968443.93</v>
      </c>
      <c r="DH223" s="7">
        <f t="shared" si="286"/>
        <v>19416677.120000001</v>
      </c>
      <c r="DI223" s="7">
        <f t="shared" si="286"/>
        <v>26483510.609999999</v>
      </c>
      <c r="DJ223" s="7">
        <f t="shared" si="286"/>
        <v>7464716.0599999996</v>
      </c>
      <c r="DK223" s="7">
        <f t="shared" si="286"/>
        <v>5682426.5599999996</v>
      </c>
      <c r="DL223" s="7">
        <f t="shared" si="286"/>
        <v>62033195.509999998</v>
      </c>
      <c r="DM223" s="7">
        <f t="shared" si="286"/>
        <v>4106393.26</v>
      </c>
      <c r="DN223" s="7">
        <f t="shared" si="286"/>
        <v>15170367.779999999</v>
      </c>
      <c r="DO223" s="7">
        <f t="shared" si="286"/>
        <v>34351326.68</v>
      </c>
      <c r="DP223" s="7">
        <f t="shared" si="286"/>
        <v>3412524.96</v>
      </c>
      <c r="DQ223" s="7">
        <f t="shared" si="286"/>
        <v>9499965.2799999993</v>
      </c>
      <c r="DR223" s="7">
        <f t="shared" si="286"/>
        <v>15471689.720000001</v>
      </c>
      <c r="DS223" s="7">
        <f t="shared" si="286"/>
        <v>8332481.79</v>
      </c>
      <c r="DT223" s="7">
        <f t="shared" si="286"/>
        <v>3404644.92</v>
      </c>
      <c r="DU223" s="7">
        <f t="shared" si="286"/>
        <v>4786264.67</v>
      </c>
      <c r="DV223" s="7">
        <f t="shared" si="286"/>
        <v>3420124.39</v>
      </c>
      <c r="DW223" s="7">
        <f t="shared" si="286"/>
        <v>4350884.83</v>
      </c>
      <c r="DX223" s="7">
        <f t="shared" si="286"/>
        <v>3466766.98</v>
      </c>
      <c r="DY223" s="7">
        <f t="shared" si="286"/>
        <v>4648378.32</v>
      </c>
      <c r="DZ223" s="7">
        <f t="shared" si="286"/>
        <v>8702043.5099999998</v>
      </c>
      <c r="EA223" s="7">
        <f t="shared" ref="EA223:FX223" si="287">+EA198</f>
        <v>6610819.8200000003</v>
      </c>
      <c r="EB223" s="7">
        <f t="shared" si="287"/>
        <v>6650905.5700000003</v>
      </c>
      <c r="EC223" s="7">
        <f t="shared" si="287"/>
        <v>4095608.13</v>
      </c>
      <c r="ED223" s="7">
        <f t="shared" si="287"/>
        <v>22200999.07</v>
      </c>
      <c r="EE223" s="7">
        <f t="shared" si="287"/>
        <v>3153693.18</v>
      </c>
      <c r="EF223" s="7">
        <f t="shared" si="287"/>
        <v>15761801.26</v>
      </c>
      <c r="EG223" s="7">
        <f t="shared" si="287"/>
        <v>3646375</v>
      </c>
      <c r="EH223" s="7">
        <f t="shared" si="287"/>
        <v>3657060.93</v>
      </c>
      <c r="EI223" s="7">
        <f t="shared" si="287"/>
        <v>158104870.38999999</v>
      </c>
      <c r="EJ223" s="7">
        <f t="shared" si="287"/>
        <v>101606936.52</v>
      </c>
      <c r="EK223" s="7">
        <f t="shared" si="287"/>
        <v>7606500.4699999997</v>
      </c>
      <c r="EL223" s="7">
        <f t="shared" si="287"/>
        <v>5332366.1399999997</v>
      </c>
      <c r="EM223" s="7">
        <f t="shared" si="287"/>
        <v>4885910.22</v>
      </c>
      <c r="EN223" s="7">
        <f t="shared" si="287"/>
        <v>11160024.810000001</v>
      </c>
      <c r="EO223" s="7">
        <f t="shared" si="287"/>
        <v>4277988.5999999996</v>
      </c>
      <c r="EP223" s="7">
        <f t="shared" si="287"/>
        <v>5319553.49</v>
      </c>
      <c r="EQ223" s="7">
        <f t="shared" si="287"/>
        <v>28396207.280000001</v>
      </c>
      <c r="ER223" s="7">
        <f t="shared" si="287"/>
        <v>4479954.25</v>
      </c>
      <c r="ES223" s="7">
        <f t="shared" si="287"/>
        <v>2813757.4399999999</v>
      </c>
      <c r="ET223" s="7">
        <f t="shared" si="287"/>
        <v>3840998.06</v>
      </c>
      <c r="EU223" s="7">
        <f t="shared" si="287"/>
        <v>7298183.3499999996</v>
      </c>
      <c r="EV223" s="7">
        <f t="shared" si="287"/>
        <v>1698100.9</v>
      </c>
      <c r="EW223" s="7">
        <f t="shared" si="287"/>
        <v>12345384.91</v>
      </c>
      <c r="EX223" s="7">
        <f t="shared" si="287"/>
        <v>3378256.85</v>
      </c>
      <c r="EY223" s="7">
        <f t="shared" si="287"/>
        <v>10430161.15</v>
      </c>
      <c r="EZ223" s="7">
        <f t="shared" si="287"/>
        <v>2555396.02</v>
      </c>
      <c r="FA223" s="7">
        <f t="shared" si="287"/>
        <v>38934664.560000002</v>
      </c>
      <c r="FB223" s="7">
        <f t="shared" si="287"/>
        <v>4423129.18</v>
      </c>
      <c r="FC223" s="7">
        <f t="shared" si="287"/>
        <v>19014410.289999999</v>
      </c>
      <c r="FD223" s="7">
        <f t="shared" si="287"/>
        <v>4896845.33</v>
      </c>
      <c r="FE223" s="7">
        <f t="shared" si="287"/>
        <v>1911086.3</v>
      </c>
      <c r="FF223" s="7">
        <f t="shared" si="287"/>
        <v>3381828.68</v>
      </c>
      <c r="FG223" s="7">
        <f t="shared" si="287"/>
        <v>2489086.52</v>
      </c>
      <c r="FH223" s="7">
        <f t="shared" si="287"/>
        <v>1449189.85</v>
      </c>
      <c r="FI223" s="7">
        <f t="shared" si="287"/>
        <v>18877643.73</v>
      </c>
      <c r="FJ223" s="7">
        <f t="shared" si="287"/>
        <v>20771278.16</v>
      </c>
      <c r="FK223" s="7">
        <f t="shared" si="287"/>
        <v>26209827.98</v>
      </c>
      <c r="FL223" s="7">
        <f t="shared" si="287"/>
        <v>87233089.030000001</v>
      </c>
      <c r="FM223" s="7">
        <f t="shared" si="287"/>
        <v>39615904.340000004</v>
      </c>
      <c r="FN223" s="7">
        <f t="shared" si="287"/>
        <v>240458193.05000001</v>
      </c>
      <c r="FO223" s="7">
        <f t="shared" si="287"/>
        <v>11848182.35</v>
      </c>
      <c r="FP223" s="7">
        <f t="shared" si="287"/>
        <v>25138237.449999999</v>
      </c>
      <c r="FQ223" s="7">
        <f t="shared" si="287"/>
        <v>10636469.529999999</v>
      </c>
      <c r="FR223" s="7">
        <f t="shared" si="287"/>
        <v>3112394.96</v>
      </c>
      <c r="FS223" s="7">
        <f t="shared" si="287"/>
        <v>3252618.47</v>
      </c>
      <c r="FT223" s="7">
        <f t="shared" si="287"/>
        <v>1380378.58</v>
      </c>
      <c r="FU223" s="7">
        <f t="shared" si="287"/>
        <v>9972496.4000000004</v>
      </c>
      <c r="FV223" s="7">
        <f t="shared" si="287"/>
        <v>8185701.0499999998</v>
      </c>
      <c r="FW223" s="7">
        <f t="shared" si="287"/>
        <v>3110505.07</v>
      </c>
      <c r="FX223" s="7">
        <f t="shared" si="287"/>
        <v>1293510.5</v>
      </c>
      <c r="FY223" s="7"/>
      <c r="FZ223" s="7">
        <f>SUM(C223:FX223)</f>
        <v>9240571827.7700005</v>
      </c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</row>
    <row r="224" spans="1:195" x14ac:dyDescent="0.35">
      <c r="A224" s="95" t="s">
        <v>764</v>
      </c>
      <c r="B224" s="96" t="s">
        <v>737</v>
      </c>
      <c r="C224" s="7">
        <f t="shared" ref="C224:BN224" si="288">MIN(C219,C223)</f>
        <v>69375299.180000007</v>
      </c>
      <c r="D224" s="7">
        <f t="shared" si="288"/>
        <v>426679347.41000003</v>
      </c>
      <c r="E224" s="7">
        <f t="shared" si="288"/>
        <v>69368947.049999997</v>
      </c>
      <c r="F224" s="7">
        <f t="shared" si="288"/>
        <v>222926673.84999999</v>
      </c>
      <c r="G224" s="7">
        <f t="shared" si="288"/>
        <v>17348871.469999999</v>
      </c>
      <c r="H224" s="7">
        <f t="shared" si="288"/>
        <v>12314973.199999999</v>
      </c>
      <c r="I224" s="7">
        <f t="shared" si="288"/>
        <v>98482143.920000002</v>
      </c>
      <c r="J224" s="7">
        <f t="shared" si="288"/>
        <v>22540400.34</v>
      </c>
      <c r="K224" s="7">
        <f t="shared" si="288"/>
        <v>3959298.8</v>
      </c>
      <c r="L224" s="7">
        <f t="shared" si="288"/>
        <v>25004445.27</v>
      </c>
      <c r="M224" s="7">
        <f t="shared" si="288"/>
        <v>13715457.559999999</v>
      </c>
      <c r="N224" s="7">
        <f t="shared" si="288"/>
        <v>555926928.12</v>
      </c>
      <c r="O224" s="7">
        <f t="shared" si="288"/>
        <v>138598779.93000001</v>
      </c>
      <c r="P224" s="7">
        <f t="shared" si="288"/>
        <v>4799040.18</v>
      </c>
      <c r="Q224" s="7">
        <f t="shared" si="288"/>
        <v>434614516.20999998</v>
      </c>
      <c r="R224" s="7">
        <f t="shared" si="288"/>
        <v>55997993.719999999</v>
      </c>
      <c r="S224" s="7">
        <f t="shared" si="288"/>
        <v>17849517.699999999</v>
      </c>
      <c r="T224" s="7">
        <f t="shared" si="288"/>
        <v>2723775.43</v>
      </c>
      <c r="U224" s="7">
        <f t="shared" si="288"/>
        <v>1161742.24</v>
      </c>
      <c r="V224" s="7">
        <f t="shared" si="288"/>
        <v>3716994.47</v>
      </c>
      <c r="W224" s="7">
        <f t="shared" si="288"/>
        <v>3433578.72</v>
      </c>
      <c r="X224" s="7">
        <f t="shared" si="288"/>
        <v>1059857.6600000001</v>
      </c>
      <c r="Y224" s="7">
        <f t="shared" si="288"/>
        <v>10262217.98</v>
      </c>
      <c r="Z224" s="7">
        <f t="shared" si="288"/>
        <v>3391511.51</v>
      </c>
      <c r="AA224" s="7">
        <f t="shared" si="288"/>
        <v>327215594.30000001</v>
      </c>
      <c r="AB224" s="7">
        <f t="shared" si="288"/>
        <v>298779016.99000001</v>
      </c>
      <c r="AC224" s="7">
        <f t="shared" si="288"/>
        <v>10369637.310000001</v>
      </c>
      <c r="AD224" s="7">
        <f t="shared" si="288"/>
        <v>14837079.99</v>
      </c>
      <c r="AE224" s="7">
        <f t="shared" si="288"/>
        <v>1872048.68</v>
      </c>
      <c r="AF224" s="7">
        <f t="shared" si="288"/>
        <v>3115663.29</v>
      </c>
      <c r="AG224" s="7">
        <f t="shared" si="288"/>
        <v>7430644.4400000004</v>
      </c>
      <c r="AH224" s="7">
        <f t="shared" si="288"/>
        <v>10831082.16</v>
      </c>
      <c r="AI224" s="7">
        <f t="shared" si="288"/>
        <v>4892114.7699999996</v>
      </c>
      <c r="AJ224" s="7">
        <f t="shared" si="288"/>
        <v>3088489.5</v>
      </c>
      <c r="AK224" s="7">
        <f t="shared" si="288"/>
        <v>3098789.18</v>
      </c>
      <c r="AL224" s="7">
        <f t="shared" si="288"/>
        <v>3876240.35</v>
      </c>
      <c r="AM224" s="7">
        <f t="shared" si="288"/>
        <v>4814744.6399999997</v>
      </c>
      <c r="AN224" s="7">
        <f t="shared" si="288"/>
        <v>4548380.09</v>
      </c>
      <c r="AO224" s="7">
        <f t="shared" si="288"/>
        <v>45266850.469999999</v>
      </c>
      <c r="AP224" s="7">
        <f t="shared" si="288"/>
        <v>944162452.98000002</v>
      </c>
      <c r="AQ224" s="7">
        <f t="shared" si="288"/>
        <v>3792826.47</v>
      </c>
      <c r="AR224" s="7">
        <f t="shared" si="288"/>
        <v>662394669.47000003</v>
      </c>
      <c r="AS224" s="7">
        <f t="shared" si="288"/>
        <v>75383759.459999993</v>
      </c>
      <c r="AT224" s="7">
        <f t="shared" si="288"/>
        <v>24876638.18</v>
      </c>
      <c r="AU224" s="7">
        <f t="shared" si="288"/>
        <v>4266750.46</v>
      </c>
      <c r="AV224" s="7">
        <f t="shared" si="288"/>
        <v>4323687.92</v>
      </c>
      <c r="AW224" s="7">
        <f t="shared" si="288"/>
        <v>4078111.94</v>
      </c>
      <c r="AX224" s="7">
        <f t="shared" si="288"/>
        <v>1553475.0899999999</v>
      </c>
      <c r="AY224" s="7">
        <f t="shared" si="288"/>
        <v>5472810.96</v>
      </c>
      <c r="AZ224" s="7">
        <f t="shared" si="288"/>
        <v>136953257.69</v>
      </c>
      <c r="BA224" s="7">
        <f t="shared" si="288"/>
        <v>93568960.489999995</v>
      </c>
      <c r="BB224" s="7">
        <f t="shared" si="288"/>
        <v>80014965.260000005</v>
      </c>
      <c r="BC224" s="7">
        <f t="shared" si="288"/>
        <v>282997390.63</v>
      </c>
      <c r="BD224" s="7">
        <f t="shared" si="288"/>
        <v>36448480.380000003</v>
      </c>
      <c r="BE224" s="7">
        <f t="shared" si="288"/>
        <v>14257945.27</v>
      </c>
      <c r="BF224" s="7">
        <f t="shared" si="288"/>
        <v>260161068.84</v>
      </c>
      <c r="BG224" s="7">
        <f t="shared" si="288"/>
        <v>10704489.07</v>
      </c>
      <c r="BH224" s="7">
        <f t="shared" si="288"/>
        <v>7020083.9400000004</v>
      </c>
      <c r="BI224" s="7">
        <f t="shared" si="288"/>
        <v>4065394.67</v>
      </c>
      <c r="BJ224" s="7">
        <f t="shared" si="288"/>
        <v>64682052.840000004</v>
      </c>
      <c r="BK224" s="7">
        <f t="shared" si="288"/>
        <v>314588393.17000002</v>
      </c>
      <c r="BL224" s="7">
        <f t="shared" si="288"/>
        <v>2392285.4899999998</v>
      </c>
      <c r="BM224" s="7">
        <f t="shared" si="288"/>
        <v>4944093.1100000003</v>
      </c>
      <c r="BN224" s="7">
        <f t="shared" si="288"/>
        <v>33453161.469999999</v>
      </c>
      <c r="BO224" s="7">
        <f t="shared" ref="BO224:DZ224" si="289">MIN(BO219,BO223)</f>
        <v>13876102.57</v>
      </c>
      <c r="BP224" s="7">
        <f t="shared" si="289"/>
        <v>3286165.85</v>
      </c>
      <c r="BQ224" s="7">
        <f t="shared" si="289"/>
        <v>66844522.850000001</v>
      </c>
      <c r="BR224" s="7">
        <f t="shared" si="289"/>
        <v>46782437.159999996</v>
      </c>
      <c r="BS224" s="7">
        <f t="shared" si="289"/>
        <v>13450805.83</v>
      </c>
      <c r="BT224" s="7">
        <f t="shared" si="289"/>
        <v>5299235.34</v>
      </c>
      <c r="BU224" s="7">
        <f t="shared" si="289"/>
        <v>5416246.7300000004</v>
      </c>
      <c r="BV224" s="7">
        <f t="shared" si="289"/>
        <v>13549129.67</v>
      </c>
      <c r="BW224" s="7">
        <f t="shared" si="289"/>
        <v>21173652.57</v>
      </c>
      <c r="BX224" s="7">
        <f t="shared" si="289"/>
        <v>1607376.05</v>
      </c>
      <c r="BY224" s="7">
        <f t="shared" si="289"/>
        <v>5529200.6100000003</v>
      </c>
      <c r="BZ224" s="7">
        <f t="shared" si="289"/>
        <v>3034547.52</v>
      </c>
      <c r="CA224" s="7">
        <f t="shared" si="289"/>
        <v>2697410.28</v>
      </c>
      <c r="CB224" s="7">
        <f t="shared" si="289"/>
        <v>805075089.73999989</v>
      </c>
      <c r="CC224" s="7">
        <f t="shared" si="289"/>
        <v>3163946.96</v>
      </c>
      <c r="CD224" s="7">
        <f t="shared" si="289"/>
        <v>1586391.73</v>
      </c>
      <c r="CE224" s="7">
        <f t="shared" si="289"/>
        <v>2454501.9900000002</v>
      </c>
      <c r="CF224" s="7">
        <f t="shared" si="289"/>
        <v>2353383.25</v>
      </c>
      <c r="CG224" s="7">
        <f t="shared" si="289"/>
        <v>3390094.08</v>
      </c>
      <c r="CH224" s="7">
        <f t="shared" si="289"/>
        <v>2099380.7799999998</v>
      </c>
      <c r="CI224" s="7">
        <f t="shared" si="289"/>
        <v>7773902.2699999996</v>
      </c>
      <c r="CJ224" s="7">
        <f t="shared" si="289"/>
        <v>10601662.210000001</v>
      </c>
      <c r="CK224" s="7">
        <f t="shared" si="289"/>
        <v>59296191.950000003</v>
      </c>
      <c r="CL224" s="7">
        <f t="shared" si="289"/>
        <v>14679875.01</v>
      </c>
      <c r="CM224" s="7">
        <f t="shared" si="289"/>
        <v>8818765.6099999994</v>
      </c>
      <c r="CN224" s="7">
        <f t="shared" si="289"/>
        <v>328307857.87</v>
      </c>
      <c r="CO224" s="7">
        <f t="shared" si="289"/>
        <v>150628598.56</v>
      </c>
      <c r="CP224" s="7">
        <f t="shared" si="289"/>
        <v>11265038.01</v>
      </c>
      <c r="CQ224" s="7">
        <f t="shared" si="289"/>
        <v>9379969.6400000006</v>
      </c>
      <c r="CR224" s="7">
        <f t="shared" si="289"/>
        <v>3489392.85</v>
      </c>
      <c r="CS224" s="7">
        <f t="shared" si="289"/>
        <v>4289735.71</v>
      </c>
      <c r="CT224" s="7">
        <f t="shared" si="289"/>
        <v>1991139.16</v>
      </c>
      <c r="CU224" s="7">
        <f t="shared" si="289"/>
        <v>4272068.5600000005</v>
      </c>
      <c r="CV224" s="7">
        <f t="shared" si="289"/>
        <v>996476.94</v>
      </c>
      <c r="CW224" s="7">
        <f t="shared" si="289"/>
        <v>3443540.58</v>
      </c>
      <c r="CX224" s="7">
        <f t="shared" si="289"/>
        <v>5384551.9199999999</v>
      </c>
      <c r="CY224" s="7">
        <f t="shared" si="289"/>
        <v>1082220.6299999999</v>
      </c>
      <c r="CZ224" s="7">
        <f t="shared" si="289"/>
        <v>19981563.199999999</v>
      </c>
      <c r="DA224" s="7">
        <f t="shared" si="289"/>
        <v>3277195.57</v>
      </c>
      <c r="DB224" s="7">
        <f t="shared" si="289"/>
        <v>4414580.29</v>
      </c>
      <c r="DC224" s="7">
        <f t="shared" si="289"/>
        <v>3077008.32</v>
      </c>
      <c r="DD224" s="7">
        <f t="shared" si="289"/>
        <v>3031083.9</v>
      </c>
      <c r="DE224" s="7">
        <f t="shared" si="289"/>
        <v>4185380.21</v>
      </c>
      <c r="DF224" s="7">
        <f t="shared" si="289"/>
        <v>218966067.06</v>
      </c>
      <c r="DG224" s="7">
        <f t="shared" si="289"/>
        <v>1968443.93</v>
      </c>
      <c r="DH224" s="7">
        <f t="shared" si="289"/>
        <v>19416677.120000001</v>
      </c>
      <c r="DI224" s="7">
        <f t="shared" si="289"/>
        <v>26483510.609999999</v>
      </c>
      <c r="DJ224" s="7">
        <f t="shared" si="289"/>
        <v>7450731.3700000001</v>
      </c>
      <c r="DK224" s="7">
        <f t="shared" si="289"/>
        <v>5682426.5599999996</v>
      </c>
      <c r="DL224" s="7">
        <f t="shared" si="289"/>
        <v>61864247.609999999</v>
      </c>
      <c r="DM224" s="7">
        <f t="shared" si="289"/>
        <v>4023653.8200000003</v>
      </c>
      <c r="DN224" s="7">
        <f t="shared" si="289"/>
        <v>14799797.57</v>
      </c>
      <c r="DO224" s="7">
        <f t="shared" si="289"/>
        <v>34351326.68</v>
      </c>
      <c r="DP224" s="7">
        <f t="shared" si="289"/>
        <v>3412524.96</v>
      </c>
      <c r="DQ224" s="7">
        <f t="shared" si="289"/>
        <v>9249359.6100000013</v>
      </c>
      <c r="DR224" s="7">
        <f t="shared" si="289"/>
        <v>15469078.469999999</v>
      </c>
      <c r="DS224" s="7">
        <f t="shared" si="289"/>
        <v>8099461.8399999999</v>
      </c>
      <c r="DT224" s="7">
        <f t="shared" si="289"/>
        <v>3404644.92</v>
      </c>
      <c r="DU224" s="7">
        <f t="shared" si="289"/>
        <v>4786264.67</v>
      </c>
      <c r="DV224" s="7">
        <f t="shared" si="289"/>
        <v>3420124.39</v>
      </c>
      <c r="DW224" s="7">
        <f t="shared" si="289"/>
        <v>4350884.83</v>
      </c>
      <c r="DX224" s="7">
        <f t="shared" si="289"/>
        <v>3429291.8400000003</v>
      </c>
      <c r="DY224" s="7">
        <f t="shared" si="289"/>
        <v>4648378.32</v>
      </c>
      <c r="DZ224" s="7">
        <f t="shared" si="289"/>
        <v>8702043.5099999998</v>
      </c>
      <c r="EA224" s="7">
        <f t="shared" ref="EA224:FX224" si="290">MIN(EA219,EA223)</f>
        <v>6610819.8200000003</v>
      </c>
      <c r="EB224" s="7">
        <f t="shared" si="290"/>
        <v>6650905.5700000003</v>
      </c>
      <c r="EC224" s="7">
        <f t="shared" si="290"/>
        <v>4042403.8499999996</v>
      </c>
      <c r="ED224" s="7">
        <f t="shared" si="290"/>
        <v>22024031.410000004</v>
      </c>
      <c r="EE224" s="7">
        <f t="shared" si="290"/>
        <v>3153693.18</v>
      </c>
      <c r="EF224" s="7">
        <f t="shared" si="290"/>
        <v>15761801.26</v>
      </c>
      <c r="EG224" s="7">
        <f t="shared" si="290"/>
        <v>3646375</v>
      </c>
      <c r="EH224" s="7">
        <f t="shared" si="290"/>
        <v>3657060.93</v>
      </c>
      <c r="EI224" s="7">
        <f t="shared" si="290"/>
        <v>158104870.38999999</v>
      </c>
      <c r="EJ224" s="7">
        <f t="shared" si="290"/>
        <v>101606936.52</v>
      </c>
      <c r="EK224" s="7">
        <f t="shared" si="290"/>
        <v>7606500.4699999997</v>
      </c>
      <c r="EL224" s="7">
        <f t="shared" si="290"/>
        <v>5332366.1399999997</v>
      </c>
      <c r="EM224" s="7">
        <f t="shared" si="290"/>
        <v>4885910.22</v>
      </c>
      <c r="EN224" s="7">
        <f t="shared" si="290"/>
        <v>11110352.34</v>
      </c>
      <c r="EO224" s="7">
        <f t="shared" si="290"/>
        <v>4277988.5999999996</v>
      </c>
      <c r="EP224" s="7">
        <f t="shared" si="290"/>
        <v>5319553.49</v>
      </c>
      <c r="EQ224" s="7">
        <f t="shared" si="290"/>
        <v>28396207.280000001</v>
      </c>
      <c r="ER224" s="7">
        <f t="shared" si="290"/>
        <v>4479954.25</v>
      </c>
      <c r="ES224" s="7">
        <f t="shared" si="290"/>
        <v>2813757.4399999999</v>
      </c>
      <c r="ET224" s="7">
        <f t="shared" si="290"/>
        <v>3840998.06</v>
      </c>
      <c r="EU224" s="7">
        <f t="shared" si="290"/>
        <v>7165352.3200000003</v>
      </c>
      <c r="EV224" s="7">
        <f t="shared" si="290"/>
        <v>1698100.9</v>
      </c>
      <c r="EW224" s="7">
        <f t="shared" si="290"/>
        <v>12345384.91</v>
      </c>
      <c r="EX224" s="7">
        <f t="shared" si="290"/>
        <v>3360757.33</v>
      </c>
      <c r="EY224" s="7">
        <f t="shared" si="290"/>
        <v>8332261.3600000003</v>
      </c>
      <c r="EZ224" s="7">
        <f t="shared" si="290"/>
        <v>2555396.02</v>
      </c>
      <c r="FA224" s="7">
        <f t="shared" si="290"/>
        <v>38934664.560000002</v>
      </c>
      <c r="FB224" s="7">
        <f t="shared" si="290"/>
        <v>4423129.18</v>
      </c>
      <c r="FC224" s="7">
        <f t="shared" si="290"/>
        <v>19014410.289999999</v>
      </c>
      <c r="FD224" s="7">
        <f t="shared" si="290"/>
        <v>4896845.33</v>
      </c>
      <c r="FE224" s="7">
        <f t="shared" si="290"/>
        <v>1859462.77</v>
      </c>
      <c r="FF224" s="7">
        <f t="shared" si="290"/>
        <v>3381828.68</v>
      </c>
      <c r="FG224" s="7">
        <f t="shared" si="290"/>
        <v>2489086.52</v>
      </c>
      <c r="FH224" s="7">
        <f t="shared" si="290"/>
        <v>1449189.85</v>
      </c>
      <c r="FI224" s="7">
        <f t="shared" si="290"/>
        <v>18877643.73</v>
      </c>
      <c r="FJ224" s="7">
        <f t="shared" si="290"/>
        <v>20771278.16</v>
      </c>
      <c r="FK224" s="7">
        <f t="shared" si="290"/>
        <v>26209827.98</v>
      </c>
      <c r="FL224" s="7">
        <f t="shared" si="290"/>
        <v>83873152.5</v>
      </c>
      <c r="FM224" s="7">
        <f t="shared" si="290"/>
        <v>39204222.850000001</v>
      </c>
      <c r="FN224" s="7">
        <f t="shared" si="290"/>
        <v>239627169.77999997</v>
      </c>
      <c r="FO224" s="7">
        <f t="shared" si="290"/>
        <v>11848182.35</v>
      </c>
      <c r="FP224" s="7">
        <f t="shared" si="290"/>
        <v>24906944.43</v>
      </c>
      <c r="FQ224" s="7">
        <f t="shared" si="290"/>
        <v>10636469.529999999</v>
      </c>
      <c r="FR224" s="7">
        <f t="shared" si="290"/>
        <v>3112394.96</v>
      </c>
      <c r="FS224" s="7">
        <f t="shared" si="290"/>
        <v>3252618.47</v>
      </c>
      <c r="FT224" s="7">
        <f t="shared" si="290"/>
        <v>1380378.58</v>
      </c>
      <c r="FU224" s="7">
        <f t="shared" si="290"/>
        <v>9972496.4000000004</v>
      </c>
      <c r="FV224" s="7">
        <f t="shared" si="290"/>
        <v>8185701.0499999998</v>
      </c>
      <c r="FW224" s="7">
        <f t="shared" si="290"/>
        <v>3110505.07</v>
      </c>
      <c r="FX224" s="7">
        <f t="shared" si="290"/>
        <v>1293510.5</v>
      </c>
      <c r="FY224" s="7"/>
      <c r="FZ224" s="7">
        <f>SUM(C224:FX224)</f>
        <v>9207653106.1300011</v>
      </c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</row>
    <row r="225" spans="1:195" x14ac:dyDescent="0.35">
      <c r="A225" s="7"/>
      <c r="B225" s="7" t="s">
        <v>765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</row>
    <row r="226" spans="1:195" x14ac:dyDescent="0.35">
      <c r="A226" s="6" t="s">
        <v>766</v>
      </c>
      <c r="B226" s="7" t="s">
        <v>767</v>
      </c>
      <c r="C226" s="7">
        <f t="shared" ref="C226:BN226" si="291">ROUND(C224/C99,2)</f>
        <v>10635.98</v>
      </c>
      <c r="D226" s="7">
        <f t="shared" si="291"/>
        <v>10603.63</v>
      </c>
      <c r="E226" s="7">
        <f t="shared" si="291"/>
        <v>11291.25</v>
      </c>
      <c r="F226" s="7">
        <f t="shared" si="291"/>
        <v>9639.9500000000007</v>
      </c>
      <c r="G226" s="7">
        <f t="shared" si="291"/>
        <v>11029.16</v>
      </c>
      <c r="H226" s="7">
        <f t="shared" si="291"/>
        <v>11059.7</v>
      </c>
      <c r="I226" s="7">
        <f t="shared" si="291"/>
        <v>11320.05</v>
      </c>
      <c r="J226" s="7">
        <f t="shared" si="291"/>
        <v>10438.27</v>
      </c>
      <c r="K226" s="7">
        <f t="shared" si="291"/>
        <v>15054.37</v>
      </c>
      <c r="L226" s="7">
        <f t="shared" si="291"/>
        <v>11133.37</v>
      </c>
      <c r="M226" s="7">
        <f t="shared" si="291"/>
        <v>12833.78</v>
      </c>
      <c r="N226" s="7">
        <f t="shared" si="291"/>
        <v>10721</v>
      </c>
      <c r="O226" s="7">
        <f t="shared" si="291"/>
        <v>10249.65</v>
      </c>
      <c r="P226" s="7">
        <f t="shared" si="291"/>
        <v>14542.55</v>
      </c>
      <c r="Q226" s="7">
        <f t="shared" si="291"/>
        <v>11507.85</v>
      </c>
      <c r="R226" s="7">
        <f t="shared" si="291"/>
        <v>9230.69</v>
      </c>
      <c r="S226" s="7">
        <f t="shared" si="291"/>
        <v>10940.56</v>
      </c>
      <c r="T226" s="7">
        <f t="shared" si="291"/>
        <v>16679.580000000002</v>
      </c>
      <c r="U226" s="7">
        <f t="shared" si="291"/>
        <v>22213.040000000001</v>
      </c>
      <c r="V226" s="7">
        <f t="shared" si="291"/>
        <v>14079.52</v>
      </c>
      <c r="W226" s="7">
        <f t="shared" si="291"/>
        <v>16319.29</v>
      </c>
      <c r="X226" s="7">
        <f t="shared" si="291"/>
        <v>21197.15</v>
      </c>
      <c r="Y226" s="7">
        <f t="shared" si="291"/>
        <v>10757.04</v>
      </c>
      <c r="Z226" s="7">
        <f t="shared" si="291"/>
        <v>14662.83</v>
      </c>
      <c r="AA226" s="7">
        <f t="shared" si="291"/>
        <v>10518.97</v>
      </c>
      <c r="AB226" s="7">
        <f t="shared" si="291"/>
        <v>10652.91</v>
      </c>
      <c r="AC226" s="7">
        <f t="shared" si="291"/>
        <v>11031.53</v>
      </c>
      <c r="AD226" s="7">
        <f t="shared" si="291"/>
        <v>10519.77</v>
      </c>
      <c r="AE226" s="7">
        <f t="shared" si="291"/>
        <v>19789.099999999999</v>
      </c>
      <c r="AF226" s="7">
        <f t="shared" si="291"/>
        <v>18220.25</v>
      </c>
      <c r="AG226" s="7">
        <f t="shared" si="291"/>
        <v>11892.84</v>
      </c>
      <c r="AH226" s="7">
        <f t="shared" si="291"/>
        <v>10791.15</v>
      </c>
      <c r="AI226" s="7">
        <f t="shared" si="291"/>
        <v>12690.31</v>
      </c>
      <c r="AJ226" s="7">
        <f t="shared" si="291"/>
        <v>18832.25</v>
      </c>
      <c r="AK226" s="7">
        <f t="shared" si="291"/>
        <v>17467.810000000001</v>
      </c>
      <c r="AL226" s="7">
        <f t="shared" si="291"/>
        <v>14044.35</v>
      </c>
      <c r="AM226" s="7">
        <f t="shared" si="291"/>
        <v>12405.94</v>
      </c>
      <c r="AN226" s="7">
        <f t="shared" si="291"/>
        <v>13854.34</v>
      </c>
      <c r="AO226" s="7">
        <f t="shared" si="291"/>
        <v>10110.530000000001</v>
      </c>
      <c r="AP226" s="7">
        <f t="shared" si="291"/>
        <v>11127.76</v>
      </c>
      <c r="AQ226" s="7">
        <f t="shared" si="291"/>
        <v>15790.29</v>
      </c>
      <c r="AR226" s="7">
        <f t="shared" si="291"/>
        <v>10339.67</v>
      </c>
      <c r="AS226" s="7">
        <f t="shared" si="291"/>
        <v>11240.4</v>
      </c>
      <c r="AT226" s="7">
        <f t="shared" si="291"/>
        <v>10649.7</v>
      </c>
      <c r="AU226" s="7">
        <f t="shared" si="291"/>
        <v>14662.37</v>
      </c>
      <c r="AV226" s="7">
        <f t="shared" si="291"/>
        <v>13800.47</v>
      </c>
      <c r="AW226" s="7">
        <f t="shared" si="291"/>
        <v>15930.12</v>
      </c>
      <c r="AX226" s="7">
        <f t="shared" si="291"/>
        <v>22845.22</v>
      </c>
      <c r="AY226" s="7">
        <f t="shared" si="291"/>
        <v>12859.05</v>
      </c>
      <c r="AZ226" s="7">
        <f t="shared" si="291"/>
        <v>10891.87</v>
      </c>
      <c r="BA226" s="7">
        <f t="shared" si="291"/>
        <v>10108.68</v>
      </c>
      <c r="BB226" s="7">
        <f t="shared" si="291"/>
        <v>10291.049999999999</v>
      </c>
      <c r="BC226" s="7">
        <f t="shared" si="291"/>
        <v>10659.56</v>
      </c>
      <c r="BD226" s="7">
        <f t="shared" si="291"/>
        <v>10065.86</v>
      </c>
      <c r="BE226" s="7">
        <f t="shared" si="291"/>
        <v>10977.78</v>
      </c>
      <c r="BF226" s="7">
        <f t="shared" si="291"/>
        <v>10160.36</v>
      </c>
      <c r="BG226" s="7">
        <f t="shared" si="291"/>
        <v>11510.2</v>
      </c>
      <c r="BH226" s="7">
        <f t="shared" si="291"/>
        <v>11832.27</v>
      </c>
      <c r="BI226" s="7">
        <f t="shared" si="291"/>
        <v>15528.63</v>
      </c>
      <c r="BJ226" s="7">
        <f t="shared" si="291"/>
        <v>10238.709999999999</v>
      </c>
      <c r="BK226" s="7">
        <f t="shared" si="291"/>
        <v>10352.25</v>
      </c>
      <c r="BL226" s="7">
        <f t="shared" si="291"/>
        <v>20605.39</v>
      </c>
      <c r="BM226" s="7">
        <f t="shared" si="291"/>
        <v>13564.04</v>
      </c>
      <c r="BN226" s="7">
        <f t="shared" si="291"/>
        <v>10163.81</v>
      </c>
      <c r="BO226" s="7">
        <f t="shared" ref="BO226:DZ226" si="292">ROUND(BO224/BO99,2)</f>
        <v>10681.32</v>
      </c>
      <c r="BP226" s="7">
        <f t="shared" si="292"/>
        <v>18075.72</v>
      </c>
      <c r="BQ226" s="7">
        <f t="shared" si="292"/>
        <v>11260.3</v>
      </c>
      <c r="BR226" s="7">
        <f t="shared" si="292"/>
        <v>10384.1</v>
      </c>
      <c r="BS226" s="7">
        <f t="shared" si="292"/>
        <v>11832.17</v>
      </c>
      <c r="BT226" s="7">
        <f t="shared" si="292"/>
        <v>13113.67</v>
      </c>
      <c r="BU226" s="7">
        <f t="shared" si="292"/>
        <v>13210.36</v>
      </c>
      <c r="BV226" s="7">
        <f t="shared" si="292"/>
        <v>10854.93</v>
      </c>
      <c r="BW226" s="7">
        <f t="shared" si="292"/>
        <v>10583.12</v>
      </c>
      <c r="BX226" s="7">
        <f t="shared" si="292"/>
        <v>23028.31</v>
      </c>
      <c r="BY226" s="7">
        <f t="shared" si="292"/>
        <v>11756.75</v>
      </c>
      <c r="BZ226" s="7">
        <f t="shared" si="292"/>
        <v>14730.81</v>
      </c>
      <c r="CA226" s="7">
        <f t="shared" si="292"/>
        <v>17595.63</v>
      </c>
      <c r="CB226" s="7">
        <f t="shared" si="292"/>
        <v>10479.65</v>
      </c>
      <c r="CC226" s="7">
        <f t="shared" si="292"/>
        <v>16478.89</v>
      </c>
      <c r="CD226" s="7">
        <f t="shared" si="292"/>
        <v>7368.28</v>
      </c>
      <c r="CE226" s="7">
        <f t="shared" si="292"/>
        <v>15959.05</v>
      </c>
      <c r="CF226" s="7">
        <f t="shared" si="292"/>
        <v>18545.18</v>
      </c>
      <c r="CG226" s="7">
        <f t="shared" si="292"/>
        <v>16593.71</v>
      </c>
      <c r="CH226" s="7">
        <f t="shared" si="292"/>
        <v>20342.84</v>
      </c>
      <c r="CI226" s="7">
        <f t="shared" si="292"/>
        <v>11053.47</v>
      </c>
      <c r="CJ226" s="7">
        <f t="shared" si="292"/>
        <v>11482.36</v>
      </c>
      <c r="CK226" s="7">
        <f t="shared" si="292"/>
        <v>10365.379999999999</v>
      </c>
      <c r="CL226" s="7">
        <f t="shared" si="292"/>
        <v>11205.16</v>
      </c>
      <c r="CM226" s="7">
        <f t="shared" si="292"/>
        <v>11845.22</v>
      </c>
      <c r="CN226" s="7">
        <f t="shared" si="292"/>
        <v>10029.44</v>
      </c>
      <c r="CO226" s="7">
        <f t="shared" si="292"/>
        <v>10192.549999999999</v>
      </c>
      <c r="CP226" s="7">
        <f t="shared" si="292"/>
        <v>11206.76</v>
      </c>
      <c r="CQ226" s="7">
        <f t="shared" si="292"/>
        <v>11726.43</v>
      </c>
      <c r="CR226" s="7">
        <f t="shared" si="292"/>
        <v>14892.84</v>
      </c>
      <c r="CS226" s="7">
        <f t="shared" si="292"/>
        <v>13430.61</v>
      </c>
      <c r="CT226" s="7">
        <f t="shared" si="292"/>
        <v>19090.5</v>
      </c>
      <c r="CU226" s="7">
        <f t="shared" si="292"/>
        <v>10522.34</v>
      </c>
      <c r="CV226" s="7">
        <f t="shared" si="292"/>
        <v>19929.54</v>
      </c>
      <c r="CW226" s="7">
        <f t="shared" si="292"/>
        <v>16797.759999999998</v>
      </c>
      <c r="CX226" s="7">
        <f t="shared" si="292"/>
        <v>11444.32</v>
      </c>
      <c r="CY226" s="7">
        <f t="shared" si="292"/>
        <v>21644.41</v>
      </c>
      <c r="CZ226" s="7">
        <f t="shared" si="292"/>
        <v>10466.48</v>
      </c>
      <c r="DA226" s="7">
        <f t="shared" si="292"/>
        <v>16199.68</v>
      </c>
      <c r="DB226" s="7">
        <f t="shared" si="292"/>
        <v>13688.62</v>
      </c>
      <c r="DC226" s="7">
        <f t="shared" si="292"/>
        <v>16906.64</v>
      </c>
      <c r="DD226" s="7">
        <f t="shared" si="292"/>
        <v>19306.27</v>
      </c>
      <c r="DE226" s="7">
        <f t="shared" si="292"/>
        <v>13211.43</v>
      </c>
      <c r="DF226" s="7">
        <f t="shared" si="292"/>
        <v>10195.9</v>
      </c>
      <c r="DG226" s="7">
        <f t="shared" si="292"/>
        <v>20720.46</v>
      </c>
      <c r="DH226" s="7">
        <f t="shared" si="292"/>
        <v>10183.93</v>
      </c>
      <c r="DI226" s="7">
        <f t="shared" si="292"/>
        <v>10430.27</v>
      </c>
      <c r="DJ226" s="7">
        <f t="shared" si="292"/>
        <v>11641.77</v>
      </c>
      <c r="DK226" s="7">
        <f t="shared" si="292"/>
        <v>11704.28</v>
      </c>
      <c r="DL226" s="7">
        <f t="shared" si="292"/>
        <v>10799</v>
      </c>
      <c r="DM226" s="7">
        <f t="shared" si="292"/>
        <v>17151.12</v>
      </c>
      <c r="DN226" s="7">
        <f t="shared" si="292"/>
        <v>11365.23</v>
      </c>
      <c r="DO226" s="7">
        <f t="shared" si="292"/>
        <v>10631.79</v>
      </c>
      <c r="DP226" s="7">
        <f t="shared" si="292"/>
        <v>16977.740000000002</v>
      </c>
      <c r="DQ226" s="7">
        <f t="shared" si="292"/>
        <v>11321.13</v>
      </c>
      <c r="DR226" s="7">
        <f t="shared" si="292"/>
        <v>11309.46</v>
      </c>
      <c r="DS226" s="7">
        <f t="shared" si="292"/>
        <v>12067.14</v>
      </c>
      <c r="DT226" s="7">
        <f t="shared" si="292"/>
        <v>18862.3</v>
      </c>
      <c r="DU226" s="7">
        <f t="shared" si="292"/>
        <v>13306.27</v>
      </c>
      <c r="DV226" s="7">
        <f t="shared" si="292"/>
        <v>15996.84</v>
      </c>
      <c r="DW226" s="7">
        <f t="shared" si="292"/>
        <v>13949.61</v>
      </c>
      <c r="DX226" s="7">
        <f t="shared" si="292"/>
        <v>20559.3</v>
      </c>
      <c r="DY226" s="7">
        <f t="shared" si="292"/>
        <v>14865.3</v>
      </c>
      <c r="DZ226" s="7">
        <f t="shared" si="292"/>
        <v>11775.43</v>
      </c>
      <c r="EA226" s="7">
        <f t="shared" ref="EA226:FX226" si="293">ROUND(EA224/EA99,2)</f>
        <v>11980.46</v>
      </c>
      <c r="EB226" s="7">
        <f t="shared" si="293"/>
        <v>11649.86</v>
      </c>
      <c r="EC226" s="7">
        <f t="shared" si="293"/>
        <v>13376.58</v>
      </c>
      <c r="ED226" s="7">
        <f t="shared" si="293"/>
        <v>13881.28</v>
      </c>
      <c r="EE226" s="7">
        <f t="shared" si="293"/>
        <v>16298.16</v>
      </c>
      <c r="EF226" s="7">
        <f t="shared" si="293"/>
        <v>10988.43</v>
      </c>
      <c r="EG226" s="7">
        <f t="shared" si="293"/>
        <v>14210.35</v>
      </c>
      <c r="EH226" s="7">
        <f t="shared" si="293"/>
        <v>14569.96</v>
      </c>
      <c r="EI226" s="7">
        <f t="shared" si="293"/>
        <v>10909.13</v>
      </c>
      <c r="EJ226" s="7">
        <f t="shared" si="293"/>
        <v>9838.77</v>
      </c>
      <c r="EK226" s="7">
        <f t="shared" si="293"/>
        <v>11088.19</v>
      </c>
      <c r="EL226" s="7">
        <f t="shared" si="293"/>
        <v>11406.13</v>
      </c>
      <c r="EM226" s="7">
        <f t="shared" si="293"/>
        <v>12341.27</v>
      </c>
      <c r="EN226" s="7">
        <f t="shared" si="293"/>
        <v>11092.6</v>
      </c>
      <c r="EO226" s="7">
        <f t="shared" si="293"/>
        <v>13062.56</v>
      </c>
      <c r="EP226" s="7">
        <f t="shared" si="293"/>
        <v>12635.52</v>
      </c>
      <c r="EQ226" s="7">
        <f t="shared" si="293"/>
        <v>10534.67</v>
      </c>
      <c r="ER226" s="7">
        <f t="shared" si="293"/>
        <v>14290.13</v>
      </c>
      <c r="ES226" s="7">
        <f t="shared" si="293"/>
        <v>16041.95</v>
      </c>
      <c r="ET226" s="7">
        <f t="shared" si="293"/>
        <v>19557.02</v>
      </c>
      <c r="EU226" s="7">
        <f t="shared" si="293"/>
        <v>12407.54</v>
      </c>
      <c r="EV226" s="7">
        <f t="shared" si="293"/>
        <v>22197.4</v>
      </c>
      <c r="EW226" s="7">
        <f t="shared" si="293"/>
        <v>14295.26</v>
      </c>
      <c r="EX226" s="7">
        <f t="shared" si="293"/>
        <v>19769.16</v>
      </c>
      <c r="EY226" s="7">
        <f t="shared" si="293"/>
        <v>10560.53</v>
      </c>
      <c r="EZ226" s="7">
        <f t="shared" si="293"/>
        <v>19506.84</v>
      </c>
      <c r="FA226" s="7">
        <f t="shared" si="293"/>
        <v>11219.39</v>
      </c>
      <c r="FB226" s="7">
        <f t="shared" si="293"/>
        <v>14332.89</v>
      </c>
      <c r="FC226" s="7">
        <f t="shared" si="293"/>
        <v>9028.68</v>
      </c>
      <c r="FD226" s="7">
        <f t="shared" si="293"/>
        <v>12031.56</v>
      </c>
      <c r="FE226" s="7">
        <f t="shared" si="293"/>
        <v>21571.49</v>
      </c>
      <c r="FF226" s="7">
        <f t="shared" si="293"/>
        <v>17166.64</v>
      </c>
      <c r="FG226" s="7">
        <f t="shared" si="293"/>
        <v>19445.990000000002</v>
      </c>
      <c r="FH226" s="7">
        <f t="shared" si="293"/>
        <v>20411.12</v>
      </c>
      <c r="FI226" s="7">
        <f t="shared" si="293"/>
        <v>10647.89</v>
      </c>
      <c r="FJ226" s="7">
        <f t="shared" si="293"/>
        <v>10298.11</v>
      </c>
      <c r="FK226" s="7">
        <f t="shared" si="293"/>
        <v>10181.34</v>
      </c>
      <c r="FL226" s="7">
        <f t="shared" si="293"/>
        <v>10250.81</v>
      </c>
      <c r="FM226" s="7">
        <f t="shared" si="293"/>
        <v>10250.81</v>
      </c>
      <c r="FN226" s="7">
        <f t="shared" si="293"/>
        <v>10884.28</v>
      </c>
      <c r="FO226" s="7">
        <f t="shared" si="293"/>
        <v>10840.06</v>
      </c>
      <c r="FP226" s="7">
        <f t="shared" si="293"/>
        <v>10862.17</v>
      </c>
      <c r="FQ226" s="7">
        <f t="shared" si="293"/>
        <v>10752.6</v>
      </c>
      <c r="FR226" s="7">
        <f t="shared" si="293"/>
        <v>18222.45</v>
      </c>
      <c r="FS226" s="7">
        <f t="shared" si="293"/>
        <v>17173.28</v>
      </c>
      <c r="FT226" s="7">
        <f t="shared" si="293"/>
        <v>22816.17</v>
      </c>
      <c r="FU226" s="7">
        <f t="shared" si="293"/>
        <v>12061.56</v>
      </c>
      <c r="FV226" s="7">
        <f t="shared" si="293"/>
        <v>11717.29</v>
      </c>
      <c r="FW226" s="7">
        <f t="shared" si="293"/>
        <v>18559.099999999999</v>
      </c>
      <c r="FX226" s="7">
        <f t="shared" si="293"/>
        <v>22495.83</v>
      </c>
      <c r="FY226" s="7"/>
      <c r="FZ226" s="7">
        <f>FZ224/FZ99</f>
        <v>10709.491092898912</v>
      </c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</row>
    <row r="227" spans="1:195" x14ac:dyDescent="0.35">
      <c r="A227" s="7"/>
      <c r="B227" s="7" t="s">
        <v>768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>
        <f>DK224-DK213</f>
        <v>5682426.5599999996</v>
      </c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</row>
    <row r="228" spans="1:195" x14ac:dyDescent="0.35">
      <c r="A228" s="6" t="s">
        <v>593</v>
      </c>
      <c r="B228" s="7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  <c r="AV228" s="86"/>
      <c r="AW228" s="86"/>
      <c r="AX228" s="86"/>
      <c r="AY228" s="86"/>
      <c r="AZ228" s="86"/>
      <c r="BA228" s="86"/>
      <c r="BB228" s="86"/>
      <c r="BC228" s="86"/>
      <c r="BD228" s="86"/>
      <c r="BE228" s="86"/>
      <c r="BF228" s="86"/>
      <c r="BG228" s="86"/>
      <c r="BH228" s="86"/>
      <c r="BI228" s="86"/>
      <c r="BJ228" s="86"/>
      <c r="BK228" s="86"/>
      <c r="BL228" s="86"/>
      <c r="BM228" s="86"/>
      <c r="BN228" s="86"/>
      <c r="BO228" s="86"/>
      <c r="BP228" s="86"/>
      <c r="BQ228" s="86"/>
      <c r="BR228" s="86"/>
      <c r="BS228" s="86"/>
      <c r="BT228" s="86"/>
      <c r="BU228" s="86"/>
      <c r="BV228" s="86"/>
      <c r="BW228" s="86"/>
      <c r="BX228" s="86"/>
      <c r="BY228" s="86"/>
      <c r="BZ228" s="86"/>
      <c r="CA228" s="86"/>
      <c r="CB228" s="86"/>
      <c r="CC228" s="86"/>
      <c r="CD228" s="86"/>
      <c r="CE228" s="86"/>
      <c r="CF228" s="86"/>
      <c r="CG228" s="86"/>
      <c r="CH228" s="86"/>
      <c r="CI228" s="86"/>
      <c r="CJ228" s="86"/>
      <c r="CK228" s="86"/>
      <c r="CL228" s="86"/>
      <c r="CM228" s="86"/>
      <c r="CN228" s="86"/>
      <c r="CO228" s="86"/>
      <c r="CP228" s="86"/>
      <c r="CQ228" s="86"/>
      <c r="CR228" s="86"/>
      <c r="CS228" s="86"/>
      <c r="CT228" s="86"/>
      <c r="CU228" s="86"/>
      <c r="CV228" s="86"/>
      <c r="CW228" s="86"/>
      <c r="CX228" s="86"/>
      <c r="CY228" s="86"/>
      <c r="CZ228" s="86"/>
      <c r="DA228" s="86"/>
      <c r="DB228" s="86"/>
      <c r="DC228" s="86"/>
      <c r="DD228" s="86"/>
      <c r="DE228" s="86"/>
      <c r="DF228" s="86"/>
      <c r="DG228" s="86"/>
      <c r="DH228" s="86"/>
      <c r="DI228" s="86"/>
      <c r="DJ228" s="86"/>
      <c r="DK228" s="86"/>
      <c r="DL228" s="86"/>
      <c r="DM228" s="86"/>
      <c r="DN228" s="86"/>
      <c r="DO228" s="86"/>
      <c r="DP228" s="86"/>
      <c r="DQ228" s="86"/>
      <c r="DR228" s="86"/>
      <c r="DS228" s="86"/>
      <c r="DT228" s="86"/>
      <c r="DU228" s="86"/>
      <c r="DV228" s="86"/>
      <c r="DW228" s="86"/>
      <c r="DX228" s="86"/>
      <c r="DY228" s="86"/>
      <c r="DZ228" s="86"/>
      <c r="EA228" s="86"/>
      <c r="EB228" s="86"/>
      <c r="EC228" s="86"/>
      <c r="ED228" s="86"/>
      <c r="EE228" s="86"/>
      <c r="EF228" s="86"/>
      <c r="EG228" s="86"/>
      <c r="EH228" s="86"/>
      <c r="EI228" s="86"/>
      <c r="EJ228" s="86"/>
      <c r="EK228" s="86"/>
      <c r="EL228" s="86"/>
      <c r="EM228" s="86"/>
      <c r="EN228" s="86"/>
      <c r="EO228" s="86"/>
      <c r="EP228" s="86"/>
      <c r="EQ228" s="86"/>
      <c r="ER228" s="86"/>
      <c r="ES228" s="86"/>
      <c r="ET228" s="86"/>
      <c r="EU228" s="86"/>
      <c r="EV228" s="86"/>
      <c r="EW228" s="86"/>
      <c r="EX228" s="86"/>
      <c r="EY228" s="86"/>
      <c r="EZ228" s="86"/>
      <c r="FA228" s="86"/>
      <c r="FB228" s="86"/>
      <c r="FC228" s="86"/>
      <c r="FD228" s="86"/>
      <c r="FE228" s="86"/>
      <c r="FF228" s="86"/>
      <c r="FG228" s="86"/>
      <c r="FH228" s="86"/>
      <c r="FI228" s="86"/>
      <c r="FJ228" s="86"/>
      <c r="FK228" s="86"/>
      <c r="FL228" s="86"/>
      <c r="FM228" s="86"/>
      <c r="FN228" s="86"/>
      <c r="FO228" s="86"/>
      <c r="FP228" s="86"/>
      <c r="FQ228" s="86"/>
      <c r="FR228" s="86"/>
      <c r="FS228" s="86"/>
      <c r="FT228" s="86"/>
      <c r="FU228" s="86"/>
      <c r="FV228" s="86"/>
      <c r="FW228" s="86"/>
      <c r="FX228" s="86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</row>
    <row r="229" spans="1:195" ht="31" x14ac:dyDescent="0.35">
      <c r="A229" s="6" t="s">
        <v>593</v>
      </c>
      <c r="B229" s="97" t="s">
        <v>769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</row>
    <row r="230" spans="1:195" x14ac:dyDescent="0.35">
      <c r="A230" s="6" t="s">
        <v>770</v>
      </c>
      <c r="B230" s="7" t="s">
        <v>771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86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</row>
    <row r="231" spans="1:195" x14ac:dyDescent="0.35">
      <c r="A231" s="7"/>
      <c r="B231" s="7" t="s">
        <v>772</v>
      </c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>
        <f>SUM(C229:FX229)</f>
        <v>0</v>
      </c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</row>
    <row r="232" spans="1:195" x14ac:dyDescent="0.35">
      <c r="A232" s="95" t="s">
        <v>773</v>
      </c>
      <c r="B232" s="96" t="s">
        <v>774</v>
      </c>
      <c r="C232" s="7">
        <f t="shared" ref="C232:BN232" si="294">IF((AND(C$198=C$224,C$71&lt;&gt;888888888.88))=TRUE(),C219,0)</f>
        <v>73954861.320000008</v>
      </c>
      <c r="D232" s="7">
        <f t="shared" si="294"/>
        <v>430454977.94999999</v>
      </c>
      <c r="E232" s="7">
        <f t="shared" si="294"/>
        <v>70557209.910000011</v>
      </c>
      <c r="F232" s="7">
        <f t="shared" si="294"/>
        <v>245257749.10999998</v>
      </c>
      <c r="G232" s="7">
        <f t="shared" si="294"/>
        <v>0</v>
      </c>
      <c r="H232" s="7">
        <f t="shared" si="294"/>
        <v>12444842.1</v>
      </c>
      <c r="I232" s="7">
        <f t="shared" si="294"/>
        <v>0</v>
      </c>
      <c r="J232" s="7">
        <f t="shared" si="294"/>
        <v>22995898.809999999</v>
      </c>
      <c r="K232" s="7">
        <f t="shared" si="294"/>
        <v>3999988.4499999997</v>
      </c>
      <c r="L232" s="7">
        <f t="shared" si="294"/>
        <v>25386664.190000001</v>
      </c>
      <c r="M232" s="7">
        <f t="shared" si="294"/>
        <v>0</v>
      </c>
      <c r="N232" s="7">
        <f t="shared" si="294"/>
        <v>562332280.88999999</v>
      </c>
      <c r="O232" s="7">
        <f t="shared" si="294"/>
        <v>139764829.45000002</v>
      </c>
      <c r="P232" s="7">
        <f t="shared" si="294"/>
        <v>4908941.29</v>
      </c>
      <c r="Q232" s="7">
        <f t="shared" si="294"/>
        <v>443114474.41999996</v>
      </c>
      <c r="R232" s="7">
        <f t="shared" si="294"/>
        <v>63499991.270000003</v>
      </c>
      <c r="S232" s="7">
        <f t="shared" si="294"/>
        <v>17988665.969999999</v>
      </c>
      <c r="T232" s="7">
        <f t="shared" si="294"/>
        <v>3025903.33</v>
      </c>
      <c r="U232" s="7">
        <f t="shared" si="294"/>
        <v>0</v>
      </c>
      <c r="V232" s="7">
        <f t="shared" si="294"/>
        <v>3931927.29</v>
      </c>
      <c r="W232" s="7">
        <f t="shared" si="294"/>
        <v>0</v>
      </c>
      <c r="X232" s="7">
        <f t="shared" si="294"/>
        <v>0</v>
      </c>
      <c r="Y232" s="7">
        <f t="shared" si="294"/>
        <v>10553044.780000001</v>
      </c>
      <c r="Z232" s="7">
        <f t="shared" si="294"/>
        <v>3530879.47</v>
      </c>
      <c r="AA232" s="7">
        <f t="shared" si="294"/>
        <v>327706369.65999997</v>
      </c>
      <c r="AB232" s="7">
        <f t="shared" si="294"/>
        <v>0</v>
      </c>
      <c r="AC232" s="7">
        <f t="shared" si="294"/>
        <v>0</v>
      </c>
      <c r="AD232" s="7">
        <f t="shared" si="294"/>
        <v>14863831.52</v>
      </c>
      <c r="AE232" s="7">
        <f t="shared" si="294"/>
        <v>1913049.93</v>
      </c>
      <c r="AF232" s="7">
        <f t="shared" si="294"/>
        <v>3131922.74</v>
      </c>
      <c r="AG232" s="7">
        <f t="shared" si="294"/>
        <v>0</v>
      </c>
      <c r="AH232" s="7">
        <f t="shared" si="294"/>
        <v>10886022.639999999</v>
      </c>
      <c r="AI232" s="7">
        <f t="shared" si="294"/>
        <v>4958540.28</v>
      </c>
      <c r="AJ232" s="7">
        <f t="shared" si="294"/>
        <v>3130997.82</v>
      </c>
      <c r="AK232" s="7">
        <f t="shared" si="294"/>
        <v>3251395.5899999994</v>
      </c>
      <c r="AL232" s="7">
        <f t="shared" si="294"/>
        <v>4119445.9899999998</v>
      </c>
      <c r="AM232" s="7">
        <f t="shared" si="294"/>
        <v>4995277.1500000004</v>
      </c>
      <c r="AN232" s="7">
        <f t="shared" si="294"/>
        <v>4595356.92</v>
      </c>
      <c r="AO232" s="7">
        <f t="shared" si="294"/>
        <v>47271864.119999997</v>
      </c>
      <c r="AP232" s="7">
        <f t="shared" si="294"/>
        <v>946104514.09000003</v>
      </c>
      <c r="AQ232" s="7">
        <f t="shared" si="294"/>
        <v>3954193.91</v>
      </c>
      <c r="AR232" s="7">
        <f t="shared" si="294"/>
        <v>665166797.85000002</v>
      </c>
      <c r="AS232" s="7">
        <f t="shared" si="294"/>
        <v>75843323.340000004</v>
      </c>
      <c r="AT232" s="7">
        <f t="shared" si="294"/>
        <v>24877667.479999997</v>
      </c>
      <c r="AU232" s="7">
        <f t="shared" si="294"/>
        <v>4413146.2399999993</v>
      </c>
      <c r="AV232" s="7">
        <f t="shared" si="294"/>
        <v>4673195.6399999997</v>
      </c>
      <c r="AW232" s="7">
        <f t="shared" si="294"/>
        <v>4091537.9</v>
      </c>
      <c r="AX232" s="7">
        <f t="shared" si="294"/>
        <v>0</v>
      </c>
      <c r="AY232" s="7">
        <f t="shared" si="294"/>
        <v>5581936.5200000005</v>
      </c>
      <c r="AZ232" s="7">
        <f t="shared" si="294"/>
        <v>137191598.38</v>
      </c>
      <c r="BA232" s="7">
        <f t="shared" si="294"/>
        <v>95068932.730000004</v>
      </c>
      <c r="BB232" s="7">
        <f t="shared" si="294"/>
        <v>80567335.100000009</v>
      </c>
      <c r="BC232" s="7">
        <f t="shared" si="294"/>
        <v>0</v>
      </c>
      <c r="BD232" s="7">
        <f t="shared" si="294"/>
        <v>37115618.960000001</v>
      </c>
      <c r="BE232" s="7">
        <f t="shared" si="294"/>
        <v>14329457.960000001</v>
      </c>
      <c r="BF232" s="7">
        <f t="shared" si="294"/>
        <v>261883537.88</v>
      </c>
      <c r="BG232" s="7">
        <f t="shared" si="294"/>
        <v>10864091.02</v>
      </c>
      <c r="BH232" s="7">
        <f t="shared" si="294"/>
        <v>7062954.580000001</v>
      </c>
      <c r="BI232" s="7">
        <f t="shared" si="294"/>
        <v>4227395.8000000007</v>
      </c>
      <c r="BJ232" s="7">
        <f t="shared" si="294"/>
        <v>64749749.32</v>
      </c>
      <c r="BK232" s="7">
        <f t="shared" si="294"/>
        <v>0</v>
      </c>
      <c r="BL232" s="7">
        <f t="shared" si="294"/>
        <v>0</v>
      </c>
      <c r="BM232" s="7">
        <f t="shared" si="294"/>
        <v>5066707.4600000009</v>
      </c>
      <c r="BN232" s="7">
        <f t="shared" si="294"/>
        <v>33896452.170000002</v>
      </c>
      <c r="BO232" s="7">
        <f t="shared" ref="BO232:DZ232" si="295">IF((AND(BO$198=BO$224,BO$71&lt;&gt;888888888.88))=TRUE(),BO219,0)</f>
        <v>13903515.82</v>
      </c>
      <c r="BP232" s="7">
        <f t="shared" si="295"/>
        <v>3294924.2</v>
      </c>
      <c r="BQ232" s="7">
        <f t="shared" si="295"/>
        <v>67696573.129999995</v>
      </c>
      <c r="BR232" s="7">
        <f t="shared" si="295"/>
        <v>46863756.460000001</v>
      </c>
      <c r="BS232" s="7">
        <f t="shared" si="295"/>
        <v>0</v>
      </c>
      <c r="BT232" s="7">
        <f t="shared" si="295"/>
        <v>5423377.0899999999</v>
      </c>
      <c r="BU232" s="7">
        <f t="shared" si="295"/>
        <v>5522574.6099999994</v>
      </c>
      <c r="BV232" s="7">
        <f t="shared" si="295"/>
        <v>13576300.4</v>
      </c>
      <c r="BW232" s="7">
        <f t="shared" si="295"/>
        <v>21462163.059999999</v>
      </c>
      <c r="BX232" s="7">
        <f t="shared" si="295"/>
        <v>1620405.31</v>
      </c>
      <c r="BY232" s="7">
        <f t="shared" si="295"/>
        <v>0</v>
      </c>
      <c r="BZ232" s="7">
        <f t="shared" si="295"/>
        <v>3408168.08</v>
      </c>
      <c r="CA232" s="7">
        <f t="shared" si="295"/>
        <v>2936115.31</v>
      </c>
      <c r="CB232" s="7">
        <f t="shared" si="295"/>
        <v>0</v>
      </c>
      <c r="CC232" s="7">
        <f t="shared" si="295"/>
        <v>3282593.38</v>
      </c>
      <c r="CD232" s="7">
        <f t="shared" si="295"/>
        <v>3248169.5500000003</v>
      </c>
      <c r="CE232" s="7">
        <f t="shared" si="295"/>
        <v>2814070.9499999997</v>
      </c>
      <c r="CF232" s="7">
        <f t="shared" si="295"/>
        <v>0</v>
      </c>
      <c r="CG232" s="7">
        <f t="shared" si="295"/>
        <v>3417682.1999999997</v>
      </c>
      <c r="CH232" s="7">
        <f t="shared" si="295"/>
        <v>2150336.34</v>
      </c>
      <c r="CI232" s="7">
        <f t="shared" si="295"/>
        <v>7913660.3800000008</v>
      </c>
      <c r="CJ232" s="7">
        <f t="shared" si="295"/>
        <v>10633667.390000001</v>
      </c>
      <c r="CK232" s="7">
        <f t="shared" si="295"/>
        <v>60801758.240000002</v>
      </c>
      <c r="CL232" s="7">
        <f t="shared" si="295"/>
        <v>14765318.27</v>
      </c>
      <c r="CM232" s="7">
        <f t="shared" si="295"/>
        <v>9179679.3499999996</v>
      </c>
      <c r="CN232" s="7">
        <f t="shared" si="295"/>
        <v>335154892.27999997</v>
      </c>
      <c r="CO232" s="7">
        <f t="shared" si="295"/>
        <v>151463389.41999999</v>
      </c>
      <c r="CP232" s="7">
        <f t="shared" si="295"/>
        <v>11619737.07</v>
      </c>
      <c r="CQ232" s="7">
        <f t="shared" si="295"/>
        <v>9722578.4800000004</v>
      </c>
      <c r="CR232" s="7">
        <f t="shared" si="295"/>
        <v>3758831.7300000004</v>
      </c>
      <c r="CS232" s="7">
        <f t="shared" si="295"/>
        <v>4390796.87</v>
      </c>
      <c r="CT232" s="7">
        <f t="shared" si="295"/>
        <v>2137839.65</v>
      </c>
      <c r="CU232" s="7">
        <f t="shared" si="295"/>
        <v>0</v>
      </c>
      <c r="CV232" s="7">
        <f t="shared" si="295"/>
        <v>0</v>
      </c>
      <c r="CW232" s="7">
        <f t="shared" si="295"/>
        <v>3492858.88</v>
      </c>
      <c r="CX232" s="7">
        <f t="shared" si="295"/>
        <v>5626472.3400000008</v>
      </c>
      <c r="CY232" s="7">
        <f t="shared" si="295"/>
        <v>0</v>
      </c>
      <c r="CZ232" s="7">
        <f t="shared" si="295"/>
        <v>20297741.07</v>
      </c>
      <c r="DA232" s="7">
        <f t="shared" si="295"/>
        <v>3385956.29</v>
      </c>
      <c r="DB232" s="7">
        <f t="shared" si="295"/>
        <v>4475640.01</v>
      </c>
      <c r="DC232" s="7">
        <f t="shared" si="295"/>
        <v>3185469.79</v>
      </c>
      <c r="DD232" s="7">
        <f t="shared" si="295"/>
        <v>0</v>
      </c>
      <c r="DE232" s="7">
        <f t="shared" si="295"/>
        <v>4420160.0300000012</v>
      </c>
      <c r="DF232" s="7">
        <f t="shared" si="295"/>
        <v>220126652.91</v>
      </c>
      <c r="DG232" s="7">
        <f t="shared" si="295"/>
        <v>2048529.01</v>
      </c>
      <c r="DH232" s="7">
        <f t="shared" si="295"/>
        <v>19944607.489999998</v>
      </c>
      <c r="DI232" s="7">
        <f t="shared" si="295"/>
        <v>26484159.91</v>
      </c>
      <c r="DJ232" s="7">
        <f t="shared" si="295"/>
        <v>0</v>
      </c>
      <c r="DK232" s="7">
        <f t="shared" si="295"/>
        <v>5821855.870000001</v>
      </c>
      <c r="DL232" s="7">
        <f t="shared" si="295"/>
        <v>0</v>
      </c>
      <c r="DM232" s="7">
        <f t="shared" si="295"/>
        <v>0</v>
      </c>
      <c r="DN232" s="7">
        <f t="shared" si="295"/>
        <v>0</v>
      </c>
      <c r="DO232" s="7">
        <f t="shared" si="295"/>
        <v>35174723.609999999</v>
      </c>
      <c r="DP232" s="7">
        <f t="shared" si="295"/>
        <v>3563941.39</v>
      </c>
      <c r="DQ232" s="7">
        <f t="shared" si="295"/>
        <v>0</v>
      </c>
      <c r="DR232" s="7">
        <f t="shared" si="295"/>
        <v>0</v>
      </c>
      <c r="DS232" s="7">
        <f t="shared" si="295"/>
        <v>0</v>
      </c>
      <c r="DT232" s="7">
        <f t="shared" si="295"/>
        <v>3410038.08</v>
      </c>
      <c r="DU232" s="7">
        <f t="shared" si="295"/>
        <v>4815715.75</v>
      </c>
      <c r="DV232" s="7">
        <f t="shared" si="295"/>
        <v>3582082.77</v>
      </c>
      <c r="DW232" s="7">
        <f t="shared" si="295"/>
        <v>4411751.32</v>
      </c>
      <c r="DX232" s="7">
        <f t="shared" si="295"/>
        <v>0</v>
      </c>
      <c r="DY232" s="7">
        <f t="shared" si="295"/>
        <v>4766315.9399999995</v>
      </c>
      <c r="DZ232" s="7">
        <f t="shared" si="295"/>
        <v>8782452.1799999997</v>
      </c>
      <c r="EA232" s="7">
        <f t="shared" ref="EA232:FX232" si="296">IF((AND(EA$198=EA$224,EA$71&lt;&gt;888888888.88))=TRUE(),EA219,0)</f>
        <v>6721729.6700000009</v>
      </c>
      <c r="EB232" s="7">
        <f t="shared" si="296"/>
        <v>6746025.0900000008</v>
      </c>
      <c r="EC232" s="7">
        <f t="shared" si="296"/>
        <v>0</v>
      </c>
      <c r="ED232" s="7">
        <f t="shared" si="296"/>
        <v>0</v>
      </c>
      <c r="EE232" s="7">
        <f t="shared" si="296"/>
        <v>3354536.51</v>
      </c>
      <c r="EF232" s="7">
        <f t="shared" si="296"/>
        <v>15872386.43</v>
      </c>
      <c r="EG232" s="7">
        <f t="shared" si="296"/>
        <v>3779193.05</v>
      </c>
      <c r="EH232" s="7">
        <f t="shared" si="296"/>
        <v>3768897.74</v>
      </c>
      <c r="EI232" s="7">
        <f t="shared" si="296"/>
        <v>159706258.57000002</v>
      </c>
      <c r="EJ232" s="7">
        <f t="shared" si="296"/>
        <v>105749859.64</v>
      </c>
      <c r="EK232" s="7">
        <f t="shared" si="296"/>
        <v>7666837.54</v>
      </c>
      <c r="EL232" s="7">
        <f t="shared" si="296"/>
        <v>5391488.2800000003</v>
      </c>
      <c r="EM232" s="7">
        <f t="shared" si="296"/>
        <v>5041579.28</v>
      </c>
      <c r="EN232" s="7">
        <f t="shared" si="296"/>
        <v>0</v>
      </c>
      <c r="EO232" s="7">
        <f t="shared" si="296"/>
        <v>4455954.99</v>
      </c>
      <c r="EP232" s="7">
        <f t="shared" si="296"/>
        <v>5521676.2800000003</v>
      </c>
      <c r="EQ232" s="7">
        <f t="shared" si="296"/>
        <v>28955555.169999998</v>
      </c>
      <c r="ER232" s="7">
        <f t="shared" si="296"/>
        <v>4693507.24</v>
      </c>
      <c r="ES232" s="7">
        <f t="shared" si="296"/>
        <v>3170530.44</v>
      </c>
      <c r="ET232" s="7">
        <f t="shared" si="296"/>
        <v>3844495.52</v>
      </c>
      <c r="EU232" s="7">
        <f t="shared" si="296"/>
        <v>0</v>
      </c>
      <c r="EV232" s="7">
        <f t="shared" si="296"/>
        <v>1738611.73</v>
      </c>
      <c r="EW232" s="7">
        <f t="shared" si="296"/>
        <v>12484856.939999999</v>
      </c>
      <c r="EX232" s="7">
        <f t="shared" si="296"/>
        <v>0</v>
      </c>
      <c r="EY232" s="7">
        <f t="shared" si="296"/>
        <v>0</v>
      </c>
      <c r="EZ232" s="7">
        <f t="shared" si="296"/>
        <v>2561323</v>
      </c>
      <c r="FA232" s="7">
        <f t="shared" si="296"/>
        <v>39559467.450000003</v>
      </c>
      <c r="FB232" s="7">
        <f t="shared" si="296"/>
        <v>4469002.29</v>
      </c>
      <c r="FC232" s="7">
        <f t="shared" si="296"/>
        <v>21984095.539999999</v>
      </c>
      <c r="FD232" s="7">
        <f t="shared" si="296"/>
        <v>5221553.29</v>
      </c>
      <c r="FE232" s="7">
        <f t="shared" si="296"/>
        <v>0</v>
      </c>
      <c r="FF232" s="7">
        <f t="shared" si="296"/>
        <v>3461080.9499999997</v>
      </c>
      <c r="FG232" s="7">
        <f t="shared" si="296"/>
        <v>2578197.79</v>
      </c>
      <c r="FH232" s="7">
        <f t="shared" si="296"/>
        <v>1535132.99</v>
      </c>
      <c r="FI232" s="7">
        <f t="shared" si="296"/>
        <v>19109906.629999999</v>
      </c>
      <c r="FJ232" s="7">
        <f t="shared" si="296"/>
        <v>20853140.969999999</v>
      </c>
      <c r="FK232" s="7">
        <f t="shared" si="296"/>
        <v>27302087.760000002</v>
      </c>
      <c r="FL232" s="7">
        <f t="shared" si="296"/>
        <v>0</v>
      </c>
      <c r="FM232" s="7">
        <f t="shared" si="296"/>
        <v>0</v>
      </c>
      <c r="FN232" s="7">
        <f t="shared" si="296"/>
        <v>0</v>
      </c>
      <c r="FO232" s="7">
        <f t="shared" si="296"/>
        <v>12133065.529999999</v>
      </c>
      <c r="FP232" s="7">
        <f t="shared" si="296"/>
        <v>0</v>
      </c>
      <c r="FQ232" s="7">
        <f t="shared" si="296"/>
        <v>10905715.560000001</v>
      </c>
      <c r="FR232" s="7">
        <f t="shared" si="296"/>
        <v>3137048.98</v>
      </c>
      <c r="FS232" s="7">
        <f t="shared" si="296"/>
        <v>3295490.11</v>
      </c>
      <c r="FT232" s="7">
        <f t="shared" si="296"/>
        <v>1387050.77</v>
      </c>
      <c r="FU232" s="7">
        <f t="shared" si="296"/>
        <v>10020744.690000001</v>
      </c>
      <c r="FV232" s="7">
        <f t="shared" si="296"/>
        <v>8197084.9699999997</v>
      </c>
      <c r="FW232" s="7">
        <f t="shared" si="296"/>
        <v>3155076.8499999996</v>
      </c>
      <c r="FX232" s="7">
        <f t="shared" si="296"/>
        <v>1344738.69</v>
      </c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</row>
    <row r="233" spans="1:195" x14ac:dyDescent="0.35">
      <c r="A233" s="96"/>
      <c r="B233" s="96" t="s">
        <v>775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</row>
    <row r="234" spans="1:195" x14ac:dyDescent="0.35">
      <c r="A234" s="6" t="s">
        <v>776</v>
      </c>
      <c r="B234" s="7" t="s">
        <v>777</v>
      </c>
      <c r="C234" s="7">
        <f t="shared" ref="C234:BN234" si="297">IF(C198=C224,C198,0)</f>
        <v>69375299.180000007</v>
      </c>
      <c r="D234" s="7">
        <f t="shared" si="297"/>
        <v>426679347.41000003</v>
      </c>
      <c r="E234" s="7">
        <f t="shared" si="297"/>
        <v>69368947.049999997</v>
      </c>
      <c r="F234" s="7">
        <f t="shared" si="297"/>
        <v>222926673.84999999</v>
      </c>
      <c r="G234" s="7">
        <f t="shared" si="297"/>
        <v>0</v>
      </c>
      <c r="H234" s="7">
        <f t="shared" si="297"/>
        <v>12314973.199999999</v>
      </c>
      <c r="I234" s="7">
        <f t="shared" si="297"/>
        <v>0</v>
      </c>
      <c r="J234" s="7">
        <f t="shared" si="297"/>
        <v>22540400.34</v>
      </c>
      <c r="K234" s="7">
        <f t="shared" si="297"/>
        <v>3959298.8</v>
      </c>
      <c r="L234" s="7">
        <f t="shared" si="297"/>
        <v>25004445.27</v>
      </c>
      <c r="M234" s="7">
        <f t="shared" si="297"/>
        <v>0</v>
      </c>
      <c r="N234" s="7">
        <f t="shared" si="297"/>
        <v>555926928.12</v>
      </c>
      <c r="O234" s="7">
        <f t="shared" si="297"/>
        <v>138598779.93000001</v>
      </c>
      <c r="P234" s="7">
        <f t="shared" si="297"/>
        <v>4799040.18</v>
      </c>
      <c r="Q234" s="7">
        <f t="shared" si="297"/>
        <v>434614516.20999998</v>
      </c>
      <c r="R234" s="7">
        <f t="shared" si="297"/>
        <v>55997993.719999999</v>
      </c>
      <c r="S234" s="7">
        <f t="shared" si="297"/>
        <v>17849517.699999999</v>
      </c>
      <c r="T234" s="7">
        <f t="shared" si="297"/>
        <v>2723775.43</v>
      </c>
      <c r="U234" s="7">
        <f t="shared" si="297"/>
        <v>0</v>
      </c>
      <c r="V234" s="7">
        <f t="shared" si="297"/>
        <v>3716994.47</v>
      </c>
      <c r="W234" s="7">
        <f t="shared" si="297"/>
        <v>0</v>
      </c>
      <c r="X234" s="7">
        <f t="shared" si="297"/>
        <v>0</v>
      </c>
      <c r="Y234" s="7">
        <f t="shared" si="297"/>
        <v>10262217.98</v>
      </c>
      <c r="Z234" s="7">
        <f t="shared" si="297"/>
        <v>3391511.51</v>
      </c>
      <c r="AA234" s="7">
        <f t="shared" si="297"/>
        <v>327215594.30000001</v>
      </c>
      <c r="AB234" s="7">
        <f t="shared" si="297"/>
        <v>0</v>
      </c>
      <c r="AC234" s="7">
        <f t="shared" si="297"/>
        <v>0</v>
      </c>
      <c r="AD234" s="7">
        <f t="shared" si="297"/>
        <v>14837079.99</v>
      </c>
      <c r="AE234" s="7">
        <f t="shared" si="297"/>
        <v>1872048.68</v>
      </c>
      <c r="AF234" s="7">
        <f t="shared" si="297"/>
        <v>3115663.29</v>
      </c>
      <c r="AG234" s="7">
        <f t="shared" si="297"/>
        <v>0</v>
      </c>
      <c r="AH234" s="7">
        <f t="shared" si="297"/>
        <v>10831082.16</v>
      </c>
      <c r="AI234" s="7">
        <f t="shared" si="297"/>
        <v>4892114.7699999996</v>
      </c>
      <c r="AJ234" s="7">
        <f t="shared" si="297"/>
        <v>3088489.5</v>
      </c>
      <c r="AK234" s="7">
        <f t="shared" si="297"/>
        <v>3098789.18</v>
      </c>
      <c r="AL234" s="7">
        <f t="shared" si="297"/>
        <v>3876240.35</v>
      </c>
      <c r="AM234" s="7">
        <f t="shared" si="297"/>
        <v>4814744.6399999997</v>
      </c>
      <c r="AN234" s="7">
        <f t="shared" si="297"/>
        <v>4548380.09</v>
      </c>
      <c r="AO234" s="7">
        <f t="shared" si="297"/>
        <v>45266850.469999999</v>
      </c>
      <c r="AP234" s="7">
        <f t="shared" si="297"/>
        <v>944162452.98000002</v>
      </c>
      <c r="AQ234" s="7">
        <f t="shared" si="297"/>
        <v>3792826.47</v>
      </c>
      <c r="AR234" s="7">
        <f t="shared" si="297"/>
        <v>662394669.47000003</v>
      </c>
      <c r="AS234" s="7">
        <f t="shared" si="297"/>
        <v>75383759.459999993</v>
      </c>
      <c r="AT234" s="7">
        <f t="shared" si="297"/>
        <v>24876638.18</v>
      </c>
      <c r="AU234" s="7">
        <f t="shared" si="297"/>
        <v>4266750.46</v>
      </c>
      <c r="AV234" s="7">
        <f t="shared" si="297"/>
        <v>4323687.92</v>
      </c>
      <c r="AW234" s="7">
        <f t="shared" si="297"/>
        <v>4078111.94</v>
      </c>
      <c r="AX234" s="7">
        <f t="shared" si="297"/>
        <v>0</v>
      </c>
      <c r="AY234" s="7">
        <f t="shared" si="297"/>
        <v>5472810.96</v>
      </c>
      <c r="AZ234" s="7">
        <f t="shared" si="297"/>
        <v>136953257.69</v>
      </c>
      <c r="BA234" s="7">
        <f t="shared" si="297"/>
        <v>93568960.489999995</v>
      </c>
      <c r="BB234" s="7">
        <f t="shared" si="297"/>
        <v>80014965.260000005</v>
      </c>
      <c r="BC234" s="7">
        <f t="shared" si="297"/>
        <v>0</v>
      </c>
      <c r="BD234" s="7">
        <f t="shared" si="297"/>
        <v>36448480.380000003</v>
      </c>
      <c r="BE234" s="7">
        <f t="shared" si="297"/>
        <v>14257945.27</v>
      </c>
      <c r="BF234" s="7">
        <f t="shared" si="297"/>
        <v>260161068.84</v>
      </c>
      <c r="BG234" s="7">
        <f t="shared" si="297"/>
        <v>10704489.07</v>
      </c>
      <c r="BH234" s="7">
        <f t="shared" si="297"/>
        <v>7020083.9400000004</v>
      </c>
      <c r="BI234" s="7">
        <f t="shared" si="297"/>
        <v>4065394.67</v>
      </c>
      <c r="BJ234" s="7">
        <f t="shared" si="297"/>
        <v>64682052.840000004</v>
      </c>
      <c r="BK234" s="7">
        <f t="shared" si="297"/>
        <v>0</v>
      </c>
      <c r="BL234" s="7">
        <f t="shared" si="297"/>
        <v>0</v>
      </c>
      <c r="BM234" s="7">
        <f t="shared" si="297"/>
        <v>4944093.1100000003</v>
      </c>
      <c r="BN234" s="7">
        <f t="shared" si="297"/>
        <v>33453161.469999999</v>
      </c>
      <c r="BO234" s="7">
        <f t="shared" ref="BO234:DZ234" si="298">IF(BO198=BO224,BO198,0)</f>
        <v>13876102.57</v>
      </c>
      <c r="BP234" s="7">
        <f t="shared" si="298"/>
        <v>3286165.85</v>
      </c>
      <c r="BQ234" s="7">
        <f t="shared" si="298"/>
        <v>66844522.850000001</v>
      </c>
      <c r="BR234" s="7">
        <f t="shared" si="298"/>
        <v>46782437.159999996</v>
      </c>
      <c r="BS234" s="7">
        <f t="shared" si="298"/>
        <v>0</v>
      </c>
      <c r="BT234" s="7">
        <f t="shared" si="298"/>
        <v>5299235.34</v>
      </c>
      <c r="BU234" s="7">
        <f t="shared" si="298"/>
        <v>5416246.7300000004</v>
      </c>
      <c r="BV234" s="7">
        <f t="shared" si="298"/>
        <v>13549129.67</v>
      </c>
      <c r="BW234" s="7">
        <f t="shared" si="298"/>
        <v>21173652.57</v>
      </c>
      <c r="BX234" s="7">
        <f t="shared" si="298"/>
        <v>1607376.05</v>
      </c>
      <c r="BY234" s="7">
        <f t="shared" si="298"/>
        <v>0</v>
      </c>
      <c r="BZ234" s="7">
        <f t="shared" si="298"/>
        <v>3034547.52</v>
      </c>
      <c r="CA234" s="7">
        <f t="shared" si="298"/>
        <v>2697410.28</v>
      </c>
      <c r="CB234" s="7">
        <f t="shared" si="298"/>
        <v>0</v>
      </c>
      <c r="CC234" s="7">
        <f t="shared" si="298"/>
        <v>3163946.96</v>
      </c>
      <c r="CD234" s="7">
        <f t="shared" si="298"/>
        <v>1586391.73</v>
      </c>
      <c r="CE234" s="7">
        <f t="shared" si="298"/>
        <v>2454501.9900000002</v>
      </c>
      <c r="CF234" s="7">
        <f t="shared" si="298"/>
        <v>0</v>
      </c>
      <c r="CG234" s="7">
        <f t="shared" si="298"/>
        <v>3390094.08</v>
      </c>
      <c r="CH234" s="7">
        <f t="shared" si="298"/>
        <v>2099380.7799999998</v>
      </c>
      <c r="CI234" s="7">
        <f t="shared" si="298"/>
        <v>7773902.2699999996</v>
      </c>
      <c r="CJ234" s="7">
        <f t="shared" si="298"/>
        <v>10601662.210000001</v>
      </c>
      <c r="CK234" s="7">
        <f t="shared" si="298"/>
        <v>59296191.950000003</v>
      </c>
      <c r="CL234" s="7">
        <f t="shared" si="298"/>
        <v>14679875.01</v>
      </c>
      <c r="CM234" s="7">
        <f t="shared" si="298"/>
        <v>8818765.6099999994</v>
      </c>
      <c r="CN234" s="7">
        <f t="shared" si="298"/>
        <v>328307857.87</v>
      </c>
      <c r="CO234" s="7">
        <f t="shared" si="298"/>
        <v>150628598.56</v>
      </c>
      <c r="CP234" s="7">
        <f t="shared" si="298"/>
        <v>11265038.01</v>
      </c>
      <c r="CQ234" s="7">
        <f t="shared" si="298"/>
        <v>9379969.6400000006</v>
      </c>
      <c r="CR234" s="7">
        <f t="shared" si="298"/>
        <v>3489392.85</v>
      </c>
      <c r="CS234" s="7">
        <f t="shared" si="298"/>
        <v>4289735.71</v>
      </c>
      <c r="CT234" s="7">
        <f t="shared" si="298"/>
        <v>1991139.16</v>
      </c>
      <c r="CU234" s="7">
        <f t="shared" si="298"/>
        <v>0</v>
      </c>
      <c r="CV234" s="7">
        <f t="shared" si="298"/>
        <v>0</v>
      </c>
      <c r="CW234" s="7">
        <f t="shared" si="298"/>
        <v>3443540.58</v>
      </c>
      <c r="CX234" s="7">
        <f t="shared" si="298"/>
        <v>5384551.9199999999</v>
      </c>
      <c r="CY234" s="7">
        <f t="shared" si="298"/>
        <v>0</v>
      </c>
      <c r="CZ234" s="7">
        <f t="shared" si="298"/>
        <v>19981563.199999999</v>
      </c>
      <c r="DA234" s="7">
        <f t="shared" si="298"/>
        <v>3277195.57</v>
      </c>
      <c r="DB234" s="7">
        <f t="shared" si="298"/>
        <v>4414580.29</v>
      </c>
      <c r="DC234" s="7">
        <f t="shared" si="298"/>
        <v>3077008.32</v>
      </c>
      <c r="DD234" s="7">
        <f t="shared" si="298"/>
        <v>0</v>
      </c>
      <c r="DE234" s="7">
        <f t="shared" si="298"/>
        <v>4185380.21</v>
      </c>
      <c r="DF234" s="7">
        <f t="shared" si="298"/>
        <v>218966067.06</v>
      </c>
      <c r="DG234" s="7">
        <f t="shared" si="298"/>
        <v>1968443.93</v>
      </c>
      <c r="DH234" s="7">
        <f t="shared" si="298"/>
        <v>19416677.120000001</v>
      </c>
      <c r="DI234" s="7">
        <f t="shared" si="298"/>
        <v>26483510.609999999</v>
      </c>
      <c r="DJ234" s="7">
        <f t="shared" si="298"/>
        <v>0</v>
      </c>
      <c r="DK234" s="7">
        <f t="shared" si="298"/>
        <v>5682426.5599999996</v>
      </c>
      <c r="DL234" s="7">
        <f t="shared" si="298"/>
        <v>0</v>
      </c>
      <c r="DM234" s="7">
        <f t="shared" si="298"/>
        <v>0</v>
      </c>
      <c r="DN234" s="7">
        <f t="shared" si="298"/>
        <v>0</v>
      </c>
      <c r="DO234" s="7">
        <f t="shared" si="298"/>
        <v>34351326.68</v>
      </c>
      <c r="DP234" s="7">
        <f t="shared" si="298"/>
        <v>3412524.96</v>
      </c>
      <c r="DQ234" s="7">
        <f t="shared" si="298"/>
        <v>0</v>
      </c>
      <c r="DR234" s="7">
        <f t="shared" si="298"/>
        <v>0</v>
      </c>
      <c r="DS234" s="7">
        <f t="shared" si="298"/>
        <v>0</v>
      </c>
      <c r="DT234" s="7">
        <f t="shared" si="298"/>
        <v>3404644.92</v>
      </c>
      <c r="DU234" s="7">
        <f t="shared" si="298"/>
        <v>4786264.67</v>
      </c>
      <c r="DV234" s="7">
        <f t="shared" si="298"/>
        <v>3420124.39</v>
      </c>
      <c r="DW234" s="7">
        <f t="shared" si="298"/>
        <v>4350884.83</v>
      </c>
      <c r="DX234" s="7">
        <f t="shared" si="298"/>
        <v>0</v>
      </c>
      <c r="DY234" s="7">
        <f t="shared" si="298"/>
        <v>4648378.32</v>
      </c>
      <c r="DZ234" s="7">
        <f t="shared" si="298"/>
        <v>8702043.5099999998</v>
      </c>
      <c r="EA234" s="7">
        <f t="shared" ref="EA234:FX234" si="299">IF(EA198=EA224,EA198,0)</f>
        <v>6610819.8200000003</v>
      </c>
      <c r="EB234" s="7">
        <f t="shared" si="299"/>
        <v>6650905.5700000003</v>
      </c>
      <c r="EC234" s="7">
        <f t="shared" si="299"/>
        <v>0</v>
      </c>
      <c r="ED234" s="7">
        <f t="shared" si="299"/>
        <v>0</v>
      </c>
      <c r="EE234" s="7">
        <f t="shared" si="299"/>
        <v>3153693.18</v>
      </c>
      <c r="EF234" s="7">
        <f t="shared" si="299"/>
        <v>15761801.26</v>
      </c>
      <c r="EG234" s="7">
        <f t="shared" si="299"/>
        <v>3646375</v>
      </c>
      <c r="EH234" s="7">
        <f t="shared" si="299"/>
        <v>3657060.93</v>
      </c>
      <c r="EI234" s="7">
        <f t="shared" si="299"/>
        <v>158104870.38999999</v>
      </c>
      <c r="EJ234" s="7">
        <f t="shared" si="299"/>
        <v>101606936.52</v>
      </c>
      <c r="EK234" s="7">
        <f t="shared" si="299"/>
        <v>7606500.4699999997</v>
      </c>
      <c r="EL234" s="7">
        <f t="shared" si="299"/>
        <v>5332366.1399999997</v>
      </c>
      <c r="EM234" s="7">
        <f t="shared" si="299"/>
        <v>4885910.22</v>
      </c>
      <c r="EN234" s="7">
        <f t="shared" si="299"/>
        <v>0</v>
      </c>
      <c r="EO234" s="7">
        <f t="shared" si="299"/>
        <v>4277988.5999999996</v>
      </c>
      <c r="EP234" s="7">
        <f t="shared" si="299"/>
        <v>5319553.49</v>
      </c>
      <c r="EQ234" s="7">
        <f t="shared" si="299"/>
        <v>28396207.280000001</v>
      </c>
      <c r="ER234" s="7">
        <f t="shared" si="299"/>
        <v>4479954.25</v>
      </c>
      <c r="ES234" s="7">
        <f t="shared" si="299"/>
        <v>2813757.4399999999</v>
      </c>
      <c r="ET234" s="7">
        <f t="shared" si="299"/>
        <v>3840998.06</v>
      </c>
      <c r="EU234" s="7">
        <f t="shared" si="299"/>
        <v>0</v>
      </c>
      <c r="EV234" s="7">
        <f t="shared" si="299"/>
        <v>1698100.9</v>
      </c>
      <c r="EW234" s="7">
        <f t="shared" si="299"/>
        <v>12345384.91</v>
      </c>
      <c r="EX234" s="7">
        <f t="shared" si="299"/>
        <v>0</v>
      </c>
      <c r="EY234" s="7">
        <f t="shared" si="299"/>
        <v>0</v>
      </c>
      <c r="EZ234" s="7">
        <f t="shared" si="299"/>
        <v>2555396.02</v>
      </c>
      <c r="FA234" s="7">
        <f t="shared" si="299"/>
        <v>38934664.560000002</v>
      </c>
      <c r="FB234" s="7">
        <f t="shared" si="299"/>
        <v>4423129.18</v>
      </c>
      <c r="FC234" s="7">
        <f t="shared" si="299"/>
        <v>19014410.289999999</v>
      </c>
      <c r="FD234" s="7">
        <f t="shared" si="299"/>
        <v>4896845.33</v>
      </c>
      <c r="FE234" s="7">
        <f t="shared" si="299"/>
        <v>0</v>
      </c>
      <c r="FF234" s="7">
        <f t="shared" si="299"/>
        <v>3381828.68</v>
      </c>
      <c r="FG234" s="7">
        <f t="shared" si="299"/>
        <v>2489086.52</v>
      </c>
      <c r="FH234" s="7">
        <f t="shared" si="299"/>
        <v>1449189.85</v>
      </c>
      <c r="FI234" s="7">
        <f t="shared" si="299"/>
        <v>18877643.73</v>
      </c>
      <c r="FJ234" s="7">
        <f t="shared" si="299"/>
        <v>20771278.16</v>
      </c>
      <c r="FK234" s="7">
        <f t="shared" si="299"/>
        <v>26209827.98</v>
      </c>
      <c r="FL234" s="7">
        <f t="shared" si="299"/>
        <v>0</v>
      </c>
      <c r="FM234" s="7">
        <f t="shared" si="299"/>
        <v>0</v>
      </c>
      <c r="FN234" s="7">
        <f t="shared" si="299"/>
        <v>0</v>
      </c>
      <c r="FO234" s="7">
        <f t="shared" si="299"/>
        <v>11848182.35</v>
      </c>
      <c r="FP234" s="7">
        <f t="shared" si="299"/>
        <v>0</v>
      </c>
      <c r="FQ234" s="7">
        <f t="shared" si="299"/>
        <v>10636469.529999999</v>
      </c>
      <c r="FR234" s="7">
        <f t="shared" si="299"/>
        <v>3112394.96</v>
      </c>
      <c r="FS234" s="7">
        <f t="shared" si="299"/>
        <v>3252618.47</v>
      </c>
      <c r="FT234" s="7">
        <f t="shared" si="299"/>
        <v>1380378.58</v>
      </c>
      <c r="FU234" s="7">
        <f t="shared" si="299"/>
        <v>9972496.4000000004</v>
      </c>
      <c r="FV234" s="7">
        <f t="shared" si="299"/>
        <v>8185701.0499999998</v>
      </c>
      <c r="FW234" s="7">
        <f t="shared" si="299"/>
        <v>3110505.07</v>
      </c>
      <c r="FX234" s="7">
        <f t="shared" si="299"/>
        <v>1293510.5</v>
      </c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</row>
    <row r="235" spans="1:195" x14ac:dyDescent="0.35">
      <c r="A235" s="6" t="s">
        <v>778</v>
      </c>
      <c r="B235" s="7" t="s">
        <v>779</v>
      </c>
      <c r="C235" s="7">
        <f t="shared" ref="C235:BN235" si="300">IF(C198=C224,C66,0)</f>
        <v>999999999</v>
      </c>
      <c r="D235" s="7">
        <f t="shared" si="300"/>
        <v>999999999</v>
      </c>
      <c r="E235" s="7">
        <f t="shared" si="300"/>
        <v>999999999</v>
      </c>
      <c r="F235" s="7">
        <f t="shared" si="300"/>
        <v>999999999</v>
      </c>
      <c r="G235" s="7">
        <f t="shared" si="300"/>
        <v>0</v>
      </c>
      <c r="H235" s="7">
        <f t="shared" si="300"/>
        <v>999999999</v>
      </c>
      <c r="I235" s="7">
        <f t="shared" si="300"/>
        <v>0</v>
      </c>
      <c r="J235" s="7">
        <f t="shared" si="300"/>
        <v>999999999</v>
      </c>
      <c r="K235" s="7">
        <f t="shared" si="300"/>
        <v>999999999</v>
      </c>
      <c r="L235" s="7">
        <f t="shared" si="300"/>
        <v>999999999</v>
      </c>
      <c r="M235" s="7">
        <f t="shared" si="300"/>
        <v>0</v>
      </c>
      <c r="N235" s="7">
        <f t="shared" si="300"/>
        <v>999999999</v>
      </c>
      <c r="O235" s="7">
        <f t="shared" si="300"/>
        <v>999999999</v>
      </c>
      <c r="P235" s="7">
        <f t="shared" si="300"/>
        <v>999999999</v>
      </c>
      <c r="Q235" s="7">
        <f t="shared" si="300"/>
        <v>999999999</v>
      </c>
      <c r="R235" s="7">
        <f t="shared" si="300"/>
        <v>999999999</v>
      </c>
      <c r="S235" s="7">
        <f t="shared" si="300"/>
        <v>999999999</v>
      </c>
      <c r="T235" s="7">
        <f t="shared" si="300"/>
        <v>999999999</v>
      </c>
      <c r="U235" s="7">
        <f t="shared" si="300"/>
        <v>0</v>
      </c>
      <c r="V235" s="7">
        <f t="shared" si="300"/>
        <v>999999999</v>
      </c>
      <c r="W235" s="7">
        <f t="shared" si="300"/>
        <v>0</v>
      </c>
      <c r="X235" s="7">
        <f t="shared" si="300"/>
        <v>0</v>
      </c>
      <c r="Y235" s="7">
        <f t="shared" si="300"/>
        <v>999999999</v>
      </c>
      <c r="Z235" s="7">
        <f t="shared" si="300"/>
        <v>999999999</v>
      </c>
      <c r="AA235" s="7">
        <f t="shared" si="300"/>
        <v>999999999</v>
      </c>
      <c r="AB235" s="7">
        <f t="shared" si="300"/>
        <v>0</v>
      </c>
      <c r="AC235" s="7">
        <f t="shared" si="300"/>
        <v>0</v>
      </c>
      <c r="AD235" s="7">
        <f t="shared" si="300"/>
        <v>999999999</v>
      </c>
      <c r="AE235" s="7">
        <f t="shared" si="300"/>
        <v>999999999</v>
      </c>
      <c r="AF235" s="7">
        <f t="shared" si="300"/>
        <v>999999999</v>
      </c>
      <c r="AG235" s="7">
        <f t="shared" si="300"/>
        <v>0</v>
      </c>
      <c r="AH235" s="7">
        <f t="shared" si="300"/>
        <v>999999999</v>
      </c>
      <c r="AI235" s="7">
        <f t="shared" si="300"/>
        <v>999999999</v>
      </c>
      <c r="AJ235" s="7">
        <f t="shared" si="300"/>
        <v>999999999</v>
      </c>
      <c r="AK235" s="7">
        <f t="shared" si="300"/>
        <v>999999999</v>
      </c>
      <c r="AL235" s="7">
        <f t="shared" si="300"/>
        <v>999999999</v>
      </c>
      <c r="AM235" s="7">
        <f t="shared" si="300"/>
        <v>999999999</v>
      </c>
      <c r="AN235" s="7">
        <f t="shared" si="300"/>
        <v>999999999</v>
      </c>
      <c r="AO235" s="7">
        <f t="shared" si="300"/>
        <v>999999999</v>
      </c>
      <c r="AP235" s="7">
        <f t="shared" si="300"/>
        <v>999999999</v>
      </c>
      <c r="AQ235" s="7">
        <f t="shared" si="300"/>
        <v>999999999</v>
      </c>
      <c r="AR235" s="7">
        <f t="shared" si="300"/>
        <v>999999999</v>
      </c>
      <c r="AS235" s="7">
        <f t="shared" si="300"/>
        <v>999999999</v>
      </c>
      <c r="AT235" s="7">
        <f t="shared" si="300"/>
        <v>999999999</v>
      </c>
      <c r="AU235" s="7">
        <f t="shared" si="300"/>
        <v>999999999</v>
      </c>
      <c r="AV235" s="7">
        <f t="shared" si="300"/>
        <v>999999999</v>
      </c>
      <c r="AW235" s="7">
        <f t="shared" si="300"/>
        <v>999999999</v>
      </c>
      <c r="AX235" s="7">
        <f t="shared" si="300"/>
        <v>0</v>
      </c>
      <c r="AY235" s="7">
        <f t="shared" si="300"/>
        <v>999999999</v>
      </c>
      <c r="AZ235" s="7">
        <f t="shared" si="300"/>
        <v>999999999</v>
      </c>
      <c r="BA235" s="7">
        <f t="shared" si="300"/>
        <v>999999999</v>
      </c>
      <c r="BB235" s="7">
        <f t="shared" si="300"/>
        <v>999999999</v>
      </c>
      <c r="BC235" s="7">
        <f t="shared" si="300"/>
        <v>0</v>
      </c>
      <c r="BD235" s="7">
        <f t="shared" si="300"/>
        <v>999999999</v>
      </c>
      <c r="BE235" s="7">
        <f t="shared" si="300"/>
        <v>999999999</v>
      </c>
      <c r="BF235" s="7">
        <f t="shared" si="300"/>
        <v>999999999</v>
      </c>
      <c r="BG235" s="7">
        <f t="shared" si="300"/>
        <v>999999999</v>
      </c>
      <c r="BH235" s="7">
        <f t="shared" si="300"/>
        <v>999999999</v>
      </c>
      <c r="BI235" s="7">
        <f t="shared" si="300"/>
        <v>999999999</v>
      </c>
      <c r="BJ235" s="7">
        <f t="shared" si="300"/>
        <v>999999999</v>
      </c>
      <c r="BK235" s="7">
        <f t="shared" si="300"/>
        <v>0</v>
      </c>
      <c r="BL235" s="7">
        <f t="shared" si="300"/>
        <v>0</v>
      </c>
      <c r="BM235" s="7">
        <f t="shared" si="300"/>
        <v>999999999</v>
      </c>
      <c r="BN235" s="7">
        <f t="shared" si="300"/>
        <v>999999999</v>
      </c>
      <c r="BO235" s="7">
        <f t="shared" ref="BO235:DZ235" si="301">IF(BO198=BO224,BO66,0)</f>
        <v>999999999</v>
      </c>
      <c r="BP235" s="7">
        <f t="shared" si="301"/>
        <v>999999999</v>
      </c>
      <c r="BQ235" s="7">
        <f t="shared" si="301"/>
        <v>999999999</v>
      </c>
      <c r="BR235" s="7">
        <f t="shared" si="301"/>
        <v>999999999</v>
      </c>
      <c r="BS235" s="7">
        <f t="shared" si="301"/>
        <v>0</v>
      </c>
      <c r="BT235" s="7">
        <f t="shared" si="301"/>
        <v>999999999</v>
      </c>
      <c r="BU235" s="7">
        <f t="shared" si="301"/>
        <v>999999999</v>
      </c>
      <c r="BV235" s="7">
        <f t="shared" si="301"/>
        <v>999999999</v>
      </c>
      <c r="BW235" s="7">
        <f t="shared" si="301"/>
        <v>999999999</v>
      </c>
      <c r="BX235" s="7">
        <f t="shared" si="301"/>
        <v>999999999</v>
      </c>
      <c r="BY235" s="7">
        <f t="shared" si="301"/>
        <v>0</v>
      </c>
      <c r="BZ235" s="7">
        <f t="shared" si="301"/>
        <v>999999999</v>
      </c>
      <c r="CA235" s="7">
        <f t="shared" si="301"/>
        <v>999999999</v>
      </c>
      <c r="CB235" s="7">
        <f t="shared" si="301"/>
        <v>0</v>
      </c>
      <c r="CC235" s="7">
        <f t="shared" si="301"/>
        <v>999999999</v>
      </c>
      <c r="CD235" s="7">
        <f t="shared" si="301"/>
        <v>999999999</v>
      </c>
      <c r="CE235" s="7">
        <f t="shared" si="301"/>
        <v>999999999</v>
      </c>
      <c r="CF235" s="7">
        <f t="shared" si="301"/>
        <v>0</v>
      </c>
      <c r="CG235" s="7">
        <f t="shared" si="301"/>
        <v>999999999</v>
      </c>
      <c r="CH235" s="7">
        <f t="shared" si="301"/>
        <v>999999999</v>
      </c>
      <c r="CI235" s="7">
        <f t="shared" si="301"/>
        <v>999999999</v>
      </c>
      <c r="CJ235" s="7">
        <f t="shared" si="301"/>
        <v>999999999</v>
      </c>
      <c r="CK235" s="7">
        <f t="shared" si="301"/>
        <v>999999999</v>
      </c>
      <c r="CL235" s="7">
        <f t="shared" si="301"/>
        <v>999999999</v>
      </c>
      <c r="CM235" s="7">
        <f t="shared" si="301"/>
        <v>999999999</v>
      </c>
      <c r="CN235" s="7">
        <f t="shared" si="301"/>
        <v>999999999</v>
      </c>
      <c r="CO235" s="7">
        <f t="shared" si="301"/>
        <v>999999999</v>
      </c>
      <c r="CP235" s="7">
        <f t="shared" si="301"/>
        <v>999999999</v>
      </c>
      <c r="CQ235" s="7">
        <f t="shared" si="301"/>
        <v>999999999</v>
      </c>
      <c r="CR235" s="7">
        <f t="shared" si="301"/>
        <v>999999999</v>
      </c>
      <c r="CS235" s="7">
        <f t="shared" si="301"/>
        <v>999999999</v>
      </c>
      <c r="CT235" s="7">
        <f t="shared" si="301"/>
        <v>999999999</v>
      </c>
      <c r="CU235" s="7">
        <f t="shared" si="301"/>
        <v>0</v>
      </c>
      <c r="CV235" s="7">
        <f t="shared" si="301"/>
        <v>0</v>
      </c>
      <c r="CW235" s="7">
        <f t="shared" si="301"/>
        <v>999999999</v>
      </c>
      <c r="CX235" s="7">
        <f t="shared" si="301"/>
        <v>999999999</v>
      </c>
      <c r="CY235" s="7">
        <f t="shared" si="301"/>
        <v>0</v>
      </c>
      <c r="CZ235" s="7">
        <f t="shared" si="301"/>
        <v>999999999</v>
      </c>
      <c r="DA235" s="7">
        <f t="shared" si="301"/>
        <v>999999999</v>
      </c>
      <c r="DB235" s="7">
        <f t="shared" si="301"/>
        <v>999999999</v>
      </c>
      <c r="DC235" s="7">
        <f t="shared" si="301"/>
        <v>999999999</v>
      </c>
      <c r="DD235" s="7">
        <f t="shared" si="301"/>
        <v>0</v>
      </c>
      <c r="DE235" s="7">
        <f t="shared" si="301"/>
        <v>999999999</v>
      </c>
      <c r="DF235" s="7">
        <f t="shared" si="301"/>
        <v>999999999</v>
      </c>
      <c r="DG235" s="7">
        <f t="shared" si="301"/>
        <v>999999999</v>
      </c>
      <c r="DH235" s="7">
        <f t="shared" si="301"/>
        <v>999999999</v>
      </c>
      <c r="DI235" s="7">
        <f t="shared" si="301"/>
        <v>999999999</v>
      </c>
      <c r="DJ235" s="7">
        <f t="shared" si="301"/>
        <v>0</v>
      </c>
      <c r="DK235" s="7">
        <f t="shared" si="301"/>
        <v>999999999</v>
      </c>
      <c r="DL235" s="7">
        <f t="shared" si="301"/>
        <v>0</v>
      </c>
      <c r="DM235" s="7">
        <f t="shared" si="301"/>
        <v>0</v>
      </c>
      <c r="DN235" s="7">
        <f t="shared" si="301"/>
        <v>0</v>
      </c>
      <c r="DO235" s="7">
        <f t="shared" si="301"/>
        <v>999999999</v>
      </c>
      <c r="DP235" s="7">
        <f t="shared" si="301"/>
        <v>999999999</v>
      </c>
      <c r="DQ235" s="7">
        <f t="shared" si="301"/>
        <v>0</v>
      </c>
      <c r="DR235" s="7">
        <f t="shared" si="301"/>
        <v>0</v>
      </c>
      <c r="DS235" s="7">
        <f t="shared" si="301"/>
        <v>0</v>
      </c>
      <c r="DT235" s="7">
        <f t="shared" si="301"/>
        <v>999999999</v>
      </c>
      <c r="DU235" s="7">
        <f t="shared" si="301"/>
        <v>999999999</v>
      </c>
      <c r="DV235" s="7">
        <f t="shared" si="301"/>
        <v>999999999</v>
      </c>
      <c r="DW235" s="7">
        <f t="shared" si="301"/>
        <v>999999999</v>
      </c>
      <c r="DX235" s="7">
        <f t="shared" si="301"/>
        <v>0</v>
      </c>
      <c r="DY235" s="7">
        <f t="shared" si="301"/>
        <v>999999999</v>
      </c>
      <c r="DZ235" s="7">
        <f t="shared" si="301"/>
        <v>999999999</v>
      </c>
      <c r="EA235" s="7">
        <f t="shared" ref="EA235:FX235" si="302">IF(EA198=EA224,EA66,0)</f>
        <v>999999999</v>
      </c>
      <c r="EB235" s="7">
        <f t="shared" si="302"/>
        <v>999999999</v>
      </c>
      <c r="EC235" s="7">
        <f t="shared" si="302"/>
        <v>0</v>
      </c>
      <c r="ED235" s="7">
        <f t="shared" si="302"/>
        <v>0</v>
      </c>
      <c r="EE235" s="7">
        <f t="shared" si="302"/>
        <v>999999999</v>
      </c>
      <c r="EF235" s="7">
        <f t="shared" si="302"/>
        <v>999999999</v>
      </c>
      <c r="EG235" s="7">
        <f t="shared" si="302"/>
        <v>999999999</v>
      </c>
      <c r="EH235" s="7">
        <f t="shared" si="302"/>
        <v>999999999</v>
      </c>
      <c r="EI235" s="7">
        <f t="shared" si="302"/>
        <v>999999999</v>
      </c>
      <c r="EJ235" s="7">
        <f t="shared" si="302"/>
        <v>999999999</v>
      </c>
      <c r="EK235" s="7">
        <f t="shared" si="302"/>
        <v>999999999</v>
      </c>
      <c r="EL235" s="7">
        <f t="shared" si="302"/>
        <v>999999999</v>
      </c>
      <c r="EM235" s="7">
        <f t="shared" si="302"/>
        <v>999999999</v>
      </c>
      <c r="EN235" s="7">
        <f t="shared" si="302"/>
        <v>0</v>
      </c>
      <c r="EO235" s="7">
        <f t="shared" si="302"/>
        <v>999999999</v>
      </c>
      <c r="EP235" s="7">
        <f t="shared" si="302"/>
        <v>999999999</v>
      </c>
      <c r="EQ235" s="7">
        <f t="shared" si="302"/>
        <v>999999999</v>
      </c>
      <c r="ER235" s="7">
        <f t="shared" si="302"/>
        <v>999999999</v>
      </c>
      <c r="ES235" s="7">
        <f t="shared" si="302"/>
        <v>999999999</v>
      </c>
      <c r="ET235" s="7">
        <f t="shared" si="302"/>
        <v>999999999</v>
      </c>
      <c r="EU235" s="7">
        <f t="shared" si="302"/>
        <v>0</v>
      </c>
      <c r="EV235" s="7">
        <f t="shared" si="302"/>
        <v>999999999</v>
      </c>
      <c r="EW235" s="7">
        <f t="shared" si="302"/>
        <v>999999999</v>
      </c>
      <c r="EX235" s="7">
        <f t="shared" si="302"/>
        <v>0</v>
      </c>
      <c r="EY235" s="7">
        <f t="shared" si="302"/>
        <v>0</v>
      </c>
      <c r="EZ235" s="7">
        <f t="shared" si="302"/>
        <v>999999999</v>
      </c>
      <c r="FA235" s="7">
        <f t="shared" si="302"/>
        <v>999999999</v>
      </c>
      <c r="FB235" s="7">
        <f t="shared" si="302"/>
        <v>999999999</v>
      </c>
      <c r="FC235" s="7">
        <f t="shared" si="302"/>
        <v>999999999</v>
      </c>
      <c r="FD235" s="7">
        <f t="shared" si="302"/>
        <v>999999999</v>
      </c>
      <c r="FE235" s="7">
        <f t="shared" si="302"/>
        <v>0</v>
      </c>
      <c r="FF235" s="7">
        <f t="shared" si="302"/>
        <v>999999999</v>
      </c>
      <c r="FG235" s="7">
        <f t="shared" si="302"/>
        <v>999999999</v>
      </c>
      <c r="FH235" s="7">
        <f t="shared" si="302"/>
        <v>999999999</v>
      </c>
      <c r="FI235" s="7">
        <f t="shared" si="302"/>
        <v>999999999</v>
      </c>
      <c r="FJ235" s="7">
        <f t="shared" si="302"/>
        <v>999999999</v>
      </c>
      <c r="FK235" s="7">
        <f t="shared" si="302"/>
        <v>999999999</v>
      </c>
      <c r="FL235" s="7">
        <f t="shared" si="302"/>
        <v>0</v>
      </c>
      <c r="FM235" s="7">
        <f t="shared" si="302"/>
        <v>0</v>
      </c>
      <c r="FN235" s="7">
        <f t="shared" si="302"/>
        <v>0</v>
      </c>
      <c r="FO235" s="7">
        <f t="shared" si="302"/>
        <v>999999999</v>
      </c>
      <c r="FP235" s="7">
        <f t="shared" si="302"/>
        <v>0</v>
      </c>
      <c r="FQ235" s="7">
        <f t="shared" si="302"/>
        <v>999999999</v>
      </c>
      <c r="FR235" s="7">
        <f t="shared" si="302"/>
        <v>999999999</v>
      </c>
      <c r="FS235" s="7">
        <f t="shared" si="302"/>
        <v>999999999</v>
      </c>
      <c r="FT235" s="7">
        <f t="shared" si="302"/>
        <v>999999999</v>
      </c>
      <c r="FU235" s="7">
        <f t="shared" si="302"/>
        <v>999999999</v>
      </c>
      <c r="FV235" s="7">
        <f t="shared" si="302"/>
        <v>999999999</v>
      </c>
      <c r="FW235" s="7">
        <f t="shared" si="302"/>
        <v>999999999</v>
      </c>
      <c r="FX235" s="7">
        <f t="shared" si="302"/>
        <v>999999999</v>
      </c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</row>
    <row r="236" spans="1:195" x14ac:dyDescent="0.35">
      <c r="A236" s="6" t="s">
        <v>780</v>
      </c>
      <c r="B236" s="7" t="s">
        <v>781</v>
      </c>
      <c r="C236" s="7">
        <f t="shared" ref="C236:BN236" si="303">IF(MIN((C232-C234),(C235-C234))&gt;0,ROUND(MIN((C232-C234),(C235-C234)),2),0)</f>
        <v>4579562.1399999997</v>
      </c>
      <c r="D236" s="7">
        <f t="shared" si="303"/>
        <v>3775630.54</v>
      </c>
      <c r="E236" s="7">
        <f t="shared" si="303"/>
        <v>1188262.8600000001</v>
      </c>
      <c r="F236" s="7">
        <f t="shared" si="303"/>
        <v>22331075.260000002</v>
      </c>
      <c r="G236" s="7">
        <f t="shared" si="303"/>
        <v>0</v>
      </c>
      <c r="H236" s="7">
        <f t="shared" si="303"/>
        <v>129868.9</v>
      </c>
      <c r="I236" s="7">
        <f t="shared" si="303"/>
        <v>0</v>
      </c>
      <c r="J236" s="7">
        <f t="shared" si="303"/>
        <v>455498.47</v>
      </c>
      <c r="K236" s="7">
        <f t="shared" si="303"/>
        <v>40689.65</v>
      </c>
      <c r="L236" s="7">
        <f t="shared" si="303"/>
        <v>382218.92</v>
      </c>
      <c r="M236" s="7">
        <f t="shared" si="303"/>
        <v>0</v>
      </c>
      <c r="N236" s="7">
        <f t="shared" si="303"/>
        <v>6405352.7699999996</v>
      </c>
      <c r="O236" s="7">
        <f t="shared" si="303"/>
        <v>1166049.52</v>
      </c>
      <c r="P236" s="7">
        <f t="shared" si="303"/>
        <v>109901.11</v>
      </c>
      <c r="Q236" s="7">
        <f t="shared" si="303"/>
        <v>8499958.2100000009</v>
      </c>
      <c r="R236" s="7">
        <f t="shared" si="303"/>
        <v>7501997.5499999998</v>
      </c>
      <c r="S236" s="7">
        <f t="shared" si="303"/>
        <v>139148.26999999999</v>
      </c>
      <c r="T236" s="7">
        <f t="shared" si="303"/>
        <v>302127.90000000002</v>
      </c>
      <c r="U236" s="7">
        <f t="shared" si="303"/>
        <v>0</v>
      </c>
      <c r="V236" s="7">
        <f t="shared" si="303"/>
        <v>214932.82</v>
      </c>
      <c r="W236" s="7">
        <f t="shared" si="303"/>
        <v>0</v>
      </c>
      <c r="X236" s="7">
        <f t="shared" si="303"/>
        <v>0</v>
      </c>
      <c r="Y236" s="7">
        <f t="shared" si="303"/>
        <v>290826.8</v>
      </c>
      <c r="Z236" s="7">
        <f t="shared" si="303"/>
        <v>139367.96</v>
      </c>
      <c r="AA236" s="7">
        <f t="shared" si="303"/>
        <v>490775.36</v>
      </c>
      <c r="AB236" s="7">
        <f t="shared" si="303"/>
        <v>0</v>
      </c>
      <c r="AC236" s="7">
        <f t="shared" si="303"/>
        <v>0</v>
      </c>
      <c r="AD236" s="7">
        <f t="shared" si="303"/>
        <v>26751.53</v>
      </c>
      <c r="AE236" s="7">
        <f t="shared" si="303"/>
        <v>41001.25</v>
      </c>
      <c r="AF236" s="7">
        <f t="shared" si="303"/>
        <v>16259.45</v>
      </c>
      <c r="AG236" s="7">
        <f t="shared" si="303"/>
        <v>0</v>
      </c>
      <c r="AH236" s="7">
        <f t="shared" si="303"/>
        <v>54940.480000000003</v>
      </c>
      <c r="AI236" s="7">
        <f t="shared" si="303"/>
        <v>66425.509999999995</v>
      </c>
      <c r="AJ236" s="7">
        <f t="shared" si="303"/>
        <v>42508.32</v>
      </c>
      <c r="AK236" s="7">
        <f t="shared" si="303"/>
        <v>152606.41</v>
      </c>
      <c r="AL236" s="7">
        <f t="shared" si="303"/>
        <v>243205.64</v>
      </c>
      <c r="AM236" s="7">
        <f t="shared" si="303"/>
        <v>180532.51</v>
      </c>
      <c r="AN236" s="7">
        <f t="shared" si="303"/>
        <v>46976.83</v>
      </c>
      <c r="AO236" s="7">
        <f t="shared" si="303"/>
        <v>2005013.65</v>
      </c>
      <c r="AP236" s="7">
        <f t="shared" si="303"/>
        <v>1942061.11</v>
      </c>
      <c r="AQ236" s="7">
        <f t="shared" si="303"/>
        <v>161367.44</v>
      </c>
      <c r="AR236" s="7">
        <f t="shared" si="303"/>
        <v>2772128.38</v>
      </c>
      <c r="AS236" s="7">
        <f t="shared" si="303"/>
        <v>459563.88</v>
      </c>
      <c r="AT236" s="7">
        <f t="shared" si="303"/>
        <v>1029.3</v>
      </c>
      <c r="AU236" s="7">
        <f t="shared" si="303"/>
        <v>146395.78</v>
      </c>
      <c r="AV236" s="7">
        <f t="shared" si="303"/>
        <v>349507.72</v>
      </c>
      <c r="AW236" s="7">
        <f t="shared" si="303"/>
        <v>13425.96</v>
      </c>
      <c r="AX236" s="7">
        <f t="shared" si="303"/>
        <v>0</v>
      </c>
      <c r="AY236" s="7">
        <f t="shared" si="303"/>
        <v>109125.56</v>
      </c>
      <c r="AZ236" s="7">
        <f t="shared" si="303"/>
        <v>238340.69</v>
      </c>
      <c r="BA236" s="7">
        <f t="shared" si="303"/>
        <v>1499972.24</v>
      </c>
      <c r="BB236" s="7">
        <f t="shared" si="303"/>
        <v>552369.84</v>
      </c>
      <c r="BC236" s="7">
        <f t="shared" si="303"/>
        <v>0</v>
      </c>
      <c r="BD236" s="7">
        <f t="shared" si="303"/>
        <v>667138.57999999996</v>
      </c>
      <c r="BE236" s="7">
        <f t="shared" si="303"/>
        <v>71512.69</v>
      </c>
      <c r="BF236" s="7">
        <f t="shared" si="303"/>
        <v>1722469.04</v>
      </c>
      <c r="BG236" s="7">
        <f t="shared" si="303"/>
        <v>159601.95000000001</v>
      </c>
      <c r="BH236" s="7">
        <f t="shared" si="303"/>
        <v>42870.64</v>
      </c>
      <c r="BI236" s="7">
        <f t="shared" si="303"/>
        <v>162001.13</v>
      </c>
      <c r="BJ236" s="7">
        <f t="shared" si="303"/>
        <v>67696.479999999996</v>
      </c>
      <c r="BK236" s="7">
        <f t="shared" si="303"/>
        <v>0</v>
      </c>
      <c r="BL236" s="7">
        <f t="shared" si="303"/>
        <v>0</v>
      </c>
      <c r="BM236" s="7">
        <f t="shared" si="303"/>
        <v>122614.35</v>
      </c>
      <c r="BN236" s="7">
        <f t="shared" si="303"/>
        <v>443290.7</v>
      </c>
      <c r="BO236" s="7">
        <f t="shared" ref="BO236:DZ236" si="304">IF(MIN((BO232-BO234),(BO235-BO234))&gt;0,ROUND(MIN((BO232-BO234),(BO235-BO234)),2),0)</f>
        <v>27413.25</v>
      </c>
      <c r="BP236" s="7">
        <f t="shared" si="304"/>
        <v>8758.35</v>
      </c>
      <c r="BQ236" s="7">
        <f t="shared" si="304"/>
        <v>852050.28</v>
      </c>
      <c r="BR236" s="7">
        <f t="shared" si="304"/>
        <v>81319.3</v>
      </c>
      <c r="BS236" s="7">
        <f t="shared" si="304"/>
        <v>0</v>
      </c>
      <c r="BT236" s="7">
        <f t="shared" si="304"/>
        <v>124141.75</v>
      </c>
      <c r="BU236" s="7">
        <f t="shared" si="304"/>
        <v>106327.88</v>
      </c>
      <c r="BV236" s="7">
        <f t="shared" si="304"/>
        <v>27170.73</v>
      </c>
      <c r="BW236" s="7">
        <f t="shared" si="304"/>
        <v>288510.49</v>
      </c>
      <c r="BX236" s="7">
        <f t="shared" si="304"/>
        <v>13029.26</v>
      </c>
      <c r="BY236" s="7">
        <f t="shared" si="304"/>
        <v>0</v>
      </c>
      <c r="BZ236" s="7">
        <f t="shared" si="304"/>
        <v>373620.56</v>
      </c>
      <c r="CA236" s="7">
        <f t="shared" si="304"/>
        <v>238705.03</v>
      </c>
      <c r="CB236" s="7">
        <f t="shared" si="304"/>
        <v>0</v>
      </c>
      <c r="CC236" s="7">
        <f t="shared" si="304"/>
        <v>118646.42</v>
      </c>
      <c r="CD236" s="7">
        <f t="shared" si="304"/>
        <v>1661777.82</v>
      </c>
      <c r="CE236" s="7">
        <f t="shared" si="304"/>
        <v>359568.96</v>
      </c>
      <c r="CF236" s="7">
        <f t="shared" si="304"/>
        <v>0</v>
      </c>
      <c r="CG236" s="7">
        <f t="shared" si="304"/>
        <v>27588.12</v>
      </c>
      <c r="CH236" s="7">
        <f t="shared" si="304"/>
        <v>50955.56</v>
      </c>
      <c r="CI236" s="7">
        <f t="shared" si="304"/>
        <v>139758.10999999999</v>
      </c>
      <c r="CJ236" s="7">
        <f t="shared" si="304"/>
        <v>32005.18</v>
      </c>
      <c r="CK236" s="7">
        <f t="shared" si="304"/>
        <v>1505566.29</v>
      </c>
      <c r="CL236" s="7">
        <f t="shared" si="304"/>
        <v>85443.26</v>
      </c>
      <c r="CM236" s="7">
        <f t="shared" si="304"/>
        <v>360913.74</v>
      </c>
      <c r="CN236" s="7">
        <f t="shared" si="304"/>
        <v>6847034.4100000001</v>
      </c>
      <c r="CO236" s="7">
        <f t="shared" si="304"/>
        <v>834790.86</v>
      </c>
      <c r="CP236" s="7">
        <f t="shared" si="304"/>
        <v>354699.06</v>
      </c>
      <c r="CQ236" s="7">
        <f t="shared" si="304"/>
        <v>342608.84</v>
      </c>
      <c r="CR236" s="7">
        <f t="shared" si="304"/>
        <v>269438.88</v>
      </c>
      <c r="CS236" s="7">
        <f t="shared" si="304"/>
        <v>101061.16</v>
      </c>
      <c r="CT236" s="7">
        <f t="shared" si="304"/>
        <v>146700.49</v>
      </c>
      <c r="CU236" s="7">
        <f t="shared" si="304"/>
        <v>0</v>
      </c>
      <c r="CV236" s="7">
        <f t="shared" si="304"/>
        <v>0</v>
      </c>
      <c r="CW236" s="7">
        <f t="shared" si="304"/>
        <v>49318.3</v>
      </c>
      <c r="CX236" s="7">
        <f t="shared" si="304"/>
        <v>241920.42</v>
      </c>
      <c r="CY236" s="7">
        <f t="shared" si="304"/>
        <v>0</v>
      </c>
      <c r="CZ236" s="7">
        <f t="shared" si="304"/>
        <v>316177.87</v>
      </c>
      <c r="DA236" s="7">
        <f t="shared" si="304"/>
        <v>108760.72</v>
      </c>
      <c r="DB236" s="7">
        <f t="shared" si="304"/>
        <v>61059.72</v>
      </c>
      <c r="DC236" s="7">
        <f t="shared" si="304"/>
        <v>108461.47</v>
      </c>
      <c r="DD236" s="7">
        <f t="shared" si="304"/>
        <v>0</v>
      </c>
      <c r="DE236" s="7">
        <f t="shared" si="304"/>
        <v>234779.82</v>
      </c>
      <c r="DF236" s="7">
        <f t="shared" si="304"/>
        <v>1160585.8500000001</v>
      </c>
      <c r="DG236" s="7">
        <f t="shared" si="304"/>
        <v>80085.08</v>
      </c>
      <c r="DH236" s="7">
        <f t="shared" si="304"/>
        <v>527930.37</v>
      </c>
      <c r="DI236" s="7">
        <f t="shared" si="304"/>
        <v>649.29999999999995</v>
      </c>
      <c r="DJ236" s="7">
        <f t="shared" si="304"/>
        <v>0</v>
      </c>
      <c r="DK236" s="7">
        <f t="shared" si="304"/>
        <v>139429.31</v>
      </c>
      <c r="DL236" s="7">
        <f t="shared" si="304"/>
        <v>0</v>
      </c>
      <c r="DM236" s="7">
        <f t="shared" si="304"/>
        <v>0</v>
      </c>
      <c r="DN236" s="7">
        <f t="shared" si="304"/>
        <v>0</v>
      </c>
      <c r="DO236" s="7">
        <f t="shared" si="304"/>
        <v>823396.93</v>
      </c>
      <c r="DP236" s="7">
        <f t="shared" si="304"/>
        <v>151416.43</v>
      </c>
      <c r="DQ236" s="7">
        <f t="shared" si="304"/>
        <v>0</v>
      </c>
      <c r="DR236" s="7">
        <f t="shared" si="304"/>
        <v>0</v>
      </c>
      <c r="DS236" s="7">
        <f t="shared" si="304"/>
        <v>0</v>
      </c>
      <c r="DT236" s="7">
        <f t="shared" si="304"/>
        <v>5393.16</v>
      </c>
      <c r="DU236" s="7">
        <f t="shared" si="304"/>
        <v>29451.08</v>
      </c>
      <c r="DV236" s="7">
        <f t="shared" si="304"/>
        <v>161958.38</v>
      </c>
      <c r="DW236" s="7">
        <f t="shared" si="304"/>
        <v>60866.49</v>
      </c>
      <c r="DX236" s="7">
        <f t="shared" si="304"/>
        <v>0</v>
      </c>
      <c r="DY236" s="7">
        <f t="shared" si="304"/>
        <v>117937.62</v>
      </c>
      <c r="DZ236" s="7">
        <f t="shared" si="304"/>
        <v>80408.67</v>
      </c>
      <c r="EA236" s="7">
        <f t="shared" ref="EA236:FX236" si="305">IF(MIN((EA232-EA234),(EA235-EA234))&gt;0,ROUND(MIN((EA232-EA234),(EA235-EA234)),2),0)</f>
        <v>110909.85</v>
      </c>
      <c r="EB236" s="7">
        <f t="shared" si="305"/>
        <v>95119.52</v>
      </c>
      <c r="EC236" s="7">
        <f t="shared" si="305"/>
        <v>0</v>
      </c>
      <c r="ED236" s="7">
        <f t="shared" si="305"/>
        <v>0</v>
      </c>
      <c r="EE236" s="7">
        <f t="shared" si="305"/>
        <v>200843.33</v>
      </c>
      <c r="EF236" s="7">
        <f t="shared" si="305"/>
        <v>110585.17</v>
      </c>
      <c r="EG236" s="7">
        <f t="shared" si="305"/>
        <v>132818.04999999999</v>
      </c>
      <c r="EH236" s="7">
        <f t="shared" si="305"/>
        <v>111836.81</v>
      </c>
      <c r="EI236" s="7">
        <f t="shared" si="305"/>
        <v>1601388.18</v>
      </c>
      <c r="EJ236" s="7">
        <f t="shared" si="305"/>
        <v>4142923.12</v>
      </c>
      <c r="EK236" s="7">
        <f t="shared" si="305"/>
        <v>60337.07</v>
      </c>
      <c r="EL236" s="7">
        <f t="shared" si="305"/>
        <v>59122.14</v>
      </c>
      <c r="EM236" s="7">
        <f t="shared" si="305"/>
        <v>155669.06</v>
      </c>
      <c r="EN236" s="7">
        <f t="shared" si="305"/>
        <v>0</v>
      </c>
      <c r="EO236" s="7">
        <f t="shared" si="305"/>
        <v>177966.39</v>
      </c>
      <c r="EP236" s="7">
        <f t="shared" si="305"/>
        <v>202122.79</v>
      </c>
      <c r="EQ236" s="7">
        <f t="shared" si="305"/>
        <v>559347.89</v>
      </c>
      <c r="ER236" s="7">
        <f t="shared" si="305"/>
        <v>213552.99</v>
      </c>
      <c r="ES236" s="7">
        <f t="shared" si="305"/>
        <v>356773</v>
      </c>
      <c r="ET236" s="7">
        <f t="shared" si="305"/>
        <v>3497.46</v>
      </c>
      <c r="EU236" s="7">
        <f t="shared" si="305"/>
        <v>0</v>
      </c>
      <c r="EV236" s="7">
        <f t="shared" si="305"/>
        <v>40510.83</v>
      </c>
      <c r="EW236" s="7">
        <f t="shared" si="305"/>
        <v>139472.03</v>
      </c>
      <c r="EX236" s="7">
        <f t="shared" si="305"/>
        <v>0</v>
      </c>
      <c r="EY236" s="7">
        <f t="shared" si="305"/>
        <v>0</v>
      </c>
      <c r="EZ236" s="7">
        <f t="shared" si="305"/>
        <v>5926.98</v>
      </c>
      <c r="FA236" s="7">
        <f t="shared" si="305"/>
        <v>624802.89</v>
      </c>
      <c r="FB236" s="7">
        <f t="shared" si="305"/>
        <v>45873.11</v>
      </c>
      <c r="FC236" s="7">
        <f t="shared" si="305"/>
        <v>2969685.25</v>
      </c>
      <c r="FD236" s="7">
        <f t="shared" si="305"/>
        <v>324707.96000000002</v>
      </c>
      <c r="FE236" s="7">
        <f t="shared" si="305"/>
        <v>0</v>
      </c>
      <c r="FF236" s="7">
        <f t="shared" si="305"/>
        <v>79252.27</v>
      </c>
      <c r="FG236" s="7">
        <f t="shared" si="305"/>
        <v>89111.27</v>
      </c>
      <c r="FH236" s="7">
        <f t="shared" si="305"/>
        <v>85943.14</v>
      </c>
      <c r="FI236" s="7">
        <f t="shared" si="305"/>
        <v>232262.9</v>
      </c>
      <c r="FJ236" s="7">
        <f t="shared" si="305"/>
        <v>81862.81</v>
      </c>
      <c r="FK236" s="7">
        <f t="shared" si="305"/>
        <v>1092259.78</v>
      </c>
      <c r="FL236" s="7">
        <f t="shared" si="305"/>
        <v>0</v>
      </c>
      <c r="FM236" s="7">
        <f t="shared" si="305"/>
        <v>0</v>
      </c>
      <c r="FN236" s="7">
        <f t="shared" si="305"/>
        <v>0</v>
      </c>
      <c r="FO236" s="7">
        <f t="shared" si="305"/>
        <v>284883.18</v>
      </c>
      <c r="FP236" s="7">
        <f t="shared" si="305"/>
        <v>0</v>
      </c>
      <c r="FQ236" s="7">
        <f t="shared" si="305"/>
        <v>269246.03000000003</v>
      </c>
      <c r="FR236" s="7">
        <f t="shared" si="305"/>
        <v>24654.02</v>
      </c>
      <c r="FS236" s="7">
        <f t="shared" si="305"/>
        <v>42871.64</v>
      </c>
      <c r="FT236" s="7">
        <f t="shared" si="305"/>
        <v>6672.19</v>
      </c>
      <c r="FU236" s="7">
        <f t="shared" si="305"/>
        <v>48248.29</v>
      </c>
      <c r="FV236" s="7">
        <f t="shared" si="305"/>
        <v>11383.92</v>
      </c>
      <c r="FW236" s="7">
        <f t="shared" si="305"/>
        <v>44571.78</v>
      </c>
      <c r="FX236" s="7">
        <f t="shared" si="305"/>
        <v>51228.19</v>
      </c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</row>
    <row r="237" spans="1:195" x14ac:dyDescent="0.35">
      <c r="A237" s="7"/>
      <c r="B237" s="7" t="s">
        <v>782</v>
      </c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</row>
    <row r="238" spans="1:195" x14ac:dyDescent="0.35">
      <c r="A238" s="7"/>
      <c r="B238" s="7" t="s">
        <v>783</v>
      </c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</row>
    <row r="239" spans="1:195" x14ac:dyDescent="0.35">
      <c r="A239" s="7"/>
      <c r="B239" s="7" t="s">
        <v>784</v>
      </c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</row>
    <row r="240" spans="1:195" x14ac:dyDescent="0.35">
      <c r="A240" s="6" t="s">
        <v>785</v>
      </c>
      <c r="B240" s="7" t="s">
        <v>786</v>
      </c>
      <c r="C240" s="7">
        <f t="shared" ref="C240:BN240" si="306">MIN(C71,C236)</f>
        <v>4579562.1399999997</v>
      </c>
      <c r="D240" s="7">
        <f t="shared" si="306"/>
        <v>3775630.54</v>
      </c>
      <c r="E240" s="7">
        <f t="shared" si="306"/>
        <v>1188262.8600000001</v>
      </c>
      <c r="F240" s="7">
        <f t="shared" si="306"/>
        <v>22331075.260000002</v>
      </c>
      <c r="G240" s="7">
        <f t="shared" si="306"/>
        <v>0</v>
      </c>
      <c r="H240" s="7">
        <f t="shared" si="306"/>
        <v>129868.9</v>
      </c>
      <c r="I240" s="7">
        <f t="shared" si="306"/>
        <v>0</v>
      </c>
      <c r="J240" s="7">
        <f t="shared" si="306"/>
        <v>455498.47</v>
      </c>
      <c r="K240" s="7">
        <f t="shared" si="306"/>
        <v>40689.65</v>
      </c>
      <c r="L240" s="7">
        <f t="shared" si="306"/>
        <v>382218.92</v>
      </c>
      <c r="M240" s="7">
        <f t="shared" si="306"/>
        <v>0</v>
      </c>
      <c r="N240" s="7">
        <f t="shared" si="306"/>
        <v>6405352.7699999996</v>
      </c>
      <c r="O240" s="7">
        <f t="shared" si="306"/>
        <v>1166049.52</v>
      </c>
      <c r="P240" s="7">
        <f t="shared" si="306"/>
        <v>109901.11</v>
      </c>
      <c r="Q240" s="7">
        <f t="shared" si="306"/>
        <v>8499958.2100000009</v>
      </c>
      <c r="R240" s="7">
        <f t="shared" si="306"/>
        <v>7501997.5499999998</v>
      </c>
      <c r="S240" s="7">
        <f t="shared" si="306"/>
        <v>139148.26999999999</v>
      </c>
      <c r="T240" s="7">
        <f t="shared" si="306"/>
        <v>302127.90000000002</v>
      </c>
      <c r="U240" s="7">
        <f t="shared" si="306"/>
        <v>0</v>
      </c>
      <c r="V240" s="7">
        <f t="shared" si="306"/>
        <v>214932.82</v>
      </c>
      <c r="W240" s="7">
        <f t="shared" si="306"/>
        <v>0</v>
      </c>
      <c r="X240" s="7">
        <f t="shared" si="306"/>
        <v>0</v>
      </c>
      <c r="Y240" s="7">
        <f t="shared" si="306"/>
        <v>290826.8</v>
      </c>
      <c r="Z240" s="7">
        <f t="shared" si="306"/>
        <v>139367.96</v>
      </c>
      <c r="AA240" s="7">
        <f t="shared" si="306"/>
        <v>490775.36</v>
      </c>
      <c r="AB240" s="7">
        <f t="shared" si="306"/>
        <v>0</v>
      </c>
      <c r="AC240" s="7">
        <f t="shared" si="306"/>
        <v>0</v>
      </c>
      <c r="AD240" s="7">
        <f t="shared" si="306"/>
        <v>26751.53</v>
      </c>
      <c r="AE240" s="7">
        <f t="shared" si="306"/>
        <v>41001.25</v>
      </c>
      <c r="AF240" s="7">
        <f t="shared" si="306"/>
        <v>16259.45</v>
      </c>
      <c r="AG240" s="7">
        <f t="shared" si="306"/>
        <v>0</v>
      </c>
      <c r="AH240" s="7">
        <f t="shared" si="306"/>
        <v>54940.480000000003</v>
      </c>
      <c r="AI240" s="7">
        <f t="shared" si="306"/>
        <v>66425.509999999995</v>
      </c>
      <c r="AJ240" s="7">
        <f t="shared" si="306"/>
        <v>42508.32</v>
      </c>
      <c r="AK240" s="7">
        <f t="shared" si="306"/>
        <v>152606.41</v>
      </c>
      <c r="AL240" s="7">
        <f t="shared" si="306"/>
        <v>243205.64</v>
      </c>
      <c r="AM240" s="7">
        <f t="shared" si="306"/>
        <v>180532.51</v>
      </c>
      <c r="AN240" s="7">
        <f t="shared" si="306"/>
        <v>46976.83</v>
      </c>
      <c r="AO240" s="7">
        <f t="shared" si="306"/>
        <v>2005013.65</v>
      </c>
      <c r="AP240" s="7">
        <f t="shared" si="306"/>
        <v>1942061.11</v>
      </c>
      <c r="AQ240" s="7">
        <f t="shared" si="306"/>
        <v>161367.44</v>
      </c>
      <c r="AR240" s="7">
        <f t="shared" si="306"/>
        <v>2772128.38</v>
      </c>
      <c r="AS240" s="7">
        <f t="shared" si="306"/>
        <v>459563.88</v>
      </c>
      <c r="AT240" s="7">
        <f t="shared" si="306"/>
        <v>1029.3</v>
      </c>
      <c r="AU240" s="7">
        <f t="shared" si="306"/>
        <v>146395.78</v>
      </c>
      <c r="AV240" s="7">
        <f t="shared" si="306"/>
        <v>349507.72</v>
      </c>
      <c r="AW240" s="7">
        <f t="shared" si="306"/>
        <v>13425.96</v>
      </c>
      <c r="AX240" s="7">
        <f t="shared" si="306"/>
        <v>0</v>
      </c>
      <c r="AY240" s="7">
        <f t="shared" si="306"/>
        <v>109125.56</v>
      </c>
      <c r="AZ240" s="7">
        <f t="shared" si="306"/>
        <v>238340.69</v>
      </c>
      <c r="BA240" s="7">
        <f t="shared" si="306"/>
        <v>1499972.24</v>
      </c>
      <c r="BB240" s="7">
        <f t="shared" si="306"/>
        <v>552369.84</v>
      </c>
      <c r="BC240" s="7">
        <f t="shared" si="306"/>
        <v>0</v>
      </c>
      <c r="BD240" s="7">
        <f t="shared" si="306"/>
        <v>667138.57999999996</v>
      </c>
      <c r="BE240" s="7">
        <f t="shared" si="306"/>
        <v>71512.69</v>
      </c>
      <c r="BF240" s="7">
        <f t="shared" si="306"/>
        <v>1722469.04</v>
      </c>
      <c r="BG240" s="7">
        <f t="shared" si="306"/>
        <v>159601.95000000001</v>
      </c>
      <c r="BH240" s="7">
        <f t="shared" si="306"/>
        <v>42870.64</v>
      </c>
      <c r="BI240" s="7">
        <f t="shared" si="306"/>
        <v>162001.13</v>
      </c>
      <c r="BJ240" s="7">
        <f t="shared" si="306"/>
        <v>67696.479999999996</v>
      </c>
      <c r="BK240" s="7">
        <f t="shared" si="306"/>
        <v>0</v>
      </c>
      <c r="BL240" s="7">
        <f t="shared" si="306"/>
        <v>0</v>
      </c>
      <c r="BM240" s="7">
        <f t="shared" si="306"/>
        <v>122614.35</v>
      </c>
      <c r="BN240" s="7">
        <f t="shared" si="306"/>
        <v>443290.7</v>
      </c>
      <c r="BO240" s="7">
        <f t="shared" ref="BO240:DZ240" si="307">MIN(BO71,BO236)</f>
        <v>27413.25</v>
      </c>
      <c r="BP240" s="7">
        <f t="shared" si="307"/>
        <v>8758.35</v>
      </c>
      <c r="BQ240" s="7">
        <f t="shared" si="307"/>
        <v>852050.28</v>
      </c>
      <c r="BR240" s="7">
        <f t="shared" si="307"/>
        <v>81319.3</v>
      </c>
      <c r="BS240" s="7">
        <f t="shared" si="307"/>
        <v>0</v>
      </c>
      <c r="BT240" s="7">
        <f t="shared" si="307"/>
        <v>124141.75</v>
      </c>
      <c r="BU240" s="7">
        <f t="shared" si="307"/>
        <v>106327.88</v>
      </c>
      <c r="BV240" s="7">
        <f t="shared" si="307"/>
        <v>27170.73</v>
      </c>
      <c r="BW240" s="7">
        <f t="shared" si="307"/>
        <v>288510.49</v>
      </c>
      <c r="BX240" s="7">
        <f t="shared" si="307"/>
        <v>13029.26</v>
      </c>
      <c r="BY240" s="7">
        <f t="shared" si="307"/>
        <v>0</v>
      </c>
      <c r="BZ240" s="7">
        <f t="shared" si="307"/>
        <v>373620.56</v>
      </c>
      <c r="CA240" s="7">
        <f t="shared" si="307"/>
        <v>238705.03</v>
      </c>
      <c r="CB240" s="7">
        <f t="shared" si="307"/>
        <v>0</v>
      </c>
      <c r="CC240" s="7">
        <f t="shared" si="307"/>
        <v>118646.42</v>
      </c>
      <c r="CD240" s="7">
        <f t="shared" si="307"/>
        <v>1661777.82</v>
      </c>
      <c r="CE240" s="7">
        <f t="shared" si="307"/>
        <v>359568.96</v>
      </c>
      <c r="CF240" s="7">
        <f t="shared" si="307"/>
        <v>0</v>
      </c>
      <c r="CG240" s="7">
        <f t="shared" si="307"/>
        <v>27588.12</v>
      </c>
      <c r="CH240" s="7">
        <f t="shared" si="307"/>
        <v>50955.56</v>
      </c>
      <c r="CI240" s="7">
        <f t="shared" si="307"/>
        <v>139758.10999999999</v>
      </c>
      <c r="CJ240" s="7">
        <f t="shared" si="307"/>
        <v>32005.18</v>
      </c>
      <c r="CK240" s="7">
        <f t="shared" si="307"/>
        <v>1505566.29</v>
      </c>
      <c r="CL240" s="7">
        <f t="shared" si="307"/>
        <v>85443.26</v>
      </c>
      <c r="CM240" s="7">
        <f t="shared" si="307"/>
        <v>360913.74</v>
      </c>
      <c r="CN240" s="7">
        <f t="shared" si="307"/>
        <v>6847034.4100000001</v>
      </c>
      <c r="CO240" s="7">
        <f t="shared" si="307"/>
        <v>834790.86</v>
      </c>
      <c r="CP240" s="7">
        <f t="shared" si="307"/>
        <v>354699.06</v>
      </c>
      <c r="CQ240" s="7">
        <f t="shared" si="307"/>
        <v>342608.84</v>
      </c>
      <c r="CR240" s="7">
        <f t="shared" si="307"/>
        <v>269438.88</v>
      </c>
      <c r="CS240" s="7">
        <f t="shared" si="307"/>
        <v>101061.16</v>
      </c>
      <c r="CT240" s="7">
        <f t="shared" si="307"/>
        <v>146700.49</v>
      </c>
      <c r="CU240" s="7">
        <f t="shared" si="307"/>
        <v>0</v>
      </c>
      <c r="CV240" s="7">
        <f t="shared" si="307"/>
        <v>0</v>
      </c>
      <c r="CW240" s="7">
        <f t="shared" si="307"/>
        <v>49318.3</v>
      </c>
      <c r="CX240" s="7">
        <f t="shared" si="307"/>
        <v>241920.42</v>
      </c>
      <c r="CY240" s="7">
        <f t="shared" si="307"/>
        <v>0</v>
      </c>
      <c r="CZ240" s="7">
        <f t="shared" si="307"/>
        <v>316177.87</v>
      </c>
      <c r="DA240" s="7">
        <f t="shared" si="307"/>
        <v>108760.72</v>
      </c>
      <c r="DB240" s="7">
        <f t="shared" si="307"/>
        <v>61059.72</v>
      </c>
      <c r="DC240" s="7">
        <f t="shared" si="307"/>
        <v>108461.47</v>
      </c>
      <c r="DD240" s="7">
        <f t="shared" si="307"/>
        <v>0</v>
      </c>
      <c r="DE240" s="7">
        <f t="shared" si="307"/>
        <v>234779.82</v>
      </c>
      <c r="DF240" s="7">
        <f t="shared" si="307"/>
        <v>1160585.8500000001</v>
      </c>
      <c r="DG240" s="7">
        <f t="shared" si="307"/>
        <v>80085.08</v>
      </c>
      <c r="DH240" s="7">
        <f t="shared" si="307"/>
        <v>527930.37</v>
      </c>
      <c r="DI240" s="7">
        <f t="shared" si="307"/>
        <v>649.29999999999995</v>
      </c>
      <c r="DJ240" s="7">
        <f t="shared" si="307"/>
        <v>0</v>
      </c>
      <c r="DK240" s="7">
        <f t="shared" si="307"/>
        <v>139429.31</v>
      </c>
      <c r="DL240" s="7">
        <f t="shared" si="307"/>
        <v>0</v>
      </c>
      <c r="DM240" s="7">
        <f t="shared" si="307"/>
        <v>0</v>
      </c>
      <c r="DN240" s="7">
        <f t="shared" si="307"/>
        <v>0</v>
      </c>
      <c r="DO240" s="7">
        <f t="shared" si="307"/>
        <v>823396.93</v>
      </c>
      <c r="DP240" s="7">
        <f t="shared" si="307"/>
        <v>151416.43</v>
      </c>
      <c r="DQ240" s="7">
        <f t="shared" si="307"/>
        <v>0</v>
      </c>
      <c r="DR240" s="7">
        <f t="shared" si="307"/>
        <v>0</v>
      </c>
      <c r="DS240" s="7">
        <f t="shared" si="307"/>
        <v>0</v>
      </c>
      <c r="DT240" s="7">
        <f t="shared" si="307"/>
        <v>5393.16</v>
      </c>
      <c r="DU240" s="7">
        <f t="shared" si="307"/>
        <v>29451.08</v>
      </c>
      <c r="DV240" s="7">
        <f t="shared" si="307"/>
        <v>161958.38</v>
      </c>
      <c r="DW240" s="7">
        <f t="shared" si="307"/>
        <v>60866.49</v>
      </c>
      <c r="DX240" s="7">
        <f t="shared" si="307"/>
        <v>0</v>
      </c>
      <c r="DY240" s="7">
        <f t="shared" si="307"/>
        <v>117937.62</v>
      </c>
      <c r="DZ240" s="7">
        <f t="shared" si="307"/>
        <v>80408.67</v>
      </c>
      <c r="EA240" s="7">
        <f t="shared" ref="EA240:FX240" si="308">MIN(EA71,EA236)</f>
        <v>110909.85</v>
      </c>
      <c r="EB240" s="7">
        <f t="shared" si="308"/>
        <v>95119.52</v>
      </c>
      <c r="EC240" s="7">
        <f t="shared" si="308"/>
        <v>0</v>
      </c>
      <c r="ED240" s="7">
        <f t="shared" si="308"/>
        <v>0</v>
      </c>
      <c r="EE240" s="7">
        <f t="shared" si="308"/>
        <v>200843.33</v>
      </c>
      <c r="EF240" s="7">
        <f t="shared" si="308"/>
        <v>110585.17</v>
      </c>
      <c r="EG240" s="7">
        <f t="shared" si="308"/>
        <v>132818.04999999999</v>
      </c>
      <c r="EH240" s="7">
        <f t="shared" si="308"/>
        <v>111836.81</v>
      </c>
      <c r="EI240" s="7">
        <f t="shared" si="308"/>
        <v>1601388.18</v>
      </c>
      <c r="EJ240" s="7">
        <f t="shared" si="308"/>
        <v>4142923.12</v>
      </c>
      <c r="EK240" s="7">
        <f t="shared" si="308"/>
        <v>60337.07</v>
      </c>
      <c r="EL240" s="7">
        <f t="shared" si="308"/>
        <v>59122.14</v>
      </c>
      <c r="EM240" s="7">
        <f t="shared" si="308"/>
        <v>155669.06</v>
      </c>
      <c r="EN240" s="7">
        <f t="shared" si="308"/>
        <v>0</v>
      </c>
      <c r="EO240" s="7">
        <f t="shared" si="308"/>
        <v>177966.39</v>
      </c>
      <c r="EP240" s="7">
        <f t="shared" si="308"/>
        <v>202122.79</v>
      </c>
      <c r="EQ240" s="7">
        <f t="shared" si="308"/>
        <v>559347.89</v>
      </c>
      <c r="ER240" s="7">
        <f t="shared" si="308"/>
        <v>213552.99</v>
      </c>
      <c r="ES240" s="7">
        <f t="shared" si="308"/>
        <v>356773</v>
      </c>
      <c r="ET240" s="7">
        <f t="shared" si="308"/>
        <v>3497.46</v>
      </c>
      <c r="EU240" s="7">
        <f t="shared" si="308"/>
        <v>0</v>
      </c>
      <c r="EV240" s="7">
        <f t="shared" si="308"/>
        <v>40510.83</v>
      </c>
      <c r="EW240" s="7">
        <f t="shared" si="308"/>
        <v>139472.03</v>
      </c>
      <c r="EX240" s="7">
        <f t="shared" si="308"/>
        <v>0</v>
      </c>
      <c r="EY240" s="7">
        <f t="shared" si="308"/>
        <v>0</v>
      </c>
      <c r="EZ240" s="7">
        <f t="shared" si="308"/>
        <v>5926.98</v>
      </c>
      <c r="FA240" s="7">
        <f t="shared" si="308"/>
        <v>624802.89</v>
      </c>
      <c r="FB240" s="7">
        <f t="shared" si="308"/>
        <v>45873.11</v>
      </c>
      <c r="FC240" s="7">
        <f t="shared" si="308"/>
        <v>2969685.25</v>
      </c>
      <c r="FD240" s="7">
        <f t="shared" si="308"/>
        <v>324707.96000000002</v>
      </c>
      <c r="FE240" s="7">
        <f t="shared" si="308"/>
        <v>0</v>
      </c>
      <c r="FF240" s="7">
        <f t="shared" si="308"/>
        <v>79252.27</v>
      </c>
      <c r="FG240" s="7">
        <f t="shared" si="308"/>
        <v>89111.27</v>
      </c>
      <c r="FH240" s="7">
        <f t="shared" si="308"/>
        <v>85943.14</v>
      </c>
      <c r="FI240" s="7">
        <f t="shared" si="308"/>
        <v>232262.9</v>
      </c>
      <c r="FJ240" s="7">
        <f t="shared" si="308"/>
        <v>81862.81</v>
      </c>
      <c r="FK240" s="7">
        <f t="shared" si="308"/>
        <v>1092259.78</v>
      </c>
      <c r="FL240" s="7">
        <f t="shared" si="308"/>
        <v>0</v>
      </c>
      <c r="FM240" s="7">
        <f t="shared" si="308"/>
        <v>0</v>
      </c>
      <c r="FN240" s="7">
        <f t="shared" si="308"/>
        <v>0</v>
      </c>
      <c r="FO240" s="7">
        <f t="shared" si="308"/>
        <v>284883.18</v>
      </c>
      <c r="FP240" s="7">
        <f t="shared" si="308"/>
        <v>0</v>
      </c>
      <c r="FQ240" s="7">
        <f t="shared" si="308"/>
        <v>269246.03000000003</v>
      </c>
      <c r="FR240" s="7">
        <f t="shared" si="308"/>
        <v>24654.02</v>
      </c>
      <c r="FS240" s="7">
        <f t="shared" si="308"/>
        <v>42871.64</v>
      </c>
      <c r="FT240" s="7">
        <f t="shared" si="308"/>
        <v>6672.19</v>
      </c>
      <c r="FU240" s="7">
        <f t="shared" si="308"/>
        <v>48248.29</v>
      </c>
      <c r="FV240" s="7">
        <f t="shared" si="308"/>
        <v>11383.92</v>
      </c>
      <c r="FW240" s="7">
        <f t="shared" si="308"/>
        <v>44571.78</v>
      </c>
      <c r="FX240" s="7">
        <f t="shared" si="308"/>
        <v>51228.19</v>
      </c>
      <c r="FY240" s="7"/>
      <c r="FZ240" s="7">
        <f>SUM(C240:FX240)</f>
        <v>107453784.35999998</v>
      </c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</row>
    <row r="241" spans="1:195" x14ac:dyDescent="0.35">
      <c r="A241" s="7"/>
      <c r="B241" s="7" t="s">
        <v>787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</row>
    <row r="242" spans="1:195" x14ac:dyDescent="0.35">
      <c r="A242" s="6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</row>
    <row r="243" spans="1:195" x14ac:dyDescent="0.35">
      <c r="A243" s="6" t="s">
        <v>593</v>
      </c>
      <c r="B243" s="42" t="s">
        <v>788</v>
      </c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  <c r="CZ243" s="64"/>
      <c r="DA243" s="64"/>
      <c r="DB243" s="64"/>
      <c r="DC243" s="64"/>
      <c r="DD243" s="64"/>
      <c r="DE243" s="64"/>
      <c r="DF243" s="64"/>
      <c r="DG243" s="64"/>
      <c r="DH243" s="64"/>
      <c r="DI243" s="64"/>
      <c r="DJ243" s="64"/>
      <c r="DK243" s="64"/>
      <c r="DL243" s="64"/>
      <c r="DM243" s="64"/>
      <c r="DN243" s="64"/>
      <c r="DO243" s="64"/>
      <c r="DP243" s="64"/>
      <c r="DQ243" s="64"/>
      <c r="DR243" s="64"/>
      <c r="DS243" s="64"/>
      <c r="DT243" s="64"/>
      <c r="DU243" s="64"/>
      <c r="DV243" s="64"/>
      <c r="DW243" s="64"/>
      <c r="DX243" s="64"/>
      <c r="DY243" s="64"/>
      <c r="DZ243" s="64"/>
      <c r="EA243" s="64"/>
      <c r="EB243" s="64"/>
      <c r="EC243" s="64"/>
      <c r="ED243" s="64"/>
      <c r="EE243" s="64"/>
      <c r="EF243" s="64"/>
      <c r="EG243" s="64"/>
      <c r="EH243" s="64"/>
      <c r="EI243" s="64"/>
      <c r="EJ243" s="64"/>
      <c r="EK243" s="64"/>
      <c r="EL243" s="64"/>
      <c r="EM243" s="64"/>
      <c r="EN243" s="64"/>
      <c r="EO243" s="64"/>
      <c r="EP243" s="64"/>
      <c r="EQ243" s="64"/>
      <c r="ER243" s="64"/>
      <c r="ES243" s="64"/>
      <c r="ET243" s="64"/>
      <c r="EU243" s="64"/>
      <c r="EV243" s="64"/>
      <c r="EW243" s="64"/>
      <c r="EX243" s="64"/>
      <c r="EY243" s="64"/>
      <c r="EZ243" s="64"/>
      <c r="FA243" s="64"/>
      <c r="FB243" s="64"/>
      <c r="FC243" s="64"/>
      <c r="FD243" s="64"/>
      <c r="FE243" s="64"/>
      <c r="FF243" s="64"/>
      <c r="FG243" s="64"/>
      <c r="FH243" s="64"/>
      <c r="FI243" s="64"/>
      <c r="FJ243" s="64"/>
      <c r="FK243" s="64"/>
      <c r="FL243" s="64"/>
      <c r="FM243" s="64"/>
      <c r="FN243" s="64"/>
      <c r="FO243" s="64"/>
      <c r="FP243" s="64"/>
      <c r="FQ243" s="64"/>
      <c r="FR243" s="64"/>
      <c r="FS243" s="64"/>
      <c r="FT243" s="64"/>
      <c r="FU243" s="64"/>
      <c r="FV243" s="64"/>
      <c r="FW243" s="64"/>
      <c r="FX243" s="64"/>
      <c r="FY243" s="7"/>
      <c r="FZ243" s="7"/>
      <c r="GA243" s="41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</row>
    <row r="244" spans="1:195" x14ac:dyDescent="0.35">
      <c r="A244" s="6" t="s">
        <v>789</v>
      </c>
      <c r="B244" s="7" t="s">
        <v>790</v>
      </c>
      <c r="C244" s="7">
        <f t="shared" ref="C244:BN244" si="309">+C224+C242</f>
        <v>69375299.180000007</v>
      </c>
      <c r="D244" s="7">
        <f t="shared" si="309"/>
        <v>426679347.41000003</v>
      </c>
      <c r="E244" s="7">
        <f t="shared" si="309"/>
        <v>69368947.049999997</v>
      </c>
      <c r="F244" s="7">
        <f t="shared" si="309"/>
        <v>222926673.84999999</v>
      </c>
      <c r="G244" s="7">
        <f t="shared" si="309"/>
        <v>17348871.469999999</v>
      </c>
      <c r="H244" s="7">
        <f t="shared" si="309"/>
        <v>12314973.199999999</v>
      </c>
      <c r="I244" s="7">
        <f t="shared" si="309"/>
        <v>98482143.920000002</v>
      </c>
      <c r="J244" s="7">
        <f t="shared" si="309"/>
        <v>22540400.34</v>
      </c>
      <c r="K244" s="7">
        <f t="shared" si="309"/>
        <v>3959298.8</v>
      </c>
      <c r="L244" s="7">
        <f t="shared" si="309"/>
        <v>25004445.27</v>
      </c>
      <c r="M244" s="7">
        <f t="shared" si="309"/>
        <v>13715457.559999999</v>
      </c>
      <c r="N244" s="7">
        <f t="shared" si="309"/>
        <v>555926928.12</v>
      </c>
      <c r="O244" s="7">
        <f t="shared" si="309"/>
        <v>138598779.93000001</v>
      </c>
      <c r="P244" s="7">
        <f t="shared" si="309"/>
        <v>4799040.18</v>
      </c>
      <c r="Q244" s="7">
        <f t="shared" si="309"/>
        <v>434614516.20999998</v>
      </c>
      <c r="R244" s="7">
        <f t="shared" si="309"/>
        <v>55997993.719999999</v>
      </c>
      <c r="S244" s="7">
        <f t="shared" si="309"/>
        <v>17849517.699999999</v>
      </c>
      <c r="T244" s="7">
        <f t="shared" si="309"/>
        <v>2723775.43</v>
      </c>
      <c r="U244" s="7">
        <f t="shared" si="309"/>
        <v>1161742.24</v>
      </c>
      <c r="V244" s="7">
        <f t="shared" si="309"/>
        <v>3716994.47</v>
      </c>
      <c r="W244" s="7">
        <f t="shared" si="309"/>
        <v>3433578.72</v>
      </c>
      <c r="X244" s="7">
        <f t="shared" si="309"/>
        <v>1059857.6600000001</v>
      </c>
      <c r="Y244" s="7">
        <f t="shared" si="309"/>
        <v>10262217.98</v>
      </c>
      <c r="Z244" s="7">
        <f t="shared" si="309"/>
        <v>3391511.51</v>
      </c>
      <c r="AA244" s="7">
        <f t="shared" si="309"/>
        <v>327215594.30000001</v>
      </c>
      <c r="AB244" s="7">
        <f t="shared" si="309"/>
        <v>298779016.99000001</v>
      </c>
      <c r="AC244" s="7">
        <f t="shared" si="309"/>
        <v>10369637.310000001</v>
      </c>
      <c r="AD244" s="7">
        <f t="shared" si="309"/>
        <v>14837079.99</v>
      </c>
      <c r="AE244" s="7">
        <f t="shared" si="309"/>
        <v>1872048.68</v>
      </c>
      <c r="AF244" s="7">
        <f t="shared" si="309"/>
        <v>3115663.29</v>
      </c>
      <c r="AG244" s="7">
        <f t="shared" si="309"/>
        <v>7430644.4400000004</v>
      </c>
      <c r="AH244" s="7">
        <f t="shared" si="309"/>
        <v>10831082.16</v>
      </c>
      <c r="AI244" s="7">
        <f t="shared" si="309"/>
        <v>4892114.7699999996</v>
      </c>
      <c r="AJ244" s="7">
        <f t="shared" si="309"/>
        <v>3088489.5</v>
      </c>
      <c r="AK244" s="7">
        <f t="shared" si="309"/>
        <v>3098789.18</v>
      </c>
      <c r="AL244" s="7">
        <f t="shared" si="309"/>
        <v>3876240.35</v>
      </c>
      <c r="AM244" s="7">
        <f t="shared" si="309"/>
        <v>4814744.6399999997</v>
      </c>
      <c r="AN244" s="7">
        <f t="shared" si="309"/>
        <v>4548380.09</v>
      </c>
      <c r="AO244" s="7">
        <f t="shared" si="309"/>
        <v>45266850.469999999</v>
      </c>
      <c r="AP244" s="7">
        <f t="shared" si="309"/>
        <v>944162452.98000002</v>
      </c>
      <c r="AQ244" s="7">
        <f t="shared" si="309"/>
        <v>3792826.47</v>
      </c>
      <c r="AR244" s="7">
        <f t="shared" si="309"/>
        <v>662394669.47000003</v>
      </c>
      <c r="AS244" s="7">
        <f t="shared" si="309"/>
        <v>75383759.459999993</v>
      </c>
      <c r="AT244" s="7">
        <f t="shared" si="309"/>
        <v>24876638.18</v>
      </c>
      <c r="AU244" s="7">
        <f t="shared" si="309"/>
        <v>4266750.46</v>
      </c>
      <c r="AV244" s="7">
        <f t="shared" si="309"/>
        <v>4323687.92</v>
      </c>
      <c r="AW244" s="7">
        <f t="shared" si="309"/>
        <v>4078111.94</v>
      </c>
      <c r="AX244" s="7">
        <f t="shared" si="309"/>
        <v>1553475.0899999999</v>
      </c>
      <c r="AY244" s="7">
        <f t="shared" si="309"/>
        <v>5472810.96</v>
      </c>
      <c r="AZ244" s="7">
        <f t="shared" si="309"/>
        <v>136953257.69</v>
      </c>
      <c r="BA244" s="7">
        <f t="shared" si="309"/>
        <v>93568960.489999995</v>
      </c>
      <c r="BB244" s="7">
        <f t="shared" si="309"/>
        <v>80014965.260000005</v>
      </c>
      <c r="BC244" s="7">
        <f t="shared" si="309"/>
        <v>282997390.63</v>
      </c>
      <c r="BD244" s="7">
        <f t="shared" si="309"/>
        <v>36448480.380000003</v>
      </c>
      <c r="BE244" s="7">
        <f t="shared" si="309"/>
        <v>14257945.27</v>
      </c>
      <c r="BF244" s="7">
        <f t="shared" si="309"/>
        <v>260161068.84</v>
      </c>
      <c r="BG244" s="7">
        <f t="shared" si="309"/>
        <v>10704489.07</v>
      </c>
      <c r="BH244" s="7">
        <f t="shared" si="309"/>
        <v>7020083.9400000004</v>
      </c>
      <c r="BI244" s="7">
        <f t="shared" si="309"/>
        <v>4065394.67</v>
      </c>
      <c r="BJ244" s="7">
        <f t="shared" si="309"/>
        <v>64682052.840000004</v>
      </c>
      <c r="BK244" s="7">
        <f t="shared" si="309"/>
        <v>314588393.17000002</v>
      </c>
      <c r="BL244" s="7">
        <f t="shared" si="309"/>
        <v>2392285.4899999998</v>
      </c>
      <c r="BM244" s="7">
        <f t="shared" si="309"/>
        <v>4944093.1100000003</v>
      </c>
      <c r="BN244" s="7">
        <f t="shared" si="309"/>
        <v>33453161.469999999</v>
      </c>
      <c r="BO244" s="7">
        <f t="shared" ref="BO244:DZ244" si="310">+BO224+BO242</f>
        <v>13876102.57</v>
      </c>
      <c r="BP244" s="7">
        <f t="shared" si="310"/>
        <v>3286165.85</v>
      </c>
      <c r="BQ244" s="7">
        <f t="shared" si="310"/>
        <v>66844522.850000001</v>
      </c>
      <c r="BR244" s="7">
        <f t="shared" si="310"/>
        <v>46782437.159999996</v>
      </c>
      <c r="BS244" s="7">
        <f t="shared" si="310"/>
        <v>13450805.83</v>
      </c>
      <c r="BT244" s="7">
        <f t="shared" si="310"/>
        <v>5299235.34</v>
      </c>
      <c r="BU244" s="7">
        <f t="shared" si="310"/>
        <v>5416246.7300000004</v>
      </c>
      <c r="BV244" s="7">
        <f t="shared" si="310"/>
        <v>13549129.67</v>
      </c>
      <c r="BW244" s="7">
        <f t="shared" si="310"/>
        <v>21173652.57</v>
      </c>
      <c r="BX244" s="7">
        <f t="shared" si="310"/>
        <v>1607376.05</v>
      </c>
      <c r="BY244" s="7">
        <f t="shared" si="310"/>
        <v>5529200.6100000003</v>
      </c>
      <c r="BZ244" s="7">
        <f t="shared" si="310"/>
        <v>3034547.52</v>
      </c>
      <c r="CA244" s="7">
        <f t="shared" si="310"/>
        <v>2697410.28</v>
      </c>
      <c r="CB244" s="7">
        <f t="shared" si="310"/>
        <v>805075089.73999989</v>
      </c>
      <c r="CC244" s="7">
        <f t="shared" si="310"/>
        <v>3163946.96</v>
      </c>
      <c r="CD244" s="7">
        <f t="shared" si="310"/>
        <v>1586391.73</v>
      </c>
      <c r="CE244" s="7">
        <f t="shared" si="310"/>
        <v>2454501.9900000002</v>
      </c>
      <c r="CF244" s="7">
        <f t="shared" si="310"/>
        <v>2353383.25</v>
      </c>
      <c r="CG244" s="7">
        <f t="shared" si="310"/>
        <v>3390094.08</v>
      </c>
      <c r="CH244" s="7">
        <f t="shared" si="310"/>
        <v>2099380.7799999998</v>
      </c>
      <c r="CI244" s="7">
        <f t="shared" si="310"/>
        <v>7773902.2699999996</v>
      </c>
      <c r="CJ244" s="7">
        <f t="shared" si="310"/>
        <v>10601662.210000001</v>
      </c>
      <c r="CK244" s="7">
        <f t="shared" si="310"/>
        <v>59296191.950000003</v>
      </c>
      <c r="CL244" s="7">
        <f t="shared" si="310"/>
        <v>14679875.01</v>
      </c>
      <c r="CM244" s="7">
        <f t="shared" si="310"/>
        <v>8818765.6099999994</v>
      </c>
      <c r="CN244" s="7">
        <f t="shared" si="310"/>
        <v>328307857.87</v>
      </c>
      <c r="CO244" s="7">
        <f t="shared" si="310"/>
        <v>150628598.56</v>
      </c>
      <c r="CP244" s="7">
        <f t="shared" si="310"/>
        <v>11265038.01</v>
      </c>
      <c r="CQ244" s="7">
        <f t="shared" si="310"/>
        <v>9379969.6400000006</v>
      </c>
      <c r="CR244" s="7">
        <f t="shared" si="310"/>
        <v>3489392.85</v>
      </c>
      <c r="CS244" s="7">
        <f t="shared" si="310"/>
        <v>4289735.71</v>
      </c>
      <c r="CT244" s="7">
        <f t="shared" si="310"/>
        <v>1991139.16</v>
      </c>
      <c r="CU244" s="7">
        <f t="shared" si="310"/>
        <v>4272068.5600000005</v>
      </c>
      <c r="CV244" s="7">
        <f t="shared" si="310"/>
        <v>996476.94</v>
      </c>
      <c r="CW244" s="7">
        <f t="shared" si="310"/>
        <v>3443540.58</v>
      </c>
      <c r="CX244" s="7">
        <f t="shared" si="310"/>
        <v>5384551.9199999999</v>
      </c>
      <c r="CY244" s="7">
        <f t="shared" si="310"/>
        <v>1082220.6299999999</v>
      </c>
      <c r="CZ244" s="7">
        <f t="shared" si="310"/>
        <v>19981563.199999999</v>
      </c>
      <c r="DA244" s="7">
        <f t="shared" si="310"/>
        <v>3277195.57</v>
      </c>
      <c r="DB244" s="7">
        <f t="shared" si="310"/>
        <v>4414580.29</v>
      </c>
      <c r="DC244" s="7">
        <f t="shared" si="310"/>
        <v>3077008.32</v>
      </c>
      <c r="DD244" s="7">
        <f t="shared" si="310"/>
        <v>3031083.9</v>
      </c>
      <c r="DE244" s="7">
        <f t="shared" si="310"/>
        <v>4185380.21</v>
      </c>
      <c r="DF244" s="7">
        <f t="shared" si="310"/>
        <v>218966067.06</v>
      </c>
      <c r="DG244" s="7">
        <f t="shared" si="310"/>
        <v>1968443.93</v>
      </c>
      <c r="DH244" s="7">
        <f t="shared" si="310"/>
        <v>19416677.120000001</v>
      </c>
      <c r="DI244" s="7">
        <f t="shared" si="310"/>
        <v>26483510.609999999</v>
      </c>
      <c r="DJ244" s="7">
        <f t="shared" si="310"/>
        <v>7450731.3700000001</v>
      </c>
      <c r="DK244" s="7">
        <f t="shared" si="310"/>
        <v>5682426.5599999996</v>
      </c>
      <c r="DL244" s="7">
        <f t="shared" si="310"/>
        <v>61864247.609999999</v>
      </c>
      <c r="DM244" s="7">
        <f t="shared" si="310"/>
        <v>4023653.8200000003</v>
      </c>
      <c r="DN244" s="7">
        <f t="shared" si="310"/>
        <v>14799797.57</v>
      </c>
      <c r="DO244" s="7">
        <f t="shared" si="310"/>
        <v>34351326.68</v>
      </c>
      <c r="DP244" s="7">
        <f t="shared" si="310"/>
        <v>3412524.96</v>
      </c>
      <c r="DQ244" s="7">
        <f t="shared" si="310"/>
        <v>9249359.6100000013</v>
      </c>
      <c r="DR244" s="7">
        <f t="shared" si="310"/>
        <v>15469078.469999999</v>
      </c>
      <c r="DS244" s="7">
        <f t="shared" si="310"/>
        <v>8099461.8399999999</v>
      </c>
      <c r="DT244" s="7">
        <f t="shared" si="310"/>
        <v>3404644.92</v>
      </c>
      <c r="DU244" s="7">
        <f t="shared" si="310"/>
        <v>4786264.67</v>
      </c>
      <c r="DV244" s="7">
        <f t="shared" si="310"/>
        <v>3420124.39</v>
      </c>
      <c r="DW244" s="7">
        <f t="shared" si="310"/>
        <v>4350884.83</v>
      </c>
      <c r="DX244" s="7">
        <f t="shared" si="310"/>
        <v>3429291.8400000003</v>
      </c>
      <c r="DY244" s="7">
        <f t="shared" si="310"/>
        <v>4648378.32</v>
      </c>
      <c r="DZ244" s="7">
        <f t="shared" si="310"/>
        <v>8702043.5099999998</v>
      </c>
      <c r="EA244" s="7">
        <f t="shared" ref="EA244:FX244" si="311">+EA224+EA242</f>
        <v>6610819.8200000003</v>
      </c>
      <c r="EB244" s="7">
        <f t="shared" si="311"/>
        <v>6650905.5700000003</v>
      </c>
      <c r="EC244" s="7">
        <f t="shared" si="311"/>
        <v>4042403.8499999996</v>
      </c>
      <c r="ED244" s="7">
        <f t="shared" si="311"/>
        <v>22024031.410000004</v>
      </c>
      <c r="EE244" s="7">
        <f t="shared" si="311"/>
        <v>3153693.18</v>
      </c>
      <c r="EF244" s="7">
        <f t="shared" si="311"/>
        <v>15761801.26</v>
      </c>
      <c r="EG244" s="7">
        <f t="shared" si="311"/>
        <v>3646375</v>
      </c>
      <c r="EH244" s="7">
        <f t="shared" si="311"/>
        <v>3657060.93</v>
      </c>
      <c r="EI244" s="7">
        <f t="shared" si="311"/>
        <v>158104870.38999999</v>
      </c>
      <c r="EJ244" s="7">
        <f t="shared" si="311"/>
        <v>101606936.52</v>
      </c>
      <c r="EK244" s="7">
        <f t="shared" si="311"/>
        <v>7606500.4699999997</v>
      </c>
      <c r="EL244" s="7">
        <f t="shared" si="311"/>
        <v>5332366.1399999997</v>
      </c>
      <c r="EM244" s="7">
        <f t="shared" si="311"/>
        <v>4885910.22</v>
      </c>
      <c r="EN244" s="7">
        <f t="shared" si="311"/>
        <v>11110352.34</v>
      </c>
      <c r="EO244" s="7">
        <f t="shared" si="311"/>
        <v>4277988.5999999996</v>
      </c>
      <c r="EP244" s="7">
        <f t="shared" si="311"/>
        <v>5319553.49</v>
      </c>
      <c r="EQ244" s="7">
        <f t="shared" si="311"/>
        <v>28396207.280000001</v>
      </c>
      <c r="ER244" s="7">
        <f t="shared" si="311"/>
        <v>4479954.25</v>
      </c>
      <c r="ES244" s="7">
        <f t="shared" si="311"/>
        <v>2813757.4399999999</v>
      </c>
      <c r="ET244" s="7">
        <f t="shared" si="311"/>
        <v>3840998.06</v>
      </c>
      <c r="EU244" s="7">
        <f t="shared" si="311"/>
        <v>7165352.3200000003</v>
      </c>
      <c r="EV244" s="7">
        <f t="shared" si="311"/>
        <v>1698100.9</v>
      </c>
      <c r="EW244" s="7">
        <f t="shared" si="311"/>
        <v>12345384.91</v>
      </c>
      <c r="EX244" s="7">
        <f t="shared" si="311"/>
        <v>3360757.33</v>
      </c>
      <c r="EY244" s="7">
        <f t="shared" si="311"/>
        <v>8332261.3600000003</v>
      </c>
      <c r="EZ244" s="7">
        <f t="shared" si="311"/>
        <v>2555396.02</v>
      </c>
      <c r="FA244" s="7">
        <f t="shared" si="311"/>
        <v>38934664.560000002</v>
      </c>
      <c r="FB244" s="7">
        <f t="shared" si="311"/>
        <v>4423129.18</v>
      </c>
      <c r="FC244" s="7">
        <f t="shared" si="311"/>
        <v>19014410.289999999</v>
      </c>
      <c r="FD244" s="7">
        <f t="shared" si="311"/>
        <v>4896845.33</v>
      </c>
      <c r="FE244" s="7">
        <f t="shared" si="311"/>
        <v>1859462.77</v>
      </c>
      <c r="FF244" s="7">
        <f t="shared" si="311"/>
        <v>3381828.68</v>
      </c>
      <c r="FG244" s="7">
        <f t="shared" si="311"/>
        <v>2489086.52</v>
      </c>
      <c r="FH244" s="7">
        <f t="shared" si="311"/>
        <v>1449189.85</v>
      </c>
      <c r="FI244" s="7">
        <f t="shared" si="311"/>
        <v>18877643.73</v>
      </c>
      <c r="FJ244" s="7">
        <f t="shared" si="311"/>
        <v>20771278.16</v>
      </c>
      <c r="FK244" s="7">
        <f t="shared" si="311"/>
        <v>26209827.98</v>
      </c>
      <c r="FL244" s="7">
        <f t="shared" si="311"/>
        <v>83873152.5</v>
      </c>
      <c r="FM244" s="7">
        <f t="shared" si="311"/>
        <v>39204222.850000001</v>
      </c>
      <c r="FN244" s="7">
        <f t="shared" si="311"/>
        <v>239627169.77999997</v>
      </c>
      <c r="FO244" s="7">
        <f t="shared" si="311"/>
        <v>11848182.35</v>
      </c>
      <c r="FP244" s="7">
        <f t="shared" si="311"/>
        <v>24906944.43</v>
      </c>
      <c r="FQ244" s="7">
        <f t="shared" si="311"/>
        <v>10636469.529999999</v>
      </c>
      <c r="FR244" s="7">
        <f t="shared" si="311"/>
        <v>3112394.96</v>
      </c>
      <c r="FS244" s="7">
        <f t="shared" si="311"/>
        <v>3252618.47</v>
      </c>
      <c r="FT244" s="7">
        <f t="shared" si="311"/>
        <v>1380378.58</v>
      </c>
      <c r="FU244" s="7">
        <f t="shared" si="311"/>
        <v>9972496.4000000004</v>
      </c>
      <c r="FV244" s="7">
        <f t="shared" si="311"/>
        <v>8185701.0499999998</v>
      </c>
      <c r="FW244" s="7">
        <f t="shared" si="311"/>
        <v>3110505.07</v>
      </c>
      <c r="FX244" s="7">
        <f t="shared" si="311"/>
        <v>1293510.5</v>
      </c>
      <c r="FY244" s="7"/>
      <c r="FZ244" s="7">
        <f>SUM(C244:FX244)</f>
        <v>9207653106.1300011</v>
      </c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</row>
    <row r="245" spans="1:195" x14ac:dyDescent="0.35">
      <c r="A245" s="6" t="s">
        <v>791</v>
      </c>
      <c r="B245" s="7" t="s">
        <v>792</v>
      </c>
      <c r="C245" s="7">
        <f t="shared" ref="C245:BN245" si="312">C240</f>
        <v>4579562.1399999997</v>
      </c>
      <c r="D245" s="7">
        <f t="shared" si="312"/>
        <v>3775630.54</v>
      </c>
      <c r="E245" s="7">
        <f t="shared" si="312"/>
        <v>1188262.8600000001</v>
      </c>
      <c r="F245" s="7">
        <f t="shared" si="312"/>
        <v>22331075.260000002</v>
      </c>
      <c r="G245" s="7">
        <f t="shared" si="312"/>
        <v>0</v>
      </c>
      <c r="H245" s="7">
        <f t="shared" si="312"/>
        <v>129868.9</v>
      </c>
      <c r="I245" s="7">
        <f t="shared" si="312"/>
        <v>0</v>
      </c>
      <c r="J245" s="7">
        <f t="shared" si="312"/>
        <v>455498.47</v>
      </c>
      <c r="K245" s="7">
        <f t="shared" si="312"/>
        <v>40689.65</v>
      </c>
      <c r="L245" s="7">
        <f t="shared" si="312"/>
        <v>382218.92</v>
      </c>
      <c r="M245" s="7">
        <f t="shared" si="312"/>
        <v>0</v>
      </c>
      <c r="N245" s="7">
        <f t="shared" si="312"/>
        <v>6405352.7699999996</v>
      </c>
      <c r="O245" s="7">
        <f t="shared" si="312"/>
        <v>1166049.52</v>
      </c>
      <c r="P245" s="7">
        <f t="shared" si="312"/>
        <v>109901.11</v>
      </c>
      <c r="Q245" s="7">
        <f t="shared" si="312"/>
        <v>8499958.2100000009</v>
      </c>
      <c r="R245" s="7">
        <f t="shared" si="312"/>
        <v>7501997.5499999998</v>
      </c>
      <c r="S245" s="7">
        <f t="shared" si="312"/>
        <v>139148.26999999999</v>
      </c>
      <c r="T245" s="7">
        <f t="shared" si="312"/>
        <v>302127.90000000002</v>
      </c>
      <c r="U245" s="7">
        <f t="shared" si="312"/>
        <v>0</v>
      </c>
      <c r="V245" s="7">
        <f t="shared" si="312"/>
        <v>214932.82</v>
      </c>
      <c r="W245" s="7">
        <f t="shared" si="312"/>
        <v>0</v>
      </c>
      <c r="X245" s="7">
        <f t="shared" si="312"/>
        <v>0</v>
      </c>
      <c r="Y245" s="7">
        <f t="shared" si="312"/>
        <v>290826.8</v>
      </c>
      <c r="Z245" s="7">
        <f t="shared" si="312"/>
        <v>139367.96</v>
      </c>
      <c r="AA245" s="7">
        <f t="shared" si="312"/>
        <v>490775.36</v>
      </c>
      <c r="AB245" s="7">
        <f t="shared" si="312"/>
        <v>0</v>
      </c>
      <c r="AC245" s="7">
        <f t="shared" si="312"/>
        <v>0</v>
      </c>
      <c r="AD245" s="7">
        <f t="shared" si="312"/>
        <v>26751.53</v>
      </c>
      <c r="AE245" s="7">
        <f t="shared" si="312"/>
        <v>41001.25</v>
      </c>
      <c r="AF245" s="7">
        <f t="shared" si="312"/>
        <v>16259.45</v>
      </c>
      <c r="AG245" s="7">
        <f t="shared" si="312"/>
        <v>0</v>
      </c>
      <c r="AH245" s="7">
        <f t="shared" si="312"/>
        <v>54940.480000000003</v>
      </c>
      <c r="AI245" s="7">
        <f t="shared" si="312"/>
        <v>66425.509999999995</v>
      </c>
      <c r="AJ245" s="7">
        <f t="shared" si="312"/>
        <v>42508.32</v>
      </c>
      <c r="AK245" s="7">
        <f t="shared" si="312"/>
        <v>152606.41</v>
      </c>
      <c r="AL245" s="7">
        <f t="shared" si="312"/>
        <v>243205.64</v>
      </c>
      <c r="AM245" s="7">
        <f t="shared" si="312"/>
        <v>180532.51</v>
      </c>
      <c r="AN245" s="7">
        <f t="shared" si="312"/>
        <v>46976.83</v>
      </c>
      <c r="AO245" s="7">
        <f t="shared" si="312"/>
        <v>2005013.65</v>
      </c>
      <c r="AP245" s="7">
        <f t="shared" si="312"/>
        <v>1942061.11</v>
      </c>
      <c r="AQ245" s="7">
        <f t="shared" si="312"/>
        <v>161367.44</v>
      </c>
      <c r="AR245" s="7">
        <f t="shared" si="312"/>
        <v>2772128.38</v>
      </c>
      <c r="AS245" s="7">
        <f t="shared" si="312"/>
        <v>459563.88</v>
      </c>
      <c r="AT245" s="7">
        <f t="shared" si="312"/>
        <v>1029.3</v>
      </c>
      <c r="AU245" s="7">
        <f t="shared" si="312"/>
        <v>146395.78</v>
      </c>
      <c r="AV245" s="7">
        <f t="shared" si="312"/>
        <v>349507.72</v>
      </c>
      <c r="AW245" s="7">
        <f t="shared" si="312"/>
        <v>13425.96</v>
      </c>
      <c r="AX245" s="7">
        <f t="shared" si="312"/>
        <v>0</v>
      </c>
      <c r="AY245" s="7">
        <f t="shared" si="312"/>
        <v>109125.56</v>
      </c>
      <c r="AZ245" s="7">
        <f t="shared" si="312"/>
        <v>238340.69</v>
      </c>
      <c r="BA245" s="7">
        <f t="shared" si="312"/>
        <v>1499972.24</v>
      </c>
      <c r="BB245" s="7">
        <f t="shared" si="312"/>
        <v>552369.84</v>
      </c>
      <c r="BC245" s="7">
        <f t="shared" si="312"/>
        <v>0</v>
      </c>
      <c r="BD245" s="7">
        <f t="shared" si="312"/>
        <v>667138.57999999996</v>
      </c>
      <c r="BE245" s="7">
        <f t="shared" si="312"/>
        <v>71512.69</v>
      </c>
      <c r="BF245" s="7">
        <f t="shared" si="312"/>
        <v>1722469.04</v>
      </c>
      <c r="BG245" s="7">
        <f t="shared" si="312"/>
        <v>159601.95000000001</v>
      </c>
      <c r="BH245" s="7">
        <f t="shared" si="312"/>
        <v>42870.64</v>
      </c>
      <c r="BI245" s="7">
        <f t="shared" si="312"/>
        <v>162001.13</v>
      </c>
      <c r="BJ245" s="7">
        <f t="shared" si="312"/>
        <v>67696.479999999996</v>
      </c>
      <c r="BK245" s="7">
        <f t="shared" si="312"/>
        <v>0</v>
      </c>
      <c r="BL245" s="7">
        <f t="shared" si="312"/>
        <v>0</v>
      </c>
      <c r="BM245" s="7">
        <f t="shared" si="312"/>
        <v>122614.35</v>
      </c>
      <c r="BN245" s="7">
        <f t="shared" si="312"/>
        <v>443290.7</v>
      </c>
      <c r="BO245" s="7">
        <f t="shared" ref="BO245:DZ245" si="313">BO240</f>
        <v>27413.25</v>
      </c>
      <c r="BP245" s="7">
        <f t="shared" si="313"/>
        <v>8758.35</v>
      </c>
      <c r="BQ245" s="7">
        <f t="shared" si="313"/>
        <v>852050.28</v>
      </c>
      <c r="BR245" s="7">
        <f t="shared" si="313"/>
        <v>81319.3</v>
      </c>
      <c r="BS245" s="7">
        <f t="shared" si="313"/>
        <v>0</v>
      </c>
      <c r="BT245" s="7">
        <f t="shared" si="313"/>
        <v>124141.75</v>
      </c>
      <c r="BU245" s="7">
        <f t="shared" si="313"/>
        <v>106327.88</v>
      </c>
      <c r="BV245" s="7">
        <f t="shared" si="313"/>
        <v>27170.73</v>
      </c>
      <c r="BW245" s="7">
        <f t="shared" si="313"/>
        <v>288510.49</v>
      </c>
      <c r="BX245" s="7">
        <f t="shared" si="313"/>
        <v>13029.26</v>
      </c>
      <c r="BY245" s="7">
        <f t="shared" si="313"/>
        <v>0</v>
      </c>
      <c r="BZ245" s="7">
        <f t="shared" si="313"/>
        <v>373620.56</v>
      </c>
      <c r="CA245" s="7">
        <f t="shared" si="313"/>
        <v>238705.03</v>
      </c>
      <c r="CB245" s="7">
        <f t="shared" si="313"/>
        <v>0</v>
      </c>
      <c r="CC245" s="7">
        <f t="shared" si="313"/>
        <v>118646.42</v>
      </c>
      <c r="CD245" s="7">
        <f t="shared" si="313"/>
        <v>1661777.82</v>
      </c>
      <c r="CE245" s="7">
        <f t="shared" si="313"/>
        <v>359568.96</v>
      </c>
      <c r="CF245" s="7">
        <f t="shared" si="313"/>
        <v>0</v>
      </c>
      <c r="CG245" s="7">
        <f t="shared" si="313"/>
        <v>27588.12</v>
      </c>
      <c r="CH245" s="7">
        <f t="shared" si="313"/>
        <v>50955.56</v>
      </c>
      <c r="CI245" s="7">
        <f t="shared" si="313"/>
        <v>139758.10999999999</v>
      </c>
      <c r="CJ245" s="7">
        <f t="shared" si="313"/>
        <v>32005.18</v>
      </c>
      <c r="CK245" s="7">
        <f t="shared" si="313"/>
        <v>1505566.29</v>
      </c>
      <c r="CL245" s="7">
        <f t="shared" si="313"/>
        <v>85443.26</v>
      </c>
      <c r="CM245" s="7">
        <f t="shared" si="313"/>
        <v>360913.74</v>
      </c>
      <c r="CN245" s="7">
        <f t="shared" si="313"/>
        <v>6847034.4100000001</v>
      </c>
      <c r="CO245" s="7">
        <f t="shared" si="313"/>
        <v>834790.86</v>
      </c>
      <c r="CP245" s="7">
        <f t="shared" si="313"/>
        <v>354699.06</v>
      </c>
      <c r="CQ245" s="7">
        <f t="shared" si="313"/>
        <v>342608.84</v>
      </c>
      <c r="CR245" s="7">
        <f t="shared" si="313"/>
        <v>269438.88</v>
      </c>
      <c r="CS245" s="7">
        <f t="shared" si="313"/>
        <v>101061.16</v>
      </c>
      <c r="CT245" s="7">
        <f t="shared" si="313"/>
        <v>146700.49</v>
      </c>
      <c r="CU245" s="7">
        <f t="shared" si="313"/>
        <v>0</v>
      </c>
      <c r="CV245" s="7">
        <f t="shared" si="313"/>
        <v>0</v>
      </c>
      <c r="CW245" s="7">
        <f t="shared" si="313"/>
        <v>49318.3</v>
      </c>
      <c r="CX245" s="7">
        <f t="shared" si="313"/>
        <v>241920.42</v>
      </c>
      <c r="CY245" s="7">
        <f t="shared" si="313"/>
        <v>0</v>
      </c>
      <c r="CZ245" s="7">
        <f t="shared" si="313"/>
        <v>316177.87</v>
      </c>
      <c r="DA245" s="7">
        <f t="shared" si="313"/>
        <v>108760.72</v>
      </c>
      <c r="DB245" s="7">
        <f t="shared" si="313"/>
        <v>61059.72</v>
      </c>
      <c r="DC245" s="7">
        <f t="shared" si="313"/>
        <v>108461.47</v>
      </c>
      <c r="DD245" s="7">
        <f t="shared" si="313"/>
        <v>0</v>
      </c>
      <c r="DE245" s="7">
        <f t="shared" si="313"/>
        <v>234779.82</v>
      </c>
      <c r="DF245" s="7">
        <f t="shared" si="313"/>
        <v>1160585.8500000001</v>
      </c>
      <c r="DG245" s="7">
        <f t="shared" si="313"/>
        <v>80085.08</v>
      </c>
      <c r="DH245" s="7">
        <f t="shared" si="313"/>
        <v>527930.37</v>
      </c>
      <c r="DI245" s="7">
        <f t="shared" si="313"/>
        <v>649.29999999999995</v>
      </c>
      <c r="DJ245" s="7">
        <f t="shared" si="313"/>
        <v>0</v>
      </c>
      <c r="DK245" s="7">
        <f t="shared" si="313"/>
        <v>139429.31</v>
      </c>
      <c r="DL245" s="7">
        <f t="shared" si="313"/>
        <v>0</v>
      </c>
      <c r="DM245" s="7">
        <f t="shared" si="313"/>
        <v>0</v>
      </c>
      <c r="DN245" s="7">
        <f t="shared" si="313"/>
        <v>0</v>
      </c>
      <c r="DO245" s="7">
        <f t="shared" si="313"/>
        <v>823396.93</v>
      </c>
      <c r="DP245" s="7">
        <f t="shared" si="313"/>
        <v>151416.43</v>
      </c>
      <c r="DQ245" s="7">
        <f t="shared" si="313"/>
        <v>0</v>
      </c>
      <c r="DR245" s="7">
        <f t="shared" si="313"/>
        <v>0</v>
      </c>
      <c r="DS245" s="7">
        <f t="shared" si="313"/>
        <v>0</v>
      </c>
      <c r="DT245" s="7">
        <f t="shared" si="313"/>
        <v>5393.16</v>
      </c>
      <c r="DU245" s="7">
        <f t="shared" si="313"/>
        <v>29451.08</v>
      </c>
      <c r="DV245" s="7">
        <f t="shared" si="313"/>
        <v>161958.38</v>
      </c>
      <c r="DW245" s="7">
        <f t="shared" si="313"/>
        <v>60866.49</v>
      </c>
      <c r="DX245" s="7">
        <f t="shared" si="313"/>
        <v>0</v>
      </c>
      <c r="DY245" s="7">
        <f t="shared" si="313"/>
        <v>117937.62</v>
      </c>
      <c r="DZ245" s="7">
        <f t="shared" si="313"/>
        <v>80408.67</v>
      </c>
      <c r="EA245" s="7">
        <f t="shared" ref="EA245:FX245" si="314">EA240</f>
        <v>110909.85</v>
      </c>
      <c r="EB245" s="7">
        <f t="shared" si="314"/>
        <v>95119.52</v>
      </c>
      <c r="EC245" s="7">
        <f t="shared" si="314"/>
        <v>0</v>
      </c>
      <c r="ED245" s="7">
        <f t="shared" si="314"/>
        <v>0</v>
      </c>
      <c r="EE245" s="7">
        <f t="shared" si="314"/>
        <v>200843.33</v>
      </c>
      <c r="EF245" s="7">
        <f t="shared" si="314"/>
        <v>110585.17</v>
      </c>
      <c r="EG245" s="7">
        <f t="shared" si="314"/>
        <v>132818.04999999999</v>
      </c>
      <c r="EH245" s="7">
        <f t="shared" si="314"/>
        <v>111836.81</v>
      </c>
      <c r="EI245" s="7">
        <f t="shared" si="314"/>
        <v>1601388.18</v>
      </c>
      <c r="EJ245" s="7">
        <f t="shared" si="314"/>
        <v>4142923.12</v>
      </c>
      <c r="EK245" s="7">
        <f t="shared" si="314"/>
        <v>60337.07</v>
      </c>
      <c r="EL245" s="7">
        <f t="shared" si="314"/>
        <v>59122.14</v>
      </c>
      <c r="EM245" s="7">
        <f t="shared" si="314"/>
        <v>155669.06</v>
      </c>
      <c r="EN245" s="7">
        <f t="shared" si="314"/>
        <v>0</v>
      </c>
      <c r="EO245" s="7">
        <f t="shared" si="314"/>
        <v>177966.39</v>
      </c>
      <c r="EP245" s="7">
        <f t="shared" si="314"/>
        <v>202122.79</v>
      </c>
      <c r="EQ245" s="7">
        <f t="shared" si="314"/>
        <v>559347.89</v>
      </c>
      <c r="ER245" s="7">
        <f t="shared" si="314"/>
        <v>213552.99</v>
      </c>
      <c r="ES245" s="7">
        <f t="shared" si="314"/>
        <v>356773</v>
      </c>
      <c r="ET245" s="7">
        <f t="shared" si="314"/>
        <v>3497.46</v>
      </c>
      <c r="EU245" s="7">
        <f t="shared" si="314"/>
        <v>0</v>
      </c>
      <c r="EV245" s="7">
        <f t="shared" si="314"/>
        <v>40510.83</v>
      </c>
      <c r="EW245" s="7">
        <f t="shared" si="314"/>
        <v>139472.03</v>
      </c>
      <c r="EX245" s="7">
        <f t="shared" si="314"/>
        <v>0</v>
      </c>
      <c r="EY245" s="7">
        <f t="shared" si="314"/>
        <v>0</v>
      </c>
      <c r="EZ245" s="7">
        <f t="shared" si="314"/>
        <v>5926.98</v>
      </c>
      <c r="FA245" s="7">
        <f t="shared" si="314"/>
        <v>624802.89</v>
      </c>
      <c r="FB245" s="7">
        <f t="shared" si="314"/>
        <v>45873.11</v>
      </c>
      <c r="FC245" s="7">
        <f t="shared" si="314"/>
        <v>2969685.25</v>
      </c>
      <c r="FD245" s="7">
        <f t="shared" si="314"/>
        <v>324707.96000000002</v>
      </c>
      <c r="FE245" s="7">
        <f t="shared" si="314"/>
        <v>0</v>
      </c>
      <c r="FF245" s="7">
        <f t="shared" si="314"/>
        <v>79252.27</v>
      </c>
      <c r="FG245" s="7">
        <f t="shared" si="314"/>
        <v>89111.27</v>
      </c>
      <c r="FH245" s="7">
        <f t="shared" si="314"/>
        <v>85943.14</v>
      </c>
      <c r="FI245" s="7">
        <f t="shared" si="314"/>
        <v>232262.9</v>
      </c>
      <c r="FJ245" s="7">
        <f t="shared" si="314"/>
        <v>81862.81</v>
      </c>
      <c r="FK245" s="7">
        <f t="shared" si="314"/>
        <v>1092259.78</v>
      </c>
      <c r="FL245" s="7">
        <f t="shared" si="314"/>
        <v>0</v>
      </c>
      <c r="FM245" s="7">
        <f t="shared" si="314"/>
        <v>0</v>
      </c>
      <c r="FN245" s="7">
        <f t="shared" si="314"/>
        <v>0</v>
      </c>
      <c r="FO245" s="7">
        <f t="shared" si="314"/>
        <v>284883.18</v>
      </c>
      <c r="FP245" s="7">
        <f t="shared" si="314"/>
        <v>0</v>
      </c>
      <c r="FQ245" s="7">
        <f t="shared" si="314"/>
        <v>269246.03000000003</v>
      </c>
      <c r="FR245" s="7">
        <f t="shared" si="314"/>
        <v>24654.02</v>
      </c>
      <c r="FS245" s="7">
        <f t="shared" si="314"/>
        <v>42871.64</v>
      </c>
      <c r="FT245" s="7">
        <f t="shared" si="314"/>
        <v>6672.19</v>
      </c>
      <c r="FU245" s="7">
        <f t="shared" si="314"/>
        <v>48248.29</v>
      </c>
      <c r="FV245" s="7">
        <f t="shared" si="314"/>
        <v>11383.92</v>
      </c>
      <c r="FW245" s="7">
        <f t="shared" si="314"/>
        <v>44571.78</v>
      </c>
      <c r="FX245" s="7">
        <f t="shared" si="314"/>
        <v>51228.19</v>
      </c>
      <c r="FY245" s="64"/>
      <c r="FZ245" s="7">
        <f>SUM(C245:FX245)</f>
        <v>107453784.35999998</v>
      </c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</row>
    <row r="246" spans="1:195" x14ac:dyDescent="0.35">
      <c r="A246" s="6" t="s">
        <v>793</v>
      </c>
      <c r="B246" s="7" t="s">
        <v>794</v>
      </c>
      <c r="C246" s="7">
        <f t="shared" ref="C246:BN246" si="315">ROUND(C244+C245,2)</f>
        <v>73954861.319999993</v>
      </c>
      <c r="D246" s="7">
        <f t="shared" si="315"/>
        <v>430454977.94999999</v>
      </c>
      <c r="E246" s="7">
        <f t="shared" si="315"/>
        <v>70557209.909999996</v>
      </c>
      <c r="F246" s="7">
        <f t="shared" si="315"/>
        <v>245257749.11000001</v>
      </c>
      <c r="G246" s="7">
        <f t="shared" si="315"/>
        <v>17348871.469999999</v>
      </c>
      <c r="H246" s="7">
        <f t="shared" si="315"/>
        <v>12444842.1</v>
      </c>
      <c r="I246" s="7">
        <f t="shared" si="315"/>
        <v>98482143.920000002</v>
      </c>
      <c r="J246" s="7">
        <f t="shared" si="315"/>
        <v>22995898.809999999</v>
      </c>
      <c r="K246" s="7">
        <f t="shared" si="315"/>
        <v>3999988.45</v>
      </c>
      <c r="L246" s="7">
        <f t="shared" si="315"/>
        <v>25386664.190000001</v>
      </c>
      <c r="M246" s="7">
        <f t="shared" si="315"/>
        <v>13715457.560000001</v>
      </c>
      <c r="N246" s="7">
        <f t="shared" si="315"/>
        <v>562332280.88999999</v>
      </c>
      <c r="O246" s="7">
        <f t="shared" si="315"/>
        <v>139764829.44999999</v>
      </c>
      <c r="P246" s="7">
        <f t="shared" si="315"/>
        <v>4908941.29</v>
      </c>
      <c r="Q246" s="7">
        <f t="shared" si="315"/>
        <v>443114474.42000002</v>
      </c>
      <c r="R246" s="7">
        <f t="shared" si="315"/>
        <v>63499991.270000003</v>
      </c>
      <c r="S246" s="7">
        <f t="shared" si="315"/>
        <v>17988665.969999999</v>
      </c>
      <c r="T246" s="7">
        <f t="shared" si="315"/>
        <v>3025903.33</v>
      </c>
      <c r="U246" s="7">
        <f t="shared" si="315"/>
        <v>1161742.24</v>
      </c>
      <c r="V246" s="7">
        <f t="shared" si="315"/>
        <v>3931927.29</v>
      </c>
      <c r="W246" s="7">
        <f t="shared" si="315"/>
        <v>3433578.72</v>
      </c>
      <c r="X246" s="7">
        <f t="shared" si="315"/>
        <v>1059857.6599999999</v>
      </c>
      <c r="Y246" s="7">
        <f t="shared" si="315"/>
        <v>10553044.779999999</v>
      </c>
      <c r="Z246" s="7">
        <f t="shared" si="315"/>
        <v>3530879.47</v>
      </c>
      <c r="AA246" s="7">
        <f t="shared" si="315"/>
        <v>327706369.66000003</v>
      </c>
      <c r="AB246" s="7">
        <f t="shared" si="315"/>
        <v>298779016.99000001</v>
      </c>
      <c r="AC246" s="7">
        <f t="shared" si="315"/>
        <v>10369637.310000001</v>
      </c>
      <c r="AD246" s="7">
        <f t="shared" si="315"/>
        <v>14863831.52</v>
      </c>
      <c r="AE246" s="7">
        <f t="shared" si="315"/>
        <v>1913049.93</v>
      </c>
      <c r="AF246" s="7">
        <f t="shared" si="315"/>
        <v>3131922.74</v>
      </c>
      <c r="AG246" s="7">
        <f t="shared" si="315"/>
        <v>7430644.4400000004</v>
      </c>
      <c r="AH246" s="7">
        <f t="shared" si="315"/>
        <v>10886022.640000001</v>
      </c>
      <c r="AI246" s="7">
        <f t="shared" si="315"/>
        <v>4958540.28</v>
      </c>
      <c r="AJ246" s="7">
        <f t="shared" si="315"/>
        <v>3130997.82</v>
      </c>
      <c r="AK246" s="7">
        <f t="shared" si="315"/>
        <v>3251395.59</v>
      </c>
      <c r="AL246" s="7">
        <f t="shared" si="315"/>
        <v>4119445.99</v>
      </c>
      <c r="AM246" s="7">
        <f t="shared" si="315"/>
        <v>4995277.1500000004</v>
      </c>
      <c r="AN246" s="7">
        <f t="shared" si="315"/>
        <v>4595356.92</v>
      </c>
      <c r="AO246" s="7">
        <f t="shared" si="315"/>
        <v>47271864.119999997</v>
      </c>
      <c r="AP246" s="7">
        <f t="shared" si="315"/>
        <v>946104514.09000003</v>
      </c>
      <c r="AQ246" s="7">
        <f t="shared" si="315"/>
        <v>3954193.91</v>
      </c>
      <c r="AR246" s="7">
        <f t="shared" si="315"/>
        <v>665166797.85000002</v>
      </c>
      <c r="AS246" s="7">
        <f t="shared" si="315"/>
        <v>75843323.340000004</v>
      </c>
      <c r="AT246" s="7">
        <f t="shared" si="315"/>
        <v>24877667.48</v>
      </c>
      <c r="AU246" s="7">
        <f t="shared" si="315"/>
        <v>4413146.24</v>
      </c>
      <c r="AV246" s="7">
        <f t="shared" si="315"/>
        <v>4673195.6399999997</v>
      </c>
      <c r="AW246" s="7">
        <f t="shared" si="315"/>
        <v>4091537.9</v>
      </c>
      <c r="AX246" s="7">
        <f t="shared" si="315"/>
        <v>1553475.09</v>
      </c>
      <c r="AY246" s="7">
        <f t="shared" si="315"/>
        <v>5581936.5199999996</v>
      </c>
      <c r="AZ246" s="7">
        <f t="shared" si="315"/>
        <v>137191598.38</v>
      </c>
      <c r="BA246" s="7">
        <f t="shared" si="315"/>
        <v>95068932.730000004</v>
      </c>
      <c r="BB246" s="7">
        <f t="shared" si="315"/>
        <v>80567335.099999994</v>
      </c>
      <c r="BC246" s="7">
        <f t="shared" si="315"/>
        <v>282997390.63</v>
      </c>
      <c r="BD246" s="7">
        <f t="shared" si="315"/>
        <v>37115618.960000001</v>
      </c>
      <c r="BE246" s="7">
        <f t="shared" si="315"/>
        <v>14329457.960000001</v>
      </c>
      <c r="BF246" s="7">
        <f t="shared" si="315"/>
        <v>261883537.88</v>
      </c>
      <c r="BG246" s="7">
        <f t="shared" si="315"/>
        <v>10864091.02</v>
      </c>
      <c r="BH246" s="7">
        <f t="shared" si="315"/>
        <v>7062954.5800000001</v>
      </c>
      <c r="BI246" s="7">
        <f t="shared" si="315"/>
        <v>4227395.8</v>
      </c>
      <c r="BJ246" s="7">
        <f t="shared" si="315"/>
        <v>64749749.32</v>
      </c>
      <c r="BK246" s="7">
        <f t="shared" si="315"/>
        <v>314588393.17000002</v>
      </c>
      <c r="BL246" s="7">
        <f t="shared" si="315"/>
        <v>2392285.4900000002</v>
      </c>
      <c r="BM246" s="7">
        <f t="shared" si="315"/>
        <v>5066707.46</v>
      </c>
      <c r="BN246" s="7">
        <f t="shared" si="315"/>
        <v>33896452.170000002</v>
      </c>
      <c r="BO246" s="7">
        <f t="shared" ref="BO246:DZ246" si="316">ROUND(BO244+BO245,2)</f>
        <v>13903515.82</v>
      </c>
      <c r="BP246" s="7">
        <f t="shared" si="316"/>
        <v>3294924.2</v>
      </c>
      <c r="BQ246" s="7">
        <f t="shared" si="316"/>
        <v>67696573.129999995</v>
      </c>
      <c r="BR246" s="7">
        <f t="shared" si="316"/>
        <v>46863756.460000001</v>
      </c>
      <c r="BS246" s="7">
        <f t="shared" si="316"/>
        <v>13450805.83</v>
      </c>
      <c r="BT246" s="7">
        <f t="shared" si="316"/>
        <v>5423377.0899999999</v>
      </c>
      <c r="BU246" s="7">
        <f t="shared" si="316"/>
        <v>5522574.6100000003</v>
      </c>
      <c r="BV246" s="7">
        <f t="shared" si="316"/>
        <v>13576300.4</v>
      </c>
      <c r="BW246" s="7">
        <f t="shared" si="316"/>
        <v>21462163.059999999</v>
      </c>
      <c r="BX246" s="7">
        <f t="shared" si="316"/>
        <v>1620405.31</v>
      </c>
      <c r="BY246" s="7">
        <f t="shared" si="316"/>
        <v>5529200.6100000003</v>
      </c>
      <c r="BZ246" s="7">
        <f t="shared" si="316"/>
        <v>3408168.08</v>
      </c>
      <c r="CA246" s="7">
        <f t="shared" si="316"/>
        <v>2936115.31</v>
      </c>
      <c r="CB246" s="7">
        <f t="shared" si="316"/>
        <v>805075089.74000001</v>
      </c>
      <c r="CC246" s="7">
        <f t="shared" si="316"/>
        <v>3282593.38</v>
      </c>
      <c r="CD246" s="7">
        <f t="shared" si="316"/>
        <v>3248169.55</v>
      </c>
      <c r="CE246" s="7">
        <f t="shared" si="316"/>
        <v>2814070.95</v>
      </c>
      <c r="CF246" s="7">
        <f t="shared" si="316"/>
        <v>2353383.25</v>
      </c>
      <c r="CG246" s="7">
        <f t="shared" si="316"/>
        <v>3417682.2</v>
      </c>
      <c r="CH246" s="7">
        <f t="shared" si="316"/>
        <v>2150336.34</v>
      </c>
      <c r="CI246" s="7">
        <f t="shared" si="316"/>
        <v>7913660.3799999999</v>
      </c>
      <c r="CJ246" s="7">
        <f t="shared" si="316"/>
        <v>10633667.390000001</v>
      </c>
      <c r="CK246" s="7">
        <f t="shared" si="316"/>
        <v>60801758.240000002</v>
      </c>
      <c r="CL246" s="7">
        <f t="shared" si="316"/>
        <v>14765318.27</v>
      </c>
      <c r="CM246" s="7">
        <f t="shared" si="316"/>
        <v>9179679.3499999996</v>
      </c>
      <c r="CN246" s="7">
        <f t="shared" si="316"/>
        <v>335154892.27999997</v>
      </c>
      <c r="CO246" s="7">
        <f t="shared" si="316"/>
        <v>151463389.41999999</v>
      </c>
      <c r="CP246" s="7">
        <f t="shared" si="316"/>
        <v>11619737.07</v>
      </c>
      <c r="CQ246" s="7">
        <f t="shared" si="316"/>
        <v>9722578.4800000004</v>
      </c>
      <c r="CR246" s="7">
        <f t="shared" si="316"/>
        <v>3758831.73</v>
      </c>
      <c r="CS246" s="7">
        <f t="shared" si="316"/>
        <v>4390796.87</v>
      </c>
      <c r="CT246" s="7">
        <f t="shared" si="316"/>
        <v>2137839.65</v>
      </c>
      <c r="CU246" s="7">
        <f t="shared" si="316"/>
        <v>4272068.5599999996</v>
      </c>
      <c r="CV246" s="7">
        <f t="shared" si="316"/>
        <v>996476.94</v>
      </c>
      <c r="CW246" s="7">
        <f t="shared" si="316"/>
        <v>3492858.88</v>
      </c>
      <c r="CX246" s="7">
        <f t="shared" si="316"/>
        <v>5626472.3399999999</v>
      </c>
      <c r="CY246" s="7">
        <f t="shared" si="316"/>
        <v>1082220.6299999999</v>
      </c>
      <c r="CZ246" s="7">
        <f t="shared" si="316"/>
        <v>20297741.07</v>
      </c>
      <c r="DA246" s="7">
        <f t="shared" si="316"/>
        <v>3385956.29</v>
      </c>
      <c r="DB246" s="7">
        <f t="shared" si="316"/>
        <v>4475640.01</v>
      </c>
      <c r="DC246" s="7">
        <f t="shared" si="316"/>
        <v>3185469.79</v>
      </c>
      <c r="DD246" s="7">
        <f t="shared" si="316"/>
        <v>3031083.9</v>
      </c>
      <c r="DE246" s="7">
        <f t="shared" si="316"/>
        <v>4420160.03</v>
      </c>
      <c r="DF246" s="7">
        <f t="shared" si="316"/>
        <v>220126652.91</v>
      </c>
      <c r="DG246" s="7">
        <f t="shared" si="316"/>
        <v>2048529.01</v>
      </c>
      <c r="DH246" s="7">
        <f t="shared" si="316"/>
        <v>19944607.489999998</v>
      </c>
      <c r="DI246" s="7">
        <f t="shared" si="316"/>
        <v>26484159.91</v>
      </c>
      <c r="DJ246" s="7">
        <f t="shared" si="316"/>
        <v>7450731.3700000001</v>
      </c>
      <c r="DK246" s="7">
        <f t="shared" si="316"/>
        <v>5821855.8700000001</v>
      </c>
      <c r="DL246" s="7">
        <f t="shared" si="316"/>
        <v>61864247.609999999</v>
      </c>
      <c r="DM246" s="7">
        <f t="shared" si="316"/>
        <v>4023653.82</v>
      </c>
      <c r="DN246" s="7">
        <f t="shared" si="316"/>
        <v>14799797.57</v>
      </c>
      <c r="DO246" s="7">
        <f t="shared" si="316"/>
        <v>35174723.609999999</v>
      </c>
      <c r="DP246" s="7">
        <f t="shared" si="316"/>
        <v>3563941.39</v>
      </c>
      <c r="DQ246" s="7">
        <f t="shared" si="316"/>
        <v>9249359.6099999994</v>
      </c>
      <c r="DR246" s="7">
        <f t="shared" si="316"/>
        <v>15469078.470000001</v>
      </c>
      <c r="DS246" s="7">
        <f t="shared" si="316"/>
        <v>8099461.8399999999</v>
      </c>
      <c r="DT246" s="7">
        <f t="shared" si="316"/>
        <v>3410038.08</v>
      </c>
      <c r="DU246" s="7">
        <f t="shared" si="316"/>
        <v>4815715.75</v>
      </c>
      <c r="DV246" s="7">
        <f t="shared" si="316"/>
        <v>3582082.77</v>
      </c>
      <c r="DW246" s="7">
        <f t="shared" si="316"/>
        <v>4411751.32</v>
      </c>
      <c r="DX246" s="7">
        <f t="shared" si="316"/>
        <v>3429291.84</v>
      </c>
      <c r="DY246" s="7">
        <f t="shared" si="316"/>
        <v>4766315.9400000004</v>
      </c>
      <c r="DZ246" s="7">
        <f t="shared" si="316"/>
        <v>8782452.1799999997</v>
      </c>
      <c r="EA246" s="7">
        <f t="shared" ref="EA246:FX246" si="317">ROUND(EA244+EA245,2)</f>
        <v>6721729.6699999999</v>
      </c>
      <c r="EB246" s="7">
        <f t="shared" si="317"/>
        <v>6746025.0899999999</v>
      </c>
      <c r="EC246" s="7">
        <f t="shared" si="317"/>
        <v>4042403.85</v>
      </c>
      <c r="ED246" s="7">
        <f t="shared" si="317"/>
        <v>22024031.41</v>
      </c>
      <c r="EE246" s="7">
        <f t="shared" si="317"/>
        <v>3354536.51</v>
      </c>
      <c r="EF246" s="7">
        <f t="shared" si="317"/>
        <v>15872386.43</v>
      </c>
      <c r="EG246" s="7">
        <f t="shared" si="317"/>
        <v>3779193.05</v>
      </c>
      <c r="EH246" s="7">
        <f t="shared" si="317"/>
        <v>3768897.74</v>
      </c>
      <c r="EI246" s="7">
        <f t="shared" si="317"/>
        <v>159706258.56999999</v>
      </c>
      <c r="EJ246" s="7">
        <f t="shared" si="317"/>
        <v>105749859.64</v>
      </c>
      <c r="EK246" s="7">
        <f t="shared" si="317"/>
        <v>7666837.54</v>
      </c>
      <c r="EL246" s="7">
        <f t="shared" si="317"/>
        <v>5391488.2800000003</v>
      </c>
      <c r="EM246" s="7">
        <f t="shared" si="317"/>
        <v>5041579.28</v>
      </c>
      <c r="EN246" s="7">
        <f t="shared" si="317"/>
        <v>11110352.34</v>
      </c>
      <c r="EO246" s="7">
        <f t="shared" si="317"/>
        <v>4455954.99</v>
      </c>
      <c r="EP246" s="7">
        <f t="shared" si="317"/>
        <v>5521676.2800000003</v>
      </c>
      <c r="EQ246" s="7">
        <f t="shared" si="317"/>
        <v>28955555.170000002</v>
      </c>
      <c r="ER246" s="7">
        <f t="shared" si="317"/>
        <v>4693507.24</v>
      </c>
      <c r="ES246" s="7">
        <f t="shared" si="317"/>
        <v>3170530.44</v>
      </c>
      <c r="ET246" s="7">
        <f t="shared" si="317"/>
        <v>3844495.52</v>
      </c>
      <c r="EU246" s="7">
        <f t="shared" si="317"/>
        <v>7165352.3200000003</v>
      </c>
      <c r="EV246" s="7">
        <f t="shared" si="317"/>
        <v>1738611.73</v>
      </c>
      <c r="EW246" s="7">
        <f t="shared" si="317"/>
        <v>12484856.939999999</v>
      </c>
      <c r="EX246" s="7">
        <f t="shared" si="317"/>
        <v>3360757.33</v>
      </c>
      <c r="EY246" s="7">
        <f t="shared" si="317"/>
        <v>8332261.3600000003</v>
      </c>
      <c r="EZ246" s="7">
        <f t="shared" si="317"/>
        <v>2561323</v>
      </c>
      <c r="FA246" s="7">
        <f t="shared" si="317"/>
        <v>39559467.450000003</v>
      </c>
      <c r="FB246" s="7">
        <f t="shared" si="317"/>
        <v>4469002.29</v>
      </c>
      <c r="FC246" s="7">
        <f t="shared" si="317"/>
        <v>21984095.539999999</v>
      </c>
      <c r="FD246" s="7">
        <f t="shared" si="317"/>
        <v>5221553.29</v>
      </c>
      <c r="FE246" s="7">
        <f t="shared" si="317"/>
        <v>1859462.77</v>
      </c>
      <c r="FF246" s="7">
        <f t="shared" si="317"/>
        <v>3461080.95</v>
      </c>
      <c r="FG246" s="7">
        <f t="shared" si="317"/>
        <v>2578197.79</v>
      </c>
      <c r="FH246" s="7">
        <f t="shared" si="317"/>
        <v>1535132.99</v>
      </c>
      <c r="FI246" s="7">
        <f t="shared" si="317"/>
        <v>19109906.629999999</v>
      </c>
      <c r="FJ246" s="7">
        <f t="shared" si="317"/>
        <v>20853140.969999999</v>
      </c>
      <c r="FK246" s="7">
        <f t="shared" si="317"/>
        <v>27302087.760000002</v>
      </c>
      <c r="FL246" s="7">
        <f t="shared" si="317"/>
        <v>83873152.5</v>
      </c>
      <c r="FM246" s="7">
        <f t="shared" si="317"/>
        <v>39204222.850000001</v>
      </c>
      <c r="FN246" s="7">
        <f t="shared" si="317"/>
        <v>239627169.78</v>
      </c>
      <c r="FO246" s="7">
        <f t="shared" si="317"/>
        <v>12133065.529999999</v>
      </c>
      <c r="FP246" s="7">
        <f t="shared" si="317"/>
        <v>24906944.43</v>
      </c>
      <c r="FQ246" s="7">
        <f t="shared" si="317"/>
        <v>10905715.560000001</v>
      </c>
      <c r="FR246" s="7">
        <f t="shared" si="317"/>
        <v>3137048.98</v>
      </c>
      <c r="FS246" s="7">
        <f t="shared" si="317"/>
        <v>3295490.11</v>
      </c>
      <c r="FT246" s="7">
        <f t="shared" si="317"/>
        <v>1387050.77</v>
      </c>
      <c r="FU246" s="7">
        <f t="shared" si="317"/>
        <v>10020744.689999999</v>
      </c>
      <c r="FV246" s="7">
        <f t="shared" si="317"/>
        <v>8197084.9699999997</v>
      </c>
      <c r="FW246" s="7">
        <f t="shared" si="317"/>
        <v>3155076.85</v>
      </c>
      <c r="FX246" s="7">
        <f t="shared" si="317"/>
        <v>1344738.69</v>
      </c>
      <c r="FY246" s="7"/>
      <c r="FZ246" s="7">
        <f>SUM(C246:FX246)</f>
        <v>9315106890.4900074</v>
      </c>
      <c r="GA246" s="85">
        <v>9315274917.3899994</v>
      </c>
      <c r="GB246" s="7">
        <f>FZ246-GA246</f>
        <v>-168026.89999198914</v>
      </c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</row>
    <row r="247" spans="1:195" x14ac:dyDescent="0.35">
      <c r="A247" s="7"/>
      <c r="B247" s="7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  <c r="CZ247" s="64"/>
      <c r="DA247" s="64"/>
      <c r="DB247" s="64"/>
      <c r="DC247" s="64"/>
      <c r="DD247" s="64"/>
      <c r="DE247" s="64"/>
      <c r="DF247" s="64"/>
      <c r="DG247" s="64"/>
      <c r="DH247" s="64"/>
      <c r="DI247" s="64"/>
      <c r="DJ247" s="64"/>
      <c r="DK247" s="64"/>
      <c r="DL247" s="64"/>
      <c r="DM247" s="64"/>
      <c r="DN247" s="64"/>
      <c r="DO247" s="64"/>
      <c r="DP247" s="64"/>
      <c r="DQ247" s="64"/>
      <c r="DR247" s="64"/>
      <c r="DS247" s="64"/>
      <c r="DT247" s="64"/>
      <c r="DU247" s="64"/>
      <c r="DV247" s="64"/>
      <c r="DW247" s="64"/>
      <c r="DX247" s="64"/>
      <c r="DY247" s="64"/>
      <c r="DZ247" s="64"/>
      <c r="EA247" s="64"/>
      <c r="EB247" s="64"/>
      <c r="EC247" s="64"/>
      <c r="ED247" s="64"/>
      <c r="EE247" s="64"/>
      <c r="EF247" s="64"/>
      <c r="EG247" s="64"/>
      <c r="EH247" s="64"/>
      <c r="EI247" s="64"/>
      <c r="EJ247" s="64"/>
      <c r="EK247" s="64"/>
      <c r="EL247" s="64"/>
      <c r="EM247" s="64"/>
      <c r="EN247" s="64"/>
      <c r="EO247" s="64"/>
      <c r="EP247" s="64"/>
      <c r="EQ247" s="64"/>
      <c r="ER247" s="64"/>
      <c r="ES247" s="64"/>
      <c r="ET247" s="64"/>
      <c r="EU247" s="64"/>
      <c r="EV247" s="64"/>
      <c r="EW247" s="64"/>
      <c r="EX247" s="64"/>
      <c r="EY247" s="64"/>
      <c r="EZ247" s="64"/>
      <c r="FA247" s="64"/>
      <c r="FB247" s="64"/>
      <c r="FC247" s="64"/>
      <c r="FD247" s="64"/>
      <c r="FE247" s="64"/>
      <c r="FF247" s="64"/>
      <c r="FG247" s="64"/>
      <c r="FH247" s="64"/>
      <c r="FI247" s="64"/>
      <c r="FJ247" s="64"/>
      <c r="FK247" s="64"/>
      <c r="FL247" s="64"/>
      <c r="FM247" s="64"/>
      <c r="FN247" s="64"/>
      <c r="FO247" s="64"/>
      <c r="FP247" s="64"/>
      <c r="FQ247" s="64"/>
      <c r="FR247" s="64"/>
      <c r="FS247" s="64"/>
      <c r="FT247" s="64"/>
      <c r="FU247" s="64"/>
      <c r="FV247" s="64"/>
      <c r="FW247" s="64"/>
      <c r="FX247" s="64"/>
      <c r="FY247" s="7"/>
      <c r="FZ247" s="7"/>
      <c r="GA247" s="41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</row>
    <row r="248" spans="1:195" x14ac:dyDescent="0.35">
      <c r="A248" s="6" t="s">
        <v>593</v>
      </c>
      <c r="B248" s="42" t="s">
        <v>795</v>
      </c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</row>
    <row r="249" spans="1:195" x14ac:dyDescent="0.35">
      <c r="A249" s="6" t="s">
        <v>796</v>
      </c>
      <c r="B249" s="7" t="s">
        <v>797</v>
      </c>
      <c r="C249" s="41">
        <f t="shared" ref="C249:BN249" si="318">C47</f>
        <v>2.7E-2</v>
      </c>
      <c r="D249" s="41">
        <f t="shared" si="318"/>
        <v>2.7E-2</v>
      </c>
      <c r="E249" s="41">
        <f t="shared" si="318"/>
        <v>2.7E-2</v>
      </c>
      <c r="F249" s="41">
        <f t="shared" si="318"/>
        <v>2.7E-2</v>
      </c>
      <c r="G249" s="41">
        <f t="shared" si="318"/>
        <v>2.5264999999999999E-2</v>
      </c>
      <c r="H249" s="41">
        <f t="shared" si="318"/>
        <v>2.7E-2</v>
      </c>
      <c r="I249" s="41">
        <f t="shared" si="318"/>
        <v>2.7E-2</v>
      </c>
      <c r="J249" s="41">
        <f t="shared" si="318"/>
        <v>2.7E-2</v>
      </c>
      <c r="K249" s="41">
        <f t="shared" si="318"/>
        <v>2.7E-2</v>
      </c>
      <c r="L249" s="41">
        <f t="shared" si="318"/>
        <v>2.4895E-2</v>
      </c>
      <c r="M249" s="41">
        <f t="shared" si="318"/>
        <v>2.3947E-2</v>
      </c>
      <c r="N249" s="41">
        <f t="shared" si="318"/>
        <v>1.8755999999999998E-2</v>
      </c>
      <c r="O249" s="41">
        <f t="shared" si="318"/>
        <v>2.7E-2</v>
      </c>
      <c r="P249" s="41">
        <f t="shared" si="318"/>
        <v>2.7E-2</v>
      </c>
      <c r="Q249" s="41">
        <f t="shared" si="318"/>
        <v>2.7E-2</v>
      </c>
      <c r="R249" s="41">
        <f t="shared" si="318"/>
        <v>2.6908999999999999E-2</v>
      </c>
      <c r="S249" s="41">
        <f t="shared" si="318"/>
        <v>2.4014000000000001E-2</v>
      </c>
      <c r="T249" s="41">
        <f t="shared" si="318"/>
        <v>2.2301000000000001E-2</v>
      </c>
      <c r="U249" s="41">
        <f t="shared" si="318"/>
        <v>2.1801000000000001E-2</v>
      </c>
      <c r="V249" s="41">
        <f t="shared" si="318"/>
        <v>2.7E-2</v>
      </c>
      <c r="W249" s="41">
        <f t="shared" si="318"/>
        <v>2.7E-2</v>
      </c>
      <c r="X249" s="41">
        <f t="shared" si="318"/>
        <v>1.3756000000000001E-2</v>
      </c>
      <c r="Y249" s="41">
        <f t="shared" si="318"/>
        <v>2.2498000000000001E-2</v>
      </c>
      <c r="Z249" s="41">
        <f t="shared" si="318"/>
        <v>2.1915E-2</v>
      </c>
      <c r="AA249" s="41">
        <f t="shared" si="318"/>
        <v>2.7E-2</v>
      </c>
      <c r="AB249" s="41">
        <f t="shared" si="318"/>
        <v>2.7E-2</v>
      </c>
      <c r="AC249" s="41">
        <f t="shared" si="318"/>
        <v>1.8981999999999999E-2</v>
      </c>
      <c r="AD249" s="41">
        <f t="shared" si="318"/>
        <v>1.7693E-2</v>
      </c>
      <c r="AE249" s="41">
        <f t="shared" si="318"/>
        <v>1.0814000000000001E-2</v>
      </c>
      <c r="AF249" s="41">
        <f t="shared" si="318"/>
        <v>9.6740000000000003E-3</v>
      </c>
      <c r="AG249" s="41">
        <f t="shared" si="318"/>
        <v>1.2485E-2</v>
      </c>
      <c r="AH249" s="41">
        <f t="shared" si="318"/>
        <v>2.0122999999999999E-2</v>
      </c>
      <c r="AI249" s="41">
        <f t="shared" si="318"/>
        <v>2.7E-2</v>
      </c>
      <c r="AJ249" s="41">
        <f t="shared" si="318"/>
        <v>2.1787999999999998E-2</v>
      </c>
      <c r="AK249" s="41">
        <f t="shared" si="318"/>
        <v>1.9279999999999999E-2</v>
      </c>
      <c r="AL249" s="41">
        <f t="shared" si="318"/>
        <v>2.7E-2</v>
      </c>
      <c r="AM249" s="41">
        <f t="shared" si="318"/>
        <v>1.9449000000000001E-2</v>
      </c>
      <c r="AN249" s="41">
        <f t="shared" si="318"/>
        <v>2.5902999999999999E-2</v>
      </c>
      <c r="AO249" s="41">
        <f t="shared" si="318"/>
        <v>2.5656000000000002E-2</v>
      </c>
      <c r="AP249" s="41">
        <f t="shared" si="318"/>
        <v>2.7E-2</v>
      </c>
      <c r="AQ249" s="41">
        <f t="shared" si="318"/>
        <v>1.8558999999999999E-2</v>
      </c>
      <c r="AR249" s="41">
        <f t="shared" si="318"/>
        <v>2.7E-2</v>
      </c>
      <c r="AS249" s="41">
        <f t="shared" si="318"/>
        <v>1.2137999999999999E-2</v>
      </c>
      <c r="AT249" s="41">
        <f t="shared" si="318"/>
        <v>2.7E-2</v>
      </c>
      <c r="AU249" s="41">
        <f t="shared" si="318"/>
        <v>2.2187999999999999E-2</v>
      </c>
      <c r="AV249" s="41">
        <f t="shared" si="318"/>
        <v>2.7E-2</v>
      </c>
      <c r="AW249" s="41">
        <f t="shared" si="318"/>
        <v>2.3595999999999999E-2</v>
      </c>
      <c r="AX249" s="41">
        <f t="shared" si="318"/>
        <v>1.9798E-2</v>
      </c>
      <c r="AY249" s="41">
        <f t="shared" si="318"/>
        <v>2.7E-2</v>
      </c>
      <c r="AZ249" s="41">
        <f t="shared" si="318"/>
        <v>1.5720000000000001E-2</v>
      </c>
      <c r="BA249" s="41">
        <f t="shared" si="318"/>
        <v>2.4893999999999999E-2</v>
      </c>
      <c r="BB249" s="41">
        <f t="shared" si="318"/>
        <v>2.2683999999999999E-2</v>
      </c>
      <c r="BC249" s="41">
        <f t="shared" si="318"/>
        <v>2.0715000000000001E-2</v>
      </c>
      <c r="BD249" s="41">
        <f t="shared" si="318"/>
        <v>2.7E-2</v>
      </c>
      <c r="BE249" s="41">
        <f t="shared" si="318"/>
        <v>2.5815999999999999E-2</v>
      </c>
      <c r="BF249" s="41">
        <f t="shared" si="318"/>
        <v>2.7E-2</v>
      </c>
      <c r="BG249" s="41">
        <f t="shared" si="318"/>
        <v>2.7E-2</v>
      </c>
      <c r="BH249" s="41">
        <f t="shared" si="318"/>
        <v>2.4419E-2</v>
      </c>
      <c r="BI249" s="41">
        <f t="shared" si="318"/>
        <v>1.1433E-2</v>
      </c>
      <c r="BJ249" s="41">
        <f t="shared" si="318"/>
        <v>2.6164E-2</v>
      </c>
      <c r="BK249" s="41">
        <f t="shared" si="318"/>
        <v>2.7E-2</v>
      </c>
      <c r="BL249" s="41">
        <f t="shared" si="318"/>
        <v>2.7E-2</v>
      </c>
      <c r="BM249" s="41">
        <f t="shared" si="318"/>
        <v>2.3834000000000001E-2</v>
      </c>
      <c r="BN249" s="41">
        <f t="shared" si="318"/>
        <v>2.7E-2</v>
      </c>
      <c r="BO249" s="41">
        <f t="shared" ref="BO249:DM249" si="319">BO47</f>
        <v>1.8203E-2</v>
      </c>
      <c r="BP249" s="41">
        <f t="shared" si="319"/>
        <v>2.4702000000000002E-2</v>
      </c>
      <c r="BQ249" s="41">
        <f t="shared" si="319"/>
        <v>2.4759E-2</v>
      </c>
      <c r="BR249" s="41">
        <f t="shared" si="319"/>
        <v>7.7000000000000002E-3</v>
      </c>
      <c r="BS249" s="41">
        <f t="shared" si="319"/>
        <v>4.3949999999999996E-3</v>
      </c>
      <c r="BT249" s="41">
        <f t="shared" si="319"/>
        <v>6.6509999999999998E-3</v>
      </c>
      <c r="BU249" s="41">
        <f t="shared" si="319"/>
        <v>1.3811E-2</v>
      </c>
      <c r="BV249" s="41">
        <f t="shared" si="319"/>
        <v>1.2777E-2</v>
      </c>
      <c r="BW249" s="41">
        <f t="shared" si="319"/>
        <v>1.5736E-2</v>
      </c>
      <c r="BX249" s="41">
        <f t="shared" si="319"/>
        <v>1.9067000000000001E-2</v>
      </c>
      <c r="BY249" s="41">
        <f t="shared" si="319"/>
        <v>2.6780999999999999E-2</v>
      </c>
      <c r="BZ249" s="41">
        <f t="shared" si="319"/>
        <v>2.7E-2</v>
      </c>
      <c r="CA249" s="41">
        <f t="shared" si="319"/>
        <v>2.3040999999999999E-2</v>
      </c>
      <c r="CB249" s="41">
        <f t="shared" si="319"/>
        <v>2.7E-2</v>
      </c>
      <c r="CC249" s="41">
        <f t="shared" si="319"/>
        <v>2.5198999999999999E-2</v>
      </c>
      <c r="CD249" s="41">
        <f t="shared" si="319"/>
        <v>2.2519999999999998E-2</v>
      </c>
      <c r="CE249" s="41">
        <f t="shared" si="319"/>
        <v>2.7E-2</v>
      </c>
      <c r="CF249" s="41">
        <f t="shared" si="319"/>
        <v>2.4334000000000001E-2</v>
      </c>
      <c r="CG249" s="41">
        <f t="shared" si="319"/>
        <v>2.7E-2</v>
      </c>
      <c r="CH249" s="41">
        <f t="shared" si="319"/>
        <v>2.5187999999999999E-2</v>
      </c>
      <c r="CI249" s="41">
        <f t="shared" si="319"/>
        <v>2.7E-2</v>
      </c>
      <c r="CJ249" s="41">
        <f t="shared" si="319"/>
        <v>2.6468999999999999E-2</v>
      </c>
      <c r="CK249" s="41">
        <f t="shared" si="319"/>
        <v>9.6010000000000002E-3</v>
      </c>
      <c r="CL249" s="41">
        <f t="shared" si="319"/>
        <v>1.1228999999999999E-2</v>
      </c>
      <c r="CM249" s="41">
        <f t="shared" si="319"/>
        <v>5.274E-3</v>
      </c>
      <c r="CN249" s="41">
        <f t="shared" si="319"/>
        <v>2.7E-2</v>
      </c>
      <c r="CO249" s="41">
        <f t="shared" si="319"/>
        <v>2.5360000000000001E-2</v>
      </c>
      <c r="CP249" s="41">
        <f t="shared" si="319"/>
        <v>2.0548999999999998E-2</v>
      </c>
      <c r="CQ249" s="41">
        <f t="shared" si="319"/>
        <v>1.5427E-2</v>
      </c>
      <c r="CR249" s="41">
        <f t="shared" si="319"/>
        <v>4.169E-3</v>
      </c>
      <c r="CS249" s="41">
        <f t="shared" si="319"/>
        <v>2.5658E-2</v>
      </c>
      <c r="CT249" s="41">
        <f t="shared" si="319"/>
        <v>1.1520000000000001E-2</v>
      </c>
      <c r="CU249" s="41">
        <f t="shared" si="319"/>
        <v>2.2616000000000001E-2</v>
      </c>
      <c r="CV249" s="41">
        <f t="shared" si="319"/>
        <v>1.3979E-2</v>
      </c>
      <c r="CW249" s="41">
        <f t="shared" si="319"/>
        <v>1.7378999999999999E-2</v>
      </c>
      <c r="CX249" s="41">
        <f t="shared" si="319"/>
        <v>2.4823999999999999E-2</v>
      </c>
      <c r="CY249" s="41">
        <f t="shared" si="319"/>
        <v>2.7E-2</v>
      </c>
      <c r="CZ249" s="41">
        <f t="shared" si="319"/>
        <v>2.7E-2</v>
      </c>
      <c r="DA249" s="41">
        <f t="shared" si="319"/>
        <v>2.7E-2</v>
      </c>
      <c r="DB249" s="41">
        <f t="shared" si="319"/>
        <v>2.7E-2</v>
      </c>
      <c r="DC249" s="41">
        <f t="shared" si="319"/>
        <v>2.0417999999999999E-2</v>
      </c>
      <c r="DD249" s="41">
        <f t="shared" si="319"/>
        <v>3.4299999999999999E-3</v>
      </c>
      <c r="DE249" s="41">
        <f t="shared" si="319"/>
        <v>1.1894999999999999E-2</v>
      </c>
      <c r="DF249" s="41">
        <f t="shared" si="319"/>
        <v>2.7E-2</v>
      </c>
      <c r="DG249" s="41">
        <f t="shared" si="319"/>
        <v>2.3453000000000002E-2</v>
      </c>
      <c r="DH249" s="41">
        <f t="shared" si="319"/>
        <v>2.3515999999999999E-2</v>
      </c>
      <c r="DI249" s="41">
        <f t="shared" si="319"/>
        <v>2.1845E-2</v>
      </c>
      <c r="DJ249" s="41">
        <f t="shared" si="319"/>
        <v>2.3883000000000001E-2</v>
      </c>
      <c r="DK249" s="41">
        <f t="shared" si="319"/>
        <v>1.8658000000000001E-2</v>
      </c>
      <c r="DL249" s="41">
        <f t="shared" si="319"/>
        <v>2.4967E-2</v>
      </c>
      <c r="DM249" s="41">
        <f t="shared" si="319"/>
        <v>2.2898999999999999E-2</v>
      </c>
      <c r="DN249" s="41">
        <v>2.7E-2</v>
      </c>
      <c r="DO249" s="41">
        <f t="shared" ref="DO249:FX249" si="320">DO47</f>
        <v>2.7E-2</v>
      </c>
      <c r="DP249" s="41">
        <f t="shared" si="320"/>
        <v>2.7E-2</v>
      </c>
      <c r="DQ249" s="41">
        <f t="shared" si="320"/>
        <v>2.4545000000000001E-2</v>
      </c>
      <c r="DR249" s="41">
        <f t="shared" si="320"/>
        <v>2.7E-2</v>
      </c>
      <c r="DS249" s="41">
        <f t="shared" si="320"/>
        <v>2.7E-2</v>
      </c>
      <c r="DT249" s="41">
        <f t="shared" si="320"/>
        <v>2.4729000000000001E-2</v>
      </c>
      <c r="DU249" s="41">
        <f t="shared" si="320"/>
        <v>2.7E-2</v>
      </c>
      <c r="DV249" s="41">
        <f t="shared" si="320"/>
        <v>2.7E-2</v>
      </c>
      <c r="DW249" s="41">
        <f t="shared" si="320"/>
        <v>2.4996999999999998E-2</v>
      </c>
      <c r="DX249" s="41">
        <f t="shared" si="320"/>
        <v>2.1930999999999999E-2</v>
      </c>
      <c r="DY249" s="41">
        <f t="shared" si="320"/>
        <v>1.5928000000000001E-2</v>
      </c>
      <c r="DZ249" s="41">
        <f t="shared" si="320"/>
        <v>2.0662E-2</v>
      </c>
      <c r="EA249" s="41">
        <f t="shared" si="320"/>
        <v>1.2173E-2</v>
      </c>
      <c r="EB249" s="41">
        <f t="shared" si="320"/>
        <v>2.7E-2</v>
      </c>
      <c r="EC249" s="41">
        <f t="shared" si="320"/>
        <v>2.7E-2</v>
      </c>
      <c r="ED249" s="41">
        <f t="shared" si="320"/>
        <v>4.4120000000000001E-3</v>
      </c>
      <c r="EE249" s="41">
        <f t="shared" si="320"/>
        <v>2.7E-2</v>
      </c>
      <c r="EF249" s="41">
        <f t="shared" si="320"/>
        <v>2.2595000000000001E-2</v>
      </c>
      <c r="EG249" s="41">
        <f t="shared" si="320"/>
        <v>2.7E-2</v>
      </c>
      <c r="EH249" s="41">
        <f t="shared" si="320"/>
        <v>2.7E-2</v>
      </c>
      <c r="EI249" s="41">
        <f t="shared" si="320"/>
        <v>2.7E-2</v>
      </c>
      <c r="EJ249" s="41">
        <f t="shared" si="320"/>
        <v>2.7E-2</v>
      </c>
      <c r="EK249" s="41">
        <f t="shared" si="320"/>
        <v>5.7670000000000004E-3</v>
      </c>
      <c r="EL249" s="41">
        <f t="shared" si="320"/>
        <v>5.1159999999999999E-3</v>
      </c>
      <c r="EM249" s="41">
        <f t="shared" si="320"/>
        <v>1.9307999999999999E-2</v>
      </c>
      <c r="EN249" s="41">
        <f t="shared" si="320"/>
        <v>2.7E-2</v>
      </c>
      <c r="EO249" s="41">
        <f t="shared" si="320"/>
        <v>2.7E-2</v>
      </c>
      <c r="EP249" s="41">
        <f t="shared" si="320"/>
        <v>2.3585999999999999E-2</v>
      </c>
      <c r="EQ249" s="41">
        <f t="shared" si="320"/>
        <v>8.5959999999999995E-3</v>
      </c>
      <c r="ER249" s="41">
        <f t="shared" si="320"/>
        <v>2.1283E-2</v>
      </c>
      <c r="ES249" s="41">
        <f t="shared" si="320"/>
        <v>2.6557999999999998E-2</v>
      </c>
      <c r="ET249" s="41">
        <f t="shared" si="320"/>
        <v>2.7E-2</v>
      </c>
      <c r="EU249" s="41">
        <f t="shared" si="320"/>
        <v>2.7E-2</v>
      </c>
      <c r="EV249" s="41">
        <f t="shared" si="320"/>
        <v>1.3965E-2</v>
      </c>
      <c r="EW249" s="41">
        <f t="shared" si="320"/>
        <v>7.2810000000000001E-3</v>
      </c>
      <c r="EX249" s="41">
        <f t="shared" si="320"/>
        <v>6.9100000000000003E-3</v>
      </c>
      <c r="EY249" s="41">
        <f t="shared" si="320"/>
        <v>2.7E-2</v>
      </c>
      <c r="EZ249" s="41">
        <f t="shared" si="320"/>
        <v>2.5942E-2</v>
      </c>
      <c r="FA249" s="41">
        <f t="shared" si="320"/>
        <v>1.0666E-2</v>
      </c>
      <c r="FB249" s="41">
        <f t="shared" si="320"/>
        <v>9.6240000000000006E-3</v>
      </c>
      <c r="FC249" s="41">
        <f t="shared" si="320"/>
        <v>2.555E-2</v>
      </c>
      <c r="FD249" s="41">
        <f t="shared" si="320"/>
        <v>2.7E-2</v>
      </c>
      <c r="FE249" s="41">
        <f t="shared" si="320"/>
        <v>1.7180999999999998E-2</v>
      </c>
      <c r="FF249" s="41">
        <f t="shared" si="320"/>
        <v>2.7E-2</v>
      </c>
      <c r="FG249" s="41">
        <f t="shared" si="320"/>
        <v>2.7E-2</v>
      </c>
      <c r="FH249" s="41">
        <f t="shared" si="320"/>
        <v>2.2772000000000001E-2</v>
      </c>
      <c r="FI249" s="41">
        <f t="shared" si="320"/>
        <v>9.1999999999999998E-3</v>
      </c>
      <c r="FJ249" s="41">
        <f t="shared" si="320"/>
        <v>2.2207999999999999E-2</v>
      </c>
      <c r="FK249" s="41">
        <f t="shared" si="320"/>
        <v>1.0845E-2</v>
      </c>
      <c r="FL249" s="41">
        <f t="shared" si="320"/>
        <v>2.7E-2</v>
      </c>
      <c r="FM249" s="41">
        <f t="shared" si="320"/>
        <v>2.1413999999999999E-2</v>
      </c>
      <c r="FN249" s="41">
        <f t="shared" si="320"/>
        <v>2.7E-2</v>
      </c>
      <c r="FO249" s="41">
        <f t="shared" si="320"/>
        <v>5.6239999999999997E-3</v>
      </c>
      <c r="FP249" s="41">
        <f t="shared" si="320"/>
        <v>1.2142999999999999E-2</v>
      </c>
      <c r="FQ249" s="41">
        <f t="shared" si="320"/>
        <v>1.9879999999999998E-2</v>
      </c>
      <c r="FR249" s="41">
        <f t="shared" si="320"/>
        <v>1.2376E-2</v>
      </c>
      <c r="FS249" s="41">
        <f t="shared" si="320"/>
        <v>5.0679999999999996E-3</v>
      </c>
      <c r="FT249" s="41">
        <f t="shared" si="320"/>
        <v>4.2929999999999999E-3</v>
      </c>
      <c r="FU249" s="41">
        <f t="shared" si="320"/>
        <v>2.1344999999999999E-2</v>
      </c>
      <c r="FV249" s="41">
        <f t="shared" si="320"/>
        <v>1.8031999999999999E-2</v>
      </c>
      <c r="FW249" s="41">
        <f t="shared" si="320"/>
        <v>2.4497999999999999E-2</v>
      </c>
      <c r="FX249" s="41">
        <f t="shared" si="320"/>
        <v>2.2675000000000001E-2</v>
      </c>
      <c r="FY249" s="64"/>
      <c r="FZ249" s="7"/>
      <c r="GA249" s="41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</row>
    <row r="250" spans="1:195" x14ac:dyDescent="0.35">
      <c r="A250" s="7"/>
      <c r="B250" s="7" t="s">
        <v>798</v>
      </c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1"/>
      <c r="CR250" s="41"/>
      <c r="CS250" s="41"/>
      <c r="CT250" s="41"/>
      <c r="CU250" s="41"/>
      <c r="CV250" s="41"/>
      <c r="CW250" s="41"/>
      <c r="CX250" s="41"/>
      <c r="CY250" s="41"/>
      <c r="CZ250" s="41"/>
      <c r="DA250" s="41"/>
      <c r="DB250" s="41"/>
      <c r="DC250" s="41"/>
      <c r="DD250" s="41"/>
      <c r="DE250" s="41"/>
      <c r="DF250" s="41"/>
      <c r="DG250" s="41"/>
      <c r="DH250" s="41"/>
      <c r="DI250" s="41"/>
      <c r="DJ250" s="41"/>
      <c r="DK250" s="41"/>
      <c r="DL250" s="41"/>
      <c r="DM250" s="41"/>
      <c r="DN250" s="41"/>
      <c r="DO250" s="41"/>
      <c r="DP250" s="41"/>
      <c r="DQ250" s="41"/>
      <c r="DR250" s="41"/>
      <c r="DS250" s="41"/>
      <c r="DT250" s="41"/>
      <c r="DU250" s="41"/>
      <c r="DV250" s="41"/>
      <c r="DW250" s="41"/>
      <c r="DX250" s="41"/>
      <c r="DY250" s="41"/>
      <c r="DZ250" s="41"/>
      <c r="EA250" s="41"/>
      <c r="EB250" s="41"/>
      <c r="EC250" s="41"/>
      <c r="ED250" s="41"/>
      <c r="EE250" s="41"/>
      <c r="EF250" s="41"/>
      <c r="EG250" s="41"/>
      <c r="EH250" s="41"/>
      <c r="EI250" s="41"/>
      <c r="EJ250" s="41"/>
      <c r="EK250" s="41"/>
      <c r="EL250" s="41"/>
      <c r="EM250" s="41"/>
      <c r="EN250" s="41"/>
      <c r="EO250" s="41"/>
      <c r="EP250" s="41"/>
      <c r="EQ250" s="41"/>
      <c r="ER250" s="41"/>
      <c r="ES250" s="41"/>
      <c r="ET250" s="41"/>
      <c r="EU250" s="41"/>
      <c r="EV250" s="41"/>
      <c r="EW250" s="41"/>
      <c r="EX250" s="41"/>
      <c r="EY250" s="41"/>
      <c r="EZ250" s="41"/>
      <c r="FA250" s="41"/>
      <c r="FB250" s="41"/>
      <c r="FC250" s="41"/>
      <c r="FD250" s="41"/>
      <c r="FE250" s="41"/>
      <c r="FF250" s="41"/>
      <c r="FG250" s="41"/>
      <c r="FH250" s="41"/>
      <c r="FI250" s="41"/>
      <c r="FJ250" s="41"/>
      <c r="FK250" s="41"/>
      <c r="FL250" s="41"/>
      <c r="FM250" s="41"/>
      <c r="FN250" s="41"/>
      <c r="FO250" s="41"/>
      <c r="FP250" s="41"/>
      <c r="FQ250" s="41"/>
      <c r="FR250" s="41"/>
      <c r="FS250" s="41"/>
      <c r="FT250" s="41"/>
      <c r="FU250" s="41"/>
      <c r="FV250" s="41"/>
      <c r="FW250" s="41"/>
      <c r="FX250" s="41"/>
      <c r="FY250" s="7"/>
      <c r="FZ250" s="7"/>
      <c r="GA250" s="41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</row>
    <row r="251" spans="1:195" x14ac:dyDescent="0.35">
      <c r="A251" s="6" t="s">
        <v>799</v>
      </c>
      <c r="B251" s="7" t="s">
        <v>800</v>
      </c>
      <c r="C251" s="41">
        <f t="shared" ref="C251:BN251" si="321">ROUND((C246-(C99*C42)-C45)/C46,6)</f>
        <v>6.0310000000000002E-2</v>
      </c>
      <c r="D251" s="41">
        <f t="shared" si="321"/>
        <v>0.10007199999999999</v>
      </c>
      <c r="E251" s="41">
        <f t="shared" si="321"/>
        <v>5.6063000000000002E-2</v>
      </c>
      <c r="F251" s="41">
        <f t="shared" si="321"/>
        <v>8.0393999999999993E-2</v>
      </c>
      <c r="G251" s="41">
        <f t="shared" si="321"/>
        <v>3.2863000000000003E-2</v>
      </c>
      <c r="H251" s="41">
        <f t="shared" si="321"/>
        <v>9.4129000000000004E-2</v>
      </c>
      <c r="I251" s="41">
        <f t="shared" si="321"/>
        <v>8.7106000000000003E-2</v>
      </c>
      <c r="J251" s="41">
        <f t="shared" si="321"/>
        <v>0.137291</v>
      </c>
      <c r="K251" s="41">
        <f t="shared" si="321"/>
        <v>8.2170000000000007E-2</v>
      </c>
      <c r="L251" s="41">
        <f t="shared" si="321"/>
        <v>2.9121000000000001E-2</v>
      </c>
      <c r="M251" s="41">
        <f t="shared" si="321"/>
        <v>4.0076000000000001E-2</v>
      </c>
      <c r="N251" s="41">
        <f t="shared" si="321"/>
        <v>6.1975000000000002E-2</v>
      </c>
      <c r="O251" s="41">
        <f t="shared" si="321"/>
        <v>5.4584000000000001E-2</v>
      </c>
      <c r="P251" s="41">
        <f t="shared" si="321"/>
        <v>9.2742000000000005E-2</v>
      </c>
      <c r="Q251" s="41">
        <f t="shared" si="321"/>
        <v>8.2220000000000001E-2</v>
      </c>
      <c r="R251" s="41">
        <f t="shared" si="321"/>
        <v>0.92184999999999995</v>
      </c>
      <c r="S251" s="41">
        <f t="shared" si="321"/>
        <v>3.0294999999999999E-2</v>
      </c>
      <c r="T251" s="41">
        <f t="shared" si="321"/>
        <v>0.11304</v>
      </c>
      <c r="U251" s="41">
        <f t="shared" si="321"/>
        <v>3.6886000000000002E-2</v>
      </c>
      <c r="V251" s="41">
        <f t="shared" si="321"/>
        <v>0.11623699999999999</v>
      </c>
      <c r="W251" s="41">
        <f t="shared" si="321"/>
        <v>0.51704000000000006</v>
      </c>
      <c r="X251" s="41">
        <f t="shared" si="321"/>
        <v>5.7034000000000001E-2</v>
      </c>
      <c r="Y251" s="41">
        <f t="shared" si="321"/>
        <v>0.14488999999999999</v>
      </c>
      <c r="Z251" s="41">
        <f t="shared" si="321"/>
        <v>0.13078999999999999</v>
      </c>
      <c r="AA251" s="41">
        <f t="shared" si="321"/>
        <v>5.2683000000000001E-2</v>
      </c>
      <c r="AB251" s="41">
        <f t="shared" si="321"/>
        <v>3.0116E-2</v>
      </c>
      <c r="AC251" s="41">
        <f t="shared" si="321"/>
        <v>2.4063000000000001E-2</v>
      </c>
      <c r="AD251" s="41">
        <f t="shared" si="321"/>
        <v>3.0797999999999999E-2</v>
      </c>
      <c r="AE251" s="41">
        <f t="shared" si="321"/>
        <v>3.5293999999999999E-2</v>
      </c>
      <c r="AF251" s="41">
        <f t="shared" si="321"/>
        <v>3.0863000000000002E-2</v>
      </c>
      <c r="AG251" s="41">
        <f t="shared" si="321"/>
        <v>2.1753000000000002E-2</v>
      </c>
      <c r="AH251" s="41">
        <f t="shared" si="321"/>
        <v>0.27477600000000002</v>
      </c>
      <c r="AI251" s="41">
        <f t="shared" si="321"/>
        <v>0.488647</v>
      </c>
      <c r="AJ251" s="41">
        <f t="shared" si="321"/>
        <v>8.7763999999999995E-2</v>
      </c>
      <c r="AK251" s="41">
        <f t="shared" si="321"/>
        <v>4.7506E-2</v>
      </c>
      <c r="AL251" s="41">
        <f t="shared" si="321"/>
        <v>4.5079000000000001E-2</v>
      </c>
      <c r="AM251" s="41">
        <f t="shared" si="321"/>
        <v>8.4766999999999995E-2</v>
      </c>
      <c r="AN251" s="41">
        <f t="shared" si="321"/>
        <v>2.8170000000000001E-2</v>
      </c>
      <c r="AO251" s="41">
        <f t="shared" si="321"/>
        <v>9.0311000000000002E-2</v>
      </c>
      <c r="AP251" s="41">
        <f t="shared" si="321"/>
        <v>3.6163000000000001E-2</v>
      </c>
      <c r="AQ251" s="41">
        <f t="shared" si="321"/>
        <v>3.3903999999999997E-2</v>
      </c>
      <c r="AR251" s="41">
        <f t="shared" si="321"/>
        <v>6.2209E-2</v>
      </c>
      <c r="AS251" s="41">
        <f t="shared" si="321"/>
        <v>1.6042000000000001E-2</v>
      </c>
      <c r="AT251" s="41">
        <f t="shared" si="321"/>
        <v>6.4730999999999997E-2</v>
      </c>
      <c r="AU251" s="41">
        <f t="shared" si="321"/>
        <v>6.3131999999999994E-2</v>
      </c>
      <c r="AV251" s="41">
        <f t="shared" si="321"/>
        <v>0.103579</v>
      </c>
      <c r="AW251" s="41">
        <f t="shared" si="321"/>
        <v>0.108614</v>
      </c>
      <c r="AX251" s="41">
        <f t="shared" si="321"/>
        <v>4.9764000000000003E-2</v>
      </c>
      <c r="AY251" s="41">
        <f t="shared" si="321"/>
        <v>9.5014000000000001E-2</v>
      </c>
      <c r="AZ251" s="41">
        <f t="shared" si="321"/>
        <v>0.137687</v>
      </c>
      <c r="BA251" s="41">
        <f t="shared" si="321"/>
        <v>0.108961</v>
      </c>
      <c r="BB251" s="41">
        <f t="shared" si="321"/>
        <v>0.33013100000000001</v>
      </c>
      <c r="BC251" s="41">
        <f t="shared" si="321"/>
        <v>6.6705E-2</v>
      </c>
      <c r="BD251" s="41">
        <f t="shared" si="321"/>
        <v>6.6806000000000004E-2</v>
      </c>
      <c r="BE251" s="41">
        <f t="shared" si="321"/>
        <v>7.6145000000000004E-2</v>
      </c>
      <c r="BF251" s="41">
        <f t="shared" si="321"/>
        <v>9.2359999999999998E-2</v>
      </c>
      <c r="BG251" s="41">
        <f t="shared" si="321"/>
        <v>0.177256</v>
      </c>
      <c r="BH251" s="41">
        <f t="shared" si="321"/>
        <v>9.2854000000000006E-2</v>
      </c>
      <c r="BI251" s="41">
        <f t="shared" si="321"/>
        <v>7.7862000000000001E-2</v>
      </c>
      <c r="BJ251" s="41">
        <f t="shared" si="321"/>
        <v>6.8693000000000004E-2</v>
      </c>
      <c r="BK251" s="41">
        <f t="shared" si="321"/>
        <v>0.188329</v>
      </c>
      <c r="BL251" s="41">
        <f t="shared" si="321"/>
        <v>0.30934299999999998</v>
      </c>
      <c r="BM251" s="41">
        <f t="shared" si="321"/>
        <v>0.121277</v>
      </c>
      <c r="BN251" s="41">
        <f t="shared" si="321"/>
        <v>9.9583000000000005E-2</v>
      </c>
      <c r="BO251" s="41">
        <f t="shared" ref="BO251:DZ251" si="322">ROUND((BO246-(BO99*BO42)-BO45)/BO46,6)</f>
        <v>7.3425000000000004E-2</v>
      </c>
      <c r="BP251" s="41">
        <f t="shared" si="322"/>
        <v>3.4196999999999998E-2</v>
      </c>
      <c r="BQ251" s="41">
        <f t="shared" si="322"/>
        <v>3.6132999999999998E-2</v>
      </c>
      <c r="BR251" s="41">
        <f t="shared" si="322"/>
        <v>3.4583999999999997E-2</v>
      </c>
      <c r="BS251" s="41">
        <f t="shared" si="322"/>
        <v>1.0597000000000001E-2</v>
      </c>
      <c r="BT251" s="41">
        <f t="shared" si="322"/>
        <v>1.1431E-2</v>
      </c>
      <c r="BU251" s="41">
        <f t="shared" si="322"/>
        <v>3.4686000000000002E-2</v>
      </c>
      <c r="BV251" s="41">
        <f t="shared" si="322"/>
        <v>1.0054E-2</v>
      </c>
      <c r="BW251" s="41">
        <f t="shared" si="322"/>
        <v>1.9543000000000001E-2</v>
      </c>
      <c r="BX251" s="41">
        <f t="shared" si="322"/>
        <v>2.743E-2</v>
      </c>
      <c r="BY251" s="41">
        <f t="shared" si="322"/>
        <v>4.4281000000000001E-2</v>
      </c>
      <c r="BZ251" s="41">
        <f t="shared" si="322"/>
        <v>9.3681E-2</v>
      </c>
      <c r="CA251" s="41">
        <f t="shared" si="322"/>
        <v>2.6945E-2</v>
      </c>
      <c r="CB251" s="41">
        <f t="shared" si="322"/>
        <v>5.7893E-2</v>
      </c>
      <c r="CC251" s="41">
        <f t="shared" si="322"/>
        <v>0.15961500000000001</v>
      </c>
      <c r="CD251" s="41">
        <f t="shared" si="322"/>
        <v>0.16245899999999999</v>
      </c>
      <c r="CE251" s="41">
        <f t="shared" si="322"/>
        <v>6.4998E-2</v>
      </c>
      <c r="CF251" s="41">
        <f t="shared" si="322"/>
        <v>7.5544E-2</v>
      </c>
      <c r="CG251" s="41">
        <f t="shared" si="322"/>
        <v>0.141679</v>
      </c>
      <c r="CH251" s="41">
        <f t="shared" si="322"/>
        <v>0.11940000000000001</v>
      </c>
      <c r="CI251" s="41">
        <f t="shared" si="322"/>
        <v>6.6641000000000006E-2</v>
      </c>
      <c r="CJ251" s="41">
        <f t="shared" si="322"/>
        <v>2.8263E-2</v>
      </c>
      <c r="CK251" s="41">
        <f t="shared" si="322"/>
        <v>3.5864E-2</v>
      </c>
      <c r="CL251" s="41">
        <f t="shared" si="322"/>
        <v>5.4385999999999997E-2</v>
      </c>
      <c r="CM251" s="41">
        <f t="shared" si="322"/>
        <v>2.5774999999999999E-2</v>
      </c>
      <c r="CN251" s="41">
        <f t="shared" si="322"/>
        <v>6.7055000000000003E-2</v>
      </c>
      <c r="CO251" s="41">
        <f t="shared" si="322"/>
        <v>4.4593000000000001E-2</v>
      </c>
      <c r="CP251" s="41">
        <f t="shared" si="322"/>
        <v>1.7521999999999999E-2</v>
      </c>
      <c r="CQ251" s="41">
        <f t="shared" si="322"/>
        <v>5.6674000000000002E-2</v>
      </c>
      <c r="CR251" s="41">
        <f t="shared" si="322"/>
        <v>2.1600999999999999E-2</v>
      </c>
      <c r="CS251" s="41">
        <f t="shared" si="322"/>
        <v>7.4593999999999994E-2</v>
      </c>
      <c r="CT251" s="41">
        <f t="shared" si="322"/>
        <v>3.2920999999999999E-2</v>
      </c>
      <c r="CU251" s="41">
        <f t="shared" si="322"/>
        <v>0.21515699999999999</v>
      </c>
      <c r="CV251" s="41">
        <f t="shared" si="322"/>
        <v>3.8481000000000001E-2</v>
      </c>
      <c r="CW251" s="41">
        <f t="shared" si="322"/>
        <v>4.4610999999999998E-2</v>
      </c>
      <c r="CX251" s="41">
        <f t="shared" si="322"/>
        <v>6.4769999999999994E-2</v>
      </c>
      <c r="CY251" s="41">
        <f t="shared" si="322"/>
        <v>0.17163</v>
      </c>
      <c r="CZ251" s="41">
        <f t="shared" si="322"/>
        <v>8.6263999999999993E-2</v>
      </c>
      <c r="DA251" s="41">
        <f t="shared" si="322"/>
        <v>7.0443000000000006E-2</v>
      </c>
      <c r="DB251" s="41">
        <f t="shared" si="322"/>
        <v>0.10655000000000001</v>
      </c>
      <c r="DC251" s="41">
        <f t="shared" si="322"/>
        <v>5.3260000000000002E-2</v>
      </c>
      <c r="DD251" s="41">
        <f t="shared" si="322"/>
        <v>7.6039999999999996E-3</v>
      </c>
      <c r="DE251" s="41">
        <f t="shared" si="322"/>
        <v>1.9198E-2</v>
      </c>
      <c r="DF251" s="41">
        <f t="shared" si="322"/>
        <v>8.5628999999999997E-2</v>
      </c>
      <c r="DG251" s="41">
        <f t="shared" si="322"/>
        <v>3.5522999999999999E-2</v>
      </c>
      <c r="DH251" s="41">
        <f t="shared" si="322"/>
        <v>4.6146E-2</v>
      </c>
      <c r="DI251" s="41">
        <f t="shared" si="322"/>
        <v>4.2007999999999997E-2</v>
      </c>
      <c r="DJ251" s="41">
        <f t="shared" si="322"/>
        <v>0.117558</v>
      </c>
      <c r="DK251" s="41">
        <f t="shared" si="322"/>
        <v>0.10473200000000001</v>
      </c>
      <c r="DL251" s="41">
        <f t="shared" si="322"/>
        <v>7.3474999999999999E-2</v>
      </c>
      <c r="DM251" s="41">
        <f t="shared" si="322"/>
        <v>0.16076799999999999</v>
      </c>
      <c r="DN251" s="41">
        <f t="shared" si="322"/>
        <v>5.4421999999999998E-2</v>
      </c>
      <c r="DO251" s="41">
        <f t="shared" si="322"/>
        <v>9.9117999999999998E-2</v>
      </c>
      <c r="DP251" s="41">
        <f t="shared" si="322"/>
        <v>0.11015</v>
      </c>
      <c r="DQ251" s="41">
        <f t="shared" si="322"/>
        <v>1.7145000000000001E-2</v>
      </c>
      <c r="DR251" s="41">
        <f t="shared" si="322"/>
        <v>0.18543999999999999</v>
      </c>
      <c r="DS251" s="41">
        <f t="shared" si="322"/>
        <v>0.21451100000000001</v>
      </c>
      <c r="DT251" s="41">
        <f t="shared" si="322"/>
        <v>0.30240600000000001</v>
      </c>
      <c r="DU251" s="41">
        <f t="shared" si="322"/>
        <v>0.16705600000000001</v>
      </c>
      <c r="DV251" s="41">
        <f t="shared" si="322"/>
        <v>0.412493</v>
      </c>
      <c r="DW251" s="41">
        <f t="shared" si="322"/>
        <v>0.21235499999999999</v>
      </c>
      <c r="DX251" s="41">
        <f t="shared" si="322"/>
        <v>3.2328000000000003E-2</v>
      </c>
      <c r="DY251" s="41">
        <f t="shared" si="322"/>
        <v>2.3716999999999998E-2</v>
      </c>
      <c r="DZ251" s="41">
        <f t="shared" si="322"/>
        <v>3.6118999999999998E-2</v>
      </c>
      <c r="EA251" s="41">
        <f t="shared" ref="EA251:FX251" si="323">ROUND((EA246-(EA99*EA42)-EA45)/EA46,6)</f>
        <v>9.9769999999999998E-3</v>
      </c>
      <c r="EB251" s="41">
        <f t="shared" si="323"/>
        <v>7.9038999999999998E-2</v>
      </c>
      <c r="EC251" s="41">
        <f t="shared" si="323"/>
        <v>0.112066</v>
      </c>
      <c r="ED251" s="41">
        <f t="shared" si="323"/>
        <v>4.0070000000000001E-3</v>
      </c>
      <c r="EE251" s="41">
        <f t="shared" si="323"/>
        <v>0.189857</v>
      </c>
      <c r="EF251" s="41">
        <f t="shared" si="323"/>
        <v>0.17155899999999999</v>
      </c>
      <c r="EG251" s="41">
        <f t="shared" si="323"/>
        <v>0.12700400000000001</v>
      </c>
      <c r="EH251" s="41">
        <f t="shared" si="323"/>
        <v>0.27952300000000002</v>
      </c>
      <c r="EI251" s="41">
        <f t="shared" si="323"/>
        <v>0.12701799999999999</v>
      </c>
      <c r="EJ251" s="41">
        <f t="shared" si="323"/>
        <v>0.10322199999999999</v>
      </c>
      <c r="EK251" s="41">
        <f t="shared" si="323"/>
        <v>1.1375E-2</v>
      </c>
      <c r="EL251" s="41">
        <f t="shared" si="323"/>
        <v>1.5211000000000001E-2</v>
      </c>
      <c r="EM251" s="41">
        <f t="shared" si="323"/>
        <v>4.3131000000000003E-2</v>
      </c>
      <c r="EN251" s="41">
        <f t="shared" si="323"/>
        <v>0.14834</v>
      </c>
      <c r="EO251" s="41">
        <f t="shared" si="323"/>
        <v>9.9277000000000004E-2</v>
      </c>
      <c r="EP251" s="41">
        <f t="shared" si="323"/>
        <v>3.6287E-2</v>
      </c>
      <c r="EQ251" s="41">
        <f t="shared" si="323"/>
        <v>1.6303000000000002E-2</v>
      </c>
      <c r="ER251" s="41">
        <f t="shared" si="323"/>
        <v>3.3817E-2</v>
      </c>
      <c r="ES251" s="41">
        <f t="shared" si="323"/>
        <v>9.6169000000000004E-2</v>
      </c>
      <c r="ET251" s="41">
        <f t="shared" si="323"/>
        <v>8.4820999999999994E-2</v>
      </c>
      <c r="EU251" s="41">
        <f t="shared" si="323"/>
        <v>0.16982800000000001</v>
      </c>
      <c r="EV251" s="41">
        <f t="shared" si="323"/>
        <v>2.2898000000000002E-2</v>
      </c>
      <c r="EW251" s="41">
        <f t="shared" si="323"/>
        <v>1.0031999999999999E-2</v>
      </c>
      <c r="EX251" s="41">
        <f t="shared" si="323"/>
        <v>6.2819E-2</v>
      </c>
      <c r="EY251" s="41">
        <f t="shared" si="323"/>
        <v>0.27367200000000003</v>
      </c>
      <c r="EZ251" s="41">
        <f t="shared" si="323"/>
        <v>9.0323000000000001E-2</v>
      </c>
      <c r="FA251" s="41">
        <f t="shared" si="323"/>
        <v>1.1263E-2</v>
      </c>
      <c r="FB251" s="41">
        <f t="shared" si="323"/>
        <v>9.3449999999999991E-3</v>
      </c>
      <c r="FC251" s="41">
        <f t="shared" si="323"/>
        <v>5.1158000000000002E-2</v>
      </c>
      <c r="FD251" s="41">
        <f t="shared" si="323"/>
        <v>0.10254000000000001</v>
      </c>
      <c r="FE251" s="41">
        <f t="shared" si="323"/>
        <v>5.4718000000000003E-2</v>
      </c>
      <c r="FF251" s="41">
        <f t="shared" si="323"/>
        <v>0.149982</v>
      </c>
      <c r="FG251" s="41">
        <f t="shared" si="323"/>
        <v>8.5097999999999993E-2</v>
      </c>
      <c r="FH251" s="41">
        <f t="shared" si="323"/>
        <v>3.7595999999999997E-2</v>
      </c>
      <c r="FI251" s="41">
        <f t="shared" si="323"/>
        <v>1.0977000000000001E-2</v>
      </c>
      <c r="FJ251" s="41">
        <f t="shared" si="323"/>
        <v>1.7013E-2</v>
      </c>
      <c r="FK251" s="41">
        <f t="shared" si="323"/>
        <v>1.0796999999999999E-2</v>
      </c>
      <c r="FL251" s="41">
        <f t="shared" si="323"/>
        <v>3.5117000000000002E-2</v>
      </c>
      <c r="FM251" s="41">
        <f t="shared" si="323"/>
        <v>2.9135999999999999E-2</v>
      </c>
      <c r="FN251" s="41">
        <f t="shared" si="323"/>
        <v>8.0491999999999994E-2</v>
      </c>
      <c r="FO251" s="41">
        <f t="shared" si="323"/>
        <v>2.7629999999999998E-3</v>
      </c>
      <c r="FP251" s="41">
        <f t="shared" si="323"/>
        <v>1.3993999999999999E-2</v>
      </c>
      <c r="FQ251" s="41">
        <f t="shared" si="323"/>
        <v>1.8315000000000001E-2</v>
      </c>
      <c r="FR251" s="41">
        <f t="shared" si="323"/>
        <v>4.0130000000000001E-3</v>
      </c>
      <c r="FS251" s="41">
        <f t="shared" si="323"/>
        <v>5.5719999999999997E-3</v>
      </c>
      <c r="FT251" s="41">
        <f t="shared" si="323"/>
        <v>2.2160000000000001E-3</v>
      </c>
      <c r="FU251" s="41">
        <f t="shared" si="323"/>
        <v>5.9069999999999998E-2</v>
      </c>
      <c r="FV251" s="41">
        <f t="shared" si="323"/>
        <v>5.7345E-2</v>
      </c>
      <c r="FW251" s="41">
        <f t="shared" si="323"/>
        <v>0.151726</v>
      </c>
      <c r="FX251" s="41">
        <f t="shared" si="323"/>
        <v>7.8920000000000004E-2</v>
      </c>
      <c r="FY251" s="41"/>
      <c r="FZ251" s="41">
        <f>SUM(C251:FX251)</f>
        <v>15.851183999999996</v>
      </c>
      <c r="GA251" s="41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</row>
    <row r="252" spans="1:195" x14ac:dyDescent="0.35">
      <c r="A252" s="7"/>
      <c r="B252" s="7" t="s">
        <v>801</v>
      </c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  <c r="CF252" s="41"/>
      <c r="CG252" s="41"/>
      <c r="CH252" s="41"/>
      <c r="CI252" s="41"/>
      <c r="CJ252" s="41"/>
      <c r="CK252" s="41"/>
      <c r="CL252" s="41"/>
      <c r="CM252" s="41"/>
      <c r="CN252" s="41"/>
      <c r="CO252" s="41"/>
      <c r="CP252" s="41"/>
      <c r="CQ252" s="41"/>
      <c r="CR252" s="41"/>
      <c r="CS252" s="41"/>
      <c r="CT252" s="41"/>
      <c r="CU252" s="41"/>
      <c r="CV252" s="41"/>
      <c r="CW252" s="41"/>
      <c r="CX252" s="41"/>
      <c r="CY252" s="41"/>
      <c r="CZ252" s="41"/>
      <c r="DA252" s="41"/>
      <c r="DB252" s="41"/>
      <c r="DC252" s="41"/>
      <c r="DD252" s="41"/>
      <c r="DE252" s="41"/>
      <c r="DF252" s="41"/>
      <c r="DG252" s="41"/>
      <c r="DH252" s="41"/>
      <c r="DI252" s="41"/>
      <c r="DJ252" s="41"/>
      <c r="DK252" s="41"/>
      <c r="DL252" s="41"/>
      <c r="DM252" s="41"/>
      <c r="DN252" s="41"/>
      <c r="DO252" s="41"/>
      <c r="DP252" s="41"/>
      <c r="DQ252" s="41"/>
      <c r="DR252" s="41"/>
      <c r="DS252" s="41"/>
      <c r="DT252" s="41"/>
      <c r="DU252" s="41"/>
      <c r="DV252" s="41"/>
      <c r="DW252" s="41"/>
      <c r="DX252" s="41"/>
      <c r="DY252" s="41"/>
      <c r="DZ252" s="41"/>
      <c r="EA252" s="41"/>
      <c r="EB252" s="41"/>
      <c r="EC252" s="41"/>
      <c r="ED252" s="41"/>
      <c r="EE252" s="41"/>
      <c r="EF252" s="41"/>
      <c r="EG252" s="41"/>
      <c r="EH252" s="41"/>
      <c r="EI252" s="41"/>
      <c r="EJ252" s="41"/>
      <c r="EK252" s="41"/>
      <c r="EL252" s="41"/>
      <c r="EM252" s="41"/>
      <c r="EN252" s="41"/>
      <c r="EO252" s="41"/>
      <c r="EP252" s="41"/>
      <c r="EQ252" s="41"/>
      <c r="ER252" s="41"/>
      <c r="ES252" s="41"/>
      <c r="ET252" s="41"/>
      <c r="EU252" s="41"/>
      <c r="EV252" s="41"/>
      <c r="EW252" s="41"/>
      <c r="EX252" s="41"/>
      <c r="EY252" s="41"/>
      <c r="EZ252" s="41"/>
      <c r="FA252" s="41"/>
      <c r="FB252" s="41"/>
      <c r="FC252" s="41"/>
      <c r="FD252" s="41"/>
      <c r="FE252" s="41"/>
      <c r="FF252" s="41"/>
      <c r="FG252" s="41"/>
      <c r="FH252" s="41"/>
      <c r="FI252" s="41"/>
      <c r="FJ252" s="41"/>
      <c r="FK252" s="41"/>
      <c r="FL252" s="41"/>
      <c r="FM252" s="41"/>
      <c r="FN252" s="41"/>
      <c r="FO252" s="41"/>
      <c r="FP252" s="41"/>
      <c r="FQ252" s="41"/>
      <c r="FR252" s="41"/>
      <c r="FS252" s="41"/>
      <c r="FT252" s="41"/>
      <c r="FU252" s="41"/>
      <c r="FV252" s="41"/>
      <c r="FW252" s="41"/>
      <c r="FX252" s="41"/>
      <c r="FY252" s="41"/>
      <c r="FZ252" s="41"/>
      <c r="GA252" s="41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</row>
    <row r="253" spans="1:195" x14ac:dyDescent="0.35">
      <c r="A253" s="7"/>
      <c r="B253" s="7" t="s">
        <v>802</v>
      </c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41"/>
      <c r="CR253" s="41"/>
      <c r="CS253" s="41"/>
      <c r="CT253" s="41"/>
      <c r="CU253" s="41"/>
      <c r="CV253" s="41"/>
      <c r="CW253" s="41"/>
      <c r="CX253" s="41"/>
      <c r="CY253" s="41"/>
      <c r="CZ253" s="41"/>
      <c r="DA253" s="41"/>
      <c r="DB253" s="41"/>
      <c r="DC253" s="41"/>
      <c r="DD253" s="41"/>
      <c r="DE253" s="41"/>
      <c r="DF253" s="41"/>
      <c r="DG253" s="41"/>
      <c r="DH253" s="41"/>
      <c r="DI253" s="41"/>
      <c r="DJ253" s="41"/>
      <c r="DK253" s="41"/>
      <c r="DL253" s="41"/>
      <c r="DM253" s="41"/>
      <c r="DN253" s="41"/>
      <c r="DO253" s="41"/>
      <c r="DP253" s="41"/>
      <c r="DQ253" s="41"/>
      <c r="DR253" s="41"/>
      <c r="DS253" s="41"/>
      <c r="DT253" s="41"/>
      <c r="DU253" s="41"/>
      <c r="DV253" s="41"/>
      <c r="DW253" s="41"/>
      <c r="DX253" s="41"/>
      <c r="DY253" s="41"/>
      <c r="DZ253" s="41"/>
      <c r="EA253" s="41"/>
      <c r="EB253" s="41"/>
      <c r="EC253" s="41"/>
      <c r="ED253" s="41"/>
      <c r="EE253" s="41"/>
      <c r="EF253" s="41"/>
      <c r="EG253" s="41"/>
      <c r="EH253" s="41"/>
      <c r="EI253" s="41"/>
      <c r="EJ253" s="41"/>
      <c r="EK253" s="41"/>
      <c r="EL253" s="41"/>
      <c r="EM253" s="41"/>
      <c r="EN253" s="41"/>
      <c r="EO253" s="41"/>
      <c r="EP253" s="41"/>
      <c r="EQ253" s="41"/>
      <c r="ER253" s="41"/>
      <c r="ES253" s="41"/>
      <c r="ET253" s="41"/>
      <c r="EU253" s="41"/>
      <c r="EV253" s="41"/>
      <c r="EW253" s="41"/>
      <c r="EX253" s="41"/>
      <c r="EY253" s="41"/>
      <c r="EZ253" s="41"/>
      <c r="FA253" s="41"/>
      <c r="FB253" s="41"/>
      <c r="FC253" s="41"/>
      <c r="FD253" s="41"/>
      <c r="FE253" s="41"/>
      <c r="FF253" s="41"/>
      <c r="FG253" s="41"/>
      <c r="FH253" s="41"/>
      <c r="FI253" s="41"/>
      <c r="FJ253" s="41"/>
      <c r="FK253" s="41"/>
      <c r="FL253" s="41"/>
      <c r="FM253" s="41"/>
      <c r="FN253" s="41"/>
      <c r="FO253" s="41"/>
      <c r="FP253" s="41"/>
      <c r="FQ253" s="41"/>
      <c r="FR253" s="41"/>
      <c r="FS253" s="41"/>
      <c r="FT253" s="41"/>
      <c r="FU253" s="41"/>
      <c r="FV253" s="41"/>
      <c r="FW253" s="41"/>
      <c r="FX253" s="41"/>
      <c r="FY253" s="41"/>
      <c r="FZ253" s="41"/>
      <c r="GA253" s="98"/>
      <c r="GB253" s="41"/>
      <c r="GC253" s="41"/>
      <c r="GD253" s="41"/>
      <c r="GE253" s="41"/>
      <c r="GF253" s="41"/>
      <c r="GG253" s="7"/>
      <c r="GH253" s="7"/>
      <c r="GI253" s="7"/>
      <c r="GJ253" s="7"/>
      <c r="GK253" s="7"/>
      <c r="GL253" s="7"/>
      <c r="GM253" s="7"/>
    </row>
    <row r="254" spans="1:195" x14ac:dyDescent="0.35">
      <c r="A254" s="6" t="s">
        <v>803</v>
      </c>
      <c r="B254" s="7" t="s">
        <v>804</v>
      </c>
      <c r="C254" s="41">
        <f t="shared" ref="C254:BN254" si="324">ROUND(((C48)*(1+C195+C196))/C46,6)</f>
        <v>0.865811</v>
      </c>
      <c r="D254" s="41">
        <f t="shared" si="324"/>
        <v>0.25066699999999997</v>
      </c>
      <c r="E254" s="41">
        <f t="shared" si="324"/>
        <v>0.81280200000000002</v>
      </c>
      <c r="F254" s="41">
        <f t="shared" si="324"/>
        <v>0.36009400000000003</v>
      </c>
      <c r="G254" s="41">
        <f t="shared" si="324"/>
        <v>2.602538</v>
      </c>
      <c r="H254" s="41">
        <f t="shared" si="324"/>
        <v>8.0769839999999995</v>
      </c>
      <c r="I254" s="41">
        <f t="shared" si="324"/>
        <v>0.91051800000000005</v>
      </c>
      <c r="J254" s="41">
        <f t="shared" si="324"/>
        <v>6.2084149999999996</v>
      </c>
      <c r="K254" s="41">
        <f t="shared" si="324"/>
        <v>23.434200000000001</v>
      </c>
      <c r="L254" s="41">
        <f t="shared" si="324"/>
        <v>1.229085</v>
      </c>
      <c r="M254" s="41">
        <f t="shared" si="324"/>
        <v>2.976645</v>
      </c>
      <c r="N254" s="41">
        <f t="shared" si="324"/>
        <v>0.119134</v>
      </c>
      <c r="O254" s="41">
        <f t="shared" si="324"/>
        <v>0.42472599999999999</v>
      </c>
      <c r="P254" s="41">
        <f t="shared" si="324"/>
        <v>22.272141999999999</v>
      </c>
      <c r="Q254" s="41">
        <f t="shared" si="324"/>
        <v>0.198932</v>
      </c>
      <c r="R254" s="41">
        <f t="shared" si="324"/>
        <v>17.634446000000001</v>
      </c>
      <c r="S254" s="41">
        <f t="shared" si="324"/>
        <v>1.8483670000000001</v>
      </c>
      <c r="T254" s="41">
        <f t="shared" si="324"/>
        <v>39.498800000000003</v>
      </c>
      <c r="U254" s="41">
        <f t="shared" si="324"/>
        <v>33.376963000000003</v>
      </c>
      <c r="V254" s="41">
        <f t="shared" si="324"/>
        <v>31.286024999999999</v>
      </c>
      <c r="W254" s="41">
        <f t="shared" si="324"/>
        <v>241.00873799999999</v>
      </c>
      <c r="X254" s="41">
        <f t="shared" si="324"/>
        <v>59.358623000000001</v>
      </c>
      <c r="Y254" s="41">
        <f t="shared" si="324"/>
        <v>17.465789000000001</v>
      </c>
      <c r="Z254" s="41">
        <f t="shared" si="324"/>
        <v>39.182540000000003</v>
      </c>
      <c r="AA254" s="41">
        <f t="shared" si="324"/>
        <v>0.176236</v>
      </c>
      <c r="AB254" s="41">
        <f t="shared" si="324"/>
        <v>0.110626</v>
      </c>
      <c r="AC254" s="41">
        <f t="shared" si="324"/>
        <v>2.4891730000000001</v>
      </c>
      <c r="AD254" s="41">
        <f t="shared" si="324"/>
        <v>2.3124699999999998</v>
      </c>
      <c r="AE254" s="41">
        <f t="shared" si="324"/>
        <v>19.321708999999998</v>
      </c>
      <c r="AF254" s="41">
        <f t="shared" si="324"/>
        <v>10.708714000000001</v>
      </c>
      <c r="AG254" s="41">
        <f t="shared" si="324"/>
        <v>3.1333829999999998</v>
      </c>
      <c r="AH254" s="41">
        <f t="shared" si="324"/>
        <v>26.495481999999999</v>
      </c>
      <c r="AI254" s="41">
        <f t="shared" si="324"/>
        <v>110.990377</v>
      </c>
      <c r="AJ254" s="41">
        <f t="shared" si="324"/>
        <v>32.788572000000002</v>
      </c>
      <c r="AK254" s="41">
        <f t="shared" si="324"/>
        <v>13.900421</v>
      </c>
      <c r="AL254" s="41">
        <f t="shared" si="324"/>
        <v>11.642799999999999</v>
      </c>
      <c r="AM254" s="41">
        <f t="shared" si="324"/>
        <v>17.210008999999999</v>
      </c>
      <c r="AN254" s="41">
        <f t="shared" si="324"/>
        <v>6.8537730000000003</v>
      </c>
      <c r="AO254" s="41">
        <f t="shared" si="324"/>
        <v>2.0348579999999998</v>
      </c>
      <c r="AP254" s="41">
        <f t="shared" si="324"/>
        <v>4.0961999999999998E-2</v>
      </c>
      <c r="AQ254" s="41">
        <f t="shared" si="324"/>
        <v>9.0694839999999992</v>
      </c>
      <c r="AR254" s="41">
        <f t="shared" si="324"/>
        <v>0.10249999999999999</v>
      </c>
      <c r="AS254" s="41">
        <f t="shared" si="324"/>
        <v>0.23060700000000001</v>
      </c>
      <c r="AT254" s="41">
        <f t="shared" si="324"/>
        <v>2.9698090000000001</v>
      </c>
      <c r="AU254" s="41">
        <f t="shared" si="324"/>
        <v>16.402388999999999</v>
      </c>
      <c r="AV254" s="41">
        <f t="shared" si="324"/>
        <v>23.185680000000001</v>
      </c>
      <c r="AW254" s="41">
        <f t="shared" si="324"/>
        <v>29.331181000000001</v>
      </c>
      <c r="AX254" s="41">
        <f t="shared" si="324"/>
        <v>34.235937999999997</v>
      </c>
      <c r="AY254" s="41">
        <f t="shared" si="324"/>
        <v>18.313932000000001</v>
      </c>
      <c r="AZ254" s="41">
        <f t="shared" si="324"/>
        <v>1.1457999999999999E-2</v>
      </c>
      <c r="BA254" s="41">
        <f t="shared" si="324"/>
        <v>1.259056</v>
      </c>
      <c r="BB254" s="41">
        <f t="shared" si="324"/>
        <v>4.2664739999999997</v>
      </c>
      <c r="BC254" s="41">
        <f t="shared" si="324"/>
        <v>0.249499</v>
      </c>
      <c r="BD254" s="41">
        <f t="shared" si="324"/>
        <v>2.0013649999999998</v>
      </c>
      <c r="BE254" s="41">
        <f t="shared" si="324"/>
        <v>5.6690440000000004</v>
      </c>
      <c r="BF254" s="41">
        <f t="shared" si="324"/>
        <v>0.39016200000000001</v>
      </c>
      <c r="BG254" s="41">
        <f t="shared" si="324"/>
        <v>16.726635999999999</v>
      </c>
      <c r="BH254" s="41">
        <f t="shared" si="324"/>
        <v>14.546759</v>
      </c>
      <c r="BI254" s="41">
        <f t="shared" si="324"/>
        <v>18.962116999999999</v>
      </c>
      <c r="BJ254" s="41">
        <f t="shared" si="324"/>
        <v>1.16598</v>
      </c>
      <c r="BK254" s="41">
        <f t="shared" si="324"/>
        <v>0.67791199999999996</v>
      </c>
      <c r="BL254" s="41">
        <f t="shared" si="324"/>
        <v>111.904025</v>
      </c>
      <c r="BM254" s="41">
        <f t="shared" si="324"/>
        <v>29.861412000000001</v>
      </c>
      <c r="BN254" s="41">
        <f t="shared" si="324"/>
        <v>3.0777269999999999</v>
      </c>
      <c r="BO254" s="41">
        <f t="shared" ref="BO254:DZ254" si="325">ROUND(((BO48)*(1+BO195+BO196))/BO46,6)</f>
        <v>5.6064769999999999</v>
      </c>
      <c r="BP254" s="41">
        <f t="shared" si="325"/>
        <v>11.071747999999999</v>
      </c>
      <c r="BQ254" s="41">
        <f t="shared" si="325"/>
        <v>0.57643500000000003</v>
      </c>
      <c r="BR254" s="41">
        <f t="shared" si="325"/>
        <v>0.77903800000000001</v>
      </c>
      <c r="BS254" s="41">
        <f t="shared" si="325"/>
        <v>0.82674000000000003</v>
      </c>
      <c r="BT254" s="41">
        <f t="shared" si="325"/>
        <v>2.244799</v>
      </c>
      <c r="BU254" s="41">
        <f t="shared" si="325"/>
        <v>6.7900049999999998</v>
      </c>
      <c r="BV254" s="41">
        <f t="shared" si="325"/>
        <v>0.82337400000000005</v>
      </c>
      <c r="BW254" s="41">
        <f t="shared" si="325"/>
        <v>0.996332</v>
      </c>
      <c r="BX254" s="41">
        <f t="shared" si="325"/>
        <v>17.836172000000001</v>
      </c>
      <c r="BY254" s="41">
        <f t="shared" si="325"/>
        <v>8.3204999999999991</v>
      </c>
      <c r="BZ254" s="41">
        <f t="shared" si="325"/>
        <v>27.414313</v>
      </c>
      <c r="CA254" s="41">
        <f t="shared" si="325"/>
        <v>10.179338</v>
      </c>
      <c r="CB254" s="41">
        <f t="shared" si="325"/>
        <v>7.7730999999999995E-2</v>
      </c>
      <c r="CC254" s="41">
        <f t="shared" si="325"/>
        <v>53.535158000000003</v>
      </c>
      <c r="CD254" s="41">
        <f t="shared" si="325"/>
        <v>50.979191999999998</v>
      </c>
      <c r="CE254" s="41">
        <f t="shared" si="325"/>
        <v>24.361146000000002</v>
      </c>
      <c r="CF254" s="41">
        <f t="shared" si="325"/>
        <v>33.571137</v>
      </c>
      <c r="CG254" s="41">
        <f t="shared" si="325"/>
        <v>44.287413999999998</v>
      </c>
      <c r="CH254" s="41">
        <f t="shared" si="325"/>
        <v>58.206299000000001</v>
      </c>
      <c r="CI254" s="41">
        <f t="shared" si="325"/>
        <v>9.1942219999999999</v>
      </c>
      <c r="CJ254" s="41">
        <f t="shared" si="325"/>
        <v>2.7973530000000002</v>
      </c>
      <c r="CK254" s="41">
        <f t="shared" si="325"/>
        <v>0.62026899999999996</v>
      </c>
      <c r="CL254" s="41">
        <f t="shared" si="325"/>
        <v>3.8898380000000001</v>
      </c>
      <c r="CM254" s="41">
        <f t="shared" si="325"/>
        <v>2.9229250000000002</v>
      </c>
      <c r="CN254" s="41">
        <f t="shared" si="325"/>
        <v>0.22037100000000001</v>
      </c>
      <c r="CO254" s="41">
        <f t="shared" si="325"/>
        <v>0.324185</v>
      </c>
      <c r="CP254" s="41">
        <f t="shared" si="325"/>
        <v>1.6647080000000001</v>
      </c>
      <c r="CQ254" s="41">
        <f t="shared" si="325"/>
        <v>5.8761089999999996</v>
      </c>
      <c r="CR254" s="41">
        <f t="shared" si="325"/>
        <v>6.100752</v>
      </c>
      <c r="CS254" s="41">
        <f t="shared" si="325"/>
        <v>18.253523000000001</v>
      </c>
      <c r="CT254" s="41">
        <f t="shared" si="325"/>
        <v>16.184908</v>
      </c>
      <c r="CU254" s="41">
        <f t="shared" si="325"/>
        <v>50.214556999999999</v>
      </c>
      <c r="CV254" s="41">
        <f t="shared" si="325"/>
        <v>43.684111000000001</v>
      </c>
      <c r="CW254" s="41">
        <f t="shared" si="325"/>
        <v>14.608758999999999</v>
      </c>
      <c r="CX254" s="41">
        <f t="shared" si="325"/>
        <v>12.638968</v>
      </c>
      <c r="CY254" s="41">
        <f t="shared" si="325"/>
        <v>174.15506600000001</v>
      </c>
      <c r="CZ254" s="41">
        <f t="shared" si="325"/>
        <v>4.4322929999999996</v>
      </c>
      <c r="DA254" s="41">
        <f t="shared" si="325"/>
        <v>22.381225000000001</v>
      </c>
      <c r="DB254" s="41">
        <f t="shared" si="325"/>
        <v>26.500764</v>
      </c>
      <c r="DC254" s="41">
        <f t="shared" si="325"/>
        <v>20.457746</v>
      </c>
      <c r="DD254" s="41">
        <f t="shared" si="325"/>
        <v>2.6947359999999998</v>
      </c>
      <c r="DE254" s="41">
        <f t="shared" si="325"/>
        <v>4.5002810000000002</v>
      </c>
      <c r="DF254" s="41">
        <f t="shared" si="325"/>
        <v>0.42899599999999999</v>
      </c>
      <c r="DG254" s="41">
        <f t="shared" si="325"/>
        <v>20.932706</v>
      </c>
      <c r="DH254" s="41">
        <f t="shared" si="325"/>
        <v>2.4455610000000001</v>
      </c>
      <c r="DI254" s="41">
        <f t="shared" si="325"/>
        <v>1.7074929999999999</v>
      </c>
      <c r="DJ254" s="41">
        <f t="shared" si="325"/>
        <v>16.925939</v>
      </c>
      <c r="DK254" s="41">
        <f t="shared" si="325"/>
        <v>19.899716999999999</v>
      </c>
      <c r="DL254" s="41">
        <f t="shared" si="325"/>
        <v>1.3098449999999999</v>
      </c>
      <c r="DM254" s="41">
        <f t="shared" si="325"/>
        <v>41.584695000000004</v>
      </c>
      <c r="DN254" s="41">
        <f t="shared" si="325"/>
        <v>3.9270309999999999</v>
      </c>
      <c r="DO254" s="41">
        <f t="shared" si="325"/>
        <v>3.0445359999999999</v>
      </c>
      <c r="DP254" s="41">
        <f t="shared" si="325"/>
        <v>31.953721000000002</v>
      </c>
      <c r="DQ254" s="41">
        <f t="shared" si="325"/>
        <v>2.0372859999999999</v>
      </c>
      <c r="DR254" s="41">
        <f t="shared" si="325"/>
        <v>12.754277</v>
      </c>
      <c r="DS254" s="41">
        <f t="shared" si="325"/>
        <v>26.799047999999999</v>
      </c>
      <c r="DT254" s="41">
        <f t="shared" si="325"/>
        <v>106.868117</v>
      </c>
      <c r="DU254" s="41">
        <f t="shared" si="325"/>
        <v>36.977919</v>
      </c>
      <c r="DV254" s="41">
        <f t="shared" si="325"/>
        <v>118.96987300000001</v>
      </c>
      <c r="DW254" s="41">
        <f t="shared" si="325"/>
        <v>51.896906000000001</v>
      </c>
      <c r="DX254" s="41">
        <f t="shared" si="325"/>
        <v>10.37912</v>
      </c>
      <c r="DY254" s="41">
        <f t="shared" si="325"/>
        <v>5.4419000000000004</v>
      </c>
      <c r="DZ254" s="41">
        <f t="shared" si="325"/>
        <v>4.3878560000000002</v>
      </c>
      <c r="EA254" s="41">
        <f t="shared" ref="EA254:FX254" si="326">ROUND(((EA48)*(1+EA195+EA196))/EA46,6)</f>
        <v>1.6424049999999999</v>
      </c>
      <c r="EB254" s="41">
        <f t="shared" si="326"/>
        <v>12.651168999999999</v>
      </c>
      <c r="EC254" s="41">
        <f t="shared" si="326"/>
        <v>29.33005</v>
      </c>
      <c r="ED254" s="41">
        <f t="shared" si="326"/>
        <v>0.19624800000000001</v>
      </c>
      <c r="EE254" s="41">
        <f t="shared" si="326"/>
        <v>59.910026999999999</v>
      </c>
      <c r="EF254" s="41">
        <f t="shared" si="326"/>
        <v>11.338388</v>
      </c>
      <c r="EG254" s="41">
        <f t="shared" si="326"/>
        <v>35.279713999999998</v>
      </c>
      <c r="EH254" s="41">
        <f t="shared" si="326"/>
        <v>79.530426000000006</v>
      </c>
      <c r="EI254" s="41">
        <f t="shared" si="326"/>
        <v>0.82713499999999995</v>
      </c>
      <c r="EJ254" s="41">
        <f t="shared" si="326"/>
        <v>1.064516</v>
      </c>
      <c r="EK254" s="41">
        <f t="shared" si="326"/>
        <v>1.6116109999999999</v>
      </c>
      <c r="EL254" s="41">
        <f t="shared" si="326"/>
        <v>3.0382639999999999</v>
      </c>
      <c r="EM254" s="41">
        <f t="shared" si="326"/>
        <v>9.1937420000000003</v>
      </c>
      <c r="EN254" s="41">
        <f t="shared" si="326"/>
        <v>13.846723000000001</v>
      </c>
      <c r="EO254" s="41">
        <f t="shared" si="326"/>
        <v>23.301473999999999</v>
      </c>
      <c r="EP254" s="41">
        <f t="shared" si="326"/>
        <v>7.2126089999999996</v>
      </c>
      <c r="EQ254" s="41">
        <v>6.2630000000000003E-3</v>
      </c>
      <c r="ER254" s="41">
        <f t="shared" si="326"/>
        <v>7.8233119999999996</v>
      </c>
      <c r="ES254" s="41">
        <f t="shared" si="326"/>
        <v>32.368949000000001</v>
      </c>
      <c r="ET254" s="41">
        <f t="shared" si="326"/>
        <v>22.693479</v>
      </c>
      <c r="EU254" s="41">
        <f t="shared" si="326"/>
        <v>24.921707000000001</v>
      </c>
      <c r="EV254" s="41">
        <f t="shared" si="326"/>
        <v>12.939353000000001</v>
      </c>
      <c r="EW254" s="41">
        <f t="shared" si="326"/>
        <v>0.85811199999999999</v>
      </c>
      <c r="EX254" s="41">
        <f t="shared" si="326"/>
        <v>19.166378000000002</v>
      </c>
      <c r="EY254" s="41">
        <f t="shared" si="326"/>
        <v>45.900284999999997</v>
      </c>
      <c r="EZ254" s="41">
        <f t="shared" si="326"/>
        <v>37.722833000000001</v>
      </c>
      <c r="FA254" s="41">
        <f t="shared" si="326"/>
        <v>0.31281900000000001</v>
      </c>
      <c r="FB254" s="41">
        <f t="shared" si="326"/>
        <v>2.3245459999999998</v>
      </c>
      <c r="FC254" s="41">
        <f t="shared" si="326"/>
        <v>2.4342299999999999</v>
      </c>
      <c r="FD254" s="41">
        <f t="shared" si="326"/>
        <v>20.573174999999999</v>
      </c>
      <c r="FE254" s="41">
        <f t="shared" si="326"/>
        <v>30.158594999999998</v>
      </c>
      <c r="FF254" s="41">
        <f t="shared" si="326"/>
        <v>44.845531999999999</v>
      </c>
      <c r="FG254" s="41">
        <f t="shared" si="326"/>
        <v>36.261589999999998</v>
      </c>
      <c r="FH254" s="41">
        <f t="shared" si="326"/>
        <v>25.103003999999999</v>
      </c>
      <c r="FI254" s="41">
        <f t="shared" si="326"/>
        <v>0.61352799999999996</v>
      </c>
      <c r="FJ254" s="41">
        <f t="shared" si="326"/>
        <v>0.90359100000000003</v>
      </c>
      <c r="FK254" s="41">
        <f t="shared" si="326"/>
        <v>0.42842200000000003</v>
      </c>
      <c r="FL254" s="41">
        <f t="shared" si="326"/>
        <v>0.47001700000000002</v>
      </c>
      <c r="FM254" s="41">
        <f t="shared" si="326"/>
        <v>0.81981199999999999</v>
      </c>
      <c r="FN254" s="41">
        <f t="shared" si="326"/>
        <v>0.36305399999999999</v>
      </c>
      <c r="FO254" s="41">
        <f t="shared" si="326"/>
        <v>0.24965999999999999</v>
      </c>
      <c r="FP254" s="41">
        <f t="shared" si="326"/>
        <v>0.59935700000000003</v>
      </c>
      <c r="FQ254" s="41">
        <f t="shared" si="326"/>
        <v>1.809855</v>
      </c>
      <c r="FR254" s="41">
        <f t="shared" si="326"/>
        <v>1.4059269999999999</v>
      </c>
      <c r="FS254" s="41">
        <f t="shared" si="326"/>
        <v>1.7789680000000001</v>
      </c>
      <c r="FT254" s="41">
        <f t="shared" si="326"/>
        <v>1.7623770000000001</v>
      </c>
      <c r="FU254" s="41">
        <f t="shared" si="326"/>
        <v>6.3610220000000002</v>
      </c>
      <c r="FV254" s="41">
        <f t="shared" si="326"/>
        <v>7.5556400000000004</v>
      </c>
      <c r="FW254" s="41">
        <f t="shared" si="326"/>
        <v>49.010052000000002</v>
      </c>
      <c r="FX254" s="41">
        <f t="shared" si="326"/>
        <v>63.141655999999998</v>
      </c>
      <c r="FY254" s="41"/>
      <c r="FZ254" s="41"/>
      <c r="GA254" s="41"/>
      <c r="GB254" s="41"/>
      <c r="GC254" s="41"/>
      <c r="GD254" s="41"/>
      <c r="GE254" s="41"/>
      <c r="GF254" s="41"/>
      <c r="GG254" s="7"/>
      <c r="GH254" s="7"/>
      <c r="GI254" s="7"/>
      <c r="GJ254" s="7"/>
      <c r="GK254" s="7"/>
      <c r="GL254" s="7"/>
      <c r="GM254" s="7"/>
    </row>
    <row r="255" spans="1:195" x14ac:dyDescent="0.35">
      <c r="A255" s="7"/>
      <c r="B255" s="7" t="s">
        <v>805</v>
      </c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41"/>
      <c r="CR255" s="41"/>
      <c r="CS255" s="41"/>
      <c r="CT255" s="41"/>
      <c r="CU255" s="41"/>
      <c r="CV255" s="41"/>
      <c r="CW255" s="41"/>
      <c r="CX255" s="41"/>
      <c r="CY255" s="41"/>
      <c r="CZ255" s="41"/>
      <c r="DA255" s="41"/>
      <c r="DB255" s="41"/>
      <c r="DC255" s="41"/>
      <c r="DD255" s="41"/>
      <c r="DE255" s="41"/>
      <c r="DF255" s="41"/>
      <c r="DG255" s="41"/>
      <c r="DH255" s="41"/>
      <c r="DI255" s="41"/>
      <c r="DJ255" s="41"/>
      <c r="DK255" s="41"/>
      <c r="DL255" s="41"/>
      <c r="DM255" s="41"/>
      <c r="DN255" s="41"/>
      <c r="DO255" s="41"/>
      <c r="DP255" s="41"/>
      <c r="DQ255" s="41"/>
      <c r="DR255" s="41"/>
      <c r="DS255" s="41"/>
      <c r="DT255" s="41"/>
      <c r="DU255" s="41"/>
      <c r="DV255" s="41"/>
      <c r="DW255" s="41"/>
      <c r="DX255" s="41"/>
      <c r="DY255" s="41"/>
      <c r="DZ255" s="41"/>
      <c r="EA255" s="41"/>
      <c r="EB255" s="41"/>
      <c r="EC255" s="41"/>
      <c r="ED255" s="41"/>
      <c r="EE255" s="41"/>
      <c r="EF255" s="41"/>
      <c r="EG255" s="41"/>
      <c r="EH255" s="41"/>
      <c r="EI255" s="41"/>
      <c r="EJ255" s="41"/>
      <c r="EK255" s="41"/>
      <c r="EL255" s="41"/>
      <c r="EM255" s="41"/>
      <c r="EN255" s="41"/>
      <c r="EO255" s="41"/>
      <c r="EP255" s="41"/>
      <c r="EQ255" s="41"/>
      <c r="ER255" s="41"/>
      <c r="ES255" s="41"/>
      <c r="ET255" s="41"/>
      <c r="EU255" s="41"/>
      <c r="EV255" s="41"/>
      <c r="EW255" s="41"/>
      <c r="EX255" s="41"/>
      <c r="EY255" s="41"/>
      <c r="EZ255" s="41"/>
      <c r="FA255" s="41"/>
      <c r="FB255" s="41"/>
      <c r="FC255" s="41"/>
      <c r="FD255" s="41"/>
      <c r="FE255" s="41"/>
      <c r="FF255" s="41"/>
      <c r="FG255" s="41"/>
      <c r="FH255" s="41"/>
      <c r="FI255" s="41"/>
      <c r="FJ255" s="41"/>
      <c r="FK255" s="41"/>
      <c r="FL255" s="41"/>
      <c r="FM255" s="41"/>
      <c r="FN255" s="41"/>
      <c r="FO255" s="41"/>
      <c r="FP255" s="41"/>
      <c r="FQ255" s="41"/>
      <c r="FR255" s="41"/>
      <c r="FS255" s="41"/>
      <c r="FT255" s="41"/>
      <c r="FU255" s="41"/>
      <c r="FV255" s="41"/>
      <c r="FW255" s="41"/>
      <c r="FX255" s="41"/>
      <c r="FY255" s="41"/>
      <c r="FZ255" s="41"/>
      <c r="GA255" s="7"/>
      <c r="GB255" s="41"/>
      <c r="GC255" s="41"/>
      <c r="GD255" s="41"/>
      <c r="GE255" s="41"/>
      <c r="GF255" s="41"/>
      <c r="GG255" s="7"/>
      <c r="GH255" s="7"/>
      <c r="GI255" s="7"/>
      <c r="GJ255" s="7"/>
      <c r="GK255" s="7"/>
      <c r="GL255" s="7"/>
      <c r="GM255" s="7"/>
    </row>
    <row r="256" spans="1:195" x14ac:dyDescent="0.35">
      <c r="A256" s="7"/>
      <c r="B256" s="7" t="s">
        <v>806</v>
      </c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41"/>
      <c r="CR256" s="41"/>
      <c r="CS256" s="41"/>
      <c r="CT256" s="41"/>
      <c r="CU256" s="41"/>
      <c r="CV256" s="41"/>
      <c r="CW256" s="41"/>
      <c r="CX256" s="41"/>
      <c r="CY256" s="41"/>
      <c r="CZ256" s="41"/>
      <c r="DA256" s="41"/>
      <c r="DB256" s="41"/>
      <c r="DC256" s="41"/>
      <c r="DD256" s="41"/>
      <c r="DE256" s="41"/>
      <c r="DF256" s="41"/>
      <c r="DG256" s="41"/>
      <c r="DH256" s="41"/>
      <c r="DI256" s="41"/>
      <c r="DJ256" s="41"/>
      <c r="DK256" s="41"/>
      <c r="DL256" s="41"/>
      <c r="DM256" s="41"/>
      <c r="DN256" s="41"/>
      <c r="DO256" s="41"/>
      <c r="DP256" s="41"/>
      <c r="DQ256" s="41"/>
      <c r="DR256" s="41"/>
      <c r="DS256" s="41"/>
      <c r="DT256" s="41"/>
      <c r="DU256" s="41"/>
      <c r="DV256" s="41"/>
      <c r="DW256" s="41"/>
      <c r="DX256" s="41"/>
      <c r="DY256" s="41"/>
      <c r="DZ256" s="41"/>
      <c r="EA256" s="41"/>
      <c r="EB256" s="41"/>
      <c r="EC256" s="41"/>
      <c r="ED256" s="41"/>
      <c r="EE256" s="41"/>
      <c r="EF256" s="41"/>
      <c r="EG256" s="41"/>
      <c r="EH256" s="41"/>
      <c r="EI256" s="41"/>
      <c r="EJ256" s="41"/>
      <c r="EK256" s="41"/>
      <c r="EL256" s="41"/>
      <c r="EM256" s="41"/>
      <c r="EN256" s="41"/>
      <c r="EO256" s="41"/>
      <c r="EP256" s="41"/>
      <c r="EQ256" s="41"/>
      <c r="ER256" s="41"/>
      <c r="ES256" s="41"/>
      <c r="ET256" s="41"/>
      <c r="EU256" s="41"/>
      <c r="EV256" s="41"/>
      <c r="EW256" s="41"/>
      <c r="EX256" s="41"/>
      <c r="EY256" s="41"/>
      <c r="EZ256" s="41"/>
      <c r="FA256" s="41"/>
      <c r="FB256" s="41"/>
      <c r="FC256" s="41"/>
      <c r="FD256" s="41"/>
      <c r="FE256" s="41"/>
      <c r="FF256" s="41"/>
      <c r="FG256" s="41"/>
      <c r="FH256" s="41"/>
      <c r="FI256" s="41"/>
      <c r="FJ256" s="41"/>
      <c r="FK256" s="41"/>
      <c r="FL256" s="41"/>
      <c r="FM256" s="41"/>
      <c r="FN256" s="41"/>
      <c r="FO256" s="41"/>
      <c r="FP256" s="41"/>
      <c r="FQ256" s="41"/>
      <c r="FR256" s="41"/>
      <c r="FS256" s="41"/>
      <c r="FT256" s="41"/>
      <c r="FU256" s="41"/>
      <c r="FV256" s="41"/>
      <c r="FW256" s="41"/>
      <c r="FX256" s="41"/>
      <c r="FY256" s="41"/>
      <c r="FZ256" s="41"/>
      <c r="GA256" s="7"/>
      <c r="GB256" s="41"/>
      <c r="GC256" s="41"/>
      <c r="GD256" s="41"/>
      <c r="GE256" s="41"/>
      <c r="GF256" s="41"/>
      <c r="GG256" s="7"/>
      <c r="GH256" s="7"/>
      <c r="GI256" s="7"/>
      <c r="GJ256" s="7"/>
      <c r="GK256" s="7"/>
      <c r="GL256" s="7"/>
      <c r="GM256" s="7"/>
    </row>
    <row r="257" spans="1:195" x14ac:dyDescent="0.35">
      <c r="A257" s="6" t="s">
        <v>807</v>
      </c>
      <c r="B257" s="7" t="s">
        <v>808</v>
      </c>
      <c r="C257" s="41">
        <f t="shared" ref="C257:AY257" si="327">MIN(C249,C251)</f>
        <v>2.7E-2</v>
      </c>
      <c r="D257" s="41">
        <f t="shared" si="327"/>
        <v>2.7E-2</v>
      </c>
      <c r="E257" s="41">
        <f t="shared" si="327"/>
        <v>2.7E-2</v>
      </c>
      <c r="F257" s="41">
        <f t="shared" si="327"/>
        <v>2.7E-2</v>
      </c>
      <c r="G257" s="41">
        <f t="shared" si="327"/>
        <v>2.5264999999999999E-2</v>
      </c>
      <c r="H257" s="41">
        <f t="shared" si="327"/>
        <v>2.7E-2</v>
      </c>
      <c r="I257" s="41">
        <f t="shared" si="327"/>
        <v>2.7E-2</v>
      </c>
      <c r="J257" s="41">
        <f t="shared" si="327"/>
        <v>2.7E-2</v>
      </c>
      <c r="K257" s="41">
        <f t="shared" si="327"/>
        <v>2.7E-2</v>
      </c>
      <c r="L257" s="41">
        <f t="shared" si="327"/>
        <v>2.4895E-2</v>
      </c>
      <c r="M257" s="41">
        <f t="shared" si="327"/>
        <v>2.3947E-2</v>
      </c>
      <c r="N257" s="41">
        <f t="shared" si="327"/>
        <v>1.8755999999999998E-2</v>
      </c>
      <c r="O257" s="41">
        <f t="shared" si="327"/>
        <v>2.7E-2</v>
      </c>
      <c r="P257" s="41">
        <f t="shared" si="327"/>
        <v>2.7E-2</v>
      </c>
      <c r="Q257" s="41">
        <f t="shared" si="327"/>
        <v>2.7E-2</v>
      </c>
      <c r="R257" s="41">
        <f t="shared" si="327"/>
        <v>2.6908999999999999E-2</v>
      </c>
      <c r="S257" s="41">
        <f t="shared" si="327"/>
        <v>2.4014000000000001E-2</v>
      </c>
      <c r="T257" s="41">
        <f t="shared" si="327"/>
        <v>2.2301000000000001E-2</v>
      </c>
      <c r="U257" s="41">
        <f t="shared" si="327"/>
        <v>2.1801000000000001E-2</v>
      </c>
      <c r="V257" s="41">
        <f t="shared" si="327"/>
        <v>2.7E-2</v>
      </c>
      <c r="W257" s="41">
        <f t="shared" si="327"/>
        <v>2.7E-2</v>
      </c>
      <c r="X257" s="41">
        <f t="shared" si="327"/>
        <v>1.3756000000000001E-2</v>
      </c>
      <c r="Y257" s="41">
        <f t="shared" si="327"/>
        <v>2.2498000000000001E-2</v>
      </c>
      <c r="Z257" s="41">
        <f t="shared" si="327"/>
        <v>2.1915E-2</v>
      </c>
      <c r="AA257" s="41">
        <f t="shared" si="327"/>
        <v>2.7E-2</v>
      </c>
      <c r="AB257" s="41">
        <f t="shared" si="327"/>
        <v>2.7E-2</v>
      </c>
      <c r="AC257" s="41">
        <f t="shared" si="327"/>
        <v>1.8981999999999999E-2</v>
      </c>
      <c r="AD257" s="41">
        <f t="shared" si="327"/>
        <v>1.7693E-2</v>
      </c>
      <c r="AE257" s="41">
        <f t="shared" si="327"/>
        <v>1.0814000000000001E-2</v>
      </c>
      <c r="AF257" s="41">
        <f t="shared" si="327"/>
        <v>9.6740000000000003E-3</v>
      </c>
      <c r="AG257" s="41">
        <f t="shared" si="327"/>
        <v>1.2485E-2</v>
      </c>
      <c r="AH257" s="41">
        <f t="shared" si="327"/>
        <v>2.0122999999999999E-2</v>
      </c>
      <c r="AI257" s="41">
        <f t="shared" si="327"/>
        <v>2.7E-2</v>
      </c>
      <c r="AJ257" s="41">
        <f t="shared" si="327"/>
        <v>2.1787999999999998E-2</v>
      </c>
      <c r="AK257" s="41">
        <f t="shared" si="327"/>
        <v>1.9279999999999999E-2</v>
      </c>
      <c r="AL257" s="41">
        <f t="shared" si="327"/>
        <v>2.7E-2</v>
      </c>
      <c r="AM257" s="41">
        <f t="shared" si="327"/>
        <v>1.9449000000000001E-2</v>
      </c>
      <c r="AN257" s="41">
        <f t="shared" si="327"/>
        <v>2.5902999999999999E-2</v>
      </c>
      <c r="AO257" s="41">
        <f t="shared" si="327"/>
        <v>2.5656000000000002E-2</v>
      </c>
      <c r="AP257" s="41">
        <f t="shared" si="327"/>
        <v>2.7E-2</v>
      </c>
      <c r="AQ257" s="41">
        <f t="shared" si="327"/>
        <v>1.8558999999999999E-2</v>
      </c>
      <c r="AR257" s="41">
        <f t="shared" si="327"/>
        <v>2.7E-2</v>
      </c>
      <c r="AS257" s="41">
        <f t="shared" si="327"/>
        <v>1.2137999999999999E-2</v>
      </c>
      <c r="AT257" s="41">
        <f t="shared" si="327"/>
        <v>2.7E-2</v>
      </c>
      <c r="AU257" s="41">
        <f t="shared" si="327"/>
        <v>2.2187999999999999E-2</v>
      </c>
      <c r="AV257" s="41">
        <f t="shared" si="327"/>
        <v>2.7E-2</v>
      </c>
      <c r="AW257" s="41">
        <f t="shared" si="327"/>
        <v>2.3595999999999999E-2</v>
      </c>
      <c r="AX257" s="41">
        <f t="shared" si="327"/>
        <v>1.9798E-2</v>
      </c>
      <c r="AY257" s="41">
        <f t="shared" si="327"/>
        <v>2.7E-2</v>
      </c>
      <c r="AZ257" s="41">
        <f>MIN(AZ249,AZ251)</f>
        <v>1.5720000000000001E-2</v>
      </c>
      <c r="BA257" s="41">
        <f t="shared" ref="BA257:DL257" si="328">MIN(BA249,BA251)</f>
        <v>2.4893999999999999E-2</v>
      </c>
      <c r="BB257" s="41">
        <f t="shared" si="328"/>
        <v>2.2683999999999999E-2</v>
      </c>
      <c r="BC257" s="41">
        <f t="shared" si="328"/>
        <v>2.0715000000000001E-2</v>
      </c>
      <c r="BD257" s="41">
        <f t="shared" si="328"/>
        <v>2.7E-2</v>
      </c>
      <c r="BE257" s="41">
        <f t="shared" si="328"/>
        <v>2.5815999999999999E-2</v>
      </c>
      <c r="BF257" s="41">
        <f t="shared" si="328"/>
        <v>2.7E-2</v>
      </c>
      <c r="BG257" s="41">
        <f t="shared" si="328"/>
        <v>2.7E-2</v>
      </c>
      <c r="BH257" s="41">
        <f t="shared" si="328"/>
        <v>2.4419E-2</v>
      </c>
      <c r="BI257" s="41">
        <f t="shared" si="328"/>
        <v>1.1433E-2</v>
      </c>
      <c r="BJ257" s="41">
        <f t="shared" si="328"/>
        <v>2.6164E-2</v>
      </c>
      <c r="BK257" s="41">
        <f t="shared" si="328"/>
        <v>2.7E-2</v>
      </c>
      <c r="BL257" s="41">
        <f t="shared" si="328"/>
        <v>2.7E-2</v>
      </c>
      <c r="BM257" s="41">
        <f t="shared" si="328"/>
        <v>2.3834000000000001E-2</v>
      </c>
      <c r="BN257" s="41">
        <f t="shared" si="328"/>
        <v>2.7E-2</v>
      </c>
      <c r="BO257" s="41">
        <f t="shared" si="328"/>
        <v>1.8203E-2</v>
      </c>
      <c r="BP257" s="41">
        <f t="shared" si="328"/>
        <v>2.4702000000000002E-2</v>
      </c>
      <c r="BQ257" s="41">
        <f t="shared" si="328"/>
        <v>2.4759E-2</v>
      </c>
      <c r="BR257" s="41">
        <f t="shared" si="328"/>
        <v>7.7000000000000002E-3</v>
      </c>
      <c r="BS257" s="41">
        <f t="shared" si="328"/>
        <v>4.3949999999999996E-3</v>
      </c>
      <c r="BT257" s="41">
        <f t="shared" si="328"/>
        <v>6.6509999999999998E-3</v>
      </c>
      <c r="BU257" s="41">
        <f t="shared" si="328"/>
        <v>1.3811E-2</v>
      </c>
      <c r="BV257" s="41">
        <f t="shared" si="328"/>
        <v>1.0054E-2</v>
      </c>
      <c r="BW257" s="41">
        <f t="shared" si="328"/>
        <v>1.5736E-2</v>
      </c>
      <c r="BX257" s="41">
        <f t="shared" si="328"/>
        <v>1.9067000000000001E-2</v>
      </c>
      <c r="BY257" s="41">
        <f t="shared" si="328"/>
        <v>2.6780999999999999E-2</v>
      </c>
      <c r="BZ257" s="41">
        <f t="shared" si="328"/>
        <v>2.7E-2</v>
      </c>
      <c r="CA257" s="41">
        <f t="shared" si="328"/>
        <v>2.3040999999999999E-2</v>
      </c>
      <c r="CB257" s="41">
        <f t="shared" si="328"/>
        <v>2.7E-2</v>
      </c>
      <c r="CC257" s="41">
        <f t="shared" si="328"/>
        <v>2.5198999999999999E-2</v>
      </c>
      <c r="CD257" s="41">
        <f t="shared" si="328"/>
        <v>2.2519999999999998E-2</v>
      </c>
      <c r="CE257" s="41">
        <f t="shared" si="328"/>
        <v>2.7E-2</v>
      </c>
      <c r="CF257" s="41">
        <f t="shared" si="328"/>
        <v>2.4334000000000001E-2</v>
      </c>
      <c r="CG257" s="41">
        <f t="shared" si="328"/>
        <v>2.7E-2</v>
      </c>
      <c r="CH257" s="41">
        <f t="shared" si="328"/>
        <v>2.5187999999999999E-2</v>
      </c>
      <c r="CI257" s="41">
        <f t="shared" si="328"/>
        <v>2.7E-2</v>
      </c>
      <c r="CJ257" s="41">
        <f t="shared" si="328"/>
        <v>2.6468999999999999E-2</v>
      </c>
      <c r="CK257" s="41">
        <f t="shared" si="328"/>
        <v>9.6010000000000002E-3</v>
      </c>
      <c r="CL257" s="41">
        <f t="shared" si="328"/>
        <v>1.1228999999999999E-2</v>
      </c>
      <c r="CM257" s="41">
        <f t="shared" si="328"/>
        <v>5.274E-3</v>
      </c>
      <c r="CN257" s="41">
        <f t="shared" si="328"/>
        <v>2.7E-2</v>
      </c>
      <c r="CO257" s="41">
        <f t="shared" si="328"/>
        <v>2.5360000000000001E-2</v>
      </c>
      <c r="CP257" s="41">
        <f t="shared" si="328"/>
        <v>1.7521999999999999E-2</v>
      </c>
      <c r="CQ257" s="41">
        <f t="shared" si="328"/>
        <v>1.5427E-2</v>
      </c>
      <c r="CR257" s="41">
        <f t="shared" si="328"/>
        <v>4.169E-3</v>
      </c>
      <c r="CS257" s="41">
        <f t="shared" si="328"/>
        <v>2.5658E-2</v>
      </c>
      <c r="CT257" s="41">
        <f t="shared" si="328"/>
        <v>1.1520000000000001E-2</v>
      </c>
      <c r="CU257" s="41">
        <f t="shared" si="328"/>
        <v>2.2616000000000001E-2</v>
      </c>
      <c r="CV257" s="41">
        <f t="shared" si="328"/>
        <v>1.3979E-2</v>
      </c>
      <c r="CW257" s="41">
        <f t="shared" si="328"/>
        <v>1.7378999999999999E-2</v>
      </c>
      <c r="CX257" s="41">
        <f t="shared" si="328"/>
        <v>2.4823999999999999E-2</v>
      </c>
      <c r="CY257" s="41">
        <f t="shared" si="328"/>
        <v>2.7E-2</v>
      </c>
      <c r="CZ257" s="41">
        <f t="shared" si="328"/>
        <v>2.7E-2</v>
      </c>
      <c r="DA257" s="41">
        <f t="shared" si="328"/>
        <v>2.7E-2</v>
      </c>
      <c r="DB257" s="41">
        <f t="shared" si="328"/>
        <v>2.7E-2</v>
      </c>
      <c r="DC257" s="41">
        <f t="shared" si="328"/>
        <v>2.0417999999999999E-2</v>
      </c>
      <c r="DD257" s="41">
        <f t="shared" si="328"/>
        <v>3.4299999999999999E-3</v>
      </c>
      <c r="DE257" s="41">
        <f t="shared" si="328"/>
        <v>1.1894999999999999E-2</v>
      </c>
      <c r="DF257" s="41">
        <f t="shared" si="328"/>
        <v>2.7E-2</v>
      </c>
      <c r="DG257" s="41">
        <f t="shared" si="328"/>
        <v>2.3453000000000002E-2</v>
      </c>
      <c r="DH257" s="41">
        <f t="shared" si="328"/>
        <v>2.3515999999999999E-2</v>
      </c>
      <c r="DI257" s="41">
        <f t="shared" si="328"/>
        <v>2.1845E-2</v>
      </c>
      <c r="DJ257" s="41">
        <f t="shared" si="328"/>
        <v>2.3883000000000001E-2</v>
      </c>
      <c r="DK257" s="41">
        <f t="shared" si="328"/>
        <v>1.8658000000000001E-2</v>
      </c>
      <c r="DL257" s="41">
        <f t="shared" si="328"/>
        <v>2.4967E-2</v>
      </c>
      <c r="DM257" s="41">
        <f t="shared" ref="DM257:FX257" si="329">MIN(DM249,DM251)</f>
        <v>2.2898999999999999E-2</v>
      </c>
      <c r="DN257" s="41">
        <f t="shared" si="329"/>
        <v>2.7E-2</v>
      </c>
      <c r="DO257" s="41">
        <f t="shared" si="329"/>
        <v>2.7E-2</v>
      </c>
      <c r="DP257" s="41">
        <f t="shared" si="329"/>
        <v>2.7E-2</v>
      </c>
      <c r="DQ257" s="41">
        <f t="shared" si="329"/>
        <v>1.7145000000000001E-2</v>
      </c>
      <c r="DR257" s="41">
        <f t="shared" si="329"/>
        <v>2.7E-2</v>
      </c>
      <c r="DS257" s="41">
        <f t="shared" si="329"/>
        <v>2.7E-2</v>
      </c>
      <c r="DT257" s="41">
        <f t="shared" si="329"/>
        <v>2.4729000000000001E-2</v>
      </c>
      <c r="DU257" s="41">
        <f t="shared" si="329"/>
        <v>2.7E-2</v>
      </c>
      <c r="DV257" s="41">
        <f t="shared" si="329"/>
        <v>2.7E-2</v>
      </c>
      <c r="DW257" s="41">
        <f t="shared" si="329"/>
        <v>2.4996999999999998E-2</v>
      </c>
      <c r="DX257" s="41">
        <f t="shared" si="329"/>
        <v>2.1930999999999999E-2</v>
      </c>
      <c r="DY257" s="41">
        <f t="shared" si="329"/>
        <v>1.5928000000000001E-2</v>
      </c>
      <c r="DZ257" s="41">
        <f t="shared" si="329"/>
        <v>2.0662E-2</v>
      </c>
      <c r="EA257" s="41">
        <f t="shared" si="329"/>
        <v>9.9769999999999998E-3</v>
      </c>
      <c r="EB257" s="41">
        <f t="shared" si="329"/>
        <v>2.7E-2</v>
      </c>
      <c r="EC257" s="41">
        <f t="shared" si="329"/>
        <v>2.7E-2</v>
      </c>
      <c r="ED257" s="41">
        <f t="shared" si="329"/>
        <v>4.0070000000000001E-3</v>
      </c>
      <c r="EE257" s="41">
        <f t="shared" si="329"/>
        <v>2.7E-2</v>
      </c>
      <c r="EF257" s="41">
        <f t="shared" si="329"/>
        <v>2.2595000000000001E-2</v>
      </c>
      <c r="EG257" s="41">
        <f t="shared" si="329"/>
        <v>2.7E-2</v>
      </c>
      <c r="EH257" s="41">
        <f t="shared" si="329"/>
        <v>2.7E-2</v>
      </c>
      <c r="EI257" s="41">
        <f t="shared" si="329"/>
        <v>2.7E-2</v>
      </c>
      <c r="EJ257" s="41">
        <f t="shared" si="329"/>
        <v>2.7E-2</v>
      </c>
      <c r="EK257" s="41">
        <f t="shared" si="329"/>
        <v>5.7670000000000004E-3</v>
      </c>
      <c r="EL257" s="41">
        <f t="shared" si="329"/>
        <v>5.1159999999999999E-3</v>
      </c>
      <c r="EM257" s="41">
        <f t="shared" si="329"/>
        <v>1.9307999999999999E-2</v>
      </c>
      <c r="EN257" s="41">
        <f t="shared" si="329"/>
        <v>2.7E-2</v>
      </c>
      <c r="EO257" s="41">
        <f t="shared" si="329"/>
        <v>2.7E-2</v>
      </c>
      <c r="EP257" s="41">
        <f t="shared" si="329"/>
        <v>2.3585999999999999E-2</v>
      </c>
      <c r="EQ257" s="41">
        <f>MIN(EQ249,EQ251,EQ254)</f>
        <v>6.2630000000000003E-3</v>
      </c>
      <c r="ER257" s="41">
        <f t="shared" si="329"/>
        <v>2.1283E-2</v>
      </c>
      <c r="ES257" s="41">
        <f t="shared" si="329"/>
        <v>2.6557999999999998E-2</v>
      </c>
      <c r="ET257" s="41">
        <f t="shared" si="329"/>
        <v>2.7E-2</v>
      </c>
      <c r="EU257" s="41">
        <f t="shared" si="329"/>
        <v>2.7E-2</v>
      </c>
      <c r="EV257" s="41">
        <f t="shared" si="329"/>
        <v>1.3965E-2</v>
      </c>
      <c r="EW257" s="41">
        <f t="shared" si="329"/>
        <v>7.2810000000000001E-3</v>
      </c>
      <c r="EX257" s="41">
        <f t="shared" si="329"/>
        <v>6.9100000000000003E-3</v>
      </c>
      <c r="EY257" s="41">
        <f t="shared" si="329"/>
        <v>2.7E-2</v>
      </c>
      <c r="EZ257" s="41">
        <f t="shared" si="329"/>
        <v>2.5942E-2</v>
      </c>
      <c r="FA257" s="41">
        <f t="shared" si="329"/>
        <v>1.0666E-2</v>
      </c>
      <c r="FB257" s="41">
        <f t="shared" si="329"/>
        <v>9.3449999999999991E-3</v>
      </c>
      <c r="FC257" s="41">
        <f t="shared" si="329"/>
        <v>2.555E-2</v>
      </c>
      <c r="FD257" s="41">
        <f t="shared" si="329"/>
        <v>2.7E-2</v>
      </c>
      <c r="FE257" s="41">
        <f t="shared" si="329"/>
        <v>1.7180999999999998E-2</v>
      </c>
      <c r="FF257" s="41">
        <f t="shared" si="329"/>
        <v>2.7E-2</v>
      </c>
      <c r="FG257" s="41">
        <f t="shared" si="329"/>
        <v>2.7E-2</v>
      </c>
      <c r="FH257" s="41">
        <f t="shared" si="329"/>
        <v>2.2772000000000001E-2</v>
      </c>
      <c r="FI257" s="41">
        <f>MIN(FI249,FI251)</f>
        <v>9.1999999999999998E-3</v>
      </c>
      <c r="FJ257" s="41">
        <f t="shared" si="329"/>
        <v>1.7013E-2</v>
      </c>
      <c r="FK257" s="41">
        <f t="shared" si="329"/>
        <v>1.0796999999999999E-2</v>
      </c>
      <c r="FL257" s="41">
        <f t="shared" si="329"/>
        <v>2.7E-2</v>
      </c>
      <c r="FM257" s="41">
        <f t="shared" si="329"/>
        <v>2.1413999999999999E-2</v>
      </c>
      <c r="FN257" s="41">
        <f t="shared" si="329"/>
        <v>2.7E-2</v>
      </c>
      <c r="FO257" s="41">
        <f t="shared" si="329"/>
        <v>2.7629999999999998E-3</v>
      </c>
      <c r="FP257" s="41">
        <f t="shared" si="329"/>
        <v>1.2142999999999999E-2</v>
      </c>
      <c r="FQ257" s="41">
        <f>MIN(FQ249,FQ251)</f>
        <v>1.8315000000000001E-2</v>
      </c>
      <c r="FR257" s="41">
        <f t="shared" si="329"/>
        <v>4.0130000000000001E-3</v>
      </c>
      <c r="FS257" s="41">
        <f t="shared" si="329"/>
        <v>5.0679999999999996E-3</v>
      </c>
      <c r="FT257" s="41">
        <f t="shared" si="329"/>
        <v>2.2160000000000001E-3</v>
      </c>
      <c r="FU257" s="41">
        <f t="shared" si="329"/>
        <v>2.1344999999999999E-2</v>
      </c>
      <c r="FV257" s="41">
        <f t="shared" si="329"/>
        <v>1.8031999999999999E-2</v>
      </c>
      <c r="FW257" s="41">
        <f t="shared" si="329"/>
        <v>2.4497999999999999E-2</v>
      </c>
      <c r="FX257" s="41">
        <f t="shared" si="329"/>
        <v>2.2675000000000001E-2</v>
      </c>
      <c r="FY257" s="41"/>
      <c r="FZ257" s="41"/>
      <c r="GA257" s="7"/>
      <c r="GB257" s="41"/>
      <c r="GC257" s="41"/>
      <c r="GD257" s="41"/>
      <c r="GE257" s="41"/>
      <c r="GF257" s="41"/>
      <c r="GG257" s="7"/>
      <c r="GH257" s="7"/>
      <c r="GI257" s="7"/>
      <c r="GJ257" s="7"/>
      <c r="GK257" s="7"/>
      <c r="GL257" s="7"/>
      <c r="GM257" s="7"/>
    </row>
    <row r="258" spans="1:195" x14ac:dyDescent="0.35">
      <c r="A258" s="7"/>
      <c r="B258" s="7" t="s">
        <v>809</v>
      </c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  <c r="CN258" s="41"/>
      <c r="CO258" s="41"/>
      <c r="CP258" s="41"/>
      <c r="CQ258" s="41"/>
      <c r="CR258" s="41"/>
      <c r="CS258" s="41"/>
      <c r="CT258" s="41"/>
      <c r="CU258" s="41"/>
      <c r="CV258" s="41"/>
      <c r="CW258" s="41"/>
      <c r="CX258" s="41"/>
      <c r="CY258" s="41"/>
      <c r="CZ258" s="41"/>
      <c r="DA258" s="41"/>
      <c r="DB258" s="41"/>
      <c r="DC258" s="41"/>
      <c r="DD258" s="41"/>
      <c r="DE258" s="41"/>
      <c r="DF258" s="41"/>
      <c r="DG258" s="41"/>
      <c r="DH258" s="41"/>
      <c r="DI258" s="41"/>
      <c r="DJ258" s="41"/>
      <c r="DK258" s="41"/>
      <c r="DL258" s="41"/>
      <c r="DM258" s="41"/>
      <c r="DN258" s="41"/>
      <c r="DO258" s="41"/>
      <c r="DP258" s="41"/>
      <c r="DQ258" s="41"/>
      <c r="DR258" s="41"/>
      <c r="DS258" s="41"/>
      <c r="DT258" s="41"/>
      <c r="DU258" s="41"/>
      <c r="DV258" s="41"/>
      <c r="DW258" s="41"/>
      <c r="DX258" s="41"/>
      <c r="DY258" s="41"/>
      <c r="DZ258" s="41"/>
      <c r="EA258" s="41"/>
      <c r="EB258" s="41"/>
      <c r="EC258" s="41"/>
      <c r="ED258" s="41"/>
      <c r="EE258" s="41"/>
      <c r="EF258" s="41"/>
      <c r="EG258" s="41"/>
      <c r="EH258" s="41"/>
      <c r="EI258" s="41"/>
      <c r="EJ258" s="41"/>
      <c r="EK258" s="41"/>
      <c r="EL258" s="41"/>
      <c r="EM258" s="41"/>
      <c r="EN258" s="41"/>
      <c r="EO258" s="41"/>
      <c r="EP258" s="41"/>
      <c r="EQ258" s="41"/>
      <c r="ER258" s="41"/>
      <c r="ES258" s="41"/>
      <c r="ET258" s="41"/>
      <c r="EU258" s="41"/>
      <c r="EV258" s="41"/>
      <c r="EW258" s="41"/>
      <c r="EX258" s="41"/>
      <c r="EY258" s="41"/>
      <c r="EZ258" s="41"/>
      <c r="FA258" s="41"/>
      <c r="FB258" s="41"/>
      <c r="FC258" s="41"/>
      <c r="FD258" s="41"/>
      <c r="FE258" s="41"/>
      <c r="FF258" s="41"/>
      <c r="FG258" s="41"/>
      <c r="FH258" s="41"/>
      <c r="FI258" s="41"/>
      <c r="FJ258" s="41"/>
      <c r="FK258" s="41"/>
      <c r="FL258" s="41"/>
      <c r="FM258" s="41"/>
      <c r="FN258" s="41"/>
      <c r="FO258" s="41"/>
      <c r="FP258" s="41"/>
      <c r="FQ258" s="41"/>
      <c r="FR258" s="41"/>
      <c r="FS258" s="41"/>
      <c r="FT258" s="41"/>
      <c r="FU258" s="41"/>
      <c r="FV258" s="41"/>
      <c r="FW258" s="41"/>
      <c r="FX258" s="41"/>
      <c r="FY258" s="41"/>
      <c r="FZ258" s="41"/>
      <c r="GA258" s="7"/>
      <c r="GB258" s="41"/>
      <c r="GC258" s="41"/>
      <c r="GD258" s="41"/>
      <c r="GE258" s="41"/>
      <c r="GF258" s="41"/>
      <c r="GG258" s="7"/>
      <c r="GH258" s="7"/>
      <c r="GI258" s="7"/>
      <c r="GJ258" s="7"/>
      <c r="GK258" s="7"/>
      <c r="GL258" s="7"/>
      <c r="GM258" s="7"/>
    </row>
    <row r="259" spans="1:195" x14ac:dyDescent="0.35">
      <c r="A259" s="6" t="s">
        <v>810</v>
      </c>
      <c r="B259" s="7" t="s">
        <v>811</v>
      </c>
      <c r="C259" s="99">
        <v>0</v>
      </c>
      <c r="D259" s="99">
        <v>0</v>
      </c>
      <c r="E259" s="99">
        <v>0</v>
      </c>
      <c r="F259" s="99">
        <v>0</v>
      </c>
      <c r="G259" s="99">
        <v>0</v>
      </c>
      <c r="H259" s="99">
        <v>0</v>
      </c>
      <c r="I259" s="99">
        <v>0</v>
      </c>
      <c r="J259" s="99">
        <v>0</v>
      </c>
      <c r="K259" s="99">
        <v>0</v>
      </c>
      <c r="L259" s="99">
        <v>0</v>
      </c>
      <c r="M259" s="99">
        <v>0</v>
      </c>
      <c r="N259" s="99">
        <v>0</v>
      </c>
      <c r="O259" s="99">
        <v>0</v>
      </c>
      <c r="P259" s="99">
        <v>0</v>
      </c>
      <c r="Q259" s="99">
        <v>0</v>
      </c>
      <c r="R259" s="99">
        <v>0</v>
      </c>
      <c r="S259" s="99">
        <v>0</v>
      </c>
      <c r="T259" s="99">
        <v>0</v>
      </c>
      <c r="U259" s="99">
        <v>0</v>
      </c>
      <c r="V259" s="99">
        <v>0</v>
      </c>
      <c r="W259" s="99">
        <v>0</v>
      </c>
      <c r="X259" s="99">
        <v>0</v>
      </c>
      <c r="Y259" s="99">
        <v>0</v>
      </c>
      <c r="Z259" s="99">
        <v>0</v>
      </c>
      <c r="AA259" s="99">
        <v>0</v>
      </c>
      <c r="AB259" s="99">
        <v>0</v>
      </c>
      <c r="AC259" s="99">
        <v>0</v>
      </c>
      <c r="AD259" s="99">
        <v>0</v>
      </c>
      <c r="AE259" s="99">
        <v>0</v>
      </c>
      <c r="AF259" s="99">
        <v>0</v>
      </c>
      <c r="AG259" s="99">
        <v>0</v>
      </c>
      <c r="AH259" s="99">
        <v>0</v>
      </c>
      <c r="AI259" s="99">
        <v>0</v>
      </c>
      <c r="AJ259" s="99">
        <v>0</v>
      </c>
      <c r="AK259" s="99">
        <v>0</v>
      </c>
      <c r="AL259" s="99">
        <v>0</v>
      </c>
      <c r="AM259" s="99">
        <v>0</v>
      </c>
      <c r="AN259" s="99">
        <v>0</v>
      </c>
      <c r="AO259" s="99">
        <v>0</v>
      </c>
      <c r="AP259" s="99">
        <v>0</v>
      </c>
      <c r="AQ259" s="99">
        <v>0</v>
      </c>
      <c r="AR259" s="99">
        <v>0</v>
      </c>
      <c r="AS259" s="99">
        <v>0</v>
      </c>
      <c r="AT259" s="99">
        <v>0</v>
      </c>
      <c r="AU259" s="99">
        <v>0</v>
      </c>
      <c r="AV259" s="99">
        <v>0</v>
      </c>
      <c r="AW259" s="99">
        <v>0</v>
      </c>
      <c r="AX259" s="99">
        <v>0</v>
      </c>
      <c r="AY259" s="99">
        <v>0</v>
      </c>
      <c r="AZ259" s="99">
        <v>0</v>
      </c>
      <c r="BA259" s="99">
        <v>0</v>
      </c>
      <c r="BB259" s="99">
        <v>0</v>
      </c>
      <c r="BC259" s="99">
        <v>0</v>
      </c>
      <c r="BD259" s="99">
        <v>0</v>
      </c>
      <c r="BE259" s="99">
        <v>0</v>
      </c>
      <c r="BF259" s="99">
        <v>0</v>
      </c>
      <c r="BG259" s="99">
        <v>0</v>
      </c>
      <c r="BH259" s="99">
        <v>0</v>
      </c>
      <c r="BI259" s="99">
        <v>0</v>
      </c>
      <c r="BJ259" s="99">
        <v>0</v>
      </c>
      <c r="BK259" s="99">
        <v>0</v>
      </c>
      <c r="BL259" s="99">
        <v>0</v>
      </c>
      <c r="BM259" s="99">
        <v>0</v>
      </c>
      <c r="BN259" s="99">
        <v>0</v>
      </c>
      <c r="BO259" s="99">
        <v>0</v>
      </c>
      <c r="BP259" s="99">
        <v>0</v>
      </c>
      <c r="BQ259" s="99">
        <v>0</v>
      </c>
      <c r="BR259" s="99">
        <v>0</v>
      </c>
      <c r="BS259" s="99">
        <v>0</v>
      </c>
      <c r="BT259" s="99">
        <v>0</v>
      </c>
      <c r="BU259" s="99">
        <v>0</v>
      </c>
      <c r="BV259" s="99">
        <v>0</v>
      </c>
      <c r="BW259" s="99">
        <v>0</v>
      </c>
      <c r="BX259" s="99">
        <v>0</v>
      </c>
      <c r="BY259" s="99">
        <v>0</v>
      </c>
      <c r="BZ259" s="99">
        <v>0</v>
      </c>
      <c r="CA259" s="99">
        <v>0</v>
      </c>
      <c r="CB259" s="99">
        <v>0</v>
      </c>
      <c r="CC259" s="99">
        <v>0</v>
      </c>
      <c r="CD259" s="99">
        <v>0</v>
      </c>
      <c r="CE259" s="99">
        <v>0</v>
      </c>
      <c r="CF259" s="99">
        <v>0</v>
      </c>
      <c r="CG259" s="99">
        <v>0</v>
      </c>
      <c r="CH259" s="99">
        <v>0</v>
      </c>
      <c r="CI259" s="99">
        <v>0</v>
      </c>
      <c r="CJ259" s="99">
        <v>0</v>
      </c>
      <c r="CK259" s="99">
        <v>0</v>
      </c>
      <c r="CL259" s="99">
        <v>0</v>
      </c>
      <c r="CM259" s="99">
        <v>0</v>
      </c>
      <c r="CN259" s="99">
        <v>0</v>
      </c>
      <c r="CO259" s="99">
        <v>0</v>
      </c>
      <c r="CP259" s="99">
        <v>0</v>
      </c>
      <c r="CQ259" s="99">
        <v>0</v>
      </c>
      <c r="CR259" s="99">
        <v>0</v>
      </c>
      <c r="CS259" s="99">
        <v>0</v>
      </c>
      <c r="CT259" s="99">
        <v>0</v>
      </c>
      <c r="CU259" s="99">
        <v>0</v>
      </c>
      <c r="CV259" s="99">
        <v>0</v>
      </c>
      <c r="CW259" s="99">
        <v>0</v>
      </c>
      <c r="CX259" s="99">
        <v>0</v>
      </c>
      <c r="CY259" s="99">
        <v>0</v>
      </c>
      <c r="CZ259" s="99">
        <v>0</v>
      </c>
      <c r="DA259" s="99">
        <v>0</v>
      </c>
      <c r="DB259" s="99">
        <v>0</v>
      </c>
      <c r="DC259" s="99">
        <v>0</v>
      </c>
      <c r="DD259" s="99">
        <v>0</v>
      </c>
      <c r="DE259" s="99">
        <v>0</v>
      </c>
      <c r="DF259" s="99">
        <v>0</v>
      </c>
      <c r="DG259" s="99">
        <v>0</v>
      </c>
      <c r="DH259" s="99">
        <v>0</v>
      </c>
      <c r="DI259" s="99">
        <v>0</v>
      </c>
      <c r="DJ259" s="99">
        <v>0</v>
      </c>
      <c r="DK259" s="99">
        <v>0</v>
      </c>
      <c r="DL259" s="99">
        <v>0</v>
      </c>
      <c r="DM259" s="99">
        <v>0</v>
      </c>
      <c r="DN259" s="99">
        <v>0</v>
      </c>
      <c r="DO259" s="99">
        <v>0</v>
      </c>
      <c r="DP259" s="99">
        <v>0</v>
      </c>
      <c r="DQ259" s="99">
        <v>0</v>
      </c>
      <c r="DR259" s="99">
        <v>0</v>
      </c>
      <c r="DS259" s="99">
        <v>0</v>
      </c>
      <c r="DT259" s="99">
        <v>0</v>
      </c>
      <c r="DU259" s="99">
        <v>0</v>
      </c>
      <c r="DV259" s="99">
        <v>0</v>
      </c>
      <c r="DW259" s="99">
        <v>0</v>
      </c>
      <c r="DX259" s="99">
        <v>0</v>
      </c>
      <c r="DY259" s="99">
        <v>0</v>
      </c>
      <c r="DZ259" s="99">
        <v>0</v>
      </c>
      <c r="EA259" s="99">
        <v>0</v>
      </c>
      <c r="EB259" s="99">
        <v>0</v>
      </c>
      <c r="EC259" s="99">
        <v>0</v>
      </c>
      <c r="ED259" s="99">
        <v>0</v>
      </c>
      <c r="EE259" s="99">
        <v>0</v>
      </c>
      <c r="EF259" s="99">
        <v>0</v>
      </c>
      <c r="EG259" s="99">
        <v>0</v>
      </c>
      <c r="EH259" s="99">
        <v>0</v>
      </c>
      <c r="EI259" s="99">
        <v>0</v>
      </c>
      <c r="EJ259" s="99">
        <v>0</v>
      </c>
      <c r="EK259" s="99">
        <v>0</v>
      </c>
      <c r="EL259" s="99">
        <v>0</v>
      </c>
      <c r="EM259" s="99">
        <v>0</v>
      </c>
      <c r="EN259" s="99">
        <v>0</v>
      </c>
      <c r="EO259" s="99">
        <v>0</v>
      </c>
      <c r="EP259" s="99">
        <v>0</v>
      </c>
      <c r="EQ259" s="99">
        <v>0</v>
      </c>
      <c r="ER259" s="99">
        <v>0</v>
      </c>
      <c r="ES259" s="99">
        <v>0</v>
      </c>
      <c r="ET259" s="99">
        <v>0</v>
      </c>
      <c r="EU259" s="99">
        <v>0</v>
      </c>
      <c r="EV259" s="99">
        <v>0</v>
      </c>
      <c r="EW259" s="99">
        <v>0</v>
      </c>
      <c r="EX259" s="99">
        <v>0</v>
      </c>
      <c r="EY259" s="99">
        <v>0</v>
      </c>
      <c r="EZ259" s="99">
        <v>0</v>
      </c>
      <c r="FA259" s="99">
        <v>0</v>
      </c>
      <c r="FB259" s="99">
        <v>0</v>
      </c>
      <c r="FC259" s="99">
        <v>0</v>
      </c>
      <c r="FD259" s="99">
        <v>0</v>
      </c>
      <c r="FE259" s="99">
        <v>0</v>
      </c>
      <c r="FF259" s="99">
        <v>0</v>
      </c>
      <c r="FG259" s="99">
        <v>0</v>
      </c>
      <c r="FH259" s="99">
        <v>0</v>
      </c>
      <c r="FI259" s="99">
        <v>0</v>
      </c>
      <c r="FJ259" s="99">
        <v>0</v>
      </c>
      <c r="FK259" s="99">
        <v>0</v>
      </c>
      <c r="FL259" s="99">
        <v>0</v>
      </c>
      <c r="FM259" s="99">
        <v>0</v>
      </c>
      <c r="FN259" s="99">
        <v>0</v>
      </c>
      <c r="FO259" s="99">
        <v>0</v>
      </c>
      <c r="FP259" s="99">
        <v>0</v>
      </c>
      <c r="FQ259" s="99">
        <v>0</v>
      </c>
      <c r="FR259" s="99">
        <v>0</v>
      </c>
      <c r="FS259" s="99">
        <v>0</v>
      </c>
      <c r="FT259" s="99">
        <v>0</v>
      </c>
      <c r="FU259" s="99">
        <v>0</v>
      </c>
      <c r="FV259" s="99">
        <v>0</v>
      </c>
      <c r="FW259" s="99">
        <v>0</v>
      </c>
      <c r="FX259" s="99">
        <v>0</v>
      </c>
      <c r="FY259" s="41"/>
      <c r="FZ259" s="41"/>
      <c r="GA259" s="41"/>
      <c r="GB259" s="41"/>
      <c r="GC259" s="41"/>
      <c r="GD259" s="41"/>
      <c r="GE259" s="41"/>
      <c r="GF259" s="41"/>
      <c r="GG259" s="7"/>
      <c r="GH259" s="7"/>
      <c r="GI259" s="7"/>
      <c r="GJ259" s="7"/>
      <c r="GK259" s="7"/>
      <c r="GL259" s="7"/>
      <c r="GM259" s="7"/>
    </row>
    <row r="260" spans="1:195" x14ac:dyDescent="0.35">
      <c r="A260" s="6" t="s">
        <v>812</v>
      </c>
      <c r="B260" s="7" t="s">
        <v>813</v>
      </c>
      <c r="C260" s="41">
        <f t="shared" ref="C260:BN260" si="330">IF(C259&gt;0,C259,C257)</f>
        <v>2.7E-2</v>
      </c>
      <c r="D260" s="41">
        <f t="shared" si="330"/>
        <v>2.7E-2</v>
      </c>
      <c r="E260" s="41">
        <f t="shared" si="330"/>
        <v>2.7E-2</v>
      </c>
      <c r="F260" s="41">
        <f t="shared" si="330"/>
        <v>2.7E-2</v>
      </c>
      <c r="G260" s="41">
        <f t="shared" si="330"/>
        <v>2.5264999999999999E-2</v>
      </c>
      <c r="H260" s="41">
        <f t="shared" si="330"/>
        <v>2.7E-2</v>
      </c>
      <c r="I260" s="41">
        <f t="shared" si="330"/>
        <v>2.7E-2</v>
      </c>
      <c r="J260" s="41">
        <f t="shared" si="330"/>
        <v>2.7E-2</v>
      </c>
      <c r="K260" s="41">
        <f t="shared" si="330"/>
        <v>2.7E-2</v>
      </c>
      <c r="L260" s="41">
        <f t="shared" si="330"/>
        <v>2.4895E-2</v>
      </c>
      <c r="M260" s="41">
        <f t="shared" si="330"/>
        <v>2.3947E-2</v>
      </c>
      <c r="N260" s="41">
        <f t="shared" si="330"/>
        <v>1.8755999999999998E-2</v>
      </c>
      <c r="O260" s="41">
        <f t="shared" si="330"/>
        <v>2.7E-2</v>
      </c>
      <c r="P260" s="41">
        <f t="shared" si="330"/>
        <v>2.7E-2</v>
      </c>
      <c r="Q260" s="41">
        <f t="shared" si="330"/>
        <v>2.7E-2</v>
      </c>
      <c r="R260" s="41">
        <f t="shared" si="330"/>
        <v>2.6908999999999999E-2</v>
      </c>
      <c r="S260" s="41">
        <f t="shared" si="330"/>
        <v>2.4014000000000001E-2</v>
      </c>
      <c r="T260" s="41">
        <f t="shared" si="330"/>
        <v>2.2301000000000001E-2</v>
      </c>
      <c r="U260" s="41">
        <f t="shared" si="330"/>
        <v>2.1801000000000001E-2</v>
      </c>
      <c r="V260" s="41">
        <f t="shared" si="330"/>
        <v>2.7E-2</v>
      </c>
      <c r="W260" s="41">
        <f t="shared" si="330"/>
        <v>2.7E-2</v>
      </c>
      <c r="X260" s="41">
        <f t="shared" si="330"/>
        <v>1.3756000000000001E-2</v>
      </c>
      <c r="Y260" s="41">
        <f t="shared" si="330"/>
        <v>2.2498000000000001E-2</v>
      </c>
      <c r="Z260" s="41">
        <f t="shared" si="330"/>
        <v>2.1915E-2</v>
      </c>
      <c r="AA260" s="41">
        <f t="shared" si="330"/>
        <v>2.7E-2</v>
      </c>
      <c r="AB260" s="41">
        <f t="shared" si="330"/>
        <v>2.7E-2</v>
      </c>
      <c r="AC260" s="41">
        <f t="shared" si="330"/>
        <v>1.8981999999999999E-2</v>
      </c>
      <c r="AD260" s="41">
        <f t="shared" si="330"/>
        <v>1.7693E-2</v>
      </c>
      <c r="AE260" s="41">
        <f t="shared" si="330"/>
        <v>1.0814000000000001E-2</v>
      </c>
      <c r="AF260" s="41">
        <f t="shared" si="330"/>
        <v>9.6740000000000003E-3</v>
      </c>
      <c r="AG260" s="41">
        <f t="shared" si="330"/>
        <v>1.2485E-2</v>
      </c>
      <c r="AH260" s="41">
        <f t="shared" si="330"/>
        <v>2.0122999999999999E-2</v>
      </c>
      <c r="AI260" s="41">
        <f t="shared" si="330"/>
        <v>2.7E-2</v>
      </c>
      <c r="AJ260" s="41">
        <f t="shared" si="330"/>
        <v>2.1787999999999998E-2</v>
      </c>
      <c r="AK260" s="41">
        <f t="shared" si="330"/>
        <v>1.9279999999999999E-2</v>
      </c>
      <c r="AL260" s="41">
        <f t="shared" si="330"/>
        <v>2.7E-2</v>
      </c>
      <c r="AM260" s="41">
        <f t="shared" si="330"/>
        <v>1.9449000000000001E-2</v>
      </c>
      <c r="AN260" s="41">
        <f t="shared" si="330"/>
        <v>2.5902999999999999E-2</v>
      </c>
      <c r="AO260" s="41">
        <f t="shared" si="330"/>
        <v>2.5656000000000002E-2</v>
      </c>
      <c r="AP260" s="41">
        <f t="shared" si="330"/>
        <v>2.7E-2</v>
      </c>
      <c r="AQ260" s="41">
        <f t="shared" si="330"/>
        <v>1.8558999999999999E-2</v>
      </c>
      <c r="AR260" s="41">
        <f t="shared" si="330"/>
        <v>2.7E-2</v>
      </c>
      <c r="AS260" s="41">
        <f t="shared" si="330"/>
        <v>1.2137999999999999E-2</v>
      </c>
      <c r="AT260" s="41">
        <f t="shared" si="330"/>
        <v>2.7E-2</v>
      </c>
      <c r="AU260" s="41">
        <f t="shared" si="330"/>
        <v>2.2187999999999999E-2</v>
      </c>
      <c r="AV260" s="41">
        <f t="shared" si="330"/>
        <v>2.7E-2</v>
      </c>
      <c r="AW260" s="41">
        <f t="shared" si="330"/>
        <v>2.3595999999999999E-2</v>
      </c>
      <c r="AX260" s="41">
        <f t="shared" si="330"/>
        <v>1.9798E-2</v>
      </c>
      <c r="AY260" s="41">
        <f t="shared" si="330"/>
        <v>2.7E-2</v>
      </c>
      <c r="AZ260" s="41">
        <f t="shared" si="330"/>
        <v>1.5720000000000001E-2</v>
      </c>
      <c r="BA260" s="41">
        <f t="shared" si="330"/>
        <v>2.4893999999999999E-2</v>
      </c>
      <c r="BB260" s="41">
        <f t="shared" si="330"/>
        <v>2.2683999999999999E-2</v>
      </c>
      <c r="BC260" s="41">
        <f t="shared" si="330"/>
        <v>2.0715000000000001E-2</v>
      </c>
      <c r="BD260" s="41">
        <f t="shared" si="330"/>
        <v>2.7E-2</v>
      </c>
      <c r="BE260" s="41">
        <f t="shared" si="330"/>
        <v>2.5815999999999999E-2</v>
      </c>
      <c r="BF260" s="41">
        <f t="shared" si="330"/>
        <v>2.7E-2</v>
      </c>
      <c r="BG260" s="41">
        <f t="shared" si="330"/>
        <v>2.7E-2</v>
      </c>
      <c r="BH260" s="41">
        <f t="shared" si="330"/>
        <v>2.4419E-2</v>
      </c>
      <c r="BI260" s="41">
        <f t="shared" si="330"/>
        <v>1.1433E-2</v>
      </c>
      <c r="BJ260" s="41">
        <f t="shared" si="330"/>
        <v>2.6164E-2</v>
      </c>
      <c r="BK260" s="41">
        <f t="shared" si="330"/>
        <v>2.7E-2</v>
      </c>
      <c r="BL260" s="41">
        <f t="shared" si="330"/>
        <v>2.7E-2</v>
      </c>
      <c r="BM260" s="41">
        <f t="shared" si="330"/>
        <v>2.3834000000000001E-2</v>
      </c>
      <c r="BN260" s="41">
        <f t="shared" si="330"/>
        <v>2.7E-2</v>
      </c>
      <c r="BO260" s="41">
        <f t="shared" ref="BO260:DZ260" si="331">IF(BO259&gt;0,BO259,BO257)</f>
        <v>1.8203E-2</v>
      </c>
      <c r="BP260" s="41">
        <f t="shared" si="331"/>
        <v>2.4702000000000002E-2</v>
      </c>
      <c r="BQ260" s="41">
        <f t="shared" si="331"/>
        <v>2.4759E-2</v>
      </c>
      <c r="BR260" s="41">
        <f t="shared" si="331"/>
        <v>7.7000000000000002E-3</v>
      </c>
      <c r="BS260" s="41">
        <f t="shared" si="331"/>
        <v>4.3949999999999996E-3</v>
      </c>
      <c r="BT260" s="41">
        <f t="shared" si="331"/>
        <v>6.6509999999999998E-3</v>
      </c>
      <c r="BU260" s="41">
        <f t="shared" si="331"/>
        <v>1.3811E-2</v>
      </c>
      <c r="BV260" s="41">
        <f t="shared" si="331"/>
        <v>1.0054E-2</v>
      </c>
      <c r="BW260" s="41">
        <f t="shared" si="331"/>
        <v>1.5736E-2</v>
      </c>
      <c r="BX260" s="41">
        <f t="shared" si="331"/>
        <v>1.9067000000000001E-2</v>
      </c>
      <c r="BY260" s="41">
        <f t="shared" si="331"/>
        <v>2.6780999999999999E-2</v>
      </c>
      <c r="BZ260" s="41">
        <f t="shared" si="331"/>
        <v>2.7E-2</v>
      </c>
      <c r="CA260" s="41">
        <f t="shared" si="331"/>
        <v>2.3040999999999999E-2</v>
      </c>
      <c r="CB260" s="41">
        <f t="shared" si="331"/>
        <v>2.7E-2</v>
      </c>
      <c r="CC260" s="41">
        <f t="shared" si="331"/>
        <v>2.5198999999999999E-2</v>
      </c>
      <c r="CD260" s="41">
        <f t="shared" si="331"/>
        <v>2.2519999999999998E-2</v>
      </c>
      <c r="CE260" s="41">
        <f t="shared" si="331"/>
        <v>2.7E-2</v>
      </c>
      <c r="CF260" s="41">
        <f t="shared" si="331"/>
        <v>2.4334000000000001E-2</v>
      </c>
      <c r="CG260" s="41">
        <f t="shared" si="331"/>
        <v>2.7E-2</v>
      </c>
      <c r="CH260" s="41">
        <f t="shared" si="331"/>
        <v>2.5187999999999999E-2</v>
      </c>
      <c r="CI260" s="41">
        <f t="shared" si="331"/>
        <v>2.7E-2</v>
      </c>
      <c r="CJ260" s="41">
        <f t="shared" si="331"/>
        <v>2.6468999999999999E-2</v>
      </c>
      <c r="CK260" s="41">
        <f t="shared" si="331"/>
        <v>9.6010000000000002E-3</v>
      </c>
      <c r="CL260" s="41">
        <f t="shared" si="331"/>
        <v>1.1228999999999999E-2</v>
      </c>
      <c r="CM260" s="41">
        <f t="shared" si="331"/>
        <v>5.274E-3</v>
      </c>
      <c r="CN260" s="41">
        <f t="shared" si="331"/>
        <v>2.7E-2</v>
      </c>
      <c r="CO260" s="41">
        <f t="shared" si="331"/>
        <v>2.5360000000000001E-2</v>
      </c>
      <c r="CP260" s="41">
        <f t="shared" si="331"/>
        <v>1.7521999999999999E-2</v>
      </c>
      <c r="CQ260" s="41">
        <f t="shared" si="331"/>
        <v>1.5427E-2</v>
      </c>
      <c r="CR260" s="41">
        <f t="shared" si="331"/>
        <v>4.169E-3</v>
      </c>
      <c r="CS260" s="41">
        <f t="shared" si="331"/>
        <v>2.5658E-2</v>
      </c>
      <c r="CT260" s="41">
        <f t="shared" si="331"/>
        <v>1.1520000000000001E-2</v>
      </c>
      <c r="CU260" s="41">
        <f t="shared" si="331"/>
        <v>2.2616000000000001E-2</v>
      </c>
      <c r="CV260" s="41">
        <f t="shared" si="331"/>
        <v>1.3979E-2</v>
      </c>
      <c r="CW260" s="41">
        <f t="shared" si="331"/>
        <v>1.7378999999999999E-2</v>
      </c>
      <c r="CX260" s="41">
        <f t="shared" si="331"/>
        <v>2.4823999999999999E-2</v>
      </c>
      <c r="CY260" s="41">
        <f t="shared" si="331"/>
        <v>2.7E-2</v>
      </c>
      <c r="CZ260" s="41">
        <f t="shared" si="331"/>
        <v>2.7E-2</v>
      </c>
      <c r="DA260" s="41">
        <f t="shared" si="331"/>
        <v>2.7E-2</v>
      </c>
      <c r="DB260" s="41">
        <f t="shared" si="331"/>
        <v>2.7E-2</v>
      </c>
      <c r="DC260" s="41">
        <f t="shared" si="331"/>
        <v>2.0417999999999999E-2</v>
      </c>
      <c r="DD260" s="41">
        <f t="shared" si="331"/>
        <v>3.4299999999999999E-3</v>
      </c>
      <c r="DE260" s="41">
        <f t="shared" si="331"/>
        <v>1.1894999999999999E-2</v>
      </c>
      <c r="DF260" s="41">
        <f t="shared" si="331"/>
        <v>2.7E-2</v>
      </c>
      <c r="DG260" s="41">
        <f t="shared" si="331"/>
        <v>2.3453000000000002E-2</v>
      </c>
      <c r="DH260" s="41">
        <f t="shared" si="331"/>
        <v>2.3515999999999999E-2</v>
      </c>
      <c r="DI260" s="41">
        <f t="shared" si="331"/>
        <v>2.1845E-2</v>
      </c>
      <c r="DJ260" s="41">
        <f t="shared" si="331"/>
        <v>2.3883000000000001E-2</v>
      </c>
      <c r="DK260" s="41">
        <f t="shared" si="331"/>
        <v>1.8658000000000001E-2</v>
      </c>
      <c r="DL260" s="41">
        <f t="shared" si="331"/>
        <v>2.4967E-2</v>
      </c>
      <c r="DM260" s="41">
        <f t="shared" si="331"/>
        <v>2.2898999999999999E-2</v>
      </c>
      <c r="DN260" s="41">
        <f t="shared" si="331"/>
        <v>2.7E-2</v>
      </c>
      <c r="DO260" s="41">
        <f t="shared" si="331"/>
        <v>2.7E-2</v>
      </c>
      <c r="DP260" s="41">
        <f t="shared" si="331"/>
        <v>2.7E-2</v>
      </c>
      <c r="DQ260" s="41">
        <f t="shared" si="331"/>
        <v>1.7145000000000001E-2</v>
      </c>
      <c r="DR260" s="41">
        <f t="shared" si="331"/>
        <v>2.7E-2</v>
      </c>
      <c r="DS260" s="41">
        <f t="shared" si="331"/>
        <v>2.7E-2</v>
      </c>
      <c r="DT260" s="41">
        <f t="shared" si="331"/>
        <v>2.4729000000000001E-2</v>
      </c>
      <c r="DU260" s="41">
        <f t="shared" si="331"/>
        <v>2.7E-2</v>
      </c>
      <c r="DV260" s="41">
        <f t="shared" si="331"/>
        <v>2.7E-2</v>
      </c>
      <c r="DW260" s="41">
        <f t="shared" si="331"/>
        <v>2.4996999999999998E-2</v>
      </c>
      <c r="DX260" s="41">
        <f t="shared" si="331"/>
        <v>2.1930999999999999E-2</v>
      </c>
      <c r="DY260" s="41">
        <f t="shared" si="331"/>
        <v>1.5928000000000001E-2</v>
      </c>
      <c r="DZ260" s="41">
        <f t="shared" si="331"/>
        <v>2.0662E-2</v>
      </c>
      <c r="EA260" s="41">
        <f t="shared" ref="EA260:FO260" si="332">IF(EA259&gt;0,EA259,EA257)</f>
        <v>9.9769999999999998E-3</v>
      </c>
      <c r="EB260" s="41">
        <f t="shared" si="332"/>
        <v>2.7E-2</v>
      </c>
      <c r="EC260" s="41">
        <f t="shared" si="332"/>
        <v>2.7E-2</v>
      </c>
      <c r="ED260" s="41">
        <f t="shared" si="332"/>
        <v>4.0070000000000001E-3</v>
      </c>
      <c r="EE260" s="41">
        <f t="shared" si="332"/>
        <v>2.7E-2</v>
      </c>
      <c r="EF260" s="41">
        <f t="shared" si="332"/>
        <v>2.2595000000000001E-2</v>
      </c>
      <c r="EG260" s="41">
        <f t="shared" si="332"/>
        <v>2.7E-2</v>
      </c>
      <c r="EH260" s="41">
        <f t="shared" si="332"/>
        <v>2.7E-2</v>
      </c>
      <c r="EI260" s="41">
        <f t="shared" si="332"/>
        <v>2.7E-2</v>
      </c>
      <c r="EJ260" s="41">
        <f t="shared" si="332"/>
        <v>2.7E-2</v>
      </c>
      <c r="EK260" s="41">
        <f t="shared" si="332"/>
        <v>5.7670000000000004E-3</v>
      </c>
      <c r="EL260" s="41">
        <f t="shared" si="332"/>
        <v>5.1159999999999999E-3</v>
      </c>
      <c r="EM260" s="41">
        <f t="shared" si="332"/>
        <v>1.9307999999999999E-2</v>
      </c>
      <c r="EN260" s="41">
        <f t="shared" si="332"/>
        <v>2.7E-2</v>
      </c>
      <c r="EO260" s="41">
        <f t="shared" si="332"/>
        <v>2.7E-2</v>
      </c>
      <c r="EP260" s="41">
        <f t="shared" si="332"/>
        <v>2.3585999999999999E-2</v>
      </c>
      <c r="EQ260" s="41">
        <f t="shared" si="332"/>
        <v>6.2630000000000003E-3</v>
      </c>
      <c r="ER260" s="41">
        <f t="shared" si="332"/>
        <v>2.1283E-2</v>
      </c>
      <c r="ES260" s="41">
        <f t="shared" si="332"/>
        <v>2.6557999999999998E-2</v>
      </c>
      <c r="ET260" s="41">
        <f t="shared" si="332"/>
        <v>2.7E-2</v>
      </c>
      <c r="EU260" s="41">
        <f t="shared" si="332"/>
        <v>2.7E-2</v>
      </c>
      <c r="EV260" s="41">
        <f t="shared" si="332"/>
        <v>1.3965E-2</v>
      </c>
      <c r="EW260" s="41">
        <f t="shared" si="332"/>
        <v>7.2810000000000001E-3</v>
      </c>
      <c r="EX260" s="41">
        <f t="shared" si="332"/>
        <v>6.9100000000000003E-3</v>
      </c>
      <c r="EY260" s="41">
        <f t="shared" si="332"/>
        <v>2.7E-2</v>
      </c>
      <c r="EZ260" s="41">
        <f t="shared" si="332"/>
        <v>2.5942E-2</v>
      </c>
      <c r="FA260" s="41">
        <f t="shared" si="332"/>
        <v>1.0666E-2</v>
      </c>
      <c r="FB260" s="41">
        <f t="shared" si="332"/>
        <v>9.3449999999999991E-3</v>
      </c>
      <c r="FC260" s="41">
        <f t="shared" si="332"/>
        <v>2.555E-2</v>
      </c>
      <c r="FD260" s="41">
        <f t="shared" si="332"/>
        <v>2.7E-2</v>
      </c>
      <c r="FE260" s="41">
        <f t="shared" si="332"/>
        <v>1.7180999999999998E-2</v>
      </c>
      <c r="FF260" s="41">
        <f t="shared" si="332"/>
        <v>2.7E-2</v>
      </c>
      <c r="FG260" s="41">
        <f t="shared" si="332"/>
        <v>2.7E-2</v>
      </c>
      <c r="FH260" s="41">
        <f t="shared" si="332"/>
        <v>2.2772000000000001E-2</v>
      </c>
      <c r="FI260" s="41">
        <f t="shared" si="332"/>
        <v>9.1999999999999998E-3</v>
      </c>
      <c r="FJ260" s="41">
        <f t="shared" si="332"/>
        <v>1.7013E-2</v>
      </c>
      <c r="FK260" s="41">
        <f t="shared" si="332"/>
        <v>1.0796999999999999E-2</v>
      </c>
      <c r="FL260" s="41">
        <f t="shared" si="332"/>
        <v>2.7E-2</v>
      </c>
      <c r="FM260" s="41">
        <f t="shared" si="332"/>
        <v>2.1413999999999999E-2</v>
      </c>
      <c r="FN260" s="41">
        <f t="shared" si="332"/>
        <v>2.7E-2</v>
      </c>
      <c r="FO260" s="41">
        <f t="shared" si="332"/>
        <v>2.7629999999999998E-3</v>
      </c>
      <c r="FP260" s="41">
        <f>IF(FP259&gt;0,FP259,FP257)</f>
        <v>1.2142999999999999E-2</v>
      </c>
      <c r="FQ260" s="41">
        <f t="shared" ref="FQ260:FX260" si="333">IF(FQ259&gt;0,FQ259,FQ257)</f>
        <v>1.8315000000000001E-2</v>
      </c>
      <c r="FR260" s="41">
        <f t="shared" si="333"/>
        <v>4.0130000000000001E-3</v>
      </c>
      <c r="FS260" s="41">
        <f t="shared" si="333"/>
        <v>5.0679999999999996E-3</v>
      </c>
      <c r="FT260" s="41">
        <f t="shared" si="333"/>
        <v>2.2160000000000001E-3</v>
      </c>
      <c r="FU260" s="41">
        <f t="shared" si="333"/>
        <v>2.1344999999999999E-2</v>
      </c>
      <c r="FV260" s="41">
        <f t="shared" si="333"/>
        <v>1.8031999999999999E-2</v>
      </c>
      <c r="FW260" s="41">
        <f t="shared" si="333"/>
        <v>2.4497999999999999E-2</v>
      </c>
      <c r="FX260" s="41">
        <f t="shared" si="333"/>
        <v>2.2675000000000001E-2</v>
      </c>
      <c r="FY260" s="41"/>
      <c r="FZ260" s="41">
        <f>ROUND(SUM(C260:FX260)*1000,6)</f>
        <v>3757.95</v>
      </c>
      <c r="GA260" s="100">
        <v>3757.4589999999998</v>
      </c>
      <c r="GB260" s="41">
        <f>FZ260-GA260</f>
        <v>0.49099999999998545</v>
      </c>
      <c r="GC260" s="41"/>
      <c r="GD260" s="41"/>
      <c r="GE260" s="41"/>
      <c r="GF260" s="41"/>
      <c r="GG260" s="7"/>
      <c r="GH260" s="7"/>
      <c r="GI260" s="7"/>
      <c r="GJ260" s="7"/>
      <c r="GK260" s="7"/>
      <c r="GL260" s="7"/>
      <c r="GM260" s="7"/>
    </row>
    <row r="261" spans="1:195" x14ac:dyDescent="0.35">
      <c r="A261" s="7"/>
      <c r="B261" s="7" t="s">
        <v>814</v>
      </c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  <c r="CM261" s="41"/>
      <c r="CN261" s="41"/>
      <c r="CO261" s="41"/>
      <c r="CP261" s="41"/>
      <c r="CQ261" s="41"/>
      <c r="CR261" s="41"/>
      <c r="CS261" s="41"/>
      <c r="CT261" s="41"/>
      <c r="CU261" s="41"/>
      <c r="CV261" s="41"/>
      <c r="CW261" s="41"/>
      <c r="CX261" s="41"/>
      <c r="CY261" s="41"/>
      <c r="CZ261" s="41"/>
      <c r="DA261" s="41"/>
      <c r="DB261" s="41"/>
      <c r="DC261" s="41"/>
      <c r="DD261" s="41"/>
      <c r="DE261" s="41"/>
      <c r="DF261" s="41"/>
      <c r="DG261" s="41"/>
      <c r="DH261" s="41"/>
      <c r="DI261" s="41"/>
      <c r="DJ261" s="41"/>
      <c r="DK261" s="41"/>
      <c r="DL261" s="41"/>
      <c r="DM261" s="41"/>
      <c r="DN261" s="41"/>
      <c r="DO261" s="41"/>
      <c r="DP261" s="41"/>
      <c r="DQ261" s="41"/>
      <c r="DR261" s="41"/>
      <c r="DS261" s="41"/>
      <c r="DT261" s="41"/>
      <c r="DU261" s="41"/>
      <c r="DV261" s="41"/>
      <c r="DW261" s="41"/>
      <c r="DX261" s="41"/>
      <c r="DY261" s="41"/>
      <c r="DZ261" s="41"/>
      <c r="EA261" s="41"/>
      <c r="EB261" s="41"/>
      <c r="EC261" s="41"/>
      <c r="ED261" s="41"/>
      <c r="EE261" s="41"/>
      <c r="EF261" s="41"/>
      <c r="EG261" s="41"/>
      <c r="EH261" s="41"/>
      <c r="EI261" s="41"/>
      <c r="EJ261" s="41"/>
      <c r="EK261" s="41"/>
      <c r="EL261" s="41"/>
      <c r="EM261" s="41"/>
      <c r="EN261" s="41"/>
      <c r="EO261" s="41"/>
      <c r="EP261" s="41"/>
      <c r="EQ261" s="41"/>
      <c r="ER261" s="41"/>
      <c r="ES261" s="41"/>
      <c r="ET261" s="41"/>
      <c r="EU261" s="41"/>
      <c r="EV261" s="41"/>
      <c r="EW261" s="41"/>
      <c r="EX261" s="41"/>
      <c r="EY261" s="41"/>
      <c r="EZ261" s="41"/>
      <c r="FA261" s="41"/>
      <c r="FB261" s="41"/>
      <c r="FC261" s="41"/>
      <c r="FD261" s="41"/>
      <c r="FE261" s="41"/>
      <c r="FF261" s="41"/>
      <c r="FG261" s="41"/>
      <c r="FH261" s="41"/>
      <c r="FI261" s="41"/>
      <c r="FJ261" s="41"/>
      <c r="FK261" s="41"/>
      <c r="FL261" s="41"/>
      <c r="FM261" s="41"/>
      <c r="FN261" s="41"/>
      <c r="FO261" s="41"/>
      <c r="FP261" s="41"/>
      <c r="FQ261" s="41"/>
      <c r="FR261" s="41"/>
      <c r="FS261" s="41"/>
      <c r="FT261" s="41"/>
      <c r="FU261" s="41"/>
      <c r="FV261" s="41"/>
      <c r="FW261" s="41"/>
      <c r="FX261" s="41"/>
      <c r="FY261" s="99"/>
      <c r="FZ261" s="98"/>
      <c r="GA261" s="41"/>
      <c r="GB261" s="41"/>
      <c r="GC261" s="41"/>
      <c r="GD261" s="41"/>
      <c r="GE261" s="41"/>
      <c r="GF261" s="41"/>
      <c r="GG261" s="7"/>
      <c r="GH261" s="7"/>
      <c r="GI261" s="7"/>
      <c r="GJ261" s="7"/>
      <c r="GK261" s="7"/>
      <c r="GL261" s="7"/>
      <c r="GM261" s="7"/>
    </row>
    <row r="262" spans="1:195" x14ac:dyDescent="0.35">
      <c r="A262" s="6" t="s">
        <v>815</v>
      </c>
      <c r="B262" s="7" t="s">
        <v>816</v>
      </c>
      <c r="C262" s="41">
        <f>C249-C260-C268</f>
        <v>0</v>
      </c>
      <c r="D262" s="41">
        <f t="shared" ref="D262:BO262" si="334">D249-D260-D268</f>
        <v>0</v>
      </c>
      <c r="E262" s="41">
        <f t="shared" si="334"/>
        <v>0</v>
      </c>
      <c r="F262" s="41">
        <f t="shared" si="334"/>
        <v>0</v>
      </c>
      <c r="G262" s="41">
        <f t="shared" si="334"/>
        <v>0</v>
      </c>
      <c r="H262" s="41">
        <f t="shared" si="334"/>
        <v>0</v>
      </c>
      <c r="I262" s="41">
        <f t="shared" si="334"/>
        <v>0</v>
      </c>
      <c r="J262" s="41">
        <f t="shared" si="334"/>
        <v>0</v>
      </c>
      <c r="K262" s="41">
        <f t="shared" si="334"/>
        <v>0</v>
      </c>
      <c r="L262" s="41">
        <f t="shared" si="334"/>
        <v>0</v>
      </c>
      <c r="M262" s="41">
        <f t="shared" si="334"/>
        <v>0</v>
      </c>
      <c r="N262" s="41">
        <f t="shared" si="334"/>
        <v>0</v>
      </c>
      <c r="O262" s="41">
        <f t="shared" si="334"/>
        <v>0</v>
      </c>
      <c r="P262" s="41">
        <f t="shared" si="334"/>
        <v>0</v>
      </c>
      <c r="Q262" s="41">
        <f t="shared" si="334"/>
        <v>0</v>
      </c>
      <c r="R262" s="41">
        <f t="shared" si="334"/>
        <v>0</v>
      </c>
      <c r="S262" s="41">
        <f t="shared" si="334"/>
        <v>0</v>
      </c>
      <c r="T262" s="41">
        <f t="shared" si="334"/>
        <v>0</v>
      </c>
      <c r="U262" s="41">
        <f t="shared" si="334"/>
        <v>0</v>
      </c>
      <c r="V262" s="41">
        <f t="shared" si="334"/>
        <v>0</v>
      </c>
      <c r="W262" s="41">
        <f t="shared" si="334"/>
        <v>0</v>
      </c>
      <c r="X262" s="41">
        <f t="shared" si="334"/>
        <v>0</v>
      </c>
      <c r="Y262" s="41">
        <f t="shared" si="334"/>
        <v>0</v>
      </c>
      <c r="Z262" s="41">
        <f t="shared" si="334"/>
        <v>0</v>
      </c>
      <c r="AA262" s="41">
        <f t="shared" si="334"/>
        <v>0</v>
      </c>
      <c r="AB262" s="41">
        <f t="shared" si="334"/>
        <v>0</v>
      </c>
      <c r="AC262" s="41">
        <f t="shared" si="334"/>
        <v>0</v>
      </c>
      <c r="AD262" s="41">
        <f t="shared" si="334"/>
        <v>0</v>
      </c>
      <c r="AE262" s="41">
        <f t="shared" si="334"/>
        <v>0</v>
      </c>
      <c r="AF262" s="41">
        <f t="shared" si="334"/>
        <v>0</v>
      </c>
      <c r="AG262" s="41">
        <f t="shared" si="334"/>
        <v>0</v>
      </c>
      <c r="AH262" s="41">
        <f t="shared" si="334"/>
        <v>0</v>
      </c>
      <c r="AI262" s="41">
        <f t="shared" si="334"/>
        <v>0</v>
      </c>
      <c r="AJ262" s="41">
        <f t="shared" si="334"/>
        <v>0</v>
      </c>
      <c r="AK262" s="41">
        <f t="shared" si="334"/>
        <v>0</v>
      </c>
      <c r="AL262" s="41">
        <f t="shared" si="334"/>
        <v>0</v>
      </c>
      <c r="AM262" s="41">
        <f t="shared" si="334"/>
        <v>0</v>
      </c>
      <c r="AN262" s="41">
        <f t="shared" si="334"/>
        <v>0</v>
      </c>
      <c r="AO262" s="41">
        <f t="shared" si="334"/>
        <v>0</v>
      </c>
      <c r="AP262" s="41">
        <f t="shared" si="334"/>
        <v>0</v>
      </c>
      <c r="AQ262" s="41">
        <f t="shared" si="334"/>
        <v>0</v>
      </c>
      <c r="AR262" s="41">
        <f t="shared" si="334"/>
        <v>0</v>
      </c>
      <c r="AS262" s="41">
        <f t="shared" si="334"/>
        <v>0</v>
      </c>
      <c r="AT262" s="41">
        <f t="shared" si="334"/>
        <v>0</v>
      </c>
      <c r="AU262" s="41">
        <f t="shared" si="334"/>
        <v>0</v>
      </c>
      <c r="AV262" s="41">
        <f t="shared" si="334"/>
        <v>0</v>
      </c>
      <c r="AW262" s="41">
        <f t="shared" si="334"/>
        <v>0</v>
      </c>
      <c r="AX262" s="41">
        <f t="shared" si="334"/>
        <v>0</v>
      </c>
      <c r="AY262" s="41">
        <f t="shared" si="334"/>
        <v>0</v>
      </c>
      <c r="AZ262" s="41">
        <f t="shared" si="334"/>
        <v>0</v>
      </c>
      <c r="BA262" s="41">
        <f t="shared" si="334"/>
        <v>0</v>
      </c>
      <c r="BB262" s="41">
        <f t="shared" si="334"/>
        <v>0</v>
      </c>
      <c r="BC262" s="41">
        <f t="shared" si="334"/>
        <v>0</v>
      </c>
      <c r="BD262" s="41">
        <f t="shared" si="334"/>
        <v>0</v>
      </c>
      <c r="BE262" s="41">
        <f t="shared" si="334"/>
        <v>0</v>
      </c>
      <c r="BF262" s="41">
        <f t="shared" si="334"/>
        <v>0</v>
      </c>
      <c r="BG262" s="41">
        <f t="shared" si="334"/>
        <v>0</v>
      </c>
      <c r="BH262" s="41">
        <f t="shared" si="334"/>
        <v>0</v>
      </c>
      <c r="BI262" s="41">
        <f t="shared" si="334"/>
        <v>0</v>
      </c>
      <c r="BJ262" s="41">
        <f t="shared" si="334"/>
        <v>0</v>
      </c>
      <c r="BK262" s="41">
        <f t="shared" si="334"/>
        <v>0</v>
      </c>
      <c r="BL262" s="41">
        <f t="shared" si="334"/>
        <v>0</v>
      </c>
      <c r="BM262" s="41">
        <f t="shared" si="334"/>
        <v>0</v>
      </c>
      <c r="BN262" s="41">
        <f t="shared" si="334"/>
        <v>0</v>
      </c>
      <c r="BO262" s="41">
        <f t="shared" si="334"/>
        <v>0</v>
      </c>
      <c r="BP262" s="41">
        <f t="shared" ref="BP262:EA262" si="335">BP249-BP260-BP268</f>
        <v>0</v>
      </c>
      <c r="BQ262" s="41">
        <f t="shared" si="335"/>
        <v>0</v>
      </c>
      <c r="BR262" s="41">
        <f t="shared" si="335"/>
        <v>0</v>
      </c>
      <c r="BS262" s="41">
        <f t="shared" si="335"/>
        <v>0</v>
      </c>
      <c r="BT262" s="41">
        <f t="shared" si="335"/>
        <v>0</v>
      </c>
      <c r="BU262" s="41">
        <f t="shared" si="335"/>
        <v>0</v>
      </c>
      <c r="BV262" s="41">
        <f t="shared" si="335"/>
        <v>2.1869999999999997E-3</v>
      </c>
      <c r="BW262" s="41">
        <f t="shared" si="335"/>
        <v>0</v>
      </c>
      <c r="BX262" s="41">
        <f t="shared" si="335"/>
        <v>0</v>
      </c>
      <c r="BY262" s="41">
        <f t="shared" si="335"/>
        <v>0</v>
      </c>
      <c r="BZ262" s="41">
        <f t="shared" si="335"/>
        <v>0</v>
      </c>
      <c r="CA262" s="41">
        <f t="shared" si="335"/>
        <v>0</v>
      </c>
      <c r="CB262" s="41">
        <f t="shared" si="335"/>
        <v>0</v>
      </c>
      <c r="CC262" s="41">
        <f t="shared" si="335"/>
        <v>0</v>
      </c>
      <c r="CD262" s="41">
        <f t="shared" si="335"/>
        <v>0</v>
      </c>
      <c r="CE262" s="41">
        <f t="shared" si="335"/>
        <v>0</v>
      </c>
      <c r="CF262" s="41">
        <f t="shared" si="335"/>
        <v>0</v>
      </c>
      <c r="CG262" s="41">
        <f t="shared" si="335"/>
        <v>0</v>
      </c>
      <c r="CH262" s="41">
        <f t="shared" si="335"/>
        <v>0</v>
      </c>
      <c r="CI262" s="41">
        <f t="shared" si="335"/>
        <v>0</v>
      </c>
      <c r="CJ262" s="41">
        <f t="shared" si="335"/>
        <v>0</v>
      </c>
      <c r="CK262" s="41">
        <f t="shared" si="335"/>
        <v>0</v>
      </c>
      <c r="CL262" s="41">
        <f t="shared" si="335"/>
        <v>0</v>
      </c>
      <c r="CM262" s="41">
        <f t="shared" si="335"/>
        <v>0</v>
      </c>
      <c r="CN262" s="41">
        <f t="shared" si="335"/>
        <v>0</v>
      </c>
      <c r="CO262" s="41">
        <f t="shared" si="335"/>
        <v>0</v>
      </c>
      <c r="CP262" s="41">
        <f t="shared" si="335"/>
        <v>2.2779999999999983E-3</v>
      </c>
      <c r="CQ262" s="41">
        <f t="shared" si="335"/>
        <v>0</v>
      </c>
      <c r="CR262" s="41">
        <f t="shared" si="335"/>
        <v>0</v>
      </c>
      <c r="CS262" s="41">
        <f t="shared" si="335"/>
        <v>0</v>
      </c>
      <c r="CT262" s="41">
        <f t="shared" si="335"/>
        <v>0</v>
      </c>
      <c r="CU262" s="41">
        <f t="shared" si="335"/>
        <v>0</v>
      </c>
      <c r="CV262" s="41">
        <f t="shared" si="335"/>
        <v>0</v>
      </c>
      <c r="CW262" s="41">
        <f t="shared" si="335"/>
        <v>0</v>
      </c>
      <c r="CX262" s="41">
        <f t="shared" si="335"/>
        <v>0</v>
      </c>
      <c r="CY262" s="41">
        <f t="shared" si="335"/>
        <v>0</v>
      </c>
      <c r="CZ262" s="41">
        <f t="shared" si="335"/>
        <v>0</v>
      </c>
      <c r="DA262" s="41">
        <f t="shared" si="335"/>
        <v>0</v>
      </c>
      <c r="DB262" s="41">
        <f t="shared" si="335"/>
        <v>0</v>
      </c>
      <c r="DC262" s="41">
        <f t="shared" si="335"/>
        <v>0</v>
      </c>
      <c r="DD262" s="41">
        <f t="shared" si="335"/>
        <v>0</v>
      </c>
      <c r="DE262" s="41">
        <f t="shared" si="335"/>
        <v>0</v>
      </c>
      <c r="DF262" s="41">
        <f t="shared" si="335"/>
        <v>0</v>
      </c>
      <c r="DG262" s="41">
        <f t="shared" si="335"/>
        <v>0</v>
      </c>
      <c r="DH262" s="41">
        <f t="shared" si="335"/>
        <v>0</v>
      </c>
      <c r="DI262" s="41">
        <f t="shared" si="335"/>
        <v>0</v>
      </c>
      <c r="DJ262" s="41">
        <f t="shared" si="335"/>
        <v>0</v>
      </c>
      <c r="DK262" s="41">
        <f t="shared" si="335"/>
        <v>0</v>
      </c>
      <c r="DL262" s="41">
        <f t="shared" si="335"/>
        <v>0</v>
      </c>
      <c r="DM262" s="41">
        <f t="shared" si="335"/>
        <v>0</v>
      </c>
      <c r="DN262" s="41">
        <f t="shared" si="335"/>
        <v>0</v>
      </c>
      <c r="DO262" s="41">
        <f t="shared" si="335"/>
        <v>0</v>
      </c>
      <c r="DP262" s="41">
        <f t="shared" si="335"/>
        <v>0</v>
      </c>
      <c r="DQ262" s="41">
        <f t="shared" si="335"/>
        <v>6.7070000000000003E-3</v>
      </c>
      <c r="DR262" s="41">
        <f t="shared" si="335"/>
        <v>0</v>
      </c>
      <c r="DS262" s="41">
        <f t="shared" si="335"/>
        <v>0</v>
      </c>
      <c r="DT262" s="41">
        <f t="shared" si="335"/>
        <v>0</v>
      </c>
      <c r="DU262" s="41">
        <f t="shared" si="335"/>
        <v>0</v>
      </c>
      <c r="DV262" s="41">
        <f t="shared" si="335"/>
        <v>0</v>
      </c>
      <c r="DW262" s="41">
        <f t="shared" si="335"/>
        <v>0</v>
      </c>
      <c r="DX262" s="41">
        <f t="shared" si="335"/>
        <v>0</v>
      </c>
      <c r="DY262" s="41">
        <f t="shared" si="335"/>
        <v>0</v>
      </c>
      <c r="DZ262" s="41">
        <f t="shared" si="335"/>
        <v>0</v>
      </c>
      <c r="EA262" s="41">
        <f t="shared" si="335"/>
        <v>1.333E-3</v>
      </c>
      <c r="EB262" s="41">
        <f t="shared" ref="EB262:FX262" si="336">EB249-EB260-EB268</f>
        <v>0</v>
      </c>
      <c r="EC262" s="41">
        <f t="shared" si="336"/>
        <v>0</v>
      </c>
      <c r="ED262" s="41">
        <f t="shared" si="336"/>
        <v>2.3299999999999997E-4</v>
      </c>
      <c r="EE262" s="41">
        <f t="shared" si="336"/>
        <v>0</v>
      </c>
      <c r="EF262" s="41">
        <f t="shared" si="336"/>
        <v>0</v>
      </c>
      <c r="EG262" s="41">
        <f t="shared" si="336"/>
        <v>0</v>
      </c>
      <c r="EH262" s="41">
        <f t="shared" si="336"/>
        <v>0</v>
      </c>
      <c r="EI262" s="41">
        <f t="shared" si="336"/>
        <v>0</v>
      </c>
      <c r="EJ262" s="41">
        <f t="shared" si="336"/>
        <v>0</v>
      </c>
      <c r="EK262" s="41">
        <f t="shared" si="336"/>
        <v>0</v>
      </c>
      <c r="EL262" s="41">
        <f t="shared" si="336"/>
        <v>0</v>
      </c>
      <c r="EM262" s="41">
        <f t="shared" si="336"/>
        <v>0</v>
      </c>
      <c r="EN262" s="41">
        <f t="shared" si="336"/>
        <v>0</v>
      </c>
      <c r="EO262" s="41">
        <f t="shared" si="336"/>
        <v>0</v>
      </c>
      <c r="EP262" s="41">
        <f t="shared" si="336"/>
        <v>0</v>
      </c>
      <c r="EQ262" s="41">
        <v>0</v>
      </c>
      <c r="ER262" s="41">
        <f t="shared" si="336"/>
        <v>0</v>
      </c>
      <c r="ES262" s="41">
        <f t="shared" si="336"/>
        <v>0</v>
      </c>
      <c r="ET262" s="41">
        <f t="shared" si="336"/>
        <v>0</v>
      </c>
      <c r="EU262" s="41">
        <f t="shared" si="336"/>
        <v>0</v>
      </c>
      <c r="EV262" s="41">
        <f t="shared" si="336"/>
        <v>0</v>
      </c>
      <c r="EW262" s="41">
        <f t="shared" si="336"/>
        <v>0</v>
      </c>
      <c r="EX262" s="41">
        <f t="shared" si="336"/>
        <v>0</v>
      </c>
      <c r="EY262" s="41">
        <f t="shared" si="336"/>
        <v>0</v>
      </c>
      <c r="EZ262" s="41">
        <f t="shared" si="336"/>
        <v>0</v>
      </c>
      <c r="FA262" s="41">
        <f t="shared" si="336"/>
        <v>0</v>
      </c>
      <c r="FB262" s="41">
        <f t="shared" si="336"/>
        <v>1.463672932855431E-18</v>
      </c>
      <c r="FC262" s="41">
        <f t="shared" si="336"/>
        <v>0</v>
      </c>
      <c r="FD262" s="41">
        <f t="shared" si="336"/>
        <v>0</v>
      </c>
      <c r="FE262" s="41">
        <f t="shared" si="336"/>
        <v>0</v>
      </c>
      <c r="FF262" s="41">
        <f t="shared" si="336"/>
        <v>0</v>
      </c>
      <c r="FG262" s="41">
        <f t="shared" si="336"/>
        <v>0</v>
      </c>
      <c r="FH262" s="41">
        <f t="shared" si="336"/>
        <v>0</v>
      </c>
      <c r="FI262" s="41">
        <f t="shared" si="336"/>
        <v>0</v>
      </c>
      <c r="FJ262" s="41">
        <f t="shared" si="336"/>
        <v>4.5149999999999982E-3</v>
      </c>
      <c r="FK262" s="41">
        <f t="shared" si="336"/>
        <v>1.1655173354219173E-18</v>
      </c>
      <c r="FL262" s="41">
        <f t="shared" si="336"/>
        <v>0</v>
      </c>
      <c r="FM262" s="41">
        <f t="shared" si="336"/>
        <v>0</v>
      </c>
      <c r="FN262" s="41">
        <f t="shared" si="336"/>
        <v>0</v>
      </c>
      <c r="FO262" s="41">
        <f t="shared" si="336"/>
        <v>2.7159999999999997E-3</v>
      </c>
      <c r="FP262" s="41">
        <f t="shared" si="336"/>
        <v>0</v>
      </c>
      <c r="FQ262" s="41">
        <f t="shared" si="336"/>
        <v>5.1599999999999693E-4</v>
      </c>
      <c r="FR262" s="41">
        <f t="shared" si="336"/>
        <v>8.2439999999999996E-3</v>
      </c>
      <c r="FS262" s="41">
        <f t="shared" si="336"/>
        <v>0</v>
      </c>
      <c r="FT262" s="41">
        <f>FT249-FT260-FT268</f>
        <v>1.9579999999999997E-3</v>
      </c>
      <c r="FU262" s="41">
        <f t="shared" si="336"/>
        <v>0</v>
      </c>
      <c r="FV262" s="41">
        <f t="shared" si="336"/>
        <v>0</v>
      </c>
      <c r="FW262" s="41">
        <f t="shared" si="336"/>
        <v>0</v>
      </c>
      <c r="FX262" s="41">
        <f t="shared" si="336"/>
        <v>0</v>
      </c>
      <c r="FY262" s="99"/>
      <c r="FZ262" s="41">
        <f>ROUND(SUM(C262:FX262)*1000,6)</f>
        <v>30.687000000000001</v>
      </c>
      <c r="GA262" s="41"/>
      <c r="GB262" s="41"/>
      <c r="GC262" s="41"/>
      <c r="GD262" s="41"/>
      <c r="GE262" s="41"/>
      <c r="GF262" s="41"/>
      <c r="GG262" s="7"/>
      <c r="GH262" s="7"/>
      <c r="GI262" s="7"/>
      <c r="GJ262" s="7"/>
      <c r="GK262" s="7"/>
      <c r="GL262" s="7"/>
      <c r="GM262" s="7"/>
    </row>
    <row r="263" spans="1:195" x14ac:dyDescent="0.35">
      <c r="A263" s="6" t="s">
        <v>593</v>
      </c>
      <c r="B263" s="7" t="s">
        <v>593</v>
      </c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  <c r="CM263" s="41"/>
      <c r="CN263" s="41"/>
      <c r="CO263" s="41"/>
      <c r="CP263" s="41"/>
      <c r="CQ263" s="41"/>
      <c r="CR263" s="41"/>
      <c r="CS263" s="41"/>
      <c r="CT263" s="41"/>
      <c r="CU263" s="41"/>
      <c r="CV263" s="41"/>
      <c r="CW263" s="41"/>
      <c r="CX263" s="41"/>
      <c r="CY263" s="41"/>
      <c r="CZ263" s="41"/>
      <c r="DA263" s="41"/>
      <c r="DB263" s="41"/>
      <c r="DC263" s="41"/>
      <c r="DD263" s="41"/>
      <c r="DE263" s="41"/>
      <c r="DF263" s="41"/>
      <c r="DG263" s="41"/>
      <c r="DH263" s="41"/>
      <c r="DI263" s="41"/>
      <c r="DJ263" s="41"/>
      <c r="DK263" s="41"/>
      <c r="DL263" s="41"/>
      <c r="DM263" s="41"/>
      <c r="DN263" s="41"/>
      <c r="DO263" s="41"/>
      <c r="DP263" s="41"/>
      <c r="DQ263" s="41"/>
      <c r="DR263" s="41"/>
      <c r="DS263" s="41"/>
      <c r="DT263" s="41"/>
      <c r="DU263" s="41"/>
      <c r="DV263" s="41"/>
      <c r="DW263" s="41"/>
      <c r="DX263" s="41"/>
      <c r="DY263" s="41"/>
      <c r="DZ263" s="41"/>
      <c r="EA263" s="41"/>
      <c r="EB263" s="41"/>
      <c r="EC263" s="41"/>
      <c r="ED263" s="41"/>
      <c r="EE263" s="41"/>
      <c r="EF263" s="41"/>
      <c r="EG263" s="41"/>
      <c r="EH263" s="41"/>
      <c r="EI263" s="41"/>
      <c r="EJ263" s="41"/>
      <c r="EK263" s="41"/>
      <c r="EL263" s="41"/>
      <c r="EM263" s="41"/>
      <c r="EN263" s="41"/>
      <c r="EO263" s="41"/>
      <c r="EP263" s="41"/>
      <c r="EQ263" s="41"/>
      <c r="ER263" s="41"/>
      <c r="ES263" s="41"/>
      <c r="ET263" s="41"/>
      <c r="EU263" s="41"/>
      <c r="EV263" s="41"/>
      <c r="EW263" s="41"/>
      <c r="EX263" s="41"/>
      <c r="EY263" s="41"/>
      <c r="EZ263" s="41"/>
      <c r="FA263" s="41"/>
      <c r="FB263" s="41"/>
      <c r="FC263" s="41"/>
      <c r="FD263" s="41"/>
      <c r="FE263" s="41"/>
      <c r="FF263" s="41"/>
      <c r="FG263" s="41"/>
      <c r="FH263" s="41"/>
      <c r="FI263" s="41"/>
      <c r="FJ263" s="41"/>
      <c r="FK263" s="41"/>
      <c r="FL263" s="41"/>
      <c r="FM263" s="41"/>
      <c r="FN263" s="41"/>
      <c r="FO263" s="41"/>
      <c r="FP263" s="41"/>
      <c r="FQ263" s="41"/>
      <c r="FR263" s="41"/>
      <c r="FS263" s="41"/>
      <c r="FT263" s="41"/>
      <c r="FU263" s="41"/>
      <c r="FV263" s="41"/>
      <c r="FW263" s="41"/>
      <c r="FX263" s="41"/>
      <c r="FY263" s="41"/>
      <c r="FZ263" s="41"/>
      <c r="GA263" s="41"/>
      <c r="GB263" s="41"/>
      <c r="GC263" s="41"/>
      <c r="GD263" s="41"/>
      <c r="GE263" s="41"/>
      <c r="GF263" s="41"/>
      <c r="GG263" s="7"/>
      <c r="GH263" s="7"/>
      <c r="GI263" s="7"/>
      <c r="GJ263" s="7"/>
      <c r="GK263" s="7"/>
      <c r="GL263" s="7"/>
      <c r="GM263" s="7"/>
    </row>
    <row r="264" spans="1:195" x14ac:dyDescent="0.35">
      <c r="A264" s="6" t="s">
        <v>593</v>
      </c>
      <c r="B264" s="42" t="s">
        <v>817</v>
      </c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101"/>
      <c r="FZ264" s="7"/>
      <c r="GA264" s="41"/>
      <c r="GB264" s="98"/>
      <c r="GC264" s="98"/>
      <c r="GD264" s="98"/>
      <c r="GE264" s="28"/>
      <c r="GF264" s="28"/>
      <c r="GG264" s="7"/>
      <c r="GH264" s="7"/>
      <c r="GI264" s="7"/>
      <c r="GJ264" s="7"/>
      <c r="GK264" s="7"/>
      <c r="GL264" s="7"/>
      <c r="GM264" s="7"/>
    </row>
    <row r="265" spans="1:195" x14ac:dyDescent="0.35">
      <c r="A265" s="6" t="s">
        <v>818</v>
      </c>
      <c r="B265" s="7" t="s">
        <v>819</v>
      </c>
      <c r="C265" s="7">
        <f t="shared" ref="C265:BN265" si="337">C61</f>
        <v>3975359.64</v>
      </c>
      <c r="D265" s="7">
        <f t="shared" si="337"/>
        <v>20560272.93</v>
      </c>
      <c r="E265" s="7">
        <f t="shared" si="337"/>
        <v>3957336.38</v>
      </c>
      <c r="F265" s="7">
        <f t="shared" si="337"/>
        <v>11725720.41</v>
      </c>
      <c r="G265" s="7">
        <f t="shared" si="337"/>
        <v>749134.75</v>
      </c>
      <c r="H265" s="7">
        <f t="shared" si="337"/>
        <v>875460.61</v>
      </c>
      <c r="I265" s="7">
        <f t="shared" si="337"/>
        <v>4950900.0999999996</v>
      </c>
      <c r="J265" s="7">
        <f t="shared" si="337"/>
        <v>1174607.3400000001</v>
      </c>
      <c r="K265" s="7">
        <f t="shared" si="337"/>
        <v>148174.03</v>
      </c>
      <c r="L265" s="7">
        <f t="shared" si="337"/>
        <v>1809566.98</v>
      </c>
      <c r="M265" s="7">
        <f t="shared" si="337"/>
        <v>720101.26</v>
      </c>
      <c r="N265" s="7">
        <f t="shared" si="337"/>
        <v>33573698.060000002</v>
      </c>
      <c r="O265" s="7">
        <f t="shared" si="337"/>
        <v>7951652.0099999998</v>
      </c>
      <c r="P265" s="7">
        <f t="shared" si="337"/>
        <v>238195.42</v>
      </c>
      <c r="Q265" s="7">
        <f t="shared" si="337"/>
        <v>24475693.32</v>
      </c>
      <c r="R265" s="7">
        <f t="shared" si="337"/>
        <v>2088234.52</v>
      </c>
      <c r="S265" s="7">
        <f t="shared" si="337"/>
        <v>840187.2</v>
      </c>
      <c r="T265" s="7">
        <f t="shared" si="337"/>
        <v>108965.27</v>
      </c>
      <c r="U265" s="7">
        <f t="shared" si="337"/>
        <v>37193.43</v>
      </c>
      <c r="V265" s="7">
        <f t="shared" si="337"/>
        <v>167495</v>
      </c>
      <c r="W265" s="7">
        <f t="shared" si="337"/>
        <v>33789.82</v>
      </c>
      <c r="X265" s="7">
        <f t="shared" si="337"/>
        <v>26750.29</v>
      </c>
      <c r="Y265" s="7">
        <f t="shared" si="337"/>
        <v>420565.66</v>
      </c>
      <c r="Z265" s="7">
        <f t="shared" si="337"/>
        <v>145527.75</v>
      </c>
      <c r="AA265" s="7">
        <f t="shared" si="337"/>
        <v>17895248.289999999</v>
      </c>
      <c r="AB265" s="7">
        <f t="shared" si="337"/>
        <v>17593969.440000001</v>
      </c>
      <c r="AC265" s="7">
        <f t="shared" si="337"/>
        <v>549855.02</v>
      </c>
      <c r="AD265" s="7">
        <f t="shared" si="337"/>
        <v>566683.48</v>
      </c>
      <c r="AE265" s="7">
        <f t="shared" si="337"/>
        <v>81308.45</v>
      </c>
      <c r="AF265" s="7">
        <f t="shared" si="337"/>
        <v>123406.37</v>
      </c>
      <c r="AG265" s="7">
        <f t="shared" si="337"/>
        <v>434649.92</v>
      </c>
      <c r="AH265" s="7">
        <f t="shared" si="337"/>
        <v>514721.37</v>
      </c>
      <c r="AI265" s="7">
        <f t="shared" si="337"/>
        <v>123369.27</v>
      </c>
      <c r="AJ265" s="7">
        <f t="shared" si="337"/>
        <v>93298.18</v>
      </c>
      <c r="AK265" s="7">
        <f t="shared" si="337"/>
        <v>108855.95</v>
      </c>
      <c r="AL265" s="7">
        <f t="shared" si="337"/>
        <v>100022.8</v>
      </c>
      <c r="AM265" s="7">
        <f t="shared" si="337"/>
        <v>251077.82</v>
      </c>
      <c r="AN265" s="7">
        <f t="shared" si="337"/>
        <v>173117.45</v>
      </c>
      <c r="AO265" s="7">
        <f t="shared" si="337"/>
        <v>2738424.76</v>
      </c>
      <c r="AP265" s="7">
        <f t="shared" si="337"/>
        <v>49269592.770000003</v>
      </c>
      <c r="AQ265" s="7">
        <f t="shared" si="337"/>
        <v>204769.52</v>
      </c>
      <c r="AR265" s="7">
        <f t="shared" si="337"/>
        <v>32081581.68</v>
      </c>
      <c r="AS265" s="7">
        <f t="shared" si="337"/>
        <v>3523721.47</v>
      </c>
      <c r="AT265" s="7">
        <f t="shared" si="337"/>
        <v>1303247.3999999999</v>
      </c>
      <c r="AU265" s="7">
        <f t="shared" si="337"/>
        <v>216355.01</v>
      </c>
      <c r="AV265" s="7">
        <f t="shared" si="337"/>
        <v>254468.35</v>
      </c>
      <c r="AW265" s="7">
        <f t="shared" si="337"/>
        <v>155306.62</v>
      </c>
      <c r="AX265" s="7">
        <f t="shared" si="337"/>
        <v>81260.45</v>
      </c>
      <c r="AY265" s="7">
        <f t="shared" si="337"/>
        <v>304725.77</v>
      </c>
      <c r="AZ265" s="7">
        <f t="shared" si="337"/>
        <v>6306805.3799999999</v>
      </c>
      <c r="BA265" s="7">
        <f t="shared" si="337"/>
        <v>5489607.5700000003</v>
      </c>
      <c r="BB265" s="7">
        <f t="shared" si="337"/>
        <v>6155948.8899999997</v>
      </c>
      <c r="BC265" s="7">
        <f t="shared" si="337"/>
        <v>10935575.77</v>
      </c>
      <c r="BD265" s="7">
        <f t="shared" si="337"/>
        <v>1547641.4</v>
      </c>
      <c r="BE265" s="7">
        <f t="shared" si="337"/>
        <v>696507.84</v>
      </c>
      <c r="BF265" s="7">
        <f t="shared" si="337"/>
        <v>9915498.5600000005</v>
      </c>
      <c r="BG265" s="7">
        <f t="shared" si="337"/>
        <v>596242.44999999995</v>
      </c>
      <c r="BH265" s="7">
        <f t="shared" si="337"/>
        <v>328311.7</v>
      </c>
      <c r="BI265" s="7">
        <f t="shared" si="337"/>
        <v>241110.97</v>
      </c>
      <c r="BJ265" s="7">
        <f t="shared" si="337"/>
        <v>2846222.14</v>
      </c>
      <c r="BK265" s="7">
        <f t="shared" si="337"/>
        <v>11067242.310000001</v>
      </c>
      <c r="BL265" s="7">
        <f t="shared" si="337"/>
        <v>82561.460000000006</v>
      </c>
      <c r="BM265" s="7">
        <f t="shared" si="337"/>
        <v>396650.23999999999</v>
      </c>
      <c r="BN265" s="7">
        <f t="shared" si="337"/>
        <v>1938189.91</v>
      </c>
      <c r="BO265" s="7">
        <f t="shared" ref="BO265:DZ265" si="338">BO61</f>
        <v>982847.09</v>
      </c>
      <c r="BP265" s="7">
        <f t="shared" si="338"/>
        <v>117815.56</v>
      </c>
      <c r="BQ265" s="7">
        <f t="shared" si="338"/>
        <v>2891628.47</v>
      </c>
      <c r="BR265" s="7">
        <f t="shared" si="338"/>
        <v>2287490.42</v>
      </c>
      <c r="BS265" s="7">
        <f t="shared" si="338"/>
        <v>562639.49</v>
      </c>
      <c r="BT265" s="7">
        <f t="shared" si="338"/>
        <v>216225.54</v>
      </c>
      <c r="BU265" s="7">
        <f t="shared" si="338"/>
        <v>232339.53</v>
      </c>
      <c r="BV265" s="7">
        <f t="shared" si="338"/>
        <v>683641.06</v>
      </c>
      <c r="BW265" s="7">
        <f t="shared" si="338"/>
        <v>846721.22</v>
      </c>
      <c r="BX265" s="7">
        <f t="shared" si="338"/>
        <v>58107.02</v>
      </c>
      <c r="BY265" s="7">
        <f t="shared" si="338"/>
        <v>428323.48</v>
      </c>
      <c r="BZ265" s="7">
        <f t="shared" si="338"/>
        <v>149598.21</v>
      </c>
      <c r="CA265" s="7">
        <f t="shared" si="338"/>
        <v>57816.58</v>
      </c>
      <c r="CB265" s="7">
        <f t="shared" si="338"/>
        <v>39322975.840000004</v>
      </c>
      <c r="CC265" s="7">
        <f t="shared" si="338"/>
        <v>129384.26</v>
      </c>
      <c r="CD265" s="7">
        <f t="shared" si="338"/>
        <v>27599.41</v>
      </c>
      <c r="CE265" s="7">
        <f t="shared" si="338"/>
        <v>151475.69</v>
      </c>
      <c r="CF265" s="7">
        <f t="shared" si="338"/>
        <v>72740.33</v>
      </c>
      <c r="CG265" s="7">
        <f t="shared" si="338"/>
        <v>122773.87</v>
      </c>
      <c r="CH265" s="7">
        <f t="shared" si="338"/>
        <v>81934.399999999994</v>
      </c>
      <c r="CI265" s="7">
        <f t="shared" si="338"/>
        <v>498560.83</v>
      </c>
      <c r="CJ265" s="7">
        <f t="shared" si="338"/>
        <v>621085.92000000004</v>
      </c>
      <c r="CK265" s="7">
        <f t="shared" si="338"/>
        <v>3235219.77</v>
      </c>
      <c r="CL265" s="7">
        <f t="shared" si="338"/>
        <v>887033.8</v>
      </c>
      <c r="CM265" s="7">
        <f t="shared" si="338"/>
        <v>528492.53</v>
      </c>
      <c r="CN265" s="7">
        <f t="shared" si="338"/>
        <v>15541079.609999999</v>
      </c>
      <c r="CO265" s="7">
        <f t="shared" si="338"/>
        <v>7951642.5899999999</v>
      </c>
      <c r="CP265" s="7">
        <f t="shared" si="338"/>
        <v>467722.82</v>
      </c>
      <c r="CQ265" s="7">
        <f t="shared" si="338"/>
        <v>613383.09</v>
      </c>
      <c r="CR265" s="7">
        <f t="shared" si="338"/>
        <v>175619.77</v>
      </c>
      <c r="CS265" s="7">
        <f t="shared" si="338"/>
        <v>172824.97</v>
      </c>
      <c r="CT265" s="7">
        <f t="shared" si="338"/>
        <v>102289.61</v>
      </c>
      <c r="CU265" s="7">
        <f t="shared" si="338"/>
        <v>96441.55</v>
      </c>
      <c r="CV265" s="7">
        <f t="shared" si="338"/>
        <v>46466.16</v>
      </c>
      <c r="CW265" s="7">
        <f t="shared" si="338"/>
        <v>185389.56</v>
      </c>
      <c r="CX265" s="7">
        <f t="shared" si="338"/>
        <v>378680.82</v>
      </c>
      <c r="CY265" s="7">
        <f t="shared" si="338"/>
        <v>40319.769999999997</v>
      </c>
      <c r="CZ265" s="7">
        <f t="shared" si="338"/>
        <v>1445360.35</v>
      </c>
      <c r="DA265" s="7">
        <f t="shared" si="338"/>
        <v>118761.58</v>
      </c>
      <c r="DB265" s="7">
        <f t="shared" si="338"/>
        <v>230980.96</v>
      </c>
      <c r="DC265" s="7">
        <f t="shared" si="338"/>
        <v>184644.23</v>
      </c>
      <c r="DD265" s="7">
        <f t="shared" si="338"/>
        <v>107823.89</v>
      </c>
      <c r="DE265" s="7">
        <f t="shared" si="338"/>
        <v>170910.24</v>
      </c>
      <c r="DF265" s="7">
        <f t="shared" si="338"/>
        <v>13856826.09</v>
      </c>
      <c r="DG265" s="7">
        <f t="shared" si="338"/>
        <v>46615.19</v>
      </c>
      <c r="DH265" s="7">
        <f t="shared" si="338"/>
        <v>1180004.47</v>
      </c>
      <c r="DI265" s="7">
        <f t="shared" si="338"/>
        <v>1803958.97</v>
      </c>
      <c r="DJ265" s="7">
        <f t="shared" si="338"/>
        <v>384848.61</v>
      </c>
      <c r="DK265" s="7">
        <f t="shared" si="338"/>
        <v>277162.56</v>
      </c>
      <c r="DL265" s="7">
        <f t="shared" si="338"/>
        <v>3301078.49</v>
      </c>
      <c r="DM265" s="7">
        <f t="shared" si="338"/>
        <v>258586.01</v>
      </c>
      <c r="DN265" s="7">
        <f t="shared" si="338"/>
        <v>788062.1</v>
      </c>
      <c r="DO265" s="7">
        <f t="shared" si="338"/>
        <v>1688269.49</v>
      </c>
      <c r="DP265" s="7">
        <f t="shared" si="338"/>
        <v>166594.74</v>
      </c>
      <c r="DQ265" s="7">
        <f t="shared" si="338"/>
        <v>358354.62</v>
      </c>
      <c r="DR265" s="7">
        <f t="shared" si="338"/>
        <v>767204.9</v>
      </c>
      <c r="DS265" s="7">
        <f t="shared" si="338"/>
        <v>345603.92</v>
      </c>
      <c r="DT265" s="7">
        <f t="shared" si="338"/>
        <v>63361.58</v>
      </c>
      <c r="DU265" s="7">
        <f t="shared" si="338"/>
        <v>149205.18</v>
      </c>
      <c r="DV265" s="7">
        <f t="shared" si="338"/>
        <v>98441.85</v>
      </c>
      <c r="DW265" s="7">
        <f t="shared" si="338"/>
        <v>123873.17</v>
      </c>
      <c r="DX265" s="7">
        <f t="shared" si="338"/>
        <v>93206.58</v>
      </c>
      <c r="DY265" s="7">
        <f t="shared" si="338"/>
        <v>196534.16</v>
      </c>
      <c r="DZ265" s="7">
        <f t="shared" si="338"/>
        <v>625321.35</v>
      </c>
      <c r="EA265" s="7">
        <f t="shared" ref="EA265:FX265" si="339">EA61</f>
        <v>532449.43999999994</v>
      </c>
      <c r="EB265" s="7">
        <f t="shared" si="339"/>
        <v>414187.58</v>
      </c>
      <c r="EC265" s="7">
        <f t="shared" si="339"/>
        <v>207798.65</v>
      </c>
      <c r="ED265" s="7">
        <f t="shared" si="339"/>
        <v>925536.1</v>
      </c>
      <c r="EE265" s="7">
        <f t="shared" si="339"/>
        <v>94435.07</v>
      </c>
      <c r="EF265" s="7">
        <f t="shared" si="339"/>
        <v>766840.29</v>
      </c>
      <c r="EG265" s="7">
        <f t="shared" si="339"/>
        <v>132080.91</v>
      </c>
      <c r="EH265" s="7">
        <f t="shared" si="339"/>
        <v>111448.83</v>
      </c>
      <c r="EI265" s="7">
        <f t="shared" si="339"/>
        <v>8409210.7100000009</v>
      </c>
      <c r="EJ265" s="7">
        <f t="shared" si="339"/>
        <v>6070945.2599999998</v>
      </c>
      <c r="EK265" s="7">
        <f t="shared" si="339"/>
        <v>331709.14</v>
      </c>
      <c r="EL265" s="7">
        <f t="shared" si="339"/>
        <v>359004.15</v>
      </c>
      <c r="EM265" s="7">
        <f t="shared" si="339"/>
        <v>133629.31</v>
      </c>
      <c r="EN265" s="7">
        <f t="shared" si="339"/>
        <v>599040.85</v>
      </c>
      <c r="EO265" s="7">
        <f t="shared" si="339"/>
        <v>110515.75</v>
      </c>
      <c r="EP265" s="7">
        <f t="shared" si="339"/>
        <v>198467.15</v>
      </c>
      <c r="EQ265" s="7">
        <f t="shared" si="339"/>
        <v>1482699.53</v>
      </c>
      <c r="ER265" s="7">
        <f t="shared" si="339"/>
        <v>178187</v>
      </c>
      <c r="ES265" s="7">
        <f t="shared" si="339"/>
        <v>86407.44</v>
      </c>
      <c r="ET265" s="7">
        <f t="shared" si="339"/>
        <v>99167.86</v>
      </c>
      <c r="EU265" s="7">
        <f t="shared" si="339"/>
        <v>322912.5</v>
      </c>
      <c r="EV265" s="7">
        <f t="shared" si="339"/>
        <v>43628.74</v>
      </c>
      <c r="EW265" s="7">
        <f t="shared" si="339"/>
        <v>369514.55</v>
      </c>
      <c r="EX265" s="7">
        <f t="shared" si="339"/>
        <v>81318.09</v>
      </c>
      <c r="EY265" s="7">
        <f t="shared" si="339"/>
        <v>429529.24</v>
      </c>
      <c r="EZ265" s="7">
        <f t="shared" si="339"/>
        <v>87699.39</v>
      </c>
      <c r="FA265" s="7">
        <f t="shared" si="339"/>
        <v>1826713.56</v>
      </c>
      <c r="FB265" s="7">
        <f t="shared" si="339"/>
        <v>261415.66</v>
      </c>
      <c r="FC265" s="7">
        <f t="shared" si="339"/>
        <v>1118743.3</v>
      </c>
      <c r="FD265" s="7">
        <f t="shared" si="339"/>
        <v>347007.28</v>
      </c>
      <c r="FE265" s="7">
        <f t="shared" si="339"/>
        <v>73495.37</v>
      </c>
      <c r="FF265" s="7">
        <f t="shared" si="339"/>
        <v>194612.29</v>
      </c>
      <c r="FG265" s="7">
        <f t="shared" si="339"/>
        <v>84433.01</v>
      </c>
      <c r="FH265" s="7">
        <f t="shared" si="339"/>
        <v>86807.97</v>
      </c>
      <c r="FI265" s="7">
        <f t="shared" si="339"/>
        <v>1197393.33</v>
      </c>
      <c r="FJ265" s="7">
        <f t="shared" si="339"/>
        <v>801762.05</v>
      </c>
      <c r="FK265" s="7">
        <f t="shared" si="339"/>
        <v>1253001.46</v>
      </c>
      <c r="FL265" s="7">
        <f t="shared" si="339"/>
        <v>3501094.18</v>
      </c>
      <c r="FM265" s="7">
        <f t="shared" si="339"/>
        <v>1963488.52</v>
      </c>
      <c r="FN265" s="7">
        <f t="shared" si="339"/>
        <v>11231428.41</v>
      </c>
      <c r="FO265" s="7">
        <f t="shared" si="339"/>
        <v>607592.63</v>
      </c>
      <c r="FP265" s="7">
        <f t="shared" si="339"/>
        <v>1267505</v>
      </c>
      <c r="FQ265" s="7">
        <f t="shared" si="339"/>
        <v>603021.11</v>
      </c>
      <c r="FR265" s="7">
        <f t="shared" si="339"/>
        <v>88488.24</v>
      </c>
      <c r="FS265" s="7">
        <f t="shared" si="339"/>
        <v>82384.210000000006</v>
      </c>
      <c r="FT265" s="7">
        <f t="shared" si="339"/>
        <v>69243.539999999994</v>
      </c>
      <c r="FU265" s="7">
        <f t="shared" si="339"/>
        <v>591729.34</v>
      </c>
      <c r="FV265" s="7">
        <f t="shared" si="339"/>
        <v>438814.89</v>
      </c>
      <c r="FW265" s="7">
        <f t="shared" si="339"/>
        <v>104794.87</v>
      </c>
      <c r="FX265" s="7">
        <f t="shared" si="339"/>
        <v>35710.54</v>
      </c>
      <c r="FY265" s="7"/>
      <c r="FZ265" s="7"/>
      <c r="GA265" s="41"/>
      <c r="GB265" s="41"/>
      <c r="GC265" s="41"/>
      <c r="GD265" s="41"/>
      <c r="GE265" s="41"/>
      <c r="GF265" s="41"/>
      <c r="GG265" s="7"/>
      <c r="GH265" s="7"/>
      <c r="GI265" s="7"/>
      <c r="GJ265" s="7"/>
      <c r="GK265" s="7"/>
      <c r="GL265" s="7"/>
      <c r="GM265" s="7"/>
    </row>
    <row r="266" spans="1:195" x14ac:dyDescent="0.35">
      <c r="A266" s="6" t="s">
        <v>820</v>
      </c>
      <c r="B266" s="7" t="s">
        <v>821</v>
      </c>
      <c r="C266" s="41">
        <f t="shared" ref="C266:BN266" si="340">ROUND(C265/C46,6)</f>
        <v>3.31E-3</v>
      </c>
      <c r="D266" s="41">
        <f t="shared" si="340"/>
        <v>4.8440000000000002E-3</v>
      </c>
      <c r="E266" s="41">
        <f t="shared" si="340"/>
        <v>3.2060000000000001E-3</v>
      </c>
      <c r="F266" s="41">
        <f t="shared" si="340"/>
        <v>3.8760000000000001E-3</v>
      </c>
      <c r="G266" s="41">
        <f t="shared" si="340"/>
        <v>1.4530000000000001E-3</v>
      </c>
      <c r="H266" s="41">
        <f t="shared" si="340"/>
        <v>6.7159999999999997E-3</v>
      </c>
      <c r="I266" s="41">
        <f t="shared" si="340"/>
        <v>4.4559999999999999E-3</v>
      </c>
      <c r="J266" s="41">
        <f t="shared" si="340"/>
        <v>7.1900000000000002E-3</v>
      </c>
      <c r="K266" s="41">
        <f t="shared" si="340"/>
        <v>3.1549999999999998E-3</v>
      </c>
      <c r="L266" s="41">
        <f t="shared" si="340"/>
        <v>2.1800000000000001E-3</v>
      </c>
      <c r="M266" s="41">
        <f t="shared" si="340"/>
        <v>2.1779999999999998E-3</v>
      </c>
      <c r="N266" s="41">
        <f t="shared" si="340"/>
        <v>3.7820000000000002E-3</v>
      </c>
      <c r="O266" s="41">
        <f t="shared" si="340"/>
        <v>3.2179999999999999E-3</v>
      </c>
      <c r="P266" s="41">
        <f t="shared" si="340"/>
        <v>4.5859999999999998E-3</v>
      </c>
      <c r="Q266" s="41">
        <f t="shared" si="340"/>
        <v>4.6100000000000004E-3</v>
      </c>
      <c r="R266" s="41">
        <f t="shared" si="340"/>
        <v>3.0369E-2</v>
      </c>
      <c r="S266" s="41">
        <f t="shared" si="340"/>
        <v>1.488E-3</v>
      </c>
      <c r="T266" s="41">
        <f t="shared" si="340"/>
        <v>4.1359999999999999E-3</v>
      </c>
      <c r="U266" s="41">
        <f t="shared" si="340"/>
        <v>1.232E-3</v>
      </c>
      <c r="V266" s="41">
        <f t="shared" si="340"/>
        <v>5.0629999999999998E-3</v>
      </c>
      <c r="W266" s="41">
        <f t="shared" si="340"/>
        <v>5.117E-3</v>
      </c>
      <c r="X266" s="41">
        <f t="shared" si="340"/>
        <v>1.47E-3</v>
      </c>
      <c r="Y266" s="41">
        <f t="shared" si="340"/>
        <v>5.8500000000000002E-3</v>
      </c>
      <c r="Z266" s="41">
        <f t="shared" si="340"/>
        <v>5.4840000000000002E-3</v>
      </c>
      <c r="AA266" s="41">
        <f t="shared" si="340"/>
        <v>2.934E-3</v>
      </c>
      <c r="AB266" s="41">
        <f t="shared" si="340"/>
        <v>1.8450000000000001E-3</v>
      </c>
      <c r="AC266" s="41">
        <f t="shared" si="340"/>
        <v>1.3470000000000001E-3</v>
      </c>
      <c r="AD266" s="41">
        <f t="shared" si="340"/>
        <v>1.2290000000000001E-3</v>
      </c>
      <c r="AE266" s="41">
        <f t="shared" si="340"/>
        <v>1.537E-3</v>
      </c>
      <c r="AF266" s="41">
        <f t="shared" si="340"/>
        <v>1.2489999999999999E-3</v>
      </c>
      <c r="AG266" s="41">
        <f t="shared" si="340"/>
        <v>1.3270000000000001E-3</v>
      </c>
      <c r="AH266" s="41">
        <f t="shared" si="340"/>
        <v>1.3188999999999999E-2</v>
      </c>
      <c r="AI266" s="41">
        <f t="shared" si="340"/>
        <v>1.2282E-2</v>
      </c>
      <c r="AJ266" s="41">
        <f t="shared" si="340"/>
        <v>2.7200000000000002E-3</v>
      </c>
      <c r="AK266" s="41">
        <f t="shared" si="340"/>
        <v>1.6260000000000001E-3</v>
      </c>
      <c r="AL266" s="41">
        <f t="shared" si="340"/>
        <v>1.1199999999999999E-3</v>
      </c>
      <c r="AM266" s="41">
        <f t="shared" si="340"/>
        <v>4.3550000000000004E-3</v>
      </c>
      <c r="AN266" s="41">
        <f t="shared" si="340"/>
        <v>1.16E-3</v>
      </c>
      <c r="AO266" s="41">
        <f t="shared" si="340"/>
        <v>5.4130000000000003E-3</v>
      </c>
      <c r="AP266" s="41">
        <f t="shared" si="340"/>
        <v>1.957E-3</v>
      </c>
      <c r="AQ266" s="41">
        <f t="shared" si="340"/>
        <v>1.797E-3</v>
      </c>
      <c r="AR266" s="41">
        <f t="shared" si="340"/>
        <v>3.0959999999999998E-3</v>
      </c>
      <c r="AS266" s="41">
        <f t="shared" si="340"/>
        <v>7.6900000000000004E-4</v>
      </c>
      <c r="AT266" s="41">
        <f t="shared" si="340"/>
        <v>3.5479999999999999E-3</v>
      </c>
      <c r="AU266" s="41">
        <f t="shared" si="340"/>
        <v>3.2179999999999999E-3</v>
      </c>
      <c r="AV266" s="41">
        <f t="shared" si="340"/>
        <v>5.8510000000000003E-3</v>
      </c>
      <c r="AW266" s="41">
        <f t="shared" si="340"/>
        <v>4.2230000000000002E-3</v>
      </c>
      <c r="AX266" s="41">
        <f t="shared" si="340"/>
        <v>2.7330000000000002E-3</v>
      </c>
      <c r="AY266" s="41">
        <f t="shared" si="340"/>
        <v>5.3010000000000002E-3</v>
      </c>
      <c r="AZ266" s="41">
        <f t="shared" si="340"/>
        <v>6.3959999999999998E-3</v>
      </c>
      <c r="BA266" s="41">
        <f t="shared" si="340"/>
        <v>6.4310000000000001E-3</v>
      </c>
      <c r="BB266" s="41">
        <f t="shared" si="340"/>
        <v>2.5368999999999999E-2</v>
      </c>
      <c r="BC266" s="41">
        <f t="shared" si="340"/>
        <v>2.653E-3</v>
      </c>
      <c r="BD266" s="41">
        <f t="shared" si="340"/>
        <v>2.8890000000000001E-3</v>
      </c>
      <c r="BE266" s="41">
        <f t="shared" si="340"/>
        <v>3.8080000000000002E-3</v>
      </c>
      <c r="BF266" s="41">
        <f t="shared" si="340"/>
        <v>3.5869999999999999E-3</v>
      </c>
      <c r="BG266" s="41">
        <f t="shared" si="340"/>
        <v>9.8270000000000007E-3</v>
      </c>
      <c r="BH266" s="41">
        <f t="shared" si="340"/>
        <v>4.4029999999999998E-3</v>
      </c>
      <c r="BI266" s="41">
        <f t="shared" si="340"/>
        <v>4.4970000000000001E-3</v>
      </c>
      <c r="BJ266" s="41">
        <f t="shared" si="340"/>
        <v>3.107E-3</v>
      </c>
      <c r="BK266" s="41">
        <f t="shared" si="340"/>
        <v>6.646E-3</v>
      </c>
      <c r="BL266" s="41">
        <f t="shared" si="340"/>
        <v>1.0753E-2</v>
      </c>
      <c r="BM266" s="41">
        <f t="shared" si="340"/>
        <v>9.6600000000000002E-3</v>
      </c>
      <c r="BN266" s="41">
        <f t="shared" si="340"/>
        <v>5.8809999999999999E-3</v>
      </c>
      <c r="BO266" s="41">
        <f t="shared" ref="BO266:DZ266" si="341">ROUND(BO265/BO46,6)</f>
        <v>5.3340000000000002E-3</v>
      </c>
      <c r="BP266" s="41">
        <f t="shared" si="341"/>
        <v>1.315E-3</v>
      </c>
      <c r="BQ266" s="41">
        <f t="shared" si="341"/>
        <v>1.5820000000000001E-3</v>
      </c>
      <c r="BR266" s="41">
        <f t="shared" si="341"/>
        <v>1.704E-3</v>
      </c>
      <c r="BS266" s="41">
        <f t="shared" si="341"/>
        <v>4.5100000000000001E-4</v>
      </c>
      <c r="BT266" s="41">
        <f t="shared" si="341"/>
        <v>4.6799999999999999E-4</v>
      </c>
      <c r="BU266" s="41">
        <f t="shared" si="341"/>
        <v>1.487E-3</v>
      </c>
      <c r="BV266" s="41">
        <f t="shared" si="341"/>
        <v>5.3700000000000004E-4</v>
      </c>
      <c r="BW266" s="41">
        <f t="shared" si="341"/>
        <v>7.9600000000000005E-4</v>
      </c>
      <c r="BX266" s="41">
        <f t="shared" si="341"/>
        <v>1.044E-3</v>
      </c>
      <c r="BY266" s="41">
        <f t="shared" si="341"/>
        <v>3.5469999999999998E-3</v>
      </c>
      <c r="BZ266" s="41">
        <f t="shared" si="341"/>
        <v>4.2290000000000001E-3</v>
      </c>
      <c r="CA266" s="41">
        <f t="shared" si="341"/>
        <v>6.0800000000000003E-4</v>
      </c>
      <c r="CB266" s="41">
        <f t="shared" si="341"/>
        <v>2.9120000000000001E-3</v>
      </c>
      <c r="CC266" s="41">
        <f t="shared" si="341"/>
        <v>6.4599999999999996E-3</v>
      </c>
      <c r="CD266" s="41">
        <f t="shared" si="341"/>
        <v>1.41E-3</v>
      </c>
      <c r="CE266" s="41">
        <f t="shared" si="341"/>
        <v>3.6259999999999999E-3</v>
      </c>
      <c r="CF266" s="41">
        <f t="shared" si="341"/>
        <v>2.4190000000000001E-3</v>
      </c>
      <c r="CG266" s="41">
        <f t="shared" si="341"/>
        <v>5.1960000000000001E-3</v>
      </c>
      <c r="CH266" s="41">
        <f t="shared" si="341"/>
        <v>4.6169999999999996E-3</v>
      </c>
      <c r="CI266" s="41">
        <f t="shared" si="341"/>
        <v>4.365E-3</v>
      </c>
      <c r="CJ266" s="41">
        <f t="shared" si="341"/>
        <v>1.6980000000000001E-3</v>
      </c>
      <c r="CK266" s="41">
        <f t="shared" si="341"/>
        <v>1.954E-3</v>
      </c>
      <c r="CL266" s="41">
        <f t="shared" si="341"/>
        <v>3.3170000000000001E-3</v>
      </c>
      <c r="CM266" s="41">
        <f t="shared" si="341"/>
        <v>1.5020000000000001E-3</v>
      </c>
      <c r="CN266" s="41">
        <f t="shared" si="341"/>
        <v>3.186E-3</v>
      </c>
      <c r="CO266" s="41">
        <f t="shared" si="341"/>
        <v>2.4190000000000001E-3</v>
      </c>
      <c r="CP266" s="41">
        <f t="shared" si="341"/>
        <v>7.5000000000000002E-4</v>
      </c>
      <c r="CQ266" s="41">
        <f t="shared" si="341"/>
        <v>3.715E-3</v>
      </c>
      <c r="CR266" s="41">
        <f t="shared" si="341"/>
        <v>1.0300000000000001E-3</v>
      </c>
      <c r="CS266" s="41">
        <f t="shared" si="341"/>
        <v>3.101E-3</v>
      </c>
      <c r="CT266" s="41">
        <f t="shared" si="341"/>
        <v>1.637E-3</v>
      </c>
      <c r="CU266" s="41">
        <f t="shared" si="341"/>
        <v>4.921E-3</v>
      </c>
      <c r="CV266" s="41">
        <f t="shared" si="341"/>
        <v>1.879E-3</v>
      </c>
      <c r="CW266" s="41">
        <f t="shared" si="341"/>
        <v>2.457E-3</v>
      </c>
      <c r="CX266" s="41">
        <f t="shared" si="341"/>
        <v>4.5450000000000004E-3</v>
      </c>
      <c r="CY266" s="41">
        <f t="shared" si="341"/>
        <v>6.502E-3</v>
      </c>
      <c r="CZ266" s="41">
        <f t="shared" si="341"/>
        <v>6.3280000000000003E-3</v>
      </c>
      <c r="DA266" s="41">
        <f t="shared" si="341"/>
        <v>2.5590000000000001E-3</v>
      </c>
      <c r="DB266" s="41">
        <f t="shared" si="341"/>
        <v>5.6189999999999999E-3</v>
      </c>
      <c r="DC266" s="41">
        <f t="shared" si="341"/>
        <v>3.1930000000000001E-3</v>
      </c>
      <c r="DD266" s="41">
        <f t="shared" si="341"/>
        <v>2.7900000000000001E-4</v>
      </c>
      <c r="DE266" s="41">
        <f t="shared" si="341"/>
        <v>7.9100000000000004E-4</v>
      </c>
      <c r="DF266" s="41">
        <f t="shared" si="341"/>
        <v>5.5770000000000004E-3</v>
      </c>
      <c r="DG266" s="41">
        <f t="shared" si="341"/>
        <v>8.5499999999999997E-4</v>
      </c>
      <c r="DH266" s="41">
        <f t="shared" si="341"/>
        <v>2.8660000000000001E-3</v>
      </c>
      <c r="DI266" s="41">
        <f t="shared" si="341"/>
        <v>2.9859999999999999E-3</v>
      </c>
      <c r="DJ266" s="41">
        <f t="shared" si="341"/>
        <v>6.2059999999999997E-3</v>
      </c>
      <c r="DK266" s="41">
        <f t="shared" si="341"/>
        <v>5.058E-3</v>
      </c>
      <c r="DL266" s="41">
        <f t="shared" si="341"/>
        <v>4.071E-3</v>
      </c>
      <c r="DM266" s="41">
        <f t="shared" si="341"/>
        <v>1.0524E-2</v>
      </c>
      <c r="DN266" s="41">
        <f t="shared" si="341"/>
        <v>3.019E-3</v>
      </c>
      <c r="DO266" s="41">
        <f t="shared" si="341"/>
        <v>4.8560000000000001E-3</v>
      </c>
      <c r="DP266" s="41">
        <f t="shared" si="341"/>
        <v>5.2570000000000004E-3</v>
      </c>
      <c r="DQ266" s="41">
        <f t="shared" si="341"/>
        <v>6.9300000000000004E-4</v>
      </c>
      <c r="DR266" s="41">
        <f t="shared" si="341"/>
        <v>9.4719999999999995E-3</v>
      </c>
      <c r="DS266" s="41">
        <f t="shared" si="341"/>
        <v>9.3699999999999999E-3</v>
      </c>
      <c r="DT266" s="41">
        <f t="shared" si="341"/>
        <v>5.7029999999999997E-3</v>
      </c>
      <c r="DU266" s="41">
        <f t="shared" si="341"/>
        <v>5.3090000000000004E-3</v>
      </c>
      <c r="DV266" s="41">
        <f t="shared" si="341"/>
        <v>1.1483999999999999E-2</v>
      </c>
      <c r="DW266" s="41">
        <f t="shared" si="341"/>
        <v>6.1000000000000004E-3</v>
      </c>
      <c r="DX266" s="41">
        <f t="shared" si="341"/>
        <v>9.2100000000000005E-4</v>
      </c>
      <c r="DY266" s="41">
        <f t="shared" si="341"/>
        <v>1.021E-3</v>
      </c>
      <c r="DZ266" s="41">
        <f t="shared" si="341"/>
        <v>2.699E-3</v>
      </c>
      <c r="EA266" s="41">
        <f t="shared" ref="EA266:FX266" si="342">ROUND(EA265/EA46,6)</f>
        <v>8.6399999999999997E-4</v>
      </c>
      <c r="EB266" s="41">
        <f t="shared" si="342"/>
        <v>5.0390000000000001E-3</v>
      </c>
      <c r="EC266" s="41">
        <f t="shared" si="342"/>
        <v>5.9160000000000003E-3</v>
      </c>
      <c r="ED266" s="41">
        <f t="shared" si="342"/>
        <v>1.73E-4</v>
      </c>
      <c r="EE266" s="41">
        <f t="shared" si="342"/>
        <v>5.4510000000000001E-3</v>
      </c>
      <c r="EF266" s="41">
        <f t="shared" si="342"/>
        <v>8.4530000000000004E-3</v>
      </c>
      <c r="EG266" s="41">
        <f t="shared" si="342"/>
        <v>4.5760000000000002E-3</v>
      </c>
      <c r="EH266" s="41">
        <f t="shared" si="342"/>
        <v>8.3730000000000002E-3</v>
      </c>
      <c r="EI266" s="41">
        <f t="shared" si="342"/>
        <v>6.8219999999999999E-3</v>
      </c>
      <c r="EJ266" s="41">
        <f t="shared" si="342"/>
        <v>6.0359999999999997E-3</v>
      </c>
      <c r="EK266" s="41">
        <f t="shared" si="342"/>
        <v>5.0100000000000003E-4</v>
      </c>
      <c r="EL266" s="41">
        <f t="shared" si="342"/>
        <v>1.0189999999999999E-3</v>
      </c>
      <c r="EM266" s="41">
        <f t="shared" si="342"/>
        <v>1.199E-3</v>
      </c>
      <c r="EN266" s="41">
        <f t="shared" si="342"/>
        <v>8.1960000000000002E-3</v>
      </c>
      <c r="EO266" s="41">
        <f t="shared" si="342"/>
        <v>2.5400000000000002E-3</v>
      </c>
      <c r="EP266" s="41">
        <f t="shared" si="342"/>
        <v>1.356E-3</v>
      </c>
      <c r="EQ266" s="41">
        <f t="shared" si="342"/>
        <v>8.6399999999999997E-4</v>
      </c>
      <c r="ER266" s="41">
        <f t="shared" si="342"/>
        <v>1.34E-3</v>
      </c>
      <c r="ES266" s="41">
        <f t="shared" si="342"/>
        <v>2.7070000000000002E-3</v>
      </c>
      <c r="ET266" s="41">
        <f t="shared" si="342"/>
        <v>2.2620000000000001E-3</v>
      </c>
      <c r="EU266" s="41">
        <f t="shared" si="342"/>
        <v>7.8490000000000001E-3</v>
      </c>
      <c r="EV266" s="41">
        <f t="shared" si="342"/>
        <v>5.8799999999999998E-4</v>
      </c>
      <c r="EW266" s="41">
        <f t="shared" si="342"/>
        <v>3.0499999999999999E-4</v>
      </c>
      <c r="EX266" s="41">
        <f t="shared" si="342"/>
        <v>1.5280000000000001E-3</v>
      </c>
      <c r="EY266" s="41">
        <f t="shared" si="342"/>
        <v>1.4279E-2</v>
      </c>
      <c r="EZ266" s="41">
        <f t="shared" si="342"/>
        <v>3.2009999999999999E-3</v>
      </c>
      <c r="FA266" s="41">
        <f t="shared" si="342"/>
        <v>5.4000000000000001E-4</v>
      </c>
      <c r="FB266" s="41">
        <f t="shared" si="342"/>
        <v>6.0700000000000001E-4</v>
      </c>
      <c r="FC266" s="41">
        <f t="shared" si="342"/>
        <v>2.7109999999999999E-3</v>
      </c>
      <c r="FD266" s="41">
        <f t="shared" si="342"/>
        <v>7.0140000000000003E-3</v>
      </c>
      <c r="FE266" s="41">
        <f t="shared" si="342"/>
        <v>2.2360000000000001E-3</v>
      </c>
      <c r="FF266" s="41">
        <f t="shared" si="342"/>
        <v>8.5990000000000007E-3</v>
      </c>
      <c r="FG266" s="41">
        <f t="shared" si="342"/>
        <v>2.862E-3</v>
      </c>
      <c r="FH266" s="41">
        <f t="shared" si="342"/>
        <v>2.2829999999999999E-3</v>
      </c>
      <c r="FI266" s="41">
        <f t="shared" si="342"/>
        <v>7.0699999999999995E-4</v>
      </c>
      <c r="FJ266" s="41">
        <f t="shared" si="342"/>
        <v>6.8099999999999996E-4</v>
      </c>
      <c r="FK266" s="41">
        <f t="shared" si="342"/>
        <v>5.1199999999999998E-4</v>
      </c>
      <c r="FL266" s="41">
        <f t="shared" si="342"/>
        <v>1.4970000000000001E-3</v>
      </c>
      <c r="FM266" s="41">
        <f t="shared" si="342"/>
        <v>1.4779999999999999E-3</v>
      </c>
      <c r="FN266" s="41">
        <f t="shared" si="342"/>
        <v>3.826E-3</v>
      </c>
      <c r="FO266" s="41">
        <f t="shared" si="342"/>
        <v>1.45E-4</v>
      </c>
      <c r="FP266" s="41">
        <f t="shared" si="342"/>
        <v>7.3300000000000004E-4</v>
      </c>
      <c r="FQ266" s="41">
        <f t="shared" si="342"/>
        <v>1.0499999999999999E-3</v>
      </c>
      <c r="FR266" s="41">
        <f t="shared" si="342"/>
        <v>1.2E-4</v>
      </c>
      <c r="FS266" s="41">
        <f t="shared" si="342"/>
        <v>1.4200000000000001E-4</v>
      </c>
      <c r="FT266" s="41">
        <f t="shared" si="342"/>
        <v>1.2E-4</v>
      </c>
      <c r="FU266" s="41">
        <f t="shared" si="342"/>
        <v>3.5890000000000002E-3</v>
      </c>
      <c r="FV266" s="41">
        <f t="shared" si="342"/>
        <v>3.14E-3</v>
      </c>
      <c r="FW266" s="41">
        <f t="shared" si="342"/>
        <v>5.1139999999999996E-3</v>
      </c>
      <c r="FX266" s="41">
        <f t="shared" si="342"/>
        <v>2.1549999999999998E-3</v>
      </c>
      <c r="FY266" s="7"/>
      <c r="FZ266" s="7"/>
      <c r="GA266" s="41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</row>
    <row r="267" spans="1:195" x14ac:dyDescent="0.35">
      <c r="A267" s="7"/>
      <c r="B267" s="7" t="s">
        <v>822</v>
      </c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1"/>
      <c r="CP267" s="41"/>
      <c r="CQ267" s="41"/>
      <c r="CR267" s="41"/>
      <c r="CS267" s="41"/>
      <c r="CT267" s="41"/>
      <c r="CU267" s="41"/>
      <c r="CV267" s="41"/>
      <c r="CW267" s="41"/>
      <c r="CX267" s="41"/>
      <c r="CY267" s="41"/>
      <c r="CZ267" s="41"/>
      <c r="DA267" s="41"/>
      <c r="DB267" s="41"/>
      <c r="DC267" s="41"/>
      <c r="DD267" s="41"/>
      <c r="DE267" s="41"/>
      <c r="DF267" s="41"/>
      <c r="DG267" s="41"/>
      <c r="DH267" s="41"/>
      <c r="DI267" s="41"/>
      <c r="DJ267" s="41"/>
      <c r="DK267" s="41"/>
      <c r="DL267" s="41"/>
      <c r="DM267" s="41"/>
      <c r="DN267" s="41"/>
      <c r="DO267" s="41"/>
      <c r="DP267" s="41"/>
      <c r="DQ267" s="41"/>
      <c r="DR267" s="41"/>
      <c r="DS267" s="41"/>
      <c r="DT267" s="41"/>
      <c r="DU267" s="41"/>
      <c r="DV267" s="41"/>
      <c r="DW267" s="41"/>
      <c r="DX267" s="41"/>
      <c r="DY267" s="41"/>
      <c r="DZ267" s="41"/>
      <c r="EA267" s="41"/>
      <c r="EB267" s="41"/>
      <c r="EC267" s="41"/>
      <c r="ED267" s="41"/>
      <c r="EE267" s="41"/>
      <c r="EF267" s="41"/>
      <c r="EG267" s="41"/>
      <c r="EH267" s="41"/>
      <c r="EI267" s="41"/>
      <c r="EJ267" s="41"/>
      <c r="EK267" s="41"/>
      <c r="EL267" s="41"/>
      <c r="EM267" s="41"/>
      <c r="EN267" s="41"/>
      <c r="EO267" s="41"/>
      <c r="EP267" s="41"/>
      <c r="EQ267" s="41"/>
      <c r="ER267" s="41"/>
      <c r="ES267" s="41"/>
      <c r="ET267" s="41"/>
      <c r="EU267" s="41"/>
      <c r="EV267" s="41"/>
      <c r="EW267" s="41"/>
      <c r="EX267" s="41"/>
      <c r="EY267" s="41"/>
      <c r="EZ267" s="41"/>
      <c r="FA267" s="41"/>
      <c r="FB267" s="41"/>
      <c r="FC267" s="41"/>
      <c r="FD267" s="41"/>
      <c r="FE267" s="41"/>
      <c r="FF267" s="41"/>
      <c r="FG267" s="41"/>
      <c r="FH267" s="41"/>
      <c r="FI267" s="41"/>
      <c r="FJ267" s="41"/>
      <c r="FK267" s="41"/>
      <c r="FL267" s="41"/>
      <c r="FM267" s="41"/>
      <c r="FN267" s="41"/>
      <c r="FO267" s="41"/>
      <c r="FP267" s="41">
        <f>IF(FT259&gt;0,FT259,FT257)</f>
        <v>2.2160000000000001E-3</v>
      </c>
      <c r="FQ267" s="41"/>
      <c r="FR267" s="41"/>
      <c r="FS267" s="41"/>
      <c r="FT267" s="41"/>
      <c r="FU267" s="41"/>
      <c r="FV267" s="41"/>
      <c r="FW267" s="41"/>
      <c r="FX267" s="41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</row>
    <row r="268" spans="1:195" x14ac:dyDescent="0.35">
      <c r="A268" s="6" t="s">
        <v>823</v>
      </c>
      <c r="B268" s="7" t="s">
        <v>824</v>
      </c>
      <c r="C268" s="41">
        <f t="shared" ref="C268:BB268" si="343">IF(ROUND(MIN(C266,(C249-C260),(C254-C260)),6)&lt;0,0,(ROUND(MIN(C266,(C249-C260),(C254-C260)),6)))</f>
        <v>0</v>
      </c>
      <c r="D268" s="41">
        <f t="shared" si="343"/>
        <v>0</v>
      </c>
      <c r="E268" s="41">
        <f t="shared" si="343"/>
        <v>0</v>
      </c>
      <c r="F268" s="41">
        <f t="shared" si="343"/>
        <v>0</v>
      </c>
      <c r="G268" s="41">
        <f t="shared" si="343"/>
        <v>0</v>
      </c>
      <c r="H268" s="41">
        <f t="shared" si="343"/>
        <v>0</v>
      </c>
      <c r="I268" s="41">
        <f t="shared" si="343"/>
        <v>0</v>
      </c>
      <c r="J268" s="41">
        <f t="shared" si="343"/>
        <v>0</v>
      </c>
      <c r="K268" s="41">
        <f t="shared" si="343"/>
        <v>0</v>
      </c>
      <c r="L268" s="41">
        <f t="shared" si="343"/>
        <v>0</v>
      </c>
      <c r="M268" s="41">
        <f t="shared" si="343"/>
        <v>0</v>
      </c>
      <c r="N268" s="41">
        <f t="shared" si="343"/>
        <v>0</v>
      </c>
      <c r="O268" s="41">
        <f t="shared" si="343"/>
        <v>0</v>
      </c>
      <c r="P268" s="41">
        <f t="shared" si="343"/>
        <v>0</v>
      </c>
      <c r="Q268" s="41">
        <f t="shared" si="343"/>
        <v>0</v>
      </c>
      <c r="R268" s="41">
        <f t="shared" si="343"/>
        <v>0</v>
      </c>
      <c r="S268" s="41">
        <f t="shared" si="343"/>
        <v>0</v>
      </c>
      <c r="T268" s="41">
        <f t="shared" si="343"/>
        <v>0</v>
      </c>
      <c r="U268" s="41">
        <f t="shared" si="343"/>
        <v>0</v>
      </c>
      <c r="V268" s="41">
        <f t="shared" si="343"/>
        <v>0</v>
      </c>
      <c r="W268" s="41">
        <f t="shared" si="343"/>
        <v>0</v>
      </c>
      <c r="X268" s="41">
        <f t="shared" si="343"/>
        <v>0</v>
      </c>
      <c r="Y268" s="41">
        <f t="shared" si="343"/>
        <v>0</v>
      </c>
      <c r="Z268" s="41">
        <f t="shared" si="343"/>
        <v>0</v>
      </c>
      <c r="AA268" s="41">
        <f t="shared" si="343"/>
        <v>0</v>
      </c>
      <c r="AB268" s="41">
        <f t="shared" si="343"/>
        <v>0</v>
      </c>
      <c r="AC268" s="41">
        <f t="shared" si="343"/>
        <v>0</v>
      </c>
      <c r="AD268" s="41">
        <f t="shared" si="343"/>
        <v>0</v>
      </c>
      <c r="AE268" s="41">
        <f t="shared" si="343"/>
        <v>0</v>
      </c>
      <c r="AF268" s="41">
        <f t="shared" si="343"/>
        <v>0</v>
      </c>
      <c r="AG268" s="41">
        <f t="shared" si="343"/>
        <v>0</v>
      </c>
      <c r="AH268" s="41">
        <f t="shared" si="343"/>
        <v>0</v>
      </c>
      <c r="AI268" s="41">
        <f t="shared" si="343"/>
        <v>0</v>
      </c>
      <c r="AJ268" s="41">
        <f t="shared" si="343"/>
        <v>0</v>
      </c>
      <c r="AK268" s="41">
        <f t="shared" si="343"/>
        <v>0</v>
      </c>
      <c r="AL268" s="41">
        <f t="shared" si="343"/>
        <v>0</v>
      </c>
      <c r="AM268" s="41">
        <f t="shared" si="343"/>
        <v>0</v>
      </c>
      <c r="AN268" s="41">
        <f t="shared" si="343"/>
        <v>0</v>
      </c>
      <c r="AO268" s="41">
        <f t="shared" si="343"/>
        <v>0</v>
      </c>
      <c r="AP268" s="41">
        <f t="shared" si="343"/>
        <v>0</v>
      </c>
      <c r="AQ268" s="41">
        <f t="shared" si="343"/>
        <v>0</v>
      </c>
      <c r="AR268" s="41">
        <f t="shared" si="343"/>
        <v>0</v>
      </c>
      <c r="AS268" s="41">
        <f t="shared" si="343"/>
        <v>0</v>
      </c>
      <c r="AT268" s="41">
        <f t="shared" si="343"/>
        <v>0</v>
      </c>
      <c r="AU268" s="41">
        <f t="shared" si="343"/>
        <v>0</v>
      </c>
      <c r="AV268" s="41">
        <f t="shared" si="343"/>
        <v>0</v>
      </c>
      <c r="AW268" s="41">
        <f t="shared" si="343"/>
        <v>0</v>
      </c>
      <c r="AX268" s="41">
        <f t="shared" si="343"/>
        <v>0</v>
      </c>
      <c r="AY268" s="41">
        <f t="shared" si="343"/>
        <v>0</v>
      </c>
      <c r="AZ268" s="41">
        <f>IF(ROUND(MIN(AZ266,(AZ249-AZ260),(AZ254-AZ260)),6)&lt;0,0,(ROUND(MIN(AZ266,(AZ249-AZ260),(AZ254-AZ260)),6)))</f>
        <v>0</v>
      </c>
      <c r="BA268" s="41">
        <f t="shared" si="343"/>
        <v>0</v>
      </c>
      <c r="BB268" s="41">
        <f t="shared" si="343"/>
        <v>0</v>
      </c>
      <c r="BC268" s="41">
        <f>IF(ROUND(MIN(BC266,(BC249-BC260),(BC254-BC260)),6)&lt;0,0,(ROUND(MIN(BC266,(BC249-BC260),(BC254-BC260)),6)))</f>
        <v>0</v>
      </c>
      <c r="BD268" s="41">
        <f t="shared" ref="BD268:DO268" si="344">IF(ROUND(MIN(BD266,(BD249-BD260),(BD254-BD260)),6)&lt;0,0,(ROUND(MIN(BD266,(BD249-BD260),(BD254-BD260)),6)))</f>
        <v>0</v>
      </c>
      <c r="BE268" s="41">
        <f t="shared" si="344"/>
        <v>0</v>
      </c>
      <c r="BF268" s="41">
        <f t="shared" si="344"/>
        <v>0</v>
      </c>
      <c r="BG268" s="41">
        <f t="shared" si="344"/>
        <v>0</v>
      </c>
      <c r="BH268" s="41">
        <f t="shared" si="344"/>
        <v>0</v>
      </c>
      <c r="BI268" s="41">
        <f t="shared" si="344"/>
        <v>0</v>
      </c>
      <c r="BJ268" s="41">
        <f t="shared" si="344"/>
        <v>0</v>
      </c>
      <c r="BK268" s="41">
        <f t="shared" si="344"/>
        <v>0</v>
      </c>
      <c r="BL268" s="41">
        <f t="shared" si="344"/>
        <v>0</v>
      </c>
      <c r="BM268" s="41">
        <f t="shared" si="344"/>
        <v>0</v>
      </c>
      <c r="BN268" s="41">
        <f t="shared" si="344"/>
        <v>0</v>
      </c>
      <c r="BO268" s="41">
        <f t="shared" si="344"/>
        <v>0</v>
      </c>
      <c r="BP268" s="41">
        <f t="shared" si="344"/>
        <v>0</v>
      </c>
      <c r="BQ268" s="41">
        <f t="shared" si="344"/>
        <v>0</v>
      </c>
      <c r="BR268" s="41">
        <f t="shared" si="344"/>
        <v>0</v>
      </c>
      <c r="BS268" s="41">
        <f t="shared" si="344"/>
        <v>0</v>
      </c>
      <c r="BT268" s="41">
        <f t="shared" si="344"/>
        <v>0</v>
      </c>
      <c r="BU268" s="41">
        <f t="shared" si="344"/>
        <v>0</v>
      </c>
      <c r="BV268" s="41">
        <f>IF(ROUND(MIN(BV266,(BV249-BV260),(BV254-BV260)),6)&lt;0,0,(ROUND(MIN(BV266,(BV249-BV260),(BV254-BV260)),6)))-0.000001</f>
        <v>5.3600000000000002E-4</v>
      </c>
      <c r="BW268" s="41">
        <f t="shared" si="344"/>
        <v>0</v>
      </c>
      <c r="BX268" s="41">
        <f t="shared" si="344"/>
        <v>0</v>
      </c>
      <c r="BY268" s="41">
        <f t="shared" si="344"/>
        <v>0</v>
      </c>
      <c r="BZ268" s="41">
        <f t="shared" si="344"/>
        <v>0</v>
      </c>
      <c r="CA268" s="41">
        <f t="shared" si="344"/>
        <v>0</v>
      </c>
      <c r="CB268" s="41">
        <f t="shared" si="344"/>
        <v>0</v>
      </c>
      <c r="CC268" s="41">
        <f t="shared" si="344"/>
        <v>0</v>
      </c>
      <c r="CD268" s="41">
        <f t="shared" si="344"/>
        <v>0</v>
      </c>
      <c r="CE268" s="41">
        <f t="shared" si="344"/>
        <v>0</v>
      </c>
      <c r="CF268" s="41">
        <f t="shared" si="344"/>
        <v>0</v>
      </c>
      <c r="CG268" s="41">
        <f t="shared" si="344"/>
        <v>0</v>
      </c>
      <c r="CH268" s="41">
        <f t="shared" si="344"/>
        <v>0</v>
      </c>
      <c r="CI268" s="41">
        <f t="shared" si="344"/>
        <v>0</v>
      </c>
      <c r="CJ268" s="41">
        <f t="shared" si="344"/>
        <v>0</v>
      </c>
      <c r="CK268" s="41">
        <f t="shared" si="344"/>
        <v>0</v>
      </c>
      <c r="CL268" s="41">
        <f t="shared" si="344"/>
        <v>0</v>
      </c>
      <c r="CM268" s="41">
        <f t="shared" si="344"/>
        <v>0</v>
      </c>
      <c r="CN268" s="41">
        <f t="shared" si="344"/>
        <v>0</v>
      </c>
      <c r="CO268" s="41">
        <f t="shared" si="344"/>
        <v>0</v>
      </c>
      <c r="CP268" s="41">
        <f>IF(ROUND(MIN(CP266,(CP249-CP260),(CP254-CP260)),6)&lt;0,0,(ROUND(MIN(CP266,(CP249-CP260),(CP254-CP260)),6)))-0.000001</f>
        <v>7.4899999999999999E-4</v>
      </c>
      <c r="CQ268" s="41">
        <f t="shared" si="344"/>
        <v>0</v>
      </c>
      <c r="CR268" s="41">
        <f t="shared" si="344"/>
        <v>0</v>
      </c>
      <c r="CS268" s="41">
        <f t="shared" si="344"/>
        <v>0</v>
      </c>
      <c r="CT268" s="41">
        <f t="shared" si="344"/>
        <v>0</v>
      </c>
      <c r="CU268" s="41">
        <f t="shared" si="344"/>
        <v>0</v>
      </c>
      <c r="CV268" s="41">
        <f t="shared" si="344"/>
        <v>0</v>
      </c>
      <c r="CW268" s="41">
        <f t="shared" si="344"/>
        <v>0</v>
      </c>
      <c r="CX268" s="41">
        <f t="shared" si="344"/>
        <v>0</v>
      </c>
      <c r="CY268" s="41">
        <f t="shared" si="344"/>
        <v>0</v>
      </c>
      <c r="CZ268" s="41">
        <f t="shared" si="344"/>
        <v>0</v>
      </c>
      <c r="DA268" s="41">
        <f t="shared" si="344"/>
        <v>0</v>
      </c>
      <c r="DB268" s="41">
        <f t="shared" si="344"/>
        <v>0</v>
      </c>
      <c r="DC268" s="41">
        <f t="shared" si="344"/>
        <v>0</v>
      </c>
      <c r="DD268" s="41">
        <f t="shared" si="344"/>
        <v>0</v>
      </c>
      <c r="DE268" s="41">
        <f t="shared" si="344"/>
        <v>0</v>
      </c>
      <c r="DF268" s="41">
        <f t="shared" si="344"/>
        <v>0</v>
      </c>
      <c r="DG268" s="41">
        <f t="shared" si="344"/>
        <v>0</v>
      </c>
      <c r="DH268" s="41">
        <f t="shared" si="344"/>
        <v>0</v>
      </c>
      <c r="DI268" s="41">
        <f t="shared" si="344"/>
        <v>0</v>
      </c>
      <c r="DJ268" s="41">
        <f t="shared" si="344"/>
        <v>0</v>
      </c>
      <c r="DK268" s="41">
        <f t="shared" si="344"/>
        <v>0</v>
      </c>
      <c r="DL268" s="41">
        <f t="shared" si="344"/>
        <v>0</v>
      </c>
      <c r="DM268" s="41">
        <f t="shared" si="344"/>
        <v>0</v>
      </c>
      <c r="DN268" s="41">
        <f t="shared" si="344"/>
        <v>0</v>
      </c>
      <c r="DO268" s="41">
        <f t="shared" si="344"/>
        <v>0</v>
      </c>
      <c r="DP268" s="41">
        <f t="shared" ref="DP268:FX268" si="345">IF(ROUND(MIN(DP266,(DP249-DP260),(DP254-DP260)),6)&lt;0,0,(ROUND(MIN(DP266,(DP249-DP260),(DP254-DP260)),6)))</f>
        <v>0</v>
      </c>
      <c r="DQ268" s="41">
        <f>IF(ROUND(MIN(DQ266,(DQ249-DQ260),(DQ254-DQ260)),6)&lt;0,0,(ROUND(MIN(DQ266,(DQ249-DQ260),(DQ254-DQ260)),6)))</f>
        <v>6.9300000000000004E-4</v>
      </c>
      <c r="DR268" s="41">
        <f t="shared" si="345"/>
        <v>0</v>
      </c>
      <c r="DS268" s="41">
        <f t="shared" si="345"/>
        <v>0</v>
      </c>
      <c r="DT268" s="41">
        <f t="shared" si="345"/>
        <v>0</v>
      </c>
      <c r="DU268" s="41">
        <f t="shared" si="345"/>
        <v>0</v>
      </c>
      <c r="DV268" s="41">
        <f t="shared" si="345"/>
        <v>0</v>
      </c>
      <c r="DW268" s="41">
        <f t="shared" si="345"/>
        <v>0</v>
      </c>
      <c r="DX268" s="41">
        <f t="shared" si="345"/>
        <v>0</v>
      </c>
      <c r="DY268" s="41">
        <f t="shared" si="345"/>
        <v>0</v>
      </c>
      <c r="DZ268" s="41">
        <f t="shared" si="345"/>
        <v>0</v>
      </c>
      <c r="EA268" s="41">
        <f>IF(ROUND(MIN(EA266,(EA249-EA260),(EA254-EA260)),6)&lt;0,0,(ROUND(MIN(EA266,(EA249-EA260),(EA254-EA260)),6)))-0.000001</f>
        <v>8.6299999999999994E-4</v>
      </c>
      <c r="EB268" s="41">
        <f t="shared" si="345"/>
        <v>0</v>
      </c>
      <c r="EC268" s="41">
        <f t="shared" si="345"/>
        <v>0</v>
      </c>
      <c r="ED268" s="41">
        <f>IF(ROUND(MIN(ED266,(ED249-ED260),(ED254-ED260)),6)&lt;0,0,(ROUND(MIN(ED266,(ED249-ED260),(ED254-ED260)),6)))-0.000001</f>
        <v>1.7200000000000001E-4</v>
      </c>
      <c r="EE268" s="41">
        <f t="shared" si="345"/>
        <v>0</v>
      </c>
      <c r="EF268" s="41">
        <f t="shared" si="345"/>
        <v>0</v>
      </c>
      <c r="EG268" s="41">
        <f t="shared" si="345"/>
        <v>0</v>
      </c>
      <c r="EH268" s="41">
        <f t="shared" si="345"/>
        <v>0</v>
      </c>
      <c r="EI268" s="41">
        <f t="shared" si="345"/>
        <v>0</v>
      </c>
      <c r="EJ268" s="41">
        <f t="shared" si="345"/>
        <v>0</v>
      </c>
      <c r="EK268" s="41">
        <f t="shared" si="345"/>
        <v>0</v>
      </c>
      <c r="EL268" s="41">
        <f t="shared" si="345"/>
        <v>0</v>
      </c>
      <c r="EM268" s="41">
        <f t="shared" si="345"/>
        <v>0</v>
      </c>
      <c r="EN268" s="41">
        <f t="shared" si="345"/>
        <v>0</v>
      </c>
      <c r="EO268" s="41">
        <f t="shared" si="345"/>
        <v>0</v>
      </c>
      <c r="EP268" s="41">
        <f>IF(ROUND(MIN(EP266,(EP249-EP260),(EP254-EP260)),6)&lt;0,0,(ROUND(MIN(EP266,(EP249-EP260),(EP254-EP260)),6)))</f>
        <v>0</v>
      </c>
      <c r="EQ268" s="41">
        <f>IF(ROUND(MIN(EQ266,(EQ249-EQ260),(EQ254-EQ260)),6)&lt;0,0,(ROUND(MIN(EQ266,(EQ249-EQ260),(EQ254-EQ260)),6)))</f>
        <v>0</v>
      </c>
      <c r="ER268" s="41">
        <f t="shared" si="345"/>
        <v>0</v>
      </c>
      <c r="ES268" s="41">
        <f t="shared" si="345"/>
        <v>0</v>
      </c>
      <c r="ET268" s="41">
        <f t="shared" si="345"/>
        <v>0</v>
      </c>
      <c r="EU268" s="41">
        <f t="shared" si="345"/>
        <v>0</v>
      </c>
      <c r="EV268" s="41">
        <f t="shared" si="345"/>
        <v>0</v>
      </c>
      <c r="EW268" s="41">
        <f t="shared" si="345"/>
        <v>0</v>
      </c>
      <c r="EX268" s="41">
        <f t="shared" si="345"/>
        <v>0</v>
      </c>
      <c r="EY268" s="41">
        <f t="shared" si="345"/>
        <v>0</v>
      </c>
      <c r="EZ268" s="41">
        <f t="shared" si="345"/>
        <v>0</v>
      </c>
      <c r="FA268" s="41">
        <f t="shared" si="345"/>
        <v>0</v>
      </c>
      <c r="FB268" s="41">
        <f t="shared" si="345"/>
        <v>2.7900000000000001E-4</v>
      </c>
      <c r="FC268" s="41">
        <f t="shared" si="345"/>
        <v>0</v>
      </c>
      <c r="FD268" s="41">
        <f t="shared" si="345"/>
        <v>0</v>
      </c>
      <c r="FE268" s="41">
        <f t="shared" si="345"/>
        <v>0</v>
      </c>
      <c r="FF268" s="41">
        <f t="shared" si="345"/>
        <v>0</v>
      </c>
      <c r="FG268" s="41">
        <f t="shared" si="345"/>
        <v>0</v>
      </c>
      <c r="FH268" s="41">
        <f t="shared" si="345"/>
        <v>0</v>
      </c>
      <c r="FI268" s="41">
        <f>IF(ROUND(MIN(FI266,(FI249-FI260),(FI254-FI260)),6)&lt;0,0,(ROUND(MIN(FI266,(FI249-FI260),(FI254-FI260)),6)))</f>
        <v>0</v>
      </c>
      <c r="FJ268" s="41">
        <f>IF(ROUND(MIN(FJ266,(FJ249-FJ260),(FJ254-FJ260)),6)&lt;0,0,(ROUND(MIN(FJ266,(FJ249-FJ260),(FJ254-FJ260)),6)))-0.000001</f>
        <v>6.7999999999999994E-4</v>
      </c>
      <c r="FK268" s="41">
        <f t="shared" si="345"/>
        <v>4.8000000000000001E-5</v>
      </c>
      <c r="FL268" s="41">
        <f t="shared" si="345"/>
        <v>0</v>
      </c>
      <c r="FM268" s="41">
        <f t="shared" si="345"/>
        <v>0</v>
      </c>
      <c r="FN268" s="41">
        <f t="shared" si="345"/>
        <v>0</v>
      </c>
      <c r="FO268" s="41">
        <f t="shared" si="345"/>
        <v>1.45E-4</v>
      </c>
      <c r="FP268" s="41">
        <f t="shared" si="345"/>
        <v>0</v>
      </c>
      <c r="FQ268" s="41">
        <f>IF(ROUND(MIN(FQ266,(FQ249-FQ260),(FQ254-FQ260)),6)&lt;0,0,(ROUND(MIN(FQ266,(FQ249-FQ260),(FQ254-FQ260)),6)))-0.000001</f>
        <v>1.049E-3</v>
      </c>
      <c r="FR268" s="41">
        <f>IF(ROUND(MIN(FR266,(FR249-FR260),(FR254-FR260)),6)&lt;0,0,(ROUND(MIN(FR266,(FR249-FR260),(FR254-FR260)),6)))-0.000001</f>
        <v>1.1900000000000001E-4</v>
      </c>
      <c r="FS268" s="41">
        <f>IF(ROUND(MIN(FS266,(FS249-FS260),(FS254-FS260)),6)&lt;0,0,(ROUND(MIN(FS266,(FS249-FS260),(FS254-FS260)),6)))</f>
        <v>0</v>
      </c>
      <c r="FT268" s="41">
        <f>IF(ROUND(MIN(FT266,(FT249-FT260),(FT254-FT260)),6)&lt;0,0,(ROUND(MIN(FT266,(FT249-FT260),(FT254-FT260)),6)))-0.000001</f>
        <v>1.1900000000000001E-4</v>
      </c>
      <c r="FU268" s="41">
        <f t="shared" si="345"/>
        <v>0</v>
      </c>
      <c r="FV268" s="41">
        <f t="shared" si="345"/>
        <v>0</v>
      </c>
      <c r="FW268" s="41">
        <f t="shared" si="345"/>
        <v>0</v>
      </c>
      <c r="FX268" s="41">
        <f t="shared" si="345"/>
        <v>0</v>
      </c>
      <c r="FY268" s="41"/>
      <c r="FZ268" s="41">
        <f>SUM(C268:FX268)</f>
        <v>5.4520000000000002E-3</v>
      </c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</row>
    <row r="269" spans="1:195" x14ac:dyDescent="0.35">
      <c r="A269" s="7"/>
      <c r="B269" s="7" t="s">
        <v>825</v>
      </c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  <c r="CG269" s="41"/>
      <c r="CH269" s="41"/>
      <c r="CI269" s="41"/>
      <c r="CJ269" s="41"/>
      <c r="CK269" s="41"/>
      <c r="CL269" s="41"/>
      <c r="CM269" s="41"/>
      <c r="CN269" s="41"/>
      <c r="CO269" s="41"/>
      <c r="CP269" s="41"/>
      <c r="CQ269" s="41"/>
      <c r="CR269" s="41"/>
      <c r="CS269" s="41"/>
      <c r="CT269" s="41"/>
      <c r="CU269" s="41"/>
      <c r="CV269" s="41"/>
      <c r="CW269" s="41"/>
      <c r="CX269" s="41"/>
      <c r="CY269" s="41"/>
      <c r="CZ269" s="41"/>
      <c r="DA269" s="41"/>
      <c r="DB269" s="41"/>
      <c r="DC269" s="41"/>
      <c r="DD269" s="41"/>
      <c r="DE269" s="41"/>
      <c r="DF269" s="41"/>
      <c r="DG269" s="41"/>
      <c r="DH269" s="41"/>
      <c r="DI269" s="41"/>
      <c r="DJ269" s="41"/>
      <c r="DK269" s="41"/>
      <c r="DL269" s="41"/>
      <c r="DM269" s="41"/>
      <c r="DN269" s="41"/>
      <c r="DO269" s="41"/>
      <c r="DP269" s="41"/>
      <c r="DQ269" s="41"/>
      <c r="DR269" s="41"/>
      <c r="DS269" s="41"/>
      <c r="DT269" s="41"/>
      <c r="DU269" s="41"/>
      <c r="DV269" s="41"/>
      <c r="DW269" s="41"/>
      <c r="DX269" s="41"/>
      <c r="DY269" s="41"/>
      <c r="DZ269" s="41"/>
      <c r="EA269" s="41"/>
      <c r="EB269" s="41"/>
      <c r="EC269" s="41"/>
      <c r="ED269" s="41"/>
      <c r="EE269" s="41"/>
      <c r="EF269" s="41"/>
      <c r="EG269" s="41"/>
      <c r="EH269" s="41"/>
      <c r="EI269" s="41"/>
      <c r="EJ269" s="41"/>
      <c r="EK269" s="41"/>
      <c r="EL269" s="41"/>
      <c r="EM269" s="41"/>
      <c r="EN269" s="41"/>
      <c r="EO269" s="41"/>
      <c r="EP269" s="41"/>
      <c r="EQ269" s="41"/>
      <c r="ER269" s="41"/>
      <c r="ES269" s="41"/>
      <c r="ET269" s="41"/>
      <c r="EU269" s="41"/>
      <c r="EV269" s="41"/>
      <c r="EW269" s="41"/>
      <c r="EX269" s="41"/>
      <c r="EY269" s="41"/>
      <c r="EZ269" s="41"/>
      <c r="FA269" s="41"/>
      <c r="FB269" s="41"/>
      <c r="FC269" s="41"/>
      <c r="FD269" s="41"/>
      <c r="FE269" s="41"/>
      <c r="FF269" s="41"/>
      <c r="FG269" s="41"/>
      <c r="FH269" s="41"/>
      <c r="FI269" s="41"/>
      <c r="FJ269" s="41"/>
      <c r="FK269" s="41"/>
      <c r="FL269" s="41"/>
      <c r="FM269" s="41"/>
      <c r="FN269" s="41"/>
      <c r="FO269" s="41"/>
      <c r="FP269" s="41"/>
      <c r="FQ269" s="41"/>
      <c r="FR269" s="41"/>
      <c r="FS269" s="41"/>
      <c r="FT269" s="41"/>
      <c r="FU269" s="41"/>
      <c r="FV269" s="41"/>
      <c r="FW269" s="41"/>
      <c r="FX269" s="41"/>
      <c r="FY269" s="41"/>
      <c r="FZ269" s="41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</row>
    <row r="270" spans="1:195" x14ac:dyDescent="0.35">
      <c r="A270" s="7"/>
      <c r="B270" s="7" t="s">
        <v>826</v>
      </c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41"/>
      <c r="CI270" s="41"/>
      <c r="CJ270" s="41"/>
      <c r="CK270" s="41"/>
      <c r="CL270" s="41"/>
      <c r="CM270" s="41"/>
      <c r="CN270" s="41"/>
      <c r="CO270" s="41"/>
      <c r="CP270" s="41"/>
      <c r="CQ270" s="41"/>
      <c r="CR270" s="41"/>
      <c r="CS270" s="41"/>
      <c r="CT270" s="41"/>
      <c r="CU270" s="41"/>
      <c r="CV270" s="41"/>
      <c r="CW270" s="41"/>
      <c r="CX270" s="41"/>
      <c r="CY270" s="41"/>
      <c r="CZ270" s="41"/>
      <c r="DA270" s="41"/>
      <c r="DB270" s="41"/>
      <c r="DC270" s="41"/>
      <c r="DD270" s="41"/>
      <c r="DE270" s="41"/>
      <c r="DF270" s="41"/>
      <c r="DG270" s="41"/>
      <c r="DH270" s="41"/>
      <c r="DI270" s="41"/>
      <c r="DJ270" s="41"/>
      <c r="DK270" s="41"/>
      <c r="DL270" s="41"/>
      <c r="DM270" s="41"/>
      <c r="DN270" s="41"/>
      <c r="DO270" s="41"/>
      <c r="DP270" s="41"/>
      <c r="DQ270" s="41"/>
      <c r="DR270" s="41"/>
      <c r="DS270" s="41"/>
      <c r="DT270" s="41"/>
      <c r="DU270" s="41"/>
      <c r="DV270" s="41"/>
      <c r="DW270" s="41"/>
      <c r="DX270" s="41"/>
      <c r="DY270" s="41"/>
      <c r="DZ270" s="41"/>
      <c r="EA270" s="41"/>
      <c r="EB270" s="41"/>
      <c r="EC270" s="41"/>
      <c r="ED270" s="41"/>
      <c r="EE270" s="41"/>
      <c r="EF270" s="41"/>
      <c r="EG270" s="41"/>
      <c r="EH270" s="41"/>
      <c r="EI270" s="41"/>
      <c r="EJ270" s="41"/>
      <c r="EK270" s="41"/>
      <c r="EL270" s="41"/>
      <c r="EM270" s="41"/>
      <c r="EN270" s="41"/>
      <c r="EO270" s="41"/>
      <c r="EP270" s="41"/>
      <c r="EQ270" s="41"/>
      <c r="ER270" s="41"/>
      <c r="ES270" s="41"/>
      <c r="ET270" s="41"/>
      <c r="EU270" s="41"/>
      <c r="EV270" s="41"/>
      <c r="EW270" s="41"/>
      <c r="EX270" s="41"/>
      <c r="EY270" s="41"/>
      <c r="EZ270" s="41"/>
      <c r="FA270" s="41"/>
      <c r="FB270" s="41"/>
      <c r="FC270" s="41"/>
      <c r="FD270" s="41"/>
      <c r="FE270" s="41"/>
      <c r="FF270" s="41"/>
      <c r="FG270" s="41"/>
      <c r="FH270" s="41"/>
      <c r="FI270" s="41"/>
      <c r="FJ270" s="41"/>
      <c r="FK270" s="41"/>
      <c r="FL270" s="41"/>
      <c r="FM270" s="41"/>
      <c r="FN270" s="41"/>
      <c r="FO270" s="41"/>
      <c r="FP270" s="41"/>
      <c r="FQ270" s="41"/>
      <c r="FR270" s="41"/>
      <c r="FS270" s="41"/>
      <c r="FT270" s="41"/>
      <c r="FU270" s="41"/>
      <c r="FV270" s="41"/>
      <c r="FW270" s="41"/>
      <c r="FX270" s="41"/>
      <c r="FY270" s="41"/>
      <c r="FZ270" s="41"/>
      <c r="GA270" s="7"/>
      <c r="GB270" s="41"/>
      <c r="GC270" s="41"/>
      <c r="GD270" s="41"/>
      <c r="GE270" s="41"/>
      <c r="GF270" s="41"/>
      <c r="GG270" s="7"/>
      <c r="GH270" s="7"/>
      <c r="GI270" s="7"/>
      <c r="GJ270" s="7"/>
      <c r="GK270" s="7"/>
      <c r="GL270" s="7"/>
      <c r="GM270" s="7"/>
    </row>
    <row r="271" spans="1:195" x14ac:dyDescent="0.35">
      <c r="A271" s="6" t="s">
        <v>827</v>
      </c>
      <c r="B271" s="7" t="s">
        <v>828</v>
      </c>
      <c r="C271" s="41">
        <v>0</v>
      </c>
      <c r="D271" s="41">
        <v>0</v>
      </c>
      <c r="E271" s="41">
        <v>0</v>
      </c>
      <c r="F271" s="41">
        <v>0</v>
      </c>
      <c r="G271" s="41">
        <v>0</v>
      </c>
      <c r="H271" s="41">
        <v>0</v>
      </c>
      <c r="I271" s="41">
        <v>0</v>
      </c>
      <c r="J271" s="41">
        <v>0</v>
      </c>
      <c r="K271" s="41">
        <v>0</v>
      </c>
      <c r="L271" s="41">
        <v>0</v>
      </c>
      <c r="M271" s="41">
        <v>0</v>
      </c>
      <c r="N271" s="41">
        <v>0</v>
      </c>
      <c r="O271" s="41">
        <v>0</v>
      </c>
      <c r="P271" s="41">
        <v>0</v>
      </c>
      <c r="Q271" s="41">
        <v>0</v>
      </c>
      <c r="R271" s="41">
        <v>0</v>
      </c>
      <c r="S271" s="41">
        <v>0</v>
      </c>
      <c r="T271" s="41">
        <v>0</v>
      </c>
      <c r="U271" s="41">
        <v>0</v>
      </c>
      <c r="V271" s="41">
        <v>0</v>
      </c>
      <c r="W271" s="41">
        <v>0</v>
      </c>
      <c r="X271" s="41">
        <v>0</v>
      </c>
      <c r="Y271" s="41">
        <v>0</v>
      </c>
      <c r="Z271" s="41">
        <v>0</v>
      </c>
      <c r="AA271" s="41">
        <v>0</v>
      </c>
      <c r="AB271" s="41">
        <v>0</v>
      </c>
      <c r="AC271" s="41">
        <v>0</v>
      </c>
      <c r="AD271" s="41">
        <v>0</v>
      </c>
      <c r="AE271" s="41">
        <v>0</v>
      </c>
      <c r="AF271" s="41">
        <v>0</v>
      </c>
      <c r="AG271" s="41">
        <v>0</v>
      </c>
      <c r="AH271" s="41">
        <v>0</v>
      </c>
      <c r="AI271" s="41">
        <v>0</v>
      </c>
      <c r="AJ271" s="41">
        <v>0</v>
      </c>
      <c r="AK271" s="41">
        <v>0</v>
      </c>
      <c r="AL271" s="41">
        <v>0</v>
      </c>
      <c r="AM271" s="41">
        <v>0</v>
      </c>
      <c r="AN271" s="41">
        <v>0</v>
      </c>
      <c r="AO271" s="41">
        <v>0</v>
      </c>
      <c r="AP271" s="41">
        <v>0</v>
      </c>
      <c r="AQ271" s="41">
        <v>0</v>
      </c>
      <c r="AR271" s="41">
        <v>0</v>
      </c>
      <c r="AS271" s="41">
        <v>0</v>
      </c>
      <c r="AT271" s="41">
        <v>0</v>
      </c>
      <c r="AU271" s="41">
        <v>0</v>
      </c>
      <c r="AV271" s="41">
        <v>0</v>
      </c>
      <c r="AW271" s="41">
        <v>0</v>
      </c>
      <c r="AX271" s="41">
        <v>0</v>
      </c>
      <c r="AY271" s="41">
        <v>0</v>
      </c>
      <c r="AZ271" s="41">
        <v>0</v>
      </c>
      <c r="BA271" s="41">
        <v>0</v>
      </c>
      <c r="BB271" s="41">
        <v>0</v>
      </c>
      <c r="BC271" s="41">
        <v>0</v>
      </c>
      <c r="BD271" s="41">
        <v>0</v>
      </c>
      <c r="BE271" s="41">
        <v>0</v>
      </c>
      <c r="BF271" s="41">
        <v>0</v>
      </c>
      <c r="BG271" s="41">
        <v>0</v>
      </c>
      <c r="BH271" s="41">
        <v>0</v>
      </c>
      <c r="BI271" s="41">
        <v>0</v>
      </c>
      <c r="BJ271" s="41">
        <v>0</v>
      </c>
      <c r="BK271" s="41">
        <v>0</v>
      </c>
      <c r="BL271" s="41">
        <v>0</v>
      </c>
      <c r="BM271" s="41">
        <v>0</v>
      </c>
      <c r="BN271" s="41">
        <v>0</v>
      </c>
      <c r="BO271" s="41">
        <v>0</v>
      </c>
      <c r="BP271" s="41">
        <v>0</v>
      </c>
      <c r="BQ271" s="41">
        <v>0</v>
      </c>
      <c r="BR271" s="41">
        <v>0</v>
      </c>
      <c r="BS271" s="41">
        <v>0</v>
      </c>
      <c r="BT271" s="41">
        <v>0</v>
      </c>
      <c r="BU271" s="41">
        <v>0</v>
      </c>
      <c r="BV271" s="41">
        <v>0</v>
      </c>
      <c r="BW271" s="41">
        <v>0</v>
      </c>
      <c r="BX271" s="41">
        <v>0</v>
      </c>
      <c r="BY271" s="41">
        <v>0</v>
      </c>
      <c r="BZ271" s="41">
        <v>0</v>
      </c>
      <c r="CA271" s="41">
        <v>0</v>
      </c>
      <c r="CB271" s="41">
        <v>0</v>
      </c>
      <c r="CC271" s="41">
        <v>0</v>
      </c>
      <c r="CD271" s="41">
        <v>0</v>
      </c>
      <c r="CE271" s="41">
        <v>0</v>
      </c>
      <c r="CF271" s="41">
        <v>0</v>
      </c>
      <c r="CG271" s="41">
        <v>0</v>
      </c>
      <c r="CH271" s="41">
        <v>0</v>
      </c>
      <c r="CI271" s="41">
        <v>0</v>
      </c>
      <c r="CJ271" s="41">
        <v>0</v>
      </c>
      <c r="CK271" s="41">
        <v>0</v>
      </c>
      <c r="CL271" s="41">
        <v>0</v>
      </c>
      <c r="CM271" s="41">
        <v>0</v>
      </c>
      <c r="CN271" s="41">
        <v>0</v>
      </c>
      <c r="CO271" s="41">
        <v>0</v>
      </c>
      <c r="CP271" s="41">
        <v>0</v>
      </c>
      <c r="CQ271" s="41">
        <v>0</v>
      </c>
      <c r="CR271" s="41">
        <v>0</v>
      </c>
      <c r="CS271" s="41">
        <v>0</v>
      </c>
      <c r="CT271" s="41">
        <v>0</v>
      </c>
      <c r="CU271" s="41">
        <v>0</v>
      </c>
      <c r="CV271" s="41">
        <v>0</v>
      </c>
      <c r="CW271" s="41">
        <v>0</v>
      </c>
      <c r="CX271" s="41">
        <v>0</v>
      </c>
      <c r="CY271" s="41">
        <v>0</v>
      </c>
      <c r="CZ271" s="41">
        <v>0</v>
      </c>
      <c r="DA271" s="41">
        <v>0</v>
      </c>
      <c r="DB271" s="41">
        <v>0</v>
      </c>
      <c r="DC271" s="41">
        <v>0</v>
      </c>
      <c r="DD271" s="41">
        <v>0</v>
      </c>
      <c r="DE271" s="41">
        <v>0</v>
      </c>
      <c r="DF271" s="41">
        <v>0</v>
      </c>
      <c r="DG271" s="41">
        <v>0</v>
      </c>
      <c r="DH271" s="41">
        <v>0</v>
      </c>
      <c r="DI271" s="41">
        <v>0</v>
      </c>
      <c r="DJ271" s="41">
        <v>0</v>
      </c>
      <c r="DK271" s="41">
        <v>0</v>
      </c>
      <c r="DL271" s="41">
        <v>0</v>
      </c>
      <c r="DM271" s="41">
        <v>0</v>
      </c>
      <c r="DN271" s="41">
        <v>0</v>
      </c>
      <c r="DO271" s="41">
        <v>0</v>
      </c>
      <c r="DP271" s="41">
        <v>0</v>
      </c>
      <c r="DQ271" s="41">
        <v>0</v>
      </c>
      <c r="DR271" s="41">
        <v>0</v>
      </c>
      <c r="DS271" s="41">
        <v>0</v>
      </c>
      <c r="DT271" s="41">
        <v>0</v>
      </c>
      <c r="DU271" s="41">
        <v>0</v>
      </c>
      <c r="DV271" s="41">
        <v>0</v>
      </c>
      <c r="DW271" s="41">
        <v>0</v>
      </c>
      <c r="DX271" s="41">
        <v>0</v>
      </c>
      <c r="DY271" s="41">
        <v>0</v>
      </c>
      <c r="DZ271" s="41">
        <v>0</v>
      </c>
      <c r="EA271" s="41">
        <v>0</v>
      </c>
      <c r="EB271" s="41">
        <v>0</v>
      </c>
      <c r="EC271" s="41">
        <v>0</v>
      </c>
      <c r="ED271" s="41">
        <v>0</v>
      </c>
      <c r="EE271" s="41">
        <v>0</v>
      </c>
      <c r="EF271" s="41">
        <v>0</v>
      </c>
      <c r="EG271" s="41">
        <v>0</v>
      </c>
      <c r="EH271" s="41">
        <v>0</v>
      </c>
      <c r="EI271" s="41">
        <v>0</v>
      </c>
      <c r="EJ271" s="41">
        <v>0</v>
      </c>
      <c r="EK271" s="41">
        <v>0</v>
      </c>
      <c r="EL271" s="41">
        <v>0</v>
      </c>
      <c r="EM271" s="41">
        <v>0</v>
      </c>
      <c r="EN271" s="41">
        <v>0</v>
      </c>
      <c r="EO271" s="41">
        <v>0</v>
      </c>
      <c r="EP271" s="41">
        <v>0</v>
      </c>
      <c r="EQ271" s="41">
        <v>0</v>
      </c>
      <c r="ER271" s="41">
        <v>0</v>
      </c>
      <c r="ES271" s="41">
        <v>0</v>
      </c>
      <c r="ET271" s="41">
        <v>0</v>
      </c>
      <c r="EU271" s="41">
        <v>0</v>
      </c>
      <c r="EV271" s="41">
        <v>0</v>
      </c>
      <c r="EW271" s="41">
        <v>0</v>
      </c>
      <c r="EX271" s="41">
        <v>0</v>
      </c>
      <c r="EY271" s="41">
        <v>0</v>
      </c>
      <c r="EZ271" s="41">
        <v>0</v>
      </c>
      <c r="FA271" s="41">
        <v>0</v>
      </c>
      <c r="FB271" s="41">
        <v>0</v>
      </c>
      <c r="FC271" s="41">
        <v>0</v>
      </c>
      <c r="FD271" s="41">
        <v>0</v>
      </c>
      <c r="FE271" s="41">
        <v>0</v>
      </c>
      <c r="FF271" s="41">
        <v>0</v>
      </c>
      <c r="FG271" s="41">
        <v>0</v>
      </c>
      <c r="FH271" s="41">
        <v>0</v>
      </c>
      <c r="FI271" s="41">
        <v>0</v>
      </c>
      <c r="FJ271" s="41">
        <v>0</v>
      </c>
      <c r="FK271" s="41">
        <v>0</v>
      </c>
      <c r="FL271" s="41">
        <v>0</v>
      </c>
      <c r="FM271" s="41">
        <v>0</v>
      </c>
      <c r="FN271" s="41">
        <v>0</v>
      </c>
      <c r="FO271" s="41">
        <v>0</v>
      </c>
      <c r="FP271" s="41">
        <v>0</v>
      </c>
      <c r="FQ271" s="41">
        <v>0</v>
      </c>
      <c r="FR271" s="41">
        <v>0</v>
      </c>
      <c r="FS271" s="41">
        <v>0</v>
      </c>
      <c r="FT271" s="41">
        <v>0</v>
      </c>
      <c r="FU271" s="41">
        <v>0</v>
      </c>
      <c r="FV271" s="41">
        <v>0</v>
      </c>
      <c r="FW271" s="41">
        <v>0</v>
      </c>
      <c r="FX271" s="41">
        <v>0</v>
      </c>
      <c r="FY271" s="41"/>
      <c r="FZ271" s="41"/>
      <c r="GA271" s="7"/>
      <c r="GB271" s="41"/>
      <c r="GC271" s="41"/>
      <c r="GD271" s="41"/>
      <c r="GE271" s="41"/>
      <c r="GF271" s="41"/>
      <c r="GG271" s="7"/>
      <c r="GH271" s="7"/>
      <c r="GI271" s="7"/>
      <c r="GJ271" s="7"/>
      <c r="GK271" s="7"/>
      <c r="GL271" s="7"/>
      <c r="GM271" s="7"/>
    </row>
    <row r="272" spans="1:195" x14ac:dyDescent="0.35">
      <c r="A272" s="6" t="s">
        <v>829</v>
      </c>
      <c r="B272" s="7" t="s">
        <v>830</v>
      </c>
      <c r="C272" s="41">
        <f t="shared" ref="C272:BN272" si="346">IF(C259&gt;0,C271,C268)</f>
        <v>0</v>
      </c>
      <c r="D272" s="41">
        <f t="shared" si="346"/>
        <v>0</v>
      </c>
      <c r="E272" s="41">
        <f t="shared" si="346"/>
        <v>0</v>
      </c>
      <c r="F272" s="41">
        <f t="shared" si="346"/>
        <v>0</v>
      </c>
      <c r="G272" s="41">
        <f t="shared" si="346"/>
        <v>0</v>
      </c>
      <c r="H272" s="41">
        <f t="shared" si="346"/>
        <v>0</v>
      </c>
      <c r="I272" s="41">
        <f t="shared" si="346"/>
        <v>0</v>
      </c>
      <c r="J272" s="41">
        <f t="shared" si="346"/>
        <v>0</v>
      </c>
      <c r="K272" s="41">
        <f t="shared" si="346"/>
        <v>0</v>
      </c>
      <c r="L272" s="41">
        <f t="shared" si="346"/>
        <v>0</v>
      </c>
      <c r="M272" s="41">
        <f t="shared" si="346"/>
        <v>0</v>
      </c>
      <c r="N272" s="41">
        <f t="shared" si="346"/>
        <v>0</v>
      </c>
      <c r="O272" s="41">
        <f t="shared" si="346"/>
        <v>0</v>
      </c>
      <c r="P272" s="41">
        <f t="shared" si="346"/>
        <v>0</v>
      </c>
      <c r="Q272" s="41">
        <f t="shared" si="346"/>
        <v>0</v>
      </c>
      <c r="R272" s="41">
        <f t="shared" si="346"/>
        <v>0</v>
      </c>
      <c r="S272" s="41">
        <f t="shared" si="346"/>
        <v>0</v>
      </c>
      <c r="T272" s="41">
        <f t="shared" si="346"/>
        <v>0</v>
      </c>
      <c r="U272" s="41">
        <f t="shared" si="346"/>
        <v>0</v>
      </c>
      <c r="V272" s="41">
        <f t="shared" si="346"/>
        <v>0</v>
      </c>
      <c r="W272" s="41">
        <f t="shared" si="346"/>
        <v>0</v>
      </c>
      <c r="X272" s="41">
        <f t="shared" si="346"/>
        <v>0</v>
      </c>
      <c r="Y272" s="41">
        <f t="shared" si="346"/>
        <v>0</v>
      </c>
      <c r="Z272" s="41">
        <f t="shared" si="346"/>
        <v>0</v>
      </c>
      <c r="AA272" s="41">
        <f t="shared" si="346"/>
        <v>0</v>
      </c>
      <c r="AB272" s="41">
        <f t="shared" si="346"/>
        <v>0</v>
      </c>
      <c r="AC272" s="41">
        <f t="shared" si="346"/>
        <v>0</v>
      </c>
      <c r="AD272" s="41">
        <f t="shared" si="346"/>
        <v>0</v>
      </c>
      <c r="AE272" s="41">
        <f t="shared" si="346"/>
        <v>0</v>
      </c>
      <c r="AF272" s="41">
        <f t="shared" si="346"/>
        <v>0</v>
      </c>
      <c r="AG272" s="41">
        <f t="shared" si="346"/>
        <v>0</v>
      </c>
      <c r="AH272" s="41">
        <f t="shared" si="346"/>
        <v>0</v>
      </c>
      <c r="AI272" s="41">
        <f t="shared" si="346"/>
        <v>0</v>
      </c>
      <c r="AJ272" s="41">
        <f t="shared" si="346"/>
        <v>0</v>
      </c>
      <c r="AK272" s="41">
        <f t="shared" si="346"/>
        <v>0</v>
      </c>
      <c r="AL272" s="41">
        <f t="shared" si="346"/>
        <v>0</v>
      </c>
      <c r="AM272" s="41">
        <f t="shared" si="346"/>
        <v>0</v>
      </c>
      <c r="AN272" s="41">
        <f t="shared" si="346"/>
        <v>0</v>
      </c>
      <c r="AO272" s="41">
        <f t="shared" si="346"/>
        <v>0</v>
      </c>
      <c r="AP272" s="41">
        <f t="shared" si="346"/>
        <v>0</v>
      </c>
      <c r="AQ272" s="41">
        <f t="shared" si="346"/>
        <v>0</v>
      </c>
      <c r="AR272" s="41">
        <f t="shared" si="346"/>
        <v>0</v>
      </c>
      <c r="AS272" s="41">
        <f t="shared" si="346"/>
        <v>0</v>
      </c>
      <c r="AT272" s="41">
        <f t="shared" si="346"/>
        <v>0</v>
      </c>
      <c r="AU272" s="41">
        <f t="shared" si="346"/>
        <v>0</v>
      </c>
      <c r="AV272" s="41">
        <f t="shared" si="346"/>
        <v>0</v>
      </c>
      <c r="AW272" s="41">
        <f t="shared" si="346"/>
        <v>0</v>
      </c>
      <c r="AX272" s="41">
        <f t="shared" si="346"/>
        <v>0</v>
      </c>
      <c r="AY272" s="41">
        <f t="shared" si="346"/>
        <v>0</v>
      </c>
      <c r="AZ272" s="41">
        <f t="shared" si="346"/>
        <v>0</v>
      </c>
      <c r="BA272" s="41">
        <f t="shared" si="346"/>
        <v>0</v>
      </c>
      <c r="BB272" s="41">
        <f t="shared" si="346"/>
        <v>0</v>
      </c>
      <c r="BC272" s="41">
        <f t="shared" si="346"/>
        <v>0</v>
      </c>
      <c r="BD272" s="41">
        <f t="shared" si="346"/>
        <v>0</v>
      </c>
      <c r="BE272" s="41">
        <f t="shared" si="346"/>
        <v>0</v>
      </c>
      <c r="BF272" s="41">
        <f t="shared" si="346"/>
        <v>0</v>
      </c>
      <c r="BG272" s="41">
        <f t="shared" si="346"/>
        <v>0</v>
      </c>
      <c r="BH272" s="41">
        <f t="shared" si="346"/>
        <v>0</v>
      </c>
      <c r="BI272" s="41">
        <f t="shared" si="346"/>
        <v>0</v>
      </c>
      <c r="BJ272" s="41">
        <f t="shared" si="346"/>
        <v>0</v>
      </c>
      <c r="BK272" s="41">
        <f t="shared" si="346"/>
        <v>0</v>
      </c>
      <c r="BL272" s="41">
        <f t="shared" si="346"/>
        <v>0</v>
      </c>
      <c r="BM272" s="41">
        <f t="shared" si="346"/>
        <v>0</v>
      </c>
      <c r="BN272" s="41">
        <f t="shared" si="346"/>
        <v>0</v>
      </c>
      <c r="BO272" s="41">
        <f t="shared" ref="BO272:DZ272" si="347">IF(BO259&gt;0,BO271,BO268)</f>
        <v>0</v>
      </c>
      <c r="BP272" s="41">
        <f t="shared" si="347"/>
        <v>0</v>
      </c>
      <c r="BQ272" s="41">
        <f t="shared" si="347"/>
        <v>0</v>
      </c>
      <c r="BR272" s="41">
        <f t="shared" si="347"/>
        <v>0</v>
      </c>
      <c r="BS272" s="41">
        <f t="shared" si="347"/>
        <v>0</v>
      </c>
      <c r="BT272" s="41">
        <f t="shared" si="347"/>
        <v>0</v>
      </c>
      <c r="BU272" s="41">
        <f t="shared" si="347"/>
        <v>0</v>
      </c>
      <c r="BV272" s="41">
        <f t="shared" si="347"/>
        <v>5.3600000000000002E-4</v>
      </c>
      <c r="BW272" s="41">
        <f t="shared" si="347"/>
        <v>0</v>
      </c>
      <c r="BX272" s="41">
        <f t="shared" si="347"/>
        <v>0</v>
      </c>
      <c r="BY272" s="41">
        <f t="shared" si="347"/>
        <v>0</v>
      </c>
      <c r="BZ272" s="41">
        <f t="shared" si="347"/>
        <v>0</v>
      </c>
      <c r="CA272" s="41">
        <f t="shared" si="347"/>
        <v>0</v>
      </c>
      <c r="CB272" s="41">
        <f t="shared" si="347"/>
        <v>0</v>
      </c>
      <c r="CC272" s="41">
        <f t="shared" si="347"/>
        <v>0</v>
      </c>
      <c r="CD272" s="41">
        <f t="shared" si="347"/>
        <v>0</v>
      </c>
      <c r="CE272" s="41">
        <f t="shared" si="347"/>
        <v>0</v>
      </c>
      <c r="CF272" s="41">
        <f t="shared" si="347"/>
        <v>0</v>
      </c>
      <c r="CG272" s="41">
        <f t="shared" si="347"/>
        <v>0</v>
      </c>
      <c r="CH272" s="41">
        <f t="shared" si="347"/>
        <v>0</v>
      </c>
      <c r="CI272" s="41">
        <f t="shared" si="347"/>
        <v>0</v>
      </c>
      <c r="CJ272" s="41">
        <f t="shared" si="347"/>
        <v>0</v>
      </c>
      <c r="CK272" s="41">
        <f t="shared" si="347"/>
        <v>0</v>
      </c>
      <c r="CL272" s="41">
        <f t="shared" si="347"/>
        <v>0</v>
      </c>
      <c r="CM272" s="41">
        <f t="shared" si="347"/>
        <v>0</v>
      </c>
      <c r="CN272" s="41">
        <f t="shared" si="347"/>
        <v>0</v>
      </c>
      <c r="CO272" s="41">
        <f t="shared" si="347"/>
        <v>0</v>
      </c>
      <c r="CP272" s="41">
        <f t="shared" si="347"/>
        <v>7.4899999999999999E-4</v>
      </c>
      <c r="CQ272" s="41">
        <f t="shared" si="347"/>
        <v>0</v>
      </c>
      <c r="CR272" s="41">
        <f t="shared" si="347"/>
        <v>0</v>
      </c>
      <c r="CS272" s="41">
        <f t="shared" si="347"/>
        <v>0</v>
      </c>
      <c r="CT272" s="41">
        <f t="shared" si="347"/>
        <v>0</v>
      </c>
      <c r="CU272" s="41">
        <f t="shared" si="347"/>
        <v>0</v>
      </c>
      <c r="CV272" s="41">
        <f t="shared" si="347"/>
        <v>0</v>
      </c>
      <c r="CW272" s="41">
        <f t="shared" si="347"/>
        <v>0</v>
      </c>
      <c r="CX272" s="41">
        <f t="shared" si="347"/>
        <v>0</v>
      </c>
      <c r="CY272" s="41">
        <f t="shared" si="347"/>
        <v>0</v>
      </c>
      <c r="CZ272" s="41">
        <f t="shared" si="347"/>
        <v>0</v>
      </c>
      <c r="DA272" s="41">
        <f t="shared" si="347"/>
        <v>0</v>
      </c>
      <c r="DB272" s="41">
        <f t="shared" si="347"/>
        <v>0</v>
      </c>
      <c r="DC272" s="41">
        <f t="shared" si="347"/>
        <v>0</v>
      </c>
      <c r="DD272" s="41">
        <f t="shared" si="347"/>
        <v>0</v>
      </c>
      <c r="DE272" s="41">
        <f t="shared" si="347"/>
        <v>0</v>
      </c>
      <c r="DF272" s="41">
        <f t="shared" si="347"/>
        <v>0</v>
      </c>
      <c r="DG272" s="41">
        <f t="shared" si="347"/>
        <v>0</v>
      </c>
      <c r="DH272" s="41">
        <f t="shared" si="347"/>
        <v>0</v>
      </c>
      <c r="DI272" s="41">
        <f t="shared" si="347"/>
        <v>0</v>
      </c>
      <c r="DJ272" s="41">
        <f t="shared" si="347"/>
        <v>0</v>
      </c>
      <c r="DK272" s="41">
        <f t="shared" si="347"/>
        <v>0</v>
      </c>
      <c r="DL272" s="41">
        <f t="shared" si="347"/>
        <v>0</v>
      </c>
      <c r="DM272" s="41">
        <f t="shared" si="347"/>
        <v>0</v>
      </c>
      <c r="DN272" s="41">
        <f t="shared" si="347"/>
        <v>0</v>
      </c>
      <c r="DO272" s="41">
        <f t="shared" si="347"/>
        <v>0</v>
      </c>
      <c r="DP272" s="41">
        <f t="shared" si="347"/>
        <v>0</v>
      </c>
      <c r="DQ272" s="41">
        <f t="shared" si="347"/>
        <v>6.9300000000000004E-4</v>
      </c>
      <c r="DR272" s="41">
        <f t="shared" si="347"/>
        <v>0</v>
      </c>
      <c r="DS272" s="41">
        <f t="shared" si="347"/>
        <v>0</v>
      </c>
      <c r="DT272" s="41">
        <f t="shared" si="347"/>
        <v>0</v>
      </c>
      <c r="DU272" s="41">
        <f t="shared" si="347"/>
        <v>0</v>
      </c>
      <c r="DV272" s="41">
        <f t="shared" si="347"/>
        <v>0</v>
      </c>
      <c r="DW272" s="41">
        <f t="shared" si="347"/>
        <v>0</v>
      </c>
      <c r="DX272" s="41">
        <f t="shared" si="347"/>
        <v>0</v>
      </c>
      <c r="DY272" s="41">
        <f t="shared" si="347"/>
        <v>0</v>
      </c>
      <c r="DZ272" s="41">
        <f t="shared" si="347"/>
        <v>0</v>
      </c>
      <c r="EA272" s="41">
        <f t="shared" ref="EA272:FX272" si="348">IF(EA259&gt;0,EA271,EA268)</f>
        <v>8.6299999999999994E-4</v>
      </c>
      <c r="EB272" s="41">
        <f t="shared" si="348"/>
        <v>0</v>
      </c>
      <c r="EC272" s="41">
        <f t="shared" si="348"/>
        <v>0</v>
      </c>
      <c r="ED272" s="41">
        <f t="shared" si="348"/>
        <v>1.7200000000000001E-4</v>
      </c>
      <c r="EE272" s="41">
        <f t="shared" si="348"/>
        <v>0</v>
      </c>
      <c r="EF272" s="41">
        <f t="shared" si="348"/>
        <v>0</v>
      </c>
      <c r="EG272" s="41">
        <f t="shared" si="348"/>
        <v>0</v>
      </c>
      <c r="EH272" s="41">
        <f t="shared" si="348"/>
        <v>0</v>
      </c>
      <c r="EI272" s="41">
        <f t="shared" si="348"/>
        <v>0</v>
      </c>
      <c r="EJ272" s="41">
        <f t="shared" si="348"/>
        <v>0</v>
      </c>
      <c r="EK272" s="41">
        <f t="shared" si="348"/>
        <v>0</v>
      </c>
      <c r="EL272" s="41">
        <f t="shared" si="348"/>
        <v>0</v>
      </c>
      <c r="EM272" s="41">
        <f t="shared" si="348"/>
        <v>0</v>
      </c>
      <c r="EN272" s="41">
        <f t="shared" si="348"/>
        <v>0</v>
      </c>
      <c r="EO272" s="41">
        <f t="shared" si="348"/>
        <v>0</v>
      </c>
      <c r="EP272" s="41">
        <f t="shared" si="348"/>
        <v>0</v>
      </c>
      <c r="EQ272" s="41">
        <f t="shared" si="348"/>
        <v>0</v>
      </c>
      <c r="ER272" s="41">
        <f t="shared" si="348"/>
        <v>0</v>
      </c>
      <c r="ES272" s="41">
        <f t="shared" si="348"/>
        <v>0</v>
      </c>
      <c r="ET272" s="41">
        <f t="shared" si="348"/>
        <v>0</v>
      </c>
      <c r="EU272" s="41">
        <f t="shared" si="348"/>
        <v>0</v>
      </c>
      <c r="EV272" s="41">
        <f t="shared" si="348"/>
        <v>0</v>
      </c>
      <c r="EW272" s="41">
        <f t="shared" si="348"/>
        <v>0</v>
      </c>
      <c r="EX272" s="41">
        <f t="shared" si="348"/>
        <v>0</v>
      </c>
      <c r="EY272" s="41">
        <f t="shared" si="348"/>
        <v>0</v>
      </c>
      <c r="EZ272" s="41">
        <f t="shared" si="348"/>
        <v>0</v>
      </c>
      <c r="FA272" s="41">
        <f t="shared" si="348"/>
        <v>0</v>
      </c>
      <c r="FB272" s="41">
        <f t="shared" si="348"/>
        <v>2.7900000000000001E-4</v>
      </c>
      <c r="FC272" s="41">
        <f t="shared" si="348"/>
        <v>0</v>
      </c>
      <c r="FD272" s="41">
        <f t="shared" si="348"/>
        <v>0</v>
      </c>
      <c r="FE272" s="41">
        <f t="shared" si="348"/>
        <v>0</v>
      </c>
      <c r="FF272" s="41">
        <f t="shared" si="348"/>
        <v>0</v>
      </c>
      <c r="FG272" s="41">
        <f t="shared" si="348"/>
        <v>0</v>
      </c>
      <c r="FH272" s="41">
        <f t="shared" si="348"/>
        <v>0</v>
      </c>
      <c r="FI272" s="41">
        <f t="shared" si="348"/>
        <v>0</v>
      </c>
      <c r="FJ272" s="41">
        <f t="shared" si="348"/>
        <v>6.7999999999999994E-4</v>
      </c>
      <c r="FK272" s="41">
        <f t="shared" si="348"/>
        <v>4.8000000000000001E-5</v>
      </c>
      <c r="FL272" s="41">
        <f t="shared" si="348"/>
        <v>0</v>
      </c>
      <c r="FM272" s="41">
        <f t="shared" si="348"/>
        <v>0</v>
      </c>
      <c r="FN272" s="41">
        <f t="shared" si="348"/>
        <v>0</v>
      </c>
      <c r="FO272" s="41">
        <f t="shared" si="348"/>
        <v>1.45E-4</v>
      </c>
      <c r="FP272" s="41">
        <f t="shared" si="348"/>
        <v>0</v>
      </c>
      <c r="FQ272" s="41">
        <f t="shared" si="348"/>
        <v>1.049E-3</v>
      </c>
      <c r="FR272" s="41">
        <f t="shared" si="348"/>
        <v>1.1900000000000001E-4</v>
      </c>
      <c r="FS272" s="41">
        <f t="shared" si="348"/>
        <v>0</v>
      </c>
      <c r="FT272" s="41">
        <f t="shared" si="348"/>
        <v>1.1900000000000001E-4</v>
      </c>
      <c r="FU272" s="41">
        <f t="shared" si="348"/>
        <v>0</v>
      </c>
      <c r="FV272" s="41">
        <f t="shared" si="348"/>
        <v>0</v>
      </c>
      <c r="FW272" s="41">
        <f t="shared" si="348"/>
        <v>0</v>
      </c>
      <c r="FX272" s="41">
        <f t="shared" si="348"/>
        <v>0</v>
      </c>
      <c r="FY272" s="41"/>
      <c r="FZ272" s="41">
        <f>SUM(C272:FX272)</f>
        <v>5.4520000000000002E-3</v>
      </c>
      <c r="GA272" s="7"/>
      <c r="GB272" s="41"/>
      <c r="GC272" s="41"/>
      <c r="GD272" s="41"/>
      <c r="GE272" s="41"/>
      <c r="GF272" s="41"/>
      <c r="GG272" s="7"/>
      <c r="GH272" s="7"/>
      <c r="GI272" s="7"/>
      <c r="GJ272" s="7"/>
      <c r="GK272" s="7"/>
      <c r="GL272" s="7"/>
      <c r="GM272" s="7"/>
    </row>
    <row r="273" spans="1:195" x14ac:dyDescent="0.35">
      <c r="A273" s="7"/>
      <c r="B273" s="7" t="s">
        <v>831</v>
      </c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>
        <f>EA272*EA46</f>
        <v>531964.49580699997</v>
      </c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41"/>
      <c r="FZ273" s="41" t="s">
        <v>2</v>
      </c>
      <c r="GA273" s="7"/>
      <c r="GB273" s="41"/>
      <c r="GC273" s="7"/>
      <c r="GD273" s="41"/>
      <c r="GE273" s="41"/>
      <c r="GF273" s="41"/>
      <c r="GG273" s="7"/>
      <c r="GH273" s="7"/>
      <c r="GI273" s="7"/>
      <c r="GJ273" s="7"/>
      <c r="GK273" s="7"/>
      <c r="GL273" s="7"/>
      <c r="GM273" s="7"/>
    </row>
    <row r="274" spans="1:195" x14ac:dyDescent="0.35">
      <c r="A274" s="6"/>
      <c r="B274" s="7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  <c r="EU274" s="60"/>
      <c r="EV274" s="60"/>
      <c r="EW274" s="60"/>
      <c r="EX274" s="60"/>
      <c r="EY274" s="60"/>
      <c r="EZ274" s="60"/>
      <c r="FA274" s="60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41"/>
      <c r="FZ274" s="41"/>
      <c r="GA274" s="7"/>
      <c r="GB274" s="7"/>
      <c r="GC274" s="7"/>
      <c r="GD274" s="7"/>
      <c r="GE274" s="7"/>
      <c r="GF274" s="41"/>
      <c r="GG274" s="7"/>
      <c r="GH274" s="7"/>
      <c r="GI274" s="7"/>
      <c r="GJ274" s="7"/>
      <c r="GK274" s="7"/>
      <c r="GL274" s="7"/>
      <c r="GM274" s="7"/>
    </row>
    <row r="275" spans="1:195" x14ac:dyDescent="0.35">
      <c r="A275" s="6" t="s">
        <v>593</v>
      </c>
      <c r="B275" s="42" t="s">
        <v>832</v>
      </c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/>
      <c r="BO275" s="102"/>
      <c r="BP275" s="102"/>
      <c r="BQ275" s="102"/>
      <c r="BR275" s="102"/>
      <c r="BS275" s="102"/>
      <c r="BT275" s="102"/>
      <c r="BU275" s="102"/>
      <c r="BV275" s="102"/>
      <c r="BW275" s="102"/>
      <c r="BX275" s="102"/>
      <c r="BY275" s="102"/>
      <c r="BZ275" s="102"/>
      <c r="CA275" s="102"/>
      <c r="CB275" s="102"/>
      <c r="CC275" s="102"/>
      <c r="CD275" s="102"/>
      <c r="CE275" s="102"/>
      <c r="CF275" s="102"/>
      <c r="CG275" s="102"/>
      <c r="CH275" s="102"/>
      <c r="CI275" s="102"/>
      <c r="CJ275" s="102"/>
      <c r="CK275" s="102"/>
      <c r="CL275" s="102"/>
      <c r="CM275" s="102"/>
      <c r="CN275" s="102"/>
      <c r="CO275" s="102"/>
      <c r="CP275" s="102"/>
      <c r="CQ275" s="102"/>
      <c r="CR275" s="102"/>
      <c r="CS275" s="102"/>
      <c r="CT275" s="102"/>
      <c r="CU275" s="102"/>
      <c r="CV275" s="102"/>
      <c r="CW275" s="102"/>
      <c r="CX275" s="102"/>
      <c r="CY275" s="102"/>
      <c r="CZ275" s="102"/>
      <c r="DA275" s="102"/>
      <c r="DB275" s="102"/>
      <c r="DC275" s="102"/>
      <c r="DD275" s="102"/>
      <c r="DE275" s="102"/>
      <c r="DF275" s="102"/>
      <c r="DG275" s="102"/>
      <c r="DH275" s="102"/>
      <c r="DI275" s="102"/>
      <c r="DJ275" s="102"/>
      <c r="DK275" s="102"/>
      <c r="DL275" s="102"/>
      <c r="DM275" s="102"/>
      <c r="DN275" s="102"/>
      <c r="DO275" s="102"/>
      <c r="DP275" s="102"/>
      <c r="DQ275" s="102">
        <f>GE277*DQ276</f>
        <v>-142435.16960237615</v>
      </c>
      <c r="DR275" s="102"/>
      <c r="DS275" s="102"/>
      <c r="DT275" s="102"/>
      <c r="DU275" s="102"/>
      <c r="DV275" s="102"/>
      <c r="DW275" s="102"/>
      <c r="DX275" s="102"/>
      <c r="DY275" s="102"/>
      <c r="DZ275" s="102"/>
      <c r="EA275" s="102">
        <f>EA276*GE277</f>
        <v>-103511.02626960937</v>
      </c>
      <c r="EB275" s="102">
        <f>EA275+103754</f>
        <v>242.9737303906295</v>
      </c>
      <c r="EC275" s="102"/>
      <c r="EE275" s="102"/>
      <c r="EF275" s="102"/>
      <c r="EG275" s="102"/>
      <c r="EH275" s="102"/>
      <c r="EI275" s="102"/>
      <c r="EJ275" s="102"/>
      <c r="EK275" s="102"/>
      <c r="EL275" s="102"/>
      <c r="EM275" s="102"/>
      <c r="EN275" s="102"/>
      <c r="EO275" s="102"/>
      <c r="EP275" s="102"/>
      <c r="EQ275" s="102"/>
      <c r="ER275" s="102"/>
      <c r="ES275" s="102"/>
      <c r="ET275" s="102"/>
      <c r="EU275" s="102"/>
      <c r="EV275" s="102"/>
      <c r="EW275" s="102"/>
      <c r="EX275" s="102"/>
      <c r="EY275" s="102"/>
      <c r="EZ275" s="102"/>
      <c r="FA275" s="102"/>
      <c r="FB275" s="102"/>
      <c r="FC275" s="102"/>
      <c r="FD275" s="102"/>
      <c r="FE275" s="102"/>
      <c r="FF275" s="102"/>
      <c r="FG275" s="102"/>
      <c r="FH275" s="102"/>
      <c r="FI275" s="102"/>
      <c r="FJ275" s="102"/>
      <c r="FK275" s="102"/>
      <c r="FL275" s="102"/>
      <c r="FM275" s="102"/>
      <c r="FN275" s="102"/>
      <c r="FO275" s="102"/>
      <c r="FP275" s="102"/>
      <c r="FQ275" s="102"/>
      <c r="FS275" s="102"/>
      <c r="FT275" s="102"/>
      <c r="FU275" s="102"/>
      <c r="FV275" s="102"/>
      <c r="FW275" s="102"/>
      <c r="FX275" s="102"/>
      <c r="FY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</row>
    <row r="276" spans="1:195" x14ac:dyDescent="0.35">
      <c r="A276" s="6" t="s">
        <v>833</v>
      </c>
      <c r="B276" s="7" t="s">
        <v>834</v>
      </c>
      <c r="C276" s="7">
        <f>C246</f>
        <v>73954861.319999993</v>
      </c>
      <c r="D276" s="7">
        <f t="shared" ref="D276:BO276" si="349">D246</f>
        <v>430454977.94999999</v>
      </c>
      <c r="E276" s="7">
        <f t="shared" si="349"/>
        <v>70557209.909999996</v>
      </c>
      <c r="F276" s="7">
        <f t="shared" si="349"/>
        <v>245257749.11000001</v>
      </c>
      <c r="G276" s="7">
        <f t="shared" si="349"/>
        <v>17348871.469999999</v>
      </c>
      <c r="H276" s="7">
        <f t="shared" si="349"/>
        <v>12444842.1</v>
      </c>
      <c r="I276" s="7">
        <f t="shared" si="349"/>
        <v>98482143.920000002</v>
      </c>
      <c r="J276" s="7">
        <f t="shared" si="349"/>
        <v>22995898.809999999</v>
      </c>
      <c r="K276" s="7">
        <f t="shared" si="349"/>
        <v>3999988.45</v>
      </c>
      <c r="L276" s="7">
        <f t="shared" si="349"/>
        <v>25386664.190000001</v>
      </c>
      <c r="M276" s="7">
        <f t="shared" si="349"/>
        <v>13715457.560000001</v>
      </c>
      <c r="N276" s="7">
        <f t="shared" si="349"/>
        <v>562332280.88999999</v>
      </c>
      <c r="O276" s="7">
        <f t="shared" si="349"/>
        <v>139764829.44999999</v>
      </c>
      <c r="P276" s="7">
        <f t="shared" si="349"/>
        <v>4908941.29</v>
      </c>
      <c r="Q276" s="7">
        <f t="shared" si="349"/>
        <v>443114474.42000002</v>
      </c>
      <c r="R276" s="7">
        <f t="shared" si="349"/>
        <v>63499991.270000003</v>
      </c>
      <c r="S276" s="7">
        <f t="shared" si="349"/>
        <v>17988665.969999999</v>
      </c>
      <c r="T276" s="7">
        <f t="shared" si="349"/>
        <v>3025903.33</v>
      </c>
      <c r="U276" s="7">
        <f t="shared" si="349"/>
        <v>1161742.24</v>
      </c>
      <c r="V276" s="7">
        <f t="shared" si="349"/>
        <v>3931927.29</v>
      </c>
      <c r="W276" s="7">
        <f t="shared" si="349"/>
        <v>3433578.72</v>
      </c>
      <c r="X276" s="7">
        <f t="shared" si="349"/>
        <v>1059857.6599999999</v>
      </c>
      <c r="Y276" s="7">
        <f t="shared" si="349"/>
        <v>10553044.779999999</v>
      </c>
      <c r="Z276" s="7">
        <f t="shared" si="349"/>
        <v>3530879.47</v>
      </c>
      <c r="AA276" s="7">
        <f t="shared" si="349"/>
        <v>327706369.66000003</v>
      </c>
      <c r="AB276" s="7">
        <f t="shared" si="349"/>
        <v>298779016.99000001</v>
      </c>
      <c r="AC276" s="7">
        <f t="shared" si="349"/>
        <v>10369637.310000001</v>
      </c>
      <c r="AD276" s="7">
        <f t="shared" si="349"/>
        <v>14863831.52</v>
      </c>
      <c r="AE276" s="7">
        <f t="shared" si="349"/>
        <v>1913049.93</v>
      </c>
      <c r="AF276" s="7">
        <f t="shared" si="349"/>
        <v>3131922.74</v>
      </c>
      <c r="AG276" s="7">
        <f t="shared" si="349"/>
        <v>7430644.4400000004</v>
      </c>
      <c r="AH276" s="7">
        <f t="shared" si="349"/>
        <v>10886022.640000001</v>
      </c>
      <c r="AI276" s="7">
        <f t="shared" si="349"/>
        <v>4958540.28</v>
      </c>
      <c r="AJ276" s="7">
        <f t="shared" si="349"/>
        <v>3130997.82</v>
      </c>
      <c r="AK276" s="7">
        <f t="shared" si="349"/>
        <v>3251395.59</v>
      </c>
      <c r="AL276" s="7">
        <f t="shared" si="349"/>
        <v>4119445.99</v>
      </c>
      <c r="AM276" s="7">
        <f t="shared" si="349"/>
        <v>4995277.1500000004</v>
      </c>
      <c r="AN276" s="7">
        <f t="shared" si="349"/>
        <v>4595356.92</v>
      </c>
      <c r="AO276" s="7">
        <f t="shared" si="349"/>
        <v>47271864.119999997</v>
      </c>
      <c r="AP276" s="7">
        <f t="shared" si="349"/>
        <v>946104514.09000003</v>
      </c>
      <c r="AQ276" s="7">
        <f t="shared" si="349"/>
        <v>3954193.91</v>
      </c>
      <c r="AR276" s="7">
        <f t="shared" si="349"/>
        <v>665166797.85000002</v>
      </c>
      <c r="AS276" s="7">
        <f t="shared" si="349"/>
        <v>75843323.340000004</v>
      </c>
      <c r="AT276" s="7">
        <f t="shared" si="349"/>
        <v>24877667.48</v>
      </c>
      <c r="AU276" s="7">
        <f t="shared" si="349"/>
        <v>4413146.24</v>
      </c>
      <c r="AV276" s="7">
        <f t="shared" si="349"/>
        <v>4673195.6399999997</v>
      </c>
      <c r="AW276" s="7">
        <f t="shared" si="349"/>
        <v>4091537.9</v>
      </c>
      <c r="AX276" s="7">
        <f t="shared" si="349"/>
        <v>1553475.09</v>
      </c>
      <c r="AY276" s="7">
        <f t="shared" si="349"/>
        <v>5581936.5199999996</v>
      </c>
      <c r="AZ276" s="7">
        <f t="shared" si="349"/>
        <v>137191598.38</v>
      </c>
      <c r="BA276" s="7">
        <f t="shared" si="349"/>
        <v>95068932.730000004</v>
      </c>
      <c r="BB276" s="7">
        <f t="shared" si="349"/>
        <v>80567335.099999994</v>
      </c>
      <c r="BC276" s="7">
        <f t="shared" si="349"/>
        <v>282997390.63</v>
      </c>
      <c r="BD276" s="7">
        <f t="shared" si="349"/>
        <v>37115618.960000001</v>
      </c>
      <c r="BE276" s="7">
        <f t="shared" si="349"/>
        <v>14329457.960000001</v>
      </c>
      <c r="BF276" s="7">
        <f t="shared" si="349"/>
        <v>261883537.88</v>
      </c>
      <c r="BG276" s="7">
        <f t="shared" si="349"/>
        <v>10864091.02</v>
      </c>
      <c r="BH276" s="7">
        <f t="shared" si="349"/>
        <v>7062954.5800000001</v>
      </c>
      <c r="BI276" s="7">
        <f t="shared" si="349"/>
        <v>4227395.8</v>
      </c>
      <c r="BJ276" s="7">
        <f t="shared" si="349"/>
        <v>64749749.32</v>
      </c>
      <c r="BK276" s="7">
        <f t="shared" si="349"/>
        <v>314588393.17000002</v>
      </c>
      <c r="BL276" s="7">
        <f t="shared" si="349"/>
        <v>2392285.4900000002</v>
      </c>
      <c r="BM276" s="7">
        <f t="shared" si="349"/>
        <v>5066707.46</v>
      </c>
      <c r="BN276" s="7">
        <f t="shared" si="349"/>
        <v>33896452.170000002</v>
      </c>
      <c r="BO276" s="7">
        <f t="shared" si="349"/>
        <v>13903515.82</v>
      </c>
      <c r="BP276" s="7">
        <f t="shared" ref="BP276:EA276" si="350">BP246</f>
        <v>3294924.2</v>
      </c>
      <c r="BQ276" s="7">
        <f t="shared" si="350"/>
        <v>67696573.129999995</v>
      </c>
      <c r="BR276" s="7">
        <f t="shared" si="350"/>
        <v>46863756.460000001</v>
      </c>
      <c r="BS276" s="7">
        <f t="shared" si="350"/>
        <v>13450805.83</v>
      </c>
      <c r="BT276" s="7">
        <f t="shared" si="350"/>
        <v>5423377.0899999999</v>
      </c>
      <c r="BU276" s="7">
        <f t="shared" si="350"/>
        <v>5522574.6100000003</v>
      </c>
      <c r="BV276" s="7">
        <f t="shared" si="350"/>
        <v>13576300.4</v>
      </c>
      <c r="BW276" s="7">
        <f t="shared" si="350"/>
        <v>21462163.059999999</v>
      </c>
      <c r="BX276" s="7">
        <f t="shared" si="350"/>
        <v>1620405.31</v>
      </c>
      <c r="BY276" s="7">
        <f t="shared" si="350"/>
        <v>5529200.6100000003</v>
      </c>
      <c r="BZ276" s="7">
        <f t="shared" si="350"/>
        <v>3408168.08</v>
      </c>
      <c r="CA276" s="7">
        <f t="shared" si="350"/>
        <v>2936115.31</v>
      </c>
      <c r="CB276" s="7">
        <f t="shared" si="350"/>
        <v>805075089.74000001</v>
      </c>
      <c r="CC276" s="7">
        <f t="shared" si="350"/>
        <v>3282593.38</v>
      </c>
      <c r="CD276" s="7">
        <f t="shared" si="350"/>
        <v>3248169.55</v>
      </c>
      <c r="CE276" s="7">
        <f t="shared" si="350"/>
        <v>2814070.95</v>
      </c>
      <c r="CF276" s="7">
        <f t="shared" si="350"/>
        <v>2353383.25</v>
      </c>
      <c r="CG276" s="7">
        <f t="shared" si="350"/>
        <v>3417682.2</v>
      </c>
      <c r="CH276" s="7">
        <f t="shared" si="350"/>
        <v>2150336.34</v>
      </c>
      <c r="CI276" s="7">
        <f t="shared" si="350"/>
        <v>7913660.3799999999</v>
      </c>
      <c r="CJ276" s="7">
        <f t="shared" si="350"/>
        <v>10633667.390000001</v>
      </c>
      <c r="CK276" s="7">
        <f t="shared" si="350"/>
        <v>60801758.240000002</v>
      </c>
      <c r="CL276" s="7">
        <f t="shared" si="350"/>
        <v>14765318.27</v>
      </c>
      <c r="CM276" s="7">
        <f t="shared" si="350"/>
        <v>9179679.3499999996</v>
      </c>
      <c r="CN276" s="7">
        <f t="shared" si="350"/>
        <v>335154892.27999997</v>
      </c>
      <c r="CO276" s="7">
        <f t="shared" si="350"/>
        <v>151463389.41999999</v>
      </c>
      <c r="CP276" s="7">
        <f t="shared" si="350"/>
        <v>11619737.07</v>
      </c>
      <c r="CQ276" s="7">
        <f t="shared" si="350"/>
        <v>9722578.4800000004</v>
      </c>
      <c r="CR276" s="7">
        <f t="shared" si="350"/>
        <v>3758831.73</v>
      </c>
      <c r="CS276" s="7">
        <f t="shared" si="350"/>
        <v>4390796.87</v>
      </c>
      <c r="CT276" s="7">
        <f t="shared" si="350"/>
        <v>2137839.65</v>
      </c>
      <c r="CU276" s="7">
        <f t="shared" si="350"/>
        <v>4272068.5599999996</v>
      </c>
      <c r="CV276" s="7">
        <f t="shared" si="350"/>
        <v>996476.94</v>
      </c>
      <c r="CW276" s="7">
        <f t="shared" si="350"/>
        <v>3492858.88</v>
      </c>
      <c r="CX276" s="7">
        <f t="shared" si="350"/>
        <v>5626472.3399999999</v>
      </c>
      <c r="CY276" s="7">
        <f t="shared" si="350"/>
        <v>1082220.6299999999</v>
      </c>
      <c r="CZ276" s="7">
        <f t="shared" si="350"/>
        <v>20297741.07</v>
      </c>
      <c r="DA276" s="7">
        <f t="shared" si="350"/>
        <v>3385956.29</v>
      </c>
      <c r="DB276" s="7">
        <f t="shared" si="350"/>
        <v>4475640.01</v>
      </c>
      <c r="DC276" s="7">
        <f t="shared" si="350"/>
        <v>3185469.79</v>
      </c>
      <c r="DD276" s="7">
        <f t="shared" si="350"/>
        <v>3031083.9</v>
      </c>
      <c r="DE276" s="7">
        <f t="shared" si="350"/>
        <v>4420160.03</v>
      </c>
      <c r="DF276" s="7">
        <f t="shared" si="350"/>
        <v>220126652.91</v>
      </c>
      <c r="DG276" s="7">
        <f t="shared" si="350"/>
        <v>2048529.01</v>
      </c>
      <c r="DH276" s="7">
        <f t="shared" si="350"/>
        <v>19944607.489999998</v>
      </c>
      <c r="DI276" s="7">
        <f t="shared" si="350"/>
        <v>26484159.91</v>
      </c>
      <c r="DJ276" s="7">
        <f t="shared" si="350"/>
        <v>7450731.3700000001</v>
      </c>
      <c r="DK276" s="7">
        <f t="shared" si="350"/>
        <v>5821855.8700000001</v>
      </c>
      <c r="DL276" s="7">
        <f t="shared" si="350"/>
        <v>61864247.609999999</v>
      </c>
      <c r="DM276" s="7">
        <f t="shared" si="350"/>
        <v>4023653.82</v>
      </c>
      <c r="DN276" s="7">
        <f t="shared" si="350"/>
        <v>14799797.57</v>
      </c>
      <c r="DO276" s="7">
        <f t="shared" si="350"/>
        <v>35174723.609999999</v>
      </c>
      <c r="DP276" s="7">
        <f t="shared" si="350"/>
        <v>3563941.39</v>
      </c>
      <c r="DQ276" s="7">
        <f t="shared" si="350"/>
        <v>9249359.6099999994</v>
      </c>
      <c r="DR276" s="7">
        <f t="shared" si="350"/>
        <v>15469078.470000001</v>
      </c>
      <c r="DS276" s="7">
        <f t="shared" si="350"/>
        <v>8099461.8399999999</v>
      </c>
      <c r="DT276" s="7">
        <f t="shared" si="350"/>
        <v>3410038.08</v>
      </c>
      <c r="DU276" s="7">
        <f t="shared" si="350"/>
        <v>4815715.75</v>
      </c>
      <c r="DV276" s="7">
        <f t="shared" si="350"/>
        <v>3582082.77</v>
      </c>
      <c r="DW276" s="7">
        <f t="shared" si="350"/>
        <v>4411751.32</v>
      </c>
      <c r="DX276" s="7">
        <f t="shared" si="350"/>
        <v>3429291.84</v>
      </c>
      <c r="DY276" s="7">
        <f t="shared" si="350"/>
        <v>4766315.9400000004</v>
      </c>
      <c r="DZ276" s="7">
        <f t="shared" si="350"/>
        <v>8782452.1799999997</v>
      </c>
      <c r="EA276" s="7">
        <f t="shared" si="350"/>
        <v>6721729.6699999999</v>
      </c>
      <c r="EB276" s="7">
        <f t="shared" ref="EB276:FX276" si="351">EB246</f>
        <v>6746025.0899999999</v>
      </c>
      <c r="EC276" s="7">
        <f t="shared" si="351"/>
        <v>4042403.85</v>
      </c>
      <c r="ED276" s="7">
        <f t="shared" si="351"/>
        <v>22024031.41</v>
      </c>
      <c r="EE276" s="7">
        <f t="shared" si="351"/>
        <v>3354536.51</v>
      </c>
      <c r="EF276" s="7">
        <f t="shared" si="351"/>
        <v>15872386.43</v>
      </c>
      <c r="EG276" s="7">
        <f t="shared" si="351"/>
        <v>3779193.05</v>
      </c>
      <c r="EH276" s="7">
        <f t="shared" si="351"/>
        <v>3768897.74</v>
      </c>
      <c r="EI276" s="7">
        <f t="shared" si="351"/>
        <v>159706258.56999999</v>
      </c>
      <c r="EJ276" s="7">
        <f t="shared" si="351"/>
        <v>105749859.64</v>
      </c>
      <c r="EK276" s="7">
        <f t="shared" si="351"/>
        <v>7666837.54</v>
      </c>
      <c r="EL276" s="7">
        <f t="shared" si="351"/>
        <v>5391488.2800000003</v>
      </c>
      <c r="EM276" s="7">
        <f t="shared" si="351"/>
        <v>5041579.28</v>
      </c>
      <c r="EN276" s="7">
        <f t="shared" si="351"/>
        <v>11110352.34</v>
      </c>
      <c r="EO276" s="7">
        <f t="shared" si="351"/>
        <v>4455954.99</v>
      </c>
      <c r="EP276" s="7">
        <f t="shared" si="351"/>
        <v>5521676.2800000003</v>
      </c>
      <c r="EQ276" s="7">
        <f t="shared" si="351"/>
        <v>28955555.170000002</v>
      </c>
      <c r="ER276" s="7">
        <f t="shared" si="351"/>
        <v>4693507.24</v>
      </c>
      <c r="ES276" s="7">
        <f t="shared" si="351"/>
        <v>3170530.44</v>
      </c>
      <c r="ET276" s="7">
        <f t="shared" si="351"/>
        <v>3844495.52</v>
      </c>
      <c r="EU276" s="7">
        <f t="shared" si="351"/>
        <v>7165352.3200000003</v>
      </c>
      <c r="EV276" s="7">
        <f t="shared" si="351"/>
        <v>1738611.73</v>
      </c>
      <c r="EW276" s="7">
        <f t="shared" si="351"/>
        <v>12484856.939999999</v>
      </c>
      <c r="EX276" s="7">
        <f t="shared" si="351"/>
        <v>3360757.33</v>
      </c>
      <c r="EY276" s="7">
        <f t="shared" si="351"/>
        <v>8332261.3600000003</v>
      </c>
      <c r="EZ276" s="7">
        <f t="shared" si="351"/>
        <v>2561323</v>
      </c>
      <c r="FA276" s="7">
        <f t="shared" si="351"/>
        <v>39559467.450000003</v>
      </c>
      <c r="FB276" s="7">
        <f t="shared" si="351"/>
        <v>4469002.29</v>
      </c>
      <c r="FC276" s="7">
        <f t="shared" si="351"/>
        <v>21984095.539999999</v>
      </c>
      <c r="FD276" s="7">
        <f t="shared" si="351"/>
        <v>5221553.29</v>
      </c>
      <c r="FE276" s="7">
        <f t="shared" si="351"/>
        <v>1859462.77</v>
      </c>
      <c r="FF276" s="7">
        <f t="shared" si="351"/>
        <v>3461080.95</v>
      </c>
      <c r="FG276" s="7">
        <f t="shared" si="351"/>
        <v>2578197.79</v>
      </c>
      <c r="FH276" s="7">
        <f t="shared" si="351"/>
        <v>1535132.99</v>
      </c>
      <c r="FI276" s="7">
        <f t="shared" si="351"/>
        <v>19109906.629999999</v>
      </c>
      <c r="FJ276" s="7">
        <f t="shared" si="351"/>
        <v>20853140.969999999</v>
      </c>
      <c r="FK276" s="7">
        <f t="shared" si="351"/>
        <v>27302087.760000002</v>
      </c>
      <c r="FL276" s="7">
        <f t="shared" si="351"/>
        <v>83873152.5</v>
      </c>
      <c r="FM276" s="7">
        <f t="shared" si="351"/>
        <v>39204222.850000001</v>
      </c>
      <c r="FN276" s="7">
        <f t="shared" si="351"/>
        <v>239627169.78</v>
      </c>
      <c r="FO276" s="7">
        <f t="shared" si="351"/>
        <v>12133065.529999999</v>
      </c>
      <c r="FP276" s="7">
        <f t="shared" si="351"/>
        <v>24906944.43</v>
      </c>
      <c r="FQ276" s="7">
        <f t="shared" si="351"/>
        <v>10905715.560000001</v>
      </c>
      <c r="FR276" s="7">
        <f t="shared" si="351"/>
        <v>3137048.98</v>
      </c>
      <c r="FS276" s="7">
        <f t="shared" si="351"/>
        <v>3295490.11</v>
      </c>
      <c r="FT276" s="7">
        <f t="shared" si="351"/>
        <v>1387050.77</v>
      </c>
      <c r="FU276" s="7">
        <f t="shared" si="351"/>
        <v>10020744.689999999</v>
      </c>
      <c r="FV276" s="7">
        <f t="shared" si="351"/>
        <v>8197084.9699999997</v>
      </c>
      <c r="FW276" s="7">
        <f t="shared" si="351"/>
        <v>3155076.85</v>
      </c>
      <c r="FX276" s="7">
        <f t="shared" si="351"/>
        <v>1344738.69</v>
      </c>
      <c r="FY276" s="7"/>
      <c r="FZ276" s="103">
        <f>SUM(C276:FX276)</f>
        <v>9315106890.4900074</v>
      </c>
      <c r="GA276" s="104">
        <v>9315106890.4799995</v>
      </c>
      <c r="GB276" s="104">
        <f>FZ276-GA276</f>
        <v>1.0007858276367188E-2</v>
      </c>
      <c r="GC276" s="7">
        <f>GC277</f>
        <v>9171659248.0849342</v>
      </c>
      <c r="GD276" s="7">
        <f>GC276-FZ276</f>
        <v>-143447642.40507317</v>
      </c>
      <c r="GE276" s="7"/>
      <c r="GF276" s="7"/>
      <c r="GG276" s="7"/>
      <c r="GH276" s="7"/>
      <c r="GI276" s="7"/>
      <c r="GJ276" s="7"/>
      <c r="GK276" s="7"/>
      <c r="GL276" s="7"/>
      <c r="GM276" s="7"/>
    </row>
    <row r="277" spans="1:195" x14ac:dyDescent="0.35">
      <c r="A277" s="6" t="s">
        <v>835</v>
      </c>
      <c r="B277" s="7" t="s">
        <v>836</v>
      </c>
      <c r="C277" s="7">
        <f t="shared" ref="C277:BN277" si="352">C260*C46-C284</f>
        <v>32425784.73</v>
      </c>
      <c r="D277" s="7">
        <f t="shared" si="352"/>
        <v>114595599.528</v>
      </c>
      <c r="E277" s="7">
        <f t="shared" si="352"/>
        <v>33324740.280000001</v>
      </c>
      <c r="F277" s="7">
        <f t="shared" si="352"/>
        <v>81676283.282999992</v>
      </c>
      <c r="G277" s="7">
        <f t="shared" si="352"/>
        <v>13026936.57364</v>
      </c>
      <c r="H277" s="7">
        <f t="shared" si="352"/>
        <v>3519667.7009999999</v>
      </c>
      <c r="I277" s="7">
        <f t="shared" si="352"/>
        <v>29997445.77</v>
      </c>
      <c r="J277" s="7">
        <f t="shared" si="352"/>
        <v>4411125.7560000001</v>
      </c>
      <c r="K277" s="7">
        <f t="shared" si="352"/>
        <v>1268069.7690000001</v>
      </c>
      <c r="L277" s="7">
        <f t="shared" si="352"/>
        <v>20666080.574360002</v>
      </c>
      <c r="M277" s="7">
        <f t="shared" si="352"/>
        <v>7916244.56238</v>
      </c>
      <c r="N277" s="7">
        <f t="shared" si="352"/>
        <v>166503812.34416398</v>
      </c>
      <c r="O277" s="7">
        <f t="shared" si="352"/>
        <v>66717128.574000001</v>
      </c>
      <c r="P277" s="7">
        <f t="shared" si="352"/>
        <v>1402240.5179999999</v>
      </c>
      <c r="Q277" s="7">
        <f t="shared" si="352"/>
        <v>143352184.48199999</v>
      </c>
      <c r="R277" s="7">
        <f t="shared" si="352"/>
        <v>1850347.549532</v>
      </c>
      <c r="S277" s="7">
        <f t="shared" si="352"/>
        <v>13555862.89662</v>
      </c>
      <c r="T277" s="7">
        <f t="shared" si="352"/>
        <v>587522.16430400009</v>
      </c>
      <c r="U277" s="7">
        <f t="shared" si="352"/>
        <v>657943.23589800007</v>
      </c>
      <c r="V277" s="7">
        <f t="shared" si="352"/>
        <v>893296.59299999999</v>
      </c>
      <c r="W277" s="7">
        <f t="shared" si="352"/>
        <v>178294.36499999999</v>
      </c>
      <c r="X277" s="7">
        <f t="shared" si="352"/>
        <v>250283.43195200001</v>
      </c>
      <c r="Y277" s="7">
        <f t="shared" si="352"/>
        <v>1617361.1967800001</v>
      </c>
      <c r="Z277" s="7">
        <f t="shared" si="352"/>
        <v>581565.58695000003</v>
      </c>
      <c r="AA277" s="7">
        <f t="shared" si="352"/>
        <v>164662970.60699999</v>
      </c>
      <c r="AB277" s="7">
        <f t="shared" si="352"/>
        <v>257512553.54100001</v>
      </c>
      <c r="AC277" s="7">
        <f t="shared" si="352"/>
        <v>7750127.1818599999</v>
      </c>
      <c r="AD277" s="7">
        <f t="shared" si="352"/>
        <v>8158394.6898090001</v>
      </c>
      <c r="AE277" s="7">
        <f t="shared" si="352"/>
        <v>572106.27833600005</v>
      </c>
      <c r="AF277" s="7">
        <f t="shared" si="352"/>
        <v>956043.31411400007</v>
      </c>
      <c r="AG277" s="7">
        <f t="shared" si="352"/>
        <v>4090101.3565499997</v>
      </c>
      <c r="AH277" s="7">
        <f t="shared" si="352"/>
        <v>785310.57920599997</v>
      </c>
      <c r="AI277" s="7">
        <f t="shared" si="352"/>
        <v>271215.40499999997</v>
      </c>
      <c r="AJ277" s="7">
        <f t="shared" si="352"/>
        <v>747296.48057999997</v>
      </c>
      <c r="AK277" s="7">
        <f t="shared" si="352"/>
        <v>1291027.3985599999</v>
      </c>
      <c r="AL277" s="7">
        <f t="shared" si="352"/>
        <v>2411791.0649999999</v>
      </c>
      <c r="AM277" s="7">
        <f t="shared" si="352"/>
        <v>1121170.4349120001</v>
      </c>
      <c r="AN277" s="7">
        <f t="shared" si="352"/>
        <v>3866681.8259319998</v>
      </c>
      <c r="AO277" s="7">
        <f t="shared" si="352"/>
        <v>12980196.061392</v>
      </c>
      <c r="AP277" s="7">
        <f t="shared" si="352"/>
        <v>679843068.597</v>
      </c>
      <c r="AQ277" s="7">
        <f t="shared" si="352"/>
        <v>2114250.3553510001</v>
      </c>
      <c r="AR277" s="7">
        <f t="shared" si="352"/>
        <v>279746657.74800003</v>
      </c>
      <c r="AS277" s="7">
        <f t="shared" si="352"/>
        <v>55593013.588979997</v>
      </c>
      <c r="AT277" s="7">
        <f t="shared" si="352"/>
        <v>9917911.6469999999</v>
      </c>
      <c r="AU277" s="7">
        <f t="shared" si="352"/>
        <v>1491790.388304</v>
      </c>
      <c r="AV277" s="7">
        <f t="shared" si="352"/>
        <v>1174177.3500000001</v>
      </c>
      <c r="AW277" s="7">
        <f t="shared" si="352"/>
        <v>867860.19571599993</v>
      </c>
      <c r="AX277" s="7">
        <f t="shared" si="352"/>
        <v>588632.45316999999</v>
      </c>
      <c r="AY277" s="7">
        <f t="shared" si="352"/>
        <v>1552129.83</v>
      </c>
      <c r="AZ277" s="7">
        <f t="shared" si="352"/>
        <v>15500658.525600001</v>
      </c>
      <c r="BA277" s="7">
        <f t="shared" si="352"/>
        <v>21248916.46308</v>
      </c>
      <c r="BB277" s="7">
        <f t="shared" si="352"/>
        <v>5504486.0564399995</v>
      </c>
      <c r="BC277" s="7">
        <f t="shared" si="352"/>
        <v>85384464.754649997</v>
      </c>
      <c r="BD277" s="7">
        <f t="shared" si="352"/>
        <v>14463480.689999999</v>
      </c>
      <c r="BE277" s="7">
        <f t="shared" si="352"/>
        <v>4722346.6219999995</v>
      </c>
      <c r="BF277" s="7">
        <f t="shared" si="352"/>
        <v>74634302.879999995</v>
      </c>
      <c r="BG277" s="7">
        <f t="shared" si="352"/>
        <v>1638243.3599999999</v>
      </c>
      <c r="BH277" s="7">
        <f t="shared" si="352"/>
        <v>1820837.89836</v>
      </c>
      <c r="BI277" s="7">
        <f t="shared" si="352"/>
        <v>613008.07718999998</v>
      </c>
      <c r="BJ277" s="7">
        <f t="shared" si="352"/>
        <v>23967630.05336</v>
      </c>
      <c r="BK277" s="7">
        <f t="shared" si="352"/>
        <v>44962018.380000003</v>
      </c>
      <c r="BL277" s="7">
        <f t="shared" si="352"/>
        <v>207306.21599999999</v>
      </c>
      <c r="BM277" s="7">
        <f t="shared" si="352"/>
        <v>978696.20935200003</v>
      </c>
      <c r="BN277" s="7">
        <f t="shared" si="352"/>
        <v>8899034.841</v>
      </c>
      <c r="BO277" s="7">
        <f t="shared" ref="BO277:DZ277" si="353">BO260*BO46-BO284</f>
        <v>3354248.7890300001</v>
      </c>
      <c r="BP277" s="7">
        <f t="shared" si="353"/>
        <v>2212566.04464</v>
      </c>
      <c r="BQ277" s="7">
        <f t="shared" si="353"/>
        <v>45267036.42447</v>
      </c>
      <c r="BR277" s="7">
        <f t="shared" si="353"/>
        <v>10337657.33</v>
      </c>
      <c r="BS277" s="7">
        <f t="shared" si="353"/>
        <v>5477139.0535499994</v>
      </c>
      <c r="BT277" s="7">
        <f t="shared" si="353"/>
        <v>3073659.2864099997</v>
      </c>
      <c r="BU277" s="7">
        <f t="shared" si="353"/>
        <v>2157890.8559599998</v>
      </c>
      <c r="BV277" s="7">
        <f t="shared" si="353"/>
        <v>12805400.56312</v>
      </c>
      <c r="BW277" s="7">
        <f t="shared" si="353"/>
        <v>16741560.377079999</v>
      </c>
      <c r="BX277" s="7">
        <f t="shared" si="353"/>
        <v>1060882.92258</v>
      </c>
      <c r="BY277" s="7">
        <f t="shared" si="353"/>
        <v>3233804.5180739998</v>
      </c>
      <c r="BZ277" s="7">
        <f t="shared" si="353"/>
        <v>955143.38699999999</v>
      </c>
      <c r="CA277" s="7">
        <f t="shared" si="353"/>
        <v>2192659.0468830001</v>
      </c>
      <c r="CB277" s="7">
        <f t="shared" si="353"/>
        <v>364581937.17000002</v>
      </c>
      <c r="CC277" s="7">
        <f t="shared" si="353"/>
        <v>504684.56403999997</v>
      </c>
      <c r="CD277" s="7">
        <f t="shared" si="353"/>
        <v>440732.83959999995</v>
      </c>
      <c r="CE277" s="7">
        <f t="shared" si="353"/>
        <v>1128050.388</v>
      </c>
      <c r="CF277" s="7">
        <f t="shared" si="353"/>
        <v>731879.87195400009</v>
      </c>
      <c r="CG277" s="7">
        <f t="shared" si="353"/>
        <v>637941.96</v>
      </c>
      <c r="CH277" s="7">
        <f t="shared" si="353"/>
        <v>446973.70437599998</v>
      </c>
      <c r="CI277" s="7">
        <f t="shared" si="353"/>
        <v>3083751.9720000001</v>
      </c>
      <c r="CJ277" s="7">
        <f t="shared" si="353"/>
        <v>9681679.9466999993</v>
      </c>
      <c r="CK277" s="7">
        <f t="shared" si="353"/>
        <v>15893608.499780001</v>
      </c>
      <c r="CL277" s="7">
        <f t="shared" si="353"/>
        <v>3003088.9253399996</v>
      </c>
      <c r="CM277" s="7">
        <f t="shared" si="353"/>
        <v>1856322.10962</v>
      </c>
      <c r="CN277" s="7">
        <f t="shared" si="353"/>
        <v>131685114.609</v>
      </c>
      <c r="CO277" s="7">
        <f t="shared" si="353"/>
        <v>83374360.529679999</v>
      </c>
      <c r="CP277" s="7">
        <f t="shared" si="353"/>
        <v>10927644.659474</v>
      </c>
      <c r="CQ277" s="7">
        <f t="shared" si="353"/>
        <v>2547403.0752789997</v>
      </c>
      <c r="CR277" s="7">
        <f t="shared" si="353"/>
        <v>710829.37916100002</v>
      </c>
      <c r="CS277" s="7">
        <f t="shared" si="353"/>
        <v>1429823.5580239999</v>
      </c>
      <c r="CT277" s="7">
        <f t="shared" si="353"/>
        <v>719746.06464</v>
      </c>
      <c r="CU277" s="7">
        <f t="shared" si="353"/>
        <v>443271.202704</v>
      </c>
      <c r="CV277" s="7">
        <f t="shared" si="353"/>
        <v>345602.09009200003</v>
      </c>
      <c r="CW277" s="7">
        <f t="shared" si="353"/>
        <v>1311446.7814409998</v>
      </c>
      <c r="CX277" s="7">
        <f t="shared" si="353"/>
        <v>2068377.2850239999</v>
      </c>
      <c r="CY277" s="7">
        <f t="shared" si="353"/>
        <v>167436.99</v>
      </c>
      <c r="CZ277" s="7">
        <f t="shared" si="353"/>
        <v>6167191.7699999996</v>
      </c>
      <c r="DA277" s="7">
        <f t="shared" si="353"/>
        <v>1253175.3810000001</v>
      </c>
      <c r="DB277" s="7">
        <f t="shared" si="353"/>
        <v>1109922.723</v>
      </c>
      <c r="DC277" s="7">
        <f t="shared" si="353"/>
        <v>1180701.5995079998</v>
      </c>
      <c r="DD277" s="7">
        <f t="shared" si="353"/>
        <v>1325548.0245000001</v>
      </c>
      <c r="DE277" s="7">
        <f t="shared" si="353"/>
        <v>2570216.7640499999</v>
      </c>
      <c r="DF277" s="7">
        <f t="shared" si="353"/>
        <v>67085264.609999999</v>
      </c>
      <c r="DG277" s="7">
        <f t="shared" si="353"/>
        <v>1278936.3927170001</v>
      </c>
      <c r="DH277" s="7">
        <f t="shared" si="353"/>
        <v>9682136.9755799994</v>
      </c>
      <c r="DI277" s="7">
        <f t="shared" si="353"/>
        <v>13199166.6764</v>
      </c>
      <c r="DJ277" s="7">
        <f t="shared" si="353"/>
        <v>1481157.7429200001</v>
      </c>
      <c r="DK277" s="7">
        <f t="shared" si="353"/>
        <v>1022360.4455</v>
      </c>
      <c r="DL277" s="7">
        <f t="shared" si="353"/>
        <v>20246630.123879999</v>
      </c>
      <c r="DM277" s="7">
        <f t="shared" si="353"/>
        <v>562663.69446000003</v>
      </c>
      <c r="DN277" s="7">
        <f t="shared" si="353"/>
        <v>7048684.017</v>
      </c>
      <c r="DO277" s="7">
        <f t="shared" si="353"/>
        <v>9386258.1300000008</v>
      </c>
      <c r="DP277" s="7">
        <f t="shared" si="353"/>
        <v>855703.17</v>
      </c>
      <c r="DQ277" s="7">
        <f t="shared" si="353"/>
        <v>8863164.7199999988</v>
      </c>
      <c r="DR277" s="7">
        <f t="shared" si="353"/>
        <v>2187007.5060000001</v>
      </c>
      <c r="DS277" s="7">
        <f t="shared" si="353"/>
        <v>995912.25300000003</v>
      </c>
      <c r="DT277" s="7">
        <f t="shared" si="353"/>
        <v>274761.22353900003</v>
      </c>
      <c r="DU277" s="7">
        <f t="shared" si="353"/>
        <v>758787.96600000001</v>
      </c>
      <c r="DV277" s="7">
        <f t="shared" si="353"/>
        <v>231441.78599999999</v>
      </c>
      <c r="DW277" s="7">
        <f t="shared" si="353"/>
        <v>507580.13307399995</v>
      </c>
      <c r="DX277" s="7">
        <f t="shared" si="353"/>
        <v>2220543.5761599997</v>
      </c>
      <c r="DY277" s="7">
        <f t="shared" si="353"/>
        <v>3066825.5411200002</v>
      </c>
      <c r="DZ277" s="7">
        <f t="shared" si="353"/>
        <v>4786602.5788059998</v>
      </c>
      <c r="EA277" s="7">
        <f t="shared" ref="EA277:FX277" si="354">EA260*EA46-EA284</f>
        <v>6149876.5499999998</v>
      </c>
      <c r="EB277" s="7">
        <f t="shared" si="354"/>
        <v>2219130.81</v>
      </c>
      <c r="EC277" s="7">
        <f t="shared" si="354"/>
        <v>948450.49199999997</v>
      </c>
      <c r="ED277" s="7">
        <f t="shared" si="354"/>
        <v>21451184.513410002</v>
      </c>
      <c r="EE277" s="7">
        <f t="shared" si="354"/>
        <v>467756.424</v>
      </c>
      <c r="EF277" s="7">
        <f t="shared" si="354"/>
        <v>2049781.4571750001</v>
      </c>
      <c r="EG277" s="7">
        <f t="shared" si="354"/>
        <v>779241.00599999994</v>
      </c>
      <c r="EH277" s="7">
        <f t="shared" si="354"/>
        <v>359386.98300000001</v>
      </c>
      <c r="EI277" s="7">
        <f t="shared" si="354"/>
        <v>33282608.103</v>
      </c>
      <c r="EJ277" s="7">
        <f t="shared" si="354"/>
        <v>27154323.386999998</v>
      </c>
      <c r="EK277" s="7">
        <f t="shared" si="354"/>
        <v>3821380.8086300003</v>
      </c>
      <c r="EL277" s="7">
        <f t="shared" si="354"/>
        <v>1801726.43028</v>
      </c>
      <c r="EM277" s="7">
        <f t="shared" si="354"/>
        <v>2152417.3398480001</v>
      </c>
      <c r="EN277" s="7">
        <f t="shared" si="354"/>
        <v>1973318.868</v>
      </c>
      <c r="EO277" s="7">
        <f t="shared" si="354"/>
        <v>1174715.379</v>
      </c>
      <c r="EP277" s="7">
        <f t="shared" si="354"/>
        <v>3452251.4506199998</v>
      </c>
      <c r="EQ277" s="7">
        <f t="shared" si="354"/>
        <v>10752568.143388001</v>
      </c>
      <c r="ER277" s="7">
        <f t="shared" si="354"/>
        <v>2829821.5199699998</v>
      </c>
      <c r="ES277" s="7">
        <f t="shared" si="354"/>
        <v>847799.58750199992</v>
      </c>
      <c r="ET277" s="7">
        <f t="shared" si="354"/>
        <v>1183582.287</v>
      </c>
      <c r="EU277" s="7">
        <f t="shared" si="354"/>
        <v>1110802.7069999999</v>
      </c>
      <c r="EV277" s="7">
        <f t="shared" si="354"/>
        <v>1035339.57198</v>
      </c>
      <c r="EW277" s="7">
        <f t="shared" si="354"/>
        <v>8827695.0611729994</v>
      </c>
      <c r="EX277" s="7">
        <f t="shared" si="354"/>
        <v>367629.55830999999</v>
      </c>
      <c r="EY277" s="7">
        <f t="shared" si="354"/>
        <v>812171.42099999997</v>
      </c>
      <c r="EZ277" s="7">
        <f t="shared" si="354"/>
        <v>710669.39015799994</v>
      </c>
      <c r="FA277" s="7">
        <f t="shared" si="354"/>
        <v>36063768.273599997</v>
      </c>
      <c r="FB277" s="7">
        <f t="shared" si="354"/>
        <v>4026170.4566999995</v>
      </c>
      <c r="FC277" s="7">
        <f t="shared" si="354"/>
        <v>10543365.041300001</v>
      </c>
      <c r="FD277" s="7">
        <f t="shared" si="354"/>
        <v>1335749.1029999999</v>
      </c>
      <c r="FE277" s="7">
        <f t="shared" si="354"/>
        <v>564675.07561199996</v>
      </c>
      <c r="FF277" s="7">
        <f t="shared" si="354"/>
        <v>611097.66899999999</v>
      </c>
      <c r="FG277" s="7">
        <f t="shared" si="354"/>
        <v>796636.32299999997</v>
      </c>
      <c r="FH277" s="7">
        <f t="shared" si="354"/>
        <v>865776.72928800003</v>
      </c>
      <c r="FI277" s="7">
        <f t="shared" si="354"/>
        <v>15575559.612</v>
      </c>
      <c r="FJ277" s="7">
        <f t="shared" si="354"/>
        <v>20040741.002160002</v>
      </c>
      <c r="FK277" s="7">
        <f t="shared" si="354"/>
        <v>26428187.310000002</v>
      </c>
      <c r="FL277" s="7">
        <f t="shared" si="354"/>
        <v>63160506</v>
      </c>
      <c r="FM277" s="7">
        <f t="shared" si="354"/>
        <v>28445343.647099998</v>
      </c>
      <c r="FN277" s="7">
        <f t="shared" si="354"/>
        <v>79262599.059</v>
      </c>
      <c r="FO277" s="7">
        <f t="shared" si="354"/>
        <v>11538514.92519</v>
      </c>
      <c r="FP277" s="7">
        <f t="shared" si="354"/>
        <v>20997520.764606997</v>
      </c>
      <c r="FQ277" s="7">
        <f t="shared" si="354"/>
        <v>10519320.066750001</v>
      </c>
      <c r="FR277" s="7">
        <f t="shared" si="354"/>
        <v>2970074.29</v>
      </c>
      <c r="FS277" s="7">
        <f t="shared" si="354"/>
        <v>2935163.16548</v>
      </c>
      <c r="FT277" s="7">
        <f t="shared" si="354"/>
        <v>1283672.4471200001</v>
      </c>
      <c r="FU277" s="7">
        <f t="shared" si="354"/>
        <v>3519681.4270500001</v>
      </c>
      <c r="FV277" s="7">
        <f t="shared" si="354"/>
        <v>2519731.8137599998</v>
      </c>
      <c r="FW277" s="7">
        <f t="shared" si="354"/>
        <v>502056.00998999999</v>
      </c>
      <c r="FX277" s="7">
        <f t="shared" si="354"/>
        <v>375776.01817500003</v>
      </c>
      <c r="FY277" s="7"/>
      <c r="FZ277" s="103">
        <f>SUM(C277:FX277)</f>
        <v>3944124748.643652</v>
      </c>
      <c r="GA277" s="85">
        <v>3944124748.5999999</v>
      </c>
      <c r="GB277" s="7">
        <f>FZ277-GA277</f>
        <v>4.3652057647705078E-2</v>
      </c>
      <c r="GC277" s="7">
        <v>9171659248.0849342</v>
      </c>
      <c r="GD277" s="7"/>
      <c r="GE277" s="105">
        <f>GD276/FZ276</f>
        <v>-1.5399462839392851E-2</v>
      </c>
      <c r="GF277" s="7"/>
      <c r="GG277" s="7"/>
      <c r="GH277" s="7"/>
      <c r="GI277" s="7"/>
      <c r="GJ277" s="7"/>
      <c r="GK277" s="7"/>
      <c r="GL277" s="7"/>
      <c r="GM277" s="7"/>
    </row>
    <row r="278" spans="1:195" x14ac:dyDescent="0.35">
      <c r="A278" s="6" t="s">
        <v>837</v>
      </c>
      <c r="B278" s="7" t="s">
        <v>838</v>
      </c>
      <c r="C278" s="7">
        <f t="shared" ref="C278:BN278" si="355">C45</f>
        <v>1525778.04</v>
      </c>
      <c r="D278" s="7">
        <f t="shared" si="355"/>
        <v>5720219.1100000003</v>
      </c>
      <c r="E278" s="7">
        <f t="shared" si="355"/>
        <v>1361222.79</v>
      </c>
      <c r="F278" s="7">
        <f t="shared" si="355"/>
        <v>2060596.13</v>
      </c>
      <c r="G278" s="7">
        <f t="shared" si="355"/>
        <v>404243.6</v>
      </c>
      <c r="H278" s="7">
        <f t="shared" si="355"/>
        <v>174363.85</v>
      </c>
      <c r="I278" s="7">
        <f t="shared" si="355"/>
        <v>1705553.59</v>
      </c>
      <c r="J278" s="7">
        <f t="shared" si="355"/>
        <v>565896.31999999995</v>
      </c>
      <c r="K278" s="7">
        <f t="shared" si="355"/>
        <v>140832.81</v>
      </c>
      <c r="L278" s="7">
        <f t="shared" si="355"/>
        <v>1212114.3</v>
      </c>
      <c r="M278" s="7">
        <f t="shared" si="355"/>
        <v>467277.71</v>
      </c>
      <c r="N278" s="7">
        <f t="shared" si="355"/>
        <v>12153401.23</v>
      </c>
      <c r="O278" s="7">
        <f t="shared" si="355"/>
        <v>4887275.82</v>
      </c>
      <c r="P278" s="7">
        <f t="shared" si="355"/>
        <v>92405.75</v>
      </c>
      <c r="Q278" s="7">
        <f t="shared" si="355"/>
        <v>6583156.04</v>
      </c>
      <c r="R278" s="7">
        <f t="shared" si="355"/>
        <v>110649.41</v>
      </c>
      <c r="S278" s="7">
        <f t="shared" si="355"/>
        <v>887008.36</v>
      </c>
      <c r="T278" s="7">
        <f t="shared" si="355"/>
        <v>47860.01</v>
      </c>
      <c r="U278" s="7">
        <f t="shared" si="355"/>
        <v>48556.24</v>
      </c>
      <c r="V278" s="7">
        <f t="shared" si="355"/>
        <v>86202.79</v>
      </c>
      <c r="W278" s="7">
        <f t="shared" si="355"/>
        <v>19309.150000000001</v>
      </c>
      <c r="X278" s="7">
        <f t="shared" si="355"/>
        <v>22154.27</v>
      </c>
      <c r="Y278" s="7">
        <f t="shared" si="355"/>
        <v>137008.97</v>
      </c>
      <c r="Z278" s="7">
        <f t="shared" si="355"/>
        <v>60073.05</v>
      </c>
      <c r="AA278" s="7">
        <f t="shared" si="355"/>
        <v>6411764.9699999997</v>
      </c>
      <c r="AB278" s="7">
        <f t="shared" si="355"/>
        <v>11547781.060000001</v>
      </c>
      <c r="AC278" s="7">
        <f t="shared" si="355"/>
        <v>545105.30000000005</v>
      </c>
      <c r="AD278" s="7">
        <f t="shared" si="355"/>
        <v>662830.17000000004</v>
      </c>
      <c r="AE278" s="7">
        <f t="shared" si="355"/>
        <v>45826.3</v>
      </c>
      <c r="AF278" s="7">
        <f t="shared" si="355"/>
        <v>81828.25</v>
      </c>
      <c r="AG278" s="7">
        <f t="shared" si="355"/>
        <v>304419.25</v>
      </c>
      <c r="AH278" s="7">
        <f t="shared" si="355"/>
        <v>162746.5</v>
      </c>
      <c r="AI278" s="7">
        <f t="shared" si="355"/>
        <v>50073.02</v>
      </c>
      <c r="AJ278" s="7">
        <f t="shared" si="355"/>
        <v>120805.93</v>
      </c>
      <c r="AK278" s="7">
        <f t="shared" si="355"/>
        <v>70320.56</v>
      </c>
      <c r="AL278" s="7">
        <f t="shared" si="355"/>
        <v>92740.51</v>
      </c>
      <c r="AM278" s="7">
        <f t="shared" si="355"/>
        <v>108754.41</v>
      </c>
      <c r="AN278" s="7">
        <f t="shared" si="355"/>
        <v>390225.35</v>
      </c>
      <c r="AO278" s="7">
        <f t="shared" si="355"/>
        <v>1580673.42</v>
      </c>
      <c r="AP278" s="7">
        <f t="shared" si="355"/>
        <v>35535990.490000002</v>
      </c>
      <c r="AQ278" s="7">
        <f t="shared" si="355"/>
        <v>91835.76</v>
      </c>
      <c r="AR278" s="7">
        <f t="shared" si="355"/>
        <v>20624909.219999999</v>
      </c>
      <c r="AS278" s="7">
        <f t="shared" si="355"/>
        <v>2368990.85</v>
      </c>
      <c r="AT278" s="7">
        <f t="shared" si="355"/>
        <v>1100110.6200000001</v>
      </c>
      <c r="AU278" s="7">
        <f t="shared" si="355"/>
        <v>168538.57</v>
      </c>
      <c r="AV278" s="7">
        <f t="shared" si="355"/>
        <v>168758.37</v>
      </c>
      <c r="AW278" s="7">
        <f t="shared" si="355"/>
        <v>96700.85</v>
      </c>
      <c r="AX278" s="7">
        <f t="shared" si="355"/>
        <v>73895.94</v>
      </c>
      <c r="AY278" s="7">
        <f t="shared" si="355"/>
        <v>119941.52</v>
      </c>
      <c r="AZ278" s="7">
        <f t="shared" si="355"/>
        <v>1425569.54</v>
      </c>
      <c r="BA278" s="7">
        <f t="shared" si="355"/>
        <v>2062340.99</v>
      </c>
      <c r="BB278" s="7">
        <f t="shared" si="355"/>
        <v>457886.27</v>
      </c>
      <c r="BC278" s="7">
        <f t="shared" si="355"/>
        <v>8049471.7199999997</v>
      </c>
      <c r="BD278" s="7">
        <f t="shared" si="355"/>
        <v>1328416.19</v>
      </c>
      <c r="BE278" s="7">
        <f t="shared" si="355"/>
        <v>400695.97</v>
      </c>
      <c r="BF278" s="7">
        <f t="shared" si="355"/>
        <v>6578779.4000000004</v>
      </c>
      <c r="BG278" s="7">
        <f t="shared" si="355"/>
        <v>108944.82</v>
      </c>
      <c r="BH278" s="7">
        <f t="shared" si="355"/>
        <v>139186.65</v>
      </c>
      <c r="BI278" s="7">
        <f t="shared" si="355"/>
        <v>52661.1</v>
      </c>
      <c r="BJ278" s="7">
        <f t="shared" si="355"/>
        <v>1823156.06</v>
      </c>
      <c r="BK278" s="7">
        <f t="shared" si="355"/>
        <v>971979.48</v>
      </c>
      <c r="BL278" s="7">
        <f t="shared" si="355"/>
        <v>17150.84</v>
      </c>
      <c r="BM278" s="7">
        <f t="shared" si="355"/>
        <v>86714.95</v>
      </c>
      <c r="BN278" s="7">
        <f t="shared" si="355"/>
        <v>1074426.21</v>
      </c>
      <c r="BO278" s="7">
        <f t="shared" ref="BO278:DZ278" si="356">BO45</f>
        <v>373634.27</v>
      </c>
      <c r="BP278" s="7">
        <f t="shared" si="356"/>
        <v>231876</v>
      </c>
      <c r="BQ278" s="7">
        <f t="shared" si="356"/>
        <v>1634193.93</v>
      </c>
      <c r="BR278" s="7">
        <f t="shared" si="356"/>
        <v>432667.76</v>
      </c>
      <c r="BS278" s="7">
        <f t="shared" si="356"/>
        <v>244079.7</v>
      </c>
      <c r="BT278" s="7">
        <f t="shared" si="356"/>
        <v>140816.42000000001</v>
      </c>
      <c r="BU278" s="7">
        <f t="shared" si="356"/>
        <v>103084.96</v>
      </c>
      <c r="BV278" s="7">
        <f t="shared" si="356"/>
        <v>770667.55</v>
      </c>
      <c r="BW278" s="7">
        <f t="shared" si="356"/>
        <v>670802.37</v>
      </c>
      <c r="BX278" s="7">
        <f t="shared" si="356"/>
        <v>94206.59</v>
      </c>
      <c r="BY278" s="7">
        <f t="shared" si="356"/>
        <v>182294.73</v>
      </c>
      <c r="BZ278" s="7">
        <f t="shared" si="356"/>
        <v>94134.399999999994</v>
      </c>
      <c r="CA278" s="7">
        <f t="shared" si="356"/>
        <v>371964.19</v>
      </c>
      <c r="CB278" s="7">
        <f t="shared" si="356"/>
        <v>23347042.469999999</v>
      </c>
      <c r="CC278" s="7">
        <f t="shared" si="356"/>
        <v>85835.36</v>
      </c>
      <c r="CD278" s="7">
        <f t="shared" si="356"/>
        <v>68733.81</v>
      </c>
      <c r="CE278" s="7">
        <f t="shared" si="356"/>
        <v>98489.77</v>
      </c>
      <c r="CF278" s="7">
        <f t="shared" si="356"/>
        <v>81298.17</v>
      </c>
      <c r="CG278" s="7">
        <f t="shared" si="356"/>
        <v>70154.3</v>
      </c>
      <c r="CH278" s="7">
        <f t="shared" si="356"/>
        <v>31524.27</v>
      </c>
      <c r="CI278" s="7">
        <f t="shared" si="356"/>
        <v>302375.94</v>
      </c>
      <c r="CJ278" s="7">
        <f t="shared" si="356"/>
        <v>295842.06</v>
      </c>
      <c r="CK278" s="7">
        <f t="shared" si="356"/>
        <v>1432659.64</v>
      </c>
      <c r="CL278" s="7">
        <f t="shared" si="356"/>
        <v>220207.4</v>
      </c>
      <c r="CM278" s="7">
        <f t="shared" si="356"/>
        <v>107355.62</v>
      </c>
      <c r="CN278" s="7">
        <f t="shared" si="356"/>
        <v>8111117.3600000003</v>
      </c>
      <c r="CO278" s="7">
        <f t="shared" si="356"/>
        <v>4857568.18</v>
      </c>
      <c r="CP278" s="7">
        <f t="shared" si="356"/>
        <v>692043.6</v>
      </c>
      <c r="CQ278" s="7">
        <f t="shared" si="356"/>
        <v>364244.19</v>
      </c>
      <c r="CR278" s="7">
        <f t="shared" si="356"/>
        <v>75865.52</v>
      </c>
      <c r="CS278" s="7">
        <f t="shared" si="356"/>
        <v>233975.56</v>
      </c>
      <c r="CT278" s="7">
        <f t="shared" si="356"/>
        <v>81024.460000000006</v>
      </c>
      <c r="CU278" s="7">
        <f t="shared" si="356"/>
        <v>55009.51</v>
      </c>
      <c r="CV278" s="7">
        <f t="shared" si="356"/>
        <v>45111.41</v>
      </c>
      <c r="CW278" s="7">
        <f t="shared" si="356"/>
        <v>126416.84</v>
      </c>
      <c r="CX278" s="7">
        <f t="shared" si="356"/>
        <v>229723.19</v>
      </c>
      <c r="CY278" s="7">
        <f t="shared" si="356"/>
        <v>17881.75</v>
      </c>
      <c r="CZ278" s="7">
        <f t="shared" si="356"/>
        <v>593740.59</v>
      </c>
      <c r="DA278" s="7">
        <f t="shared" si="356"/>
        <v>116410.52</v>
      </c>
      <c r="DB278" s="7">
        <f t="shared" si="356"/>
        <v>95574.92</v>
      </c>
      <c r="DC278" s="7">
        <f t="shared" si="356"/>
        <v>105646.58</v>
      </c>
      <c r="DD278" s="7">
        <f t="shared" si="356"/>
        <v>92322.49</v>
      </c>
      <c r="DE278" s="7">
        <f t="shared" si="356"/>
        <v>271844.8</v>
      </c>
      <c r="DF278" s="7">
        <f t="shared" si="356"/>
        <v>7368792.3700000001</v>
      </c>
      <c r="DG278" s="7">
        <f t="shared" si="356"/>
        <v>111390.38</v>
      </c>
      <c r="DH278" s="7">
        <f t="shared" si="356"/>
        <v>944994.79</v>
      </c>
      <c r="DI278" s="7">
        <f t="shared" si="356"/>
        <v>1102286.22</v>
      </c>
      <c r="DJ278" s="7">
        <f t="shared" si="356"/>
        <v>160096.60999999999</v>
      </c>
      <c r="DK278" s="7">
        <f t="shared" si="356"/>
        <v>83084.639999999999</v>
      </c>
      <c r="DL278" s="7">
        <f t="shared" si="356"/>
        <v>2281135.4</v>
      </c>
      <c r="DM278" s="7">
        <f t="shared" si="356"/>
        <v>73325.06</v>
      </c>
      <c r="DN278" s="7">
        <f t="shared" si="356"/>
        <v>592341.09</v>
      </c>
      <c r="DO278" s="7">
        <f t="shared" si="356"/>
        <v>717559.36</v>
      </c>
      <c r="DP278" s="7">
        <f t="shared" si="356"/>
        <v>72978.320000000007</v>
      </c>
      <c r="DQ278" s="7">
        <f t="shared" si="356"/>
        <v>386194.89</v>
      </c>
      <c r="DR278" s="7">
        <f t="shared" si="356"/>
        <v>448426.32</v>
      </c>
      <c r="DS278" s="7">
        <f t="shared" si="356"/>
        <v>187094.92</v>
      </c>
      <c r="DT278" s="7">
        <f t="shared" si="356"/>
        <v>50037.72</v>
      </c>
      <c r="DU278" s="7">
        <f t="shared" si="356"/>
        <v>120892.76</v>
      </c>
      <c r="DV278" s="7">
        <f t="shared" si="356"/>
        <v>46226.44</v>
      </c>
      <c r="DW278" s="7">
        <f t="shared" si="356"/>
        <v>99745.279999999999</v>
      </c>
      <c r="DX278" s="7">
        <f t="shared" si="356"/>
        <v>156022.64000000001</v>
      </c>
      <c r="DY278" s="7">
        <f t="shared" si="356"/>
        <v>199688.26</v>
      </c>
      <c r="DZ278" s="7">
        <f t="shared" si="356"/>
        <v>415059.99</v>
      </c>
      <c r="EA278" s="7">
        <f t="shared" ref="EA278:FX278" si="357">EA45</f>
        <v>571853.12</v>
      </c>
      <c r="EB278" s="7">
        <f t="shared" si="357"/>
        <v>249772.67</v>
      </c>
      <c r="EC278" s="7">
        <f t="shared" si="357"/>
        <v>105755.77</v>
      </c>
      <c r="ED278" s="7">
        <f t="shared" si="357"/>
        <v>571675.65</v>
      </c>
      <c r="EE278" s="7">
        <f t="shared" si="357"/>
        <v>65386.43</v>
      </c>
      <c r="EF278" s="7">
        <f t="shared" si="357"/>
        <v>308826.33</v>
      </c>
      <c r="EG278" s="7">
        <f t="shared" si="357"/>
        <v>113750.55</v>
      </c>
      <c r="EH278" s="7">
        <f t="shared" si="357"/>
        <v>48268.24</v>
      </c>
      <c r="EI278" s="7">
        <f t="shared" si="357"/>
        <v>3132454.33</v>
      </c>
      <c r="EJ278" s="7">
        <f t="shared" si="357"/>
        <v>1938353.6</v>
      </c>
      <c r="EK278" s="7">
        <f t="shared" si="357"/>
        <v>129246.73</v>
      </c>
      <c r="EL278" s="7">
        <f t="shared" si="357"/>
        <v>34606.04</v>
      </c>
      <c r="EM278" s="7">
        <f t="shared" si="357"/>
        <v>233419.31</v>
      </c>
      <c r="EN278" s="7">
        <f t="shared" si="357"/>
        <v>268819.46999999997</v>
      </c>
      <c r="EO278" s="7">
        <f t="shared" si="357"/>
        <v>136616.94</v>
      </c>
      <c r="EP278" s="7">
        <f t="shared" si="357"/>
        <v>210359.41</v>
      </c>
      <c r="EQ278" s="7">
        <f t="shared" si="357"/>
        <v>965470.36</v>
      </c>
      <c r="ER278" s="7">
        <f t="shared" si="357"/>
        <v>197164.53</v>
      </c>
      <c r="ES278" s="7">
        <f t="shared" si="357"/>
        <v>100554.26</v>
      </c>
      <c r="ET278" s="7">
        <f t="shared" si="357"/>
        <v>126251.14</v>
      </c>
      <c r="EU278" s="7">
        <f t="shared" si="357"/>
        <v>178504.5</v>
      </c>
      <c r="EV278" s="7">
        <f t="shared" si="357"/>
        <v>40969.89</v>
      </c>
      <c r="EW278" s="7">
        <f t="shared" si="357"/>
        <v>322223.09000000003</v>
      </c>
      <c r="EX278" s="7">
        <f t="shared" si="357"/>
        <v>18652.48</v>
      </c>
      <c r="EY278" s="7">
        <f t="shared" si="357"/>
        <v>100089.4</v>
      </c>
      <c r="EZ278" s="7">
        <f t="shared" si="357"/>
        <v>86954.8</v>
      </c>
      <c r="FA278" s="7">
        <f t="shared" si="357"/>
        <v>1477975.89</v>
      </c>
      <c r="FB278" s="7">
        <f t="shared" si="357"/>
        <v>442652.12</v>
      </c>
      <c r="FC278" s="7">
        <f t="shared" si="357"/>
        <v>873424.45</v>
      </c>
      <c r="FD278" s="7">
        <f t="shared" si="357"/>
        <v>148658.28</v>
      </c>
      <c r="FE278" s="7">
        <f t="shared" si="357"/>
        <v>61092.55</v>
      </c>
      <c r="FF278" s="7">
        <f t="shared" si="357"/>
        <v>66492.98</v>
      </c>
      <c r="FG278" s="7">
        <f t="shared" si="357"/>
        <v>67384.929999999993</v>
      </c>
      <c r="FH278" s="7">
        <f t="shared" si="357"/>
        <v>105757.98</v>
      </c>
      <c r="FI278" s="7">
        <f t="shared" si="357"/>
        <v>526551.73</v>
      </c>
      <c r="FJ278" s="7">
        <f t="shared" si="357"/>
        <v>812021.07</v>
      </c>
      <c r="FK278" s="7">
        <f t="shared" si="357"/>
        <v>873900.45</v>
      </c>
      <c r="FL278" s="7">
        <f t="shared" si="357"/>
        <v>1724175.57</v>
      </c>
      <c r="FM278" s="7">
        <f t="shared" si="357"/>
        <v>501842.18</v>
      </c>
      <c r="FN278" s="7">
        <f t="shared" si="357"/>
        <v>3329444.55</v>
      </c>
      <c r="FO278" s="7">
        <f t="shared" si="357"/>
        <v>593059.16</v>
      </c>
      <c r="FP278" s="7">
        <f t="shared" si="357"/>
        <v>708872.15</v>
      </c>
      <c r="FQ278" s="7">
        <f t="shared" si="357"/>
        <v>386312.59</v>
      </c>
      <c r="FR278" s="7">
        <f t="shared" si="357"/>
        <v>166974.69</v>
      </c>
      <c r="FS278" s="7">
        <f t="shared" si="357"/>
        <v>68677.86</v>
      </c>
      <c r="FT278" s="7">
        <f t="shared" si="357"/>
        <v>103173.69</v>
      </c>
      <c r="FU278" s="7">
        <f t="shared" si="357"/>
        <v>280355.53000000003</v>
      </c>
      <c r="FV278" s="7">
        <f t="shared" si="357"/>
        <v>183827.67</v>
      </c>
      <c r="FW278" s="7">
        <f t="shared" si="357"/>
        <v>45650.6</v>
      </c>
      <c r="FX278" s="7">
        <f t="shared" si="357"/>
        <v>36862.199999999997</v>
      </c>
      <c r="FY278" s="7"/>
      <c r="FZ278" s="103">
        <f>SUM(C278:FX278)</f>
        <v>234686083.23999998</v>
      </c>
      <c r="GA278" s="85">
        <v>234686083.24000001</v>
      </c>
      <c r="GB278" s="7">
        <f>FZ278-GA278</f>
        <v>0</v>
      </c>
      <c r="GC278" s="7"/>
      <c r="GD278" s="7"/>
      <c r="GE278" s="106"/>
      <c r="GF278" s="15"/>
      <c r="GG278" s="7"/>
      <c r="GH278" s="15"/>
      <c r="GI278" s="7"/>
      <c r="GJ278" s="7"/>
      <c r="GK278" s="7"/>
      <c r="GL278" s="7"/>
      <c r="GM278" s="7"/>
    </row>
    <row r="279" spans="1:195" x14ac:dyDescent="0.35">
      <c r="A279" s="6" t="s">
        <v>839</v>
      </c>
      <c r="B279" s="7" t="s">
        <v>840</v>
      </c>
      <c r="C279" s="7">
        <f>IF(C276-C277-C278&lt;0,0,C276-C277-C278)</f>
        <v>40003298.54999999</v>
      </c>
      <c r="D279" s="7">
        <f t="shared" ref="D279:BO279" si="358">IF(D276-D277-D278&lt;0,0,D276-D277-D278)</f>
        <v>310139159.31199998</v>
      </c>
      <c r="E279" s="7">
        <f t="shared" si="358"/>
        <v>35871246.839999996</v>
      </c>
      <c r="F279" s="7">
        <f t="shared" si="358"/>
        <v>161520869.69700003</v>
      </c>
      <c r="G279" s="7">
        <f t="shared" si="358"/>
        <v>3917691.2963599986</v>
      </c>
      <c r="H279" s="7">
        <f t="shared" si="358"/>
        <v>8750810.5490000006</v>
      </c>
      <c r="I279" s="7">
        <f t="shared" si="358"/>
        <v>66779144.560000002</v>
      </c>
      <c r="J279" s="7">
        <f t="shared" si="358"/>
        <v>18018876.733999997</v>
      </c>
      <c r="K279" s="7">
        <f t="shared" si="358"/>
        <v>2591085.8709999998</v>
      </c>
      <c r="L279" s="7">
        <f t="shared" si="358"/>
        <v>3508469.3156399997</v>
      </c>
      <c r="M279" s="7">
        <f t="shared" si="358"/>
        <v>5331935.2876200005</v>
      </c>
      <c r="N279" s="7">
        <f t="shared" si="358"/>
        <v>383675067.31583595</v>
      </c>
      <c r="O279" s="7">
        <f t="shared" si="358"/>
        <v>68160425.055999994</v>
      </c>
      <c r="P279" s="7">
        <f t="shared" si="358"/>
        <v>3414295.0219999999</v>
      </c>
      <c r="Q279" s="7">
        <f t="shared" si="358"/>
        <v>293179133.898</v>
      </c>
      <c r="R279" s="7">
        <f t="shared" si="358"/>
        <v>61538994.310468003</v>
      </c>
      <c r="S279" s="7">
        <f t="shared" si="358"/>
        <v>3545794.7133799992</v>
      </c>
      <c r="T279" s="7">
        <f t="shared" si="358"/>
        <v>2390521.155696</v>
      </c>
      <c r="U279" s="7">
        <f t="shared" si="358"/>
        <v>455242.76410199993</v>
      </c>
      <c r="V279" s="7">
        <f t="shared" si="358"/>
        <v>2952427.9070000001</v>
      </c>
      <c r="W279" s="7">
        <f t="shared" si="358"/>
        <v>3235975.2050000005</v>
      </c>
      <c r="X279" s="7">
        <f t="shared" si="358"/>
        <v>787419.95804799988</v>
      </c>
      <c r="Y279" s="7">
        <f t="shared" si="358"/>
        <v>8798674.6132199988</v>
      </c>
      <c r="Z279" s="7">
        <f t="shared" si="358"/>
        <v>2889240.8330500005</v>
      </c>
      <c r="AA279" s="7">
        <f t="shared" si="358"/>
        <v>156631634.08300003</v>
      </c>
      <c r="AB279" s="7">
        <f t="shared" si="358"/>
        <v>29718682.388999999</v>
      </c>
      <c r="AC279" s="7">
        <f t="shared" si="358"/>
        <v>2074404.8281400006</v>
      </c>
      <c r="AD279" s="7">
        <f t="shared" si="358"/>
        <v>6042606.6601909995</v>
      </c>
      <c r="AE279" s="7">
        <f t="shared" si="358"/>
        <v>1295117.351664</v>
      </c>
      <c r="AF279" s="7">
        <f t="shared" si="358"/>
        <v>2094051.175886</v>
      </c>
      <c r="AG279" s="7">
        <f t="shared" si="358"/>
        <v>3036123.8334500007</v>
      </c>
      <c r="AH279" s="7">
        <f t="shared" si="358"/>
        <v>9937965.5607940014</v>
      </c>
      <c r="AI279" s="7">
        <f t="shared" si="358"/>
        <v>4637251.8550000004</v>
      </c>
      <c r="AJ279" s="7">
        <f t="shared" si="358"/>
        <v>2262895.4094199999</v>
      </c>
      <c r="AK279" s="7">
        <f t="shared" si="358"/>
        <v>1890047.6314399999</v>
      </c>
      <c r="AL279" s="7">
        <f t="shared" si="358"/>
        <v>1614914.4150000003</v>
      </c>
      <c r="AM279" s="7">
        <f t="shared" si="358"/>
        <v>3765352.3050880004</v>
      </c>
      <c r="AN279" s="7">
        <f t="shared" si="358"/>
        <v>338449.74406800012</v>
      </c>
      <c r="AO279" s="7">
        <f t="shared" si="358"/>
        <v>32710994.638607994</v>
      </c>
      <c r="AP279" s="7">
        <f t="shared" si="358"/>
        <v>230725455.00300002</v>
      </c>
      <c r="AQ279" s="7">
        <f t="shared" si="358"/>
        <v>1748107.794649</v>
      </c>
      <c r="AR279" s="7">
        <f t="shared" si="358"/>
        <v>364795230.88199997</v>
      </c>
      <c r="AS279" s="7">
        <f t="shared" si="358"/>
        <v>17881318.901020005</v>
      </c>
      <c r="AT279" s="7">
        <f t="shared" si="358"/>
        <v>13859645.213</v>
      </c>
      <c r="AU279" s="7">
        <f t="shared" si="358"/>
        <v>2752817.2816960006</v>
      </c>
      <c r="AV279" s="7">
        <f t="shared" si="358"/>
        <v>3330259.9199999995</v>
      </c>
      <c r="AW279" s="7">
        <f t="shared" si="358"/>
        <v>3126976.8542840001</v>
      </c>
      <c r="AX279" s="7">
        <f t="shared" si="358"/>
        <v>890946.69683000003</v>
      </c>
      <c r="AY279" s="7">
        <f t="shared" si="358"/>
        <v>3909865.1699999995</v>
      </c>
      <c r="AZ279" s="7">
        <f t="shared" si="358"/>
        <v>120265370.31439999</v>
      </c>
      <c r="BA279" s="7">
        <f t="shared" si="358"/>
        <v>71757675.276920006</v>
      </c>
      <c r="BB279" s="7">
        <f t="shared" si="358"/>
        <v>74604962.773560002</v>
      </c>
      <c r="BC279" s="7">
        <f t="shared" si="358"/>
        <v>189563454.15535</v>
      </c>
      <c r="BD279" s="7">
        <f t="shared" si="358"/>
        <v>21323722.080000002</v>
      </c>
      <c r="BE279" s="7">
        <f t="shared" si="358"/>
        <v>9206415.3680000007</v>
      </c>
      <c r="BF279" s="7">
        <f t="shared" si="358"/>
        <v>180670455.59999999</v>
      </c>
      <c r="BG279" s="7">
        <f t="shared" si="358"/>
        <v>9116902.8399999999</v>
      </c>
      <c r="BH279" s="7">
        <f t="shared" si="358"/>
        <v>5102930.0316399997</v>
      </c>
      <c r="BI279" s="7">
        <f t="shared" si="358"/>
        <v>3561726.6228099996</v>
      </c>
      <c r="BJ279" s="7">
        <f t="shared" si="358"/>
        <v>38958963.206639998</v>
      </c>
      <c r="BK279" s="7">
        <f t="shared" si="358"/>
        <v>268654395.31</v>
      </c>
      <c r="BL279" s="7">
        <f t="shared" si="358"/>
        <v>2167828.4340000004</v>
      </c>
      <c r="BM279" s="7">
        <f t="shared" si="358"/>
        <v>4001296.3006479996</v>
      </c>
      <c r="BN279" s="7">
        <f t="shared" si="358"/>
        <v>23922991.119000003</v>
      </c>
      <c r="BO279" s="7">
        <f t="shared" si="358"/>
        <v>10175632.76097</v>
      </c>
      <c r="BP279" s="7">
        <f t="shared" ref="BP279:EA279" si="359">IF(BP276-BP277-BP278&lt;0,0,BP276-BP277-BP278)</f>
        <v>850482.15536000021</v>
      </c>
      <c r="BQ279" s="7">
        <f t="shared" si="359"/>
        <v>20795342.775529996</v>
      </c>
      <c r="BR279" s="7">
        <f t="shared" si="359"/>
        <v>36093431.370000005</v>
      </c>
      <c r="BS279" s="7">
        <f t="shared" si="359"/>
        <v>7729587.0764500005</v>
      </c>
      <c r="BT279" s="7">
        <f t="shared" si="359"/>
        <v>2208901.3835900002</v>
      </c>
      <c r="BU279" s="7">
        <f t="shared" si="359"/>
        <v>3261598.7940400005</v>
      </c>
      <c r="BV279" s="7">
        <f t="shared" si="359"/>
        <v>232.28688000026159</v>
      </c>
      <c r="BW279" s="7">
        <f t="shared" si="359"/>
        <v>4049800.3129199995</v>
      </c>
      <c r="BX279" s="7">
        <f t="shared" si="359"/>
        <v>465315.79742000008</v>
      </c>
      <c r="BY279" s="7">
        <f t="shared" si="359"/>
        <v>2113101.3619260006</v>
      </c>
      <c r="BZ279" s="7">
        <f t="shared" si="359"/>
        <v>2358890.2930000001</v>
      </c>
      <c r="CA279" s="7">
        <f t="shared" si="359"/>
        <v>371492.07311699999</v>
      </c>
      <c r="CB279" s="7">
        <f t="shared" si="359"/>
        <v>417146110.10000002</v>
      </c>
      <c r="CC279" s="7">
        <f t="shared" si="359"/>
        <v>2692073.4559599999</v>
      </c>
      <c r="CD279" s="7">
        <f t="shared" si="359"/>
        <v>2738702.9003999997</v>
      </c>
      <c r="CE279" s="7">
        <f t="shared" si="359"/>
        <v>1587530.7920000001</v>
      </c>
      <c r="CF279" s="7">
        <f t="shared" si="359"/>
        <v>1540205.208046</v>
      </c>
      <c r="CG279" s="7">
        <f t="shared" si="359"/>
        <v>2709585.9400000004</v>
      </c>
      <c r="CH279" s="7">
        <f t="shared" si="359"/>
        <v>1671838.3656239999</v>
      </c>
      <c r="CI279" s="7">
        <f t="shared" si="359"/>
        <v>4527532.4679999994</v>
      </c>
      <c r="CJ279" s="7">
        <f t="shared" si="359"/>
        <v>656145.38330000127</v>
      </c>
      <c r="CK279" s="7">
        <f t="shared" si="359"/>
        <v>43475490.100220002</v>
      </c>
      <c r="CL279" s="7">
        <f t="shared" si="359"/>
        <v>11542021.944659999</v>
      </c>
      <c r="CM279" s="7">
        <f t="shared" si="359"/>
        <v>7216001.6203799993</v>
      </c>
      <c r="CN279" s="7">
        <f t="shared" si="359"/>
        <v>195358660.31099996</v>
      </c>
      <c r="CO279" s="7">
        <f t="shared" si="359"/>
        <v>63231460.710319988</v>
      </c>
      <c r="CP279" s="7">
        <f t="shared" si="359"/>
        <v>48.810525999986567</v>
      </c>
      <c r="CQ279" s="7">
        <f t="shared" si="359"/>
        <v>6810931.2147210008</v>
      </c>
      <c r="CR279" s="7">
        <f t="shared" si="359"/>
        <v>2972136.8308390002</v>
      </c>
      <c r="CS279" s="7">
        <f t="shared" si="359"/>
        <v>2726997.7519760001</v>
      </c>
      <c r="CT279" s="7">
        <f t="shared" si="359"/>
        <v>1337069.1253599999</v>
      </c>
      <c r="CU279" s="7">
        <f t="shared" si="359"/>
        <v>3773787.847296</v>
      </c>
      <c r="CV279" s="7">
        <f t="shared" si="359"/>
        <v>605763.43990799983</v>
      </c>
      <c r="CW279" s="7">
        <f t="shared" si="359"/>
        <v>2054995.258559</v>
      </c>
      <c r="CX279" s="7">
        <f t="shared" si="359"/>
        <v>3328371.864976</v>
      </c>
      <c r="CY279" s="7">
        <f t="shared" si="359"/>
        <v>896901.8899999999</v>
      </c>
      <c r="CZ279" s="7">
        <f t="shared" si="359"/>
        <v>13536808.710000001</v>
      </c>
      <c r="DA279" s="7">
        <f t="shared" si="359"/>
        <v>2016370.389</v>
      </c>
      <c r="DB279" s="7">
        <f t="shared" si="359"/>
        <v>3270142.3669999996</v>
      </c>
      <c r="DC279" s="7">
        <f t="shared" si="359"/>
        <v>1899121.6104920001</v>
      </c>
      <c r="DD279" s="7">
        <f t="shared" si="359"/>
        <v>1613213.3854999999</v>
      </c>
      <c r="DE279" s="7">
        <f t="shared" si="359"/>
        <v>1578098.4659500003</v>
      </c>
      <c r="DF279" s="7">
        <f t="shared" si="359"/>
        <v>145672595.93000001</v>
      </c>
      <c r="DG279" s="7">
        <f t="shared" si="359"/>
        <v>658202.23728299991</v>
      </c>
      <c r="DH279" s="7">
        <f t="shared" si="359"/>
        <v>9317475.7244199999</v>
      </c>
      <c r="DI279" s="7">
        <f t="shared" si="359"/>
        <v>12182707.013599999</v>
      </c>
      <c r="DJ279" s="7">
        <f t="shared" si="359"/>
        <v>5809477.0170799997</v>
      </c>
      <c r="DK279" s="7">
        <f t="shared" si="359"/>
        <v>4716410.7845000001</v>
      </c>
      <c r="DL279" s="7">
        <f t="shared" si="359"/>
        <v>39336482.086120002</v>
      </c>
      <c r="DM279" s="7">
        <f t="shared" si="359"/>
        <v>3387665.0655399999</v>
      </c>
      <c r="DN279" s="7">
        <f t="shared" si="359"/>
        <v>7158772.4630000005</v>
      </c>
      <c r="DO279" s="7">
        <f t="shared" si="359"/>
        <v>25070906.119999997</v>
      </c>
      <c r="DP279" s="7">
        <f t="shared" si="359"/>
        <v>2635259.9000000004</v>
      </c>
      <c r="DQ279" s="7">
        <f t="shared" si="359"/>
        <v>5.8207660913467407E-10</v>
      </c>
      <c r="DR279" s="7">
        <f t="shared" si="359"/>
        <v>12833644.644000001</v>
      </c>
      <c r="DS279" s="7">
        <f t="shared" si="359"/>
        <v>6916454.6669999994</v>
      </c>
      <c r="DT279" s="7">
        <f t="shared" si="359"/>
        <v>3085239.136461</v>
      </c>
      <c r="DU279" s="7">
        <f t="shared" si="359"/>
        <v>3936035.0240000002</v>
      </c>
      <c r="DV279" s="7">
        <f t="shared" si="359"/>
        <v>3304414.5440000002</v>
      </c>
      <c r="DW279" s="7">
        <f t="shared" si="359"/>
        <v>3804425.9069260005</v>
      </c>
      <c r="DX279" s="7">
        <f t="shared" si="359"/>
        <v>1052725.62384</v>
      </c>
      <c r="DY279" s="7">
        <f t="shared" si="359"/>
        <v>1499802.1388800002</v>
      </c>
      <c r="DZ279" s="7">
        <f t="shared" si="359"/>
        <v>3580789.6111939996</v>
      </c>
      <c r="EA279" s="7">
        <f t="shared" si="359"/>
        <v>1.1641532182693481E-10</v>
      </c>
      <c r="EB279" s="7">
        <f t="shared" ref="EB279:FX279" si="360">IF(EB276-EB277-EB278&lt;0,0,EB276-EB277-EB278)</f>
        <v>4277121.6099999994</v>
      </c>
      <c r="EC279" s="7">
        <f t="shared" si="360"/>
        <v>2988197.588</v>
      </c>
      <c r="ED279" s="7">
        <f t="shared" si="360"/>
        <v>1171.2465899981325</v>
      </c>
      <c r="EE279" s="7">
        <f t="shared" si="360"/>
        <v>2821393.6559999995</v>
      </c>
      <c r="EF279" s="7">
        <f t="shared" si="360"/>
        <v>13513778.642825</v>
      </c>
      <c r="EG279" s="7">
        <f t="shared" si="360"/>
        <v>2886201.4939999999</v>
      </c>
      <c r="EH279" s="7">
        <f t="shared" si="360"/>
        <v>3361242.517</v>
      </c>
      <c r="EI279" s="7">
        <f t="shared" si="360"/>
        <v>123291196.13699999</v>
      </c>
      <c r="EJ279" s="7">
        <f t="shared" si="360"/>
        <v>76657182.653000012</v>
      </c>
      <c r="EK279" s="7">
        <f t="shared" si="360"/>
        <v>3716210.0013699997</v>
      </c>
      <c r="EL279" s="7">
        <f t="shared" si="360"/>
        <v>3555155.8097200003</v>
      </c>
      <c r="EM279" s="7">
        <f t="shared" si="360"/>
        <v>2655742.6301520001</v>
      </c>
      <c r="EN279" s="7">
        <f t="shared" si="360"/>
        <v>8868214.0019999985</v>
      </c>
      <c r="EO279" s="7">
        <f t="shared" si="360"/>
        <v>3144622.6710000006</v>
      </c>
      <c r="EP279" s="7">
        <f t="shared" si="360"/>
        <v>1859065.4193800006</v>
      </c>
      <c r="EQ279" s="7">
        <f t="shared" si="360"/>
        <v>17237516.666611999</v>
      </c>
      <c r="ER279" s="7">
        <f t="shared" si="360"/>
        <v>1666521.1900300004</v>
      </c>
      <c r="ES279" s="7">
        <f t="shared" si="360"/>
        <v>2222176.5924980002</v>
      </c>
      <c r="ET279" s="7">
        <f t="shared" si="360"/>
        <v>2534662.0929999999</v>
      </c>
      <c r="EU279" s="7">
        <f t="shared" si="360"/>
        <v>5876045.1129999999</v>
      </c>
      <c r="EV279" s="7">
        <f t="shared" si="360"/>
        <v>662302.26801999996</v>
      </c>
      <c r="EW279" s="7">
        <f t="shared" si="360"/>
        <v>3334938.7888270002</v>
      </c>
      <c r="EX279" s="7">
        <f t="shared" si="360"/>
        <v>2974475.2916899999</v>
      </c>
      <c r="EY279" s="7">
        <f t="shared" si="360"/>
        <v>7420000.5389999999</v>
      </c>
      <c r="EZ279" s="7">
        <f t="shared" si="360"/>
        <v>1763698.809842</v>
      </c>
      <c r="FA279" s="7">
        <f t="shared" si="360"/>
        <v>2017723.2864000059</v>
      </c>
      <c r="FB279" s="7">
        <f t="shared" si="360"/>
        <v>179.71330000052694</v>
      </c>
      <c r="FC279" s="7">
        <f t="shared" si="360"/>
        <v>10567306.048699999</v>
      </c>
      <c r="FD279" s="7">
        <f t="shared" si="360"/>
        <v>3737145.9070000001</v>
      </c>
      <c r="FE279" s="7">
        <f t="shared" si="360"/>
        <v>1233695.144388</v>
      </c>
      <c r="FF279" s="7">
        <f t="shared" si="360"/>
        <v>2783490.3010000004</v>
      </c>
      <c r="FG279" s="7">
        <f t="shared" si="360"/>
        <v>1714176.5370000002</v>
      </c>
      <c r="FH279" s="7">
        <f t="shared" si="360"/>
        <v>563598.28071199998</v>
      </c>
      <c r="FI279" s="7">
        <f t="shared" si="360"/>
        <v>3007795.2879999992</v>
      </c>
      <c r="FJ279" s="7">
        <f t="shared" si="360"/>
        <v>378.89783999731299</v>
      </c>
      <c r="FK279" s="7">
        <f t="shared" si="360"/>
        <v>0</v>
      </c>
      <c r="FL279" s="7">
        <f t="shared" si="360"/>
        <v>18988470.93</v>
      </c>
      <c r="FM279" s="7">
        <f t="shared" si="360"/>
        <v>10257037.022900004</v>
      </c>
      <c r="FN279" s="7">
        <f t="shared" si="360"/>
        <v>157035126.171</v>
      </c>
      <c r="FO279" s="7">
        <f t="shared" si="360"/>
        <v>1491.4448099994333</v>
      </c>
      <c r="FP279" s="7">
        <f t="shared" si="360"/>
        <v>3200551.5153930024</v>
      </c>
      <c r="FQ279" s="7">
        <f t="shared" si="360"/>
        <v>82.903249999333639</v>
      </c>
      <c r="FR279" s="7">
        <f t="shared" si="360"/>
        <v>0</v>
      </c>
      <c r="FS279" s="7">
        <f t="shared" si="360"/>
        <v>291649.08451999992</v>
      </c>
      <c r="FT279" s="7">
        <f t="shared" si="360"/>
        <v>204.63287999987369</v>
      </c>
      <c r="FU279" s="7">
        <f t="shared" si="360"/>
        <v>6220707.7329499992</v>
      </c>
      <c r="FV279" s="7">
        <f t="shared" si="360"/>
        <v>5493525.4862399995</v>
      </c>
      <c r="FW279" s="7">
        <f t="shared" si="360"/>
        <v>2607370.2400099998</v>
      </c>
      <c r="FX279" s="7">
        <f t="shared" si="360"/>
        <v>932100.4718249999</v>
      </c>
      <c r="FY279" s="7"/>
      <c r="FZ279" s="103">
        <f>SUM(C279:FX279)</f>
        <v>5136296058.606348</v>
      </c>
      <c r="GA279" s="85">
        <f>GA276-GA277-GA278</f>
        <v>5136296058.6399994</v>
      </c>
      <c r="GB279" s="7">
        <f>FZ279-GA279</f>
        <v>-3.3651351928710938E-2</v>
      </c>
      <c r="GC279" s="107"/>
      <c r="GD279" s="7"/>
      <c r="GE279" s="11"/>
      <c r="GF279" s="7"/>
      <c r="GG279" s="7"/>
      <c r="GH279" s="7"/>
      <c r="GI279" s="7"/>
      <c r="GJ279" s="7"/>
      <c r="GK279" s="7"/>
      <c r="GL279" s="7"/>
      <c r="GM279" s="7"/>
    </row>
    <row r="280" spans="1:195" x14ac:dyDescent="0.35">
      <c r="A280" s="7"/>
      <c r="B280" s="7" t="s">
        <v>841</v>
      </c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4"/>
      <c r="DZ280" s="64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4"/>
      <c r="FH280" s="64"/>
      <c r="FI280" s="64"/>
      <c r="FJ280" s="64"/>
      <c r="FK280" s="64"/>
      <c r="FL280" s="64"/>
      <c r="FM280" s="64"/>
      <c r="FN280" s="64"/>
      <c r="FO280" s="64"/>
      <c r="FP280" s="64"/>
      <c r="FQ280" s="64"/>
      <c r="FR280" s="64"/>
      <c r="FS280" s="64"/>
      <c r="FT280" s="64"/>
      <c r="FU280" s="64"/>
      <c r="FV280" s="64"/>
      <c r="FW280" s="64"/>
      <c r="FX280" s="64"/>
      <c r="FY280" s="7"/>
      <c r="FZ280" s="103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</row>
    <row r="281" spans="1:195" x14ac:dyDescent="0.35">
      <c r="A281" s="6" t="s">
        <v>842</v>
      </c>
      <c r="B281" s="7" t="s">
        <v>843</v>
      </c>
      <c r="C281" s="7">
        <f t="shared" ref="C281:M281" si="361">ROUND(C272*C46,2)</f>
        <v>0</v>
      </c>
      <c r="D281" s="7">
        <f t="shared" si="361"/>
        <v>0</v>
      </c>
      <c r="E281" s="7">
        <f t="shared" si="361"/>
        <v>0</v>
      </c>
      <c r="F281" s="7">
        <f t="shared" si="361"/>
        <v>0</v>
      </c>
      <c r="G281" s="7">
        <f t="shared" si="361"/>
        <v>0</v>
      </c>
      <c r="H281" s="7">
        <f t="shared" si="361"/>
        <v>0</v>
      </c>
      <c r="I281" s="7">
        <f t="shared" si="361"/>
        <v>0</v>
      </c>
      <c r="J281" s="7">
        <f t="shared" si="361"/>
        <v>0</v>
      </c>
      <c r="K281" s="7">
        <f t="shared" si="361"/>
        <v>0</v>
      </c>
      <c r="L281" s="7">
        <f t="shared" si="361"/>
        <v>0</v>
      </c>
      <c r="M281" s="7">
        <f t="shared" si="361"/>
        <v>0</v>
      </c>
      <c r="N281" s="7">
        <v>0</v>
      </c>
      <c r="O281" s="7">
        <f t="shared" ref="O281:BB281" si="362">ROUND(O272*O46,2)</f>
        <v>0</v>
      </c>
      <c r="P281" s="7">
        <f t="shared" si="362"/>
        <v>0</v>
      </c>
      <c r="Q281" s="7">
        <f t="shared" si="362"/>
        <v>0</v>
      </c>
      <c r="R281" s="7">
        <f t="shared" si="362"/>
        <v>0</v>
      </c>
      <c r="S281" s="7">
        <f t="shared" si="362"/>
        <v>0</v>
      </c>
      <c r="T281" s="7">
        <f t="shared" si="362"/>
        <v>0</v>
      </c>
      <c r="U281" s="7">
        <f t="shared" si="362"/>
        <v>0</v>
      </c>
      <c r="V281" s="7">
        <f t="shared" si="362"/>
        <v>0</v>
      </c>
      <c r="W281" s="7">
        <f t="shared" si="362"/>
        <v>0</v>
      </c>
      <c r="X281" s="7">
        <f t="shared" si="362"/>
        <v>0</v>
      </c>
      <c r="Y281" s="7">
        <f t="shared" si="362"/>
        <v>0</v>
      </c>
      <c r="Z281" s="7">
        <f t="shared" si="362"/>
        <v>0</v>
      </c>
      <c r="AA281" s="7">
        <f t="shared" si="362"/>
        <v>0</v>
      </c>
      <c r="AB281" s="7">
        <f t="shared" si="362"/>
        <v>0</v>
      </c>
      <c r="AC281" s="7">
        <f t="shared" si="362"/>
        <v>0</v>
      </c>
      <c r="AD281" s="7">
        <f t="shared" si="362"/>
        <v>0</v>
      </c>
      <c r="AE281" s="7">
        <f t="shared" si="362"/>
        <v>0</v>
      </c>
      <c r="AF281" s="7">
        <f t="shared" si="362"/>
        <v>0</v>
      </c>
      <c r="AG281" s="7">
        <f t="shared" si="362"/>
        <v>0</v>
      </c>
      <c r="AH281" s="7">
        <f t="shared" si="362"/>
        <v>0</v>
      </c>
      <c r="AI281" s="7">
        <f t="shared" si="362"/>
        <v>0</v>
      </c>
      <c r="AJ281" s="7">
        <f t="shared" si="362"/>
        <v>0</v>
      </c>
      <c r="AK281" s="7">
        <f t="shared" si="362"/>
        <v>0</v>
      </c>
      <c r="AL281" s="7">
        <f t="shared" si="362"/>
        <v>0</v>
      </c>
      <c r="AM281" s="7">
        <f t="shared" si="362"/>
        <v>0</v>
      </c>
      <c r="AN281" s="7">
        <f t="shared" si="362"/>
        <v>0</v>
      </c>
      <c r="AO281" s="7">
        <f t="shared" si="362"/>
        <v>0</v>
      </c>
      <c r="AP281" s="7">
        <f t="shared" si="362"/>
        <v>0</v>
      </c>
      <c r="AQ281" s="7">
        <f t="shared" si="362"/>
        <v>0</v>
      </c>
      <c r="AR281" s="7">
        <f t="shared" si="362"/>
        <v>0</v>
      </c>
      <c r="AS281" s="7">
        <f t="shared" si="362"/>
        <v>0</v>
      </c>
      <c r="AT281" s="7">
        <f t="shared" si="362"/>
        <v>0</v>
      </c>
      <c r="AU281" s="7">
        <f t="shared" si="362"/>
        <v>0</v>
      </c>
      <c r="AV281" s="7">
        <f t="shared" si="362"/>
        <v>0</v>
      </c>
      <c r="AW281" s="7">
        <f t="shared" si="362"/>
        <v>0</v>
      </c>
      <c r="AX281" s="7">
        <f t="shared" si="362"/>
        <v>0</v>
      </c>
      <c r="AY281" s="7">
        <f t="shared" si="362"/>
        <v>0</v>
      </c>
      <c r="AZ281" s="7">
        <f t="shared" si="362"/>
        <v>0</v>
      </c>
      <c r="BA281" s="7">
        <f t="shared" si="362"/>
        <v>0</v>
      </c>
      <c r="BB281" s="7">
        <f t="shared" si="362"/>
        <v>0</v>
      </c>
      <c r="BC281" s="7">
        <v>0</v>
      </c>
      <c r="BD281" s="7">
        <f t="shared" ref="BD281:DO281" si="363">ROUND(BD272*BD46,2)</f>
        <v>0</v>
      </c>
      <c r="BE281" s="7">
        <f t="shared" si="363"/>
        <v>0</v>
      </c>
      <c r="BF281" s="7">
        <f t="shared" si="363"/>
        <v>0</v>
      </c>
      <c r="BG281" s="7">
        <f t="shared" si="363"/>
        <v>0</v>
      </c>
      <c r="BH281" s="7">
        <f t="shared" si="363"/>
        <v>0</v>
      </c>
      <c r="BI281" s="7">
        <f t="shared" si="363"/>
        <v>0</v>
      </c>
      <c r="BJ281" s="7">
        <f t="shared" si="363"/>
        <v>0</v>
      </c>
      <c r="BK281" s="7">
        <f t="shared" si="363"/>
        <v>0</v>
      </c>
      <c r="BL281" s="7">
        <f t="shared" si="363"/>
        <v>0</v>
      </c>
      <c r="BM281" s="7">
        <f t="shared" si="363"/>
        <v>0</v>
      </c>
      <c r="BN281" s="7">
        <f t="shared" si="363"/>
        <v>0</v>
      </c>
      <c r="BO281" s="7">
        <f t="shared" si="363"/>
        <v>0</v>
      </c>
      <c r="BP281" s="7">
        <f t="shared" si="363"/>
        <v>0</v>
      </c>
      <c r="BQ281" s="7">
        <f t="shared" si="363"/>
        <v>0</v>
      </c>
      <c r="BR281" s="7">
        <f t="shared" si="363"/>
        <v>0</v>
      </c>
      <c r="BS281" s="7">
        <f t="shared" si="363"/>
        <v>0</v>
      </c>
      <c r="BT281" s="7">
        <f t="shared" si="363"/>
        <v>0</v>
      </c>
      <c r="BU281" s="7">
        <f t="shared" si="363"/>
        <v>0</v>
      </c>
      <c r="BV281" s="7">
        <f t="shared" si="363"/>
        <v>682682.98</v>
      </c>
      <c r="BW281" s="7">
        <f t="shared" si="363"/>
        <v>0</v>
      </c>
      <c r="BX281" s="7">
        <f t="shared" si="363"/>
        <v>0</v>
      </c>
      <c r="BY281" s="7">
        <f t="shared" si="363"/>
        <v>0</v>
      </c>
      <c r="BZ281" s="7">
        <f t="shared" si="363"/>
        <v>0</v>
      </c>
      <c r="CA281" s="7">
        <f t="shared" si="363"/>
        <v>0</v>
      </c>
      <c r="CB281" s="7">
        <f t="shared" si="363"/>
        <v>0</v>
      </c>
      <c r="CC281" s="7">
        <f t="shared" si="363"/>
        <v>0</v>
      </c>
      <c r="CD281" s="7">
        <f t="shared" si="363"/>
        <v>0</v>
      </c>
      <c r="CE281" s="7">
        <f t="shared" si="363"/>
        <v>0</v>
      </c>
      <c r="CF281" s="7">
        <f t="shared" si="363"/>
        <v>0</v>
      </c>
      <c r="CG281" s="7">
        <f t="shared" si="363"/>
        <v>0</v>
      </c>
      <c r="CH281" s="7">
        <f t="shared" si="363"/>
        <v>0</v>
      </c>
      <c r="CI281" s="7">
        <f t="shared" si="363"/>
        <v>0</v>
      </c>
      <c r="CJ281" s="7">
        <f t="shared" si="363"/>
        <v>0</v>
      </c>
      <c r="CK281" s="7">
        <f t="shared" si="363"/>
        <v>0</v>
      </c>
      <c r="CL281" s="7">
        <f t="shared" si="363"/>
        <v>0</v>
      </c>
      <c r="CM281" s="7">
        <f t="shared" si="363"/>
        <v>0</v>
      </c>
      <c r="CN281" s="7">
        <f t="shared" si="363"/>
        <v>0</v>
      </c>
      <c r="CO281" s="7">
        <f t="shared" si="363"/>
        <v>0</v>
      </c>
      <c r="CP281" s="7">
        <f t="shared" si="363"/>
        <v>467115.96</v>
      </c>
      <c r="CQ281" s="7">
        <f t="shared" si="363"/>
        <v>0</v>
      </c>
      <c r="CR281" s="7">
        <f t="shared" si="363"/>
        <v>0</v>
      </c>
      <c r="CS281" s="7">
        <f t="shared" si="363"/>
        <v>0</v>
      </c>
      <c r="CT281" s="7">
        <f t="shared" si="363"/>
        <v>0</v>
      </c>
      <c r="CU281" s="7">
        <f t="shared" si="363"/>
        <v>0</v>
      </c>
      <c r="CV281" s="7">
        <f t="shared" si="363"/>
        <v>0</v>
      </c>
      <c r="CW281" s="7">
        <f t="shared" si="363"/>
        <v>0</v>
      </c>
      <c r="CX281" s="7">
        <f t="shared" si="363"/>
        <v>0</v>
      </c>
      <c r="CY281" s="7">
        <f t="shared" si="363"/>
        <v>0</v>
      </c>
      <c r="CZ281" s="7">
        <f t="shared" si="363"/>
        <v>0</v>
      </c>
      <c r="DA281" s="7">
        <f t="shared" si="363"/>
        <v>0</v>
      </c>
      <c r="DB281" s="7">
        <f t="shared" si="363"/>
        <v>0</v>
      </c>
      <c r="DC281" s="7">
        <f t="shared" si="363"/>
        <v>0</v>
      </c>
      <c r="DD281" s="7">
        <f t="shared" si="363"/>
        <v>0</v>
      </c>
      <c r="DE281" s="7">
        <f t="shared" si="363"/>
        <v>0</v>
      </c>
      <c r="DF281" s="7">
        <f t="shared" si="363"/>
        <v>0</v>
      </c>
      <c r="DG281" s="7">
        <f t="shared" si="363"/>
        <v>0</v>
      </c>
      <c r="DH281" s="7">
        <f t="shared" si="363"/>
        <v>0</v>
      </c>
      <c r="DI281" s="7">
        <f t="shared" si="363"/>
        <v>0</v>
      </c>
      <c r="DJ281" s="7">
        <f t="shared" si="363"/>
        <v>0</v>
      </c>
      <c r="DK281" s="7">
        <f t="shared" si="363"/>
        <v>0</v>
      </c>
      <c r="DL281" s="7">
        <f t="shared" si="363"/>
        <v>0</v>
      </c>
      <c r="DM281" s="7">
        <f t="shared" si="363"/>
        <v>0</v>
      </c>
      <c r="DN281" s="7">
        <f t="shared" si="363"/>
        <v>0</v>
      </c>
      <c r="DO281" s="7">
        <f t="shared" si="363"/>
        <v>0</v>
      </c>
      <c r="DP281" s="7">
        <f t="shared" ref="DP281:FX281" si="364">ROUND(DP272*DP46,2)</f>
        <v>0</v>
      </c>
      <c r="DQ281" s="7">
        <f t="shared" si="364"/>
        <v>358254.83</v>
      </c>
      <c r="DR281" s="7">
        <f t="shared" si="364"/>
        <v>0</v>
      </c>
      <c r="DS281" s="7">
        <f t="shared" si="364"/>
        <v>0</v>
      </c>
      <c r="DT281" s="7">
        <f t="shared" si="364"/>
        <v>0</v>
      </c>
      <c r="DU281" s="7">
        <f t="shared" si="364"/>
        <v>0</v>
      </c>
      <c r="DV281" s="7">
        <f t="shared" si="364"/>
        <v>0</v>
      </c>
      <c r="DW281" s="7">
        <f t="shared" si="364"/>
        <v>0</v>
      </c>
      <c r="DX281" s="7">
        <f t="shared" si="364"/>
        <v>0</v>
      </c>
      <c r="DY281" s="7">
        <f t="shared" si="364"/>
        <v>0</v>
      </c>
      <c r="DZ281" s="7">
        <f t="shared" si="364"/>
        <v>0</v>
      </c>
      <c r="EA281" s="7">
        <f t="shared" si="364"/>
        <v>531964.5</v>
      </c>
      <c r="EB281" s="7">
        <f t="shared" si="364"/>
        <v>0</v>
      </c>
      <c r="EC281" s="7">
        <f t="shared" si="364"/>
        <v>0</v>
      </c>
      <c r="ED281" s="7">
        <f t="shared" si="364"/>
        <v>920789.55</v>
      </c>
      <c r="EE281" s="7">
        <f t="shared" si="364"/>
        <v>0</v>
      </c>
      <c r="EF281" s="7">
        <f t="shared" si="364"/>
        <v>0</v>
      </c>
      <c r="EG281" s="7">
        <f t="shared" si="364"/>
        <v>0</v>
      </c>
      <c r="EH281" s="7">
        <f t="shared" si="364"/>
        <v>0</v>
      </c>
      <c r="EI281" s="7">
        <f t="shared" si="364"/>
        <v>0</v>
      </c>
      <c r="EJ281" s="7">
        <f t="shared" si="364"/>
        <v>0</v>
      </c>
      <c r="EK281" s="7">
        <f t="shared" si="364"/>
        <v>0</v>
      </c>
      <c r="EL281" s="7">
        <f t="shared" si="364"/>
        <v>0</v>
      </c>
      <c r="EM281" s="7">
        <f t="shared" si="364"/>
        <v>0</v>
      </c>
      <c r="EN281" s="7">
        <f t="shared" si="364"/>
        <v>0</v>
      </c>
      <c r="EO281" s="7">
        <f t="shared" si="364"/>
        <v>0</v>
      </c>
      <c r="EP281" s="7">
        <f t="shared" si="364"/>
        <v>0</v>
      </c>
      <c r="EQ281" s="7">
        <f t="shared" si="364"/>
        <v>0</v>
      </c>
      <c r="ER281" s="7">
        <f t="shared" si="364"/>
        <v>0</v>
      </c>
      <c r="ES281" s="7">
        <f t="shared" si="364"/>
        <v>0</v>
      </c>
      <c r="ET281" s="7">
        <f t="shared" si="364"/>
        <v>0</v>
      </c>
      <c r="EU281" s="7">
        <f t="shared" si="364"/>
        <v>0</v>
      </c>
      <c r="EV281" s="7">
        <f t="shared" si="364"/>
        <v>0</v>
      </c>
      <c r="EW281" s="7">
        <f t="shared" si="364"/>
        <v>0</v>
      </c>
      <c r="EX281" s="7">
        <f t="shared" si="364"/>
        <v>0</v>
      </c>
      <c r="EY281" s="7">
        <f t="shared" si="364"/>
        <v>0</v>
      </c>
      <c r="EZ281" s="7">
        <f t="shared" si="364"/>
        <v>0</v>
      </c>
      <c r="FA281" s="7">
        <f t="shared" si="364"/>
        <v>0</v>
      </c>
      <c r="FB281" s="7">
        <f t="shared" si="364"/>
        <v>120203.48</v>
      </c>
      <c r="FC281" s="7">
        <f t="shared" si="364"/>
        <v>0</v>
      </c>
      <c r="FD281" s="7">
        <f t="shared" si="364"/>
        <v>0</v>
      </c>
      <c r="FE281" s="7">
        <f t="shared" si="364"/>
        <v>0</v>
      </c>
      <c r="FF281" s="7">
        <f t="shared" si="364"/>
        <v>0</v>
      </c>
      <c r="FG281" s="7">
        <f t="shared" si="364"/>
        <v>0</v>
      </c>
      <c r="FH281" s="7">
        <f t="shared" si="364"/>
        <v>0</v>
      </c>
      <c r="FI281" s="7">
        <f t="shared" si="364"/>
        <v>0</v>
      </c>
      <c r="FJ281" s="7">
        <f t="shared" si="364"/>
        <v>801017.1</v>
      </c>
      <c r="FK281" s="7">
        <f t="shared" si="364"/>
        <v>117495.3</v>
      </c>
      <c r="FL281" s="7">
        <f t="shared" si="364"/>
        <v>0</v>
      </c>
      <c r="FM281" s="7">
        <f t="shared" si="364"/>
        <v>0</v>
      </c>
      <c r="FN281" s="7">
        <f t="shared" si="364"/>
        <v>0</v>
      </c>
      <c r="FO281" s="7">
        <f t="shared" si="364"/>
        <v>605531.91</v>
      </c>
      <c r="FP281" s="7">
        <f t="shared" si="364"/>
        <v>0</v>
      </c>
      <c r="FQ281" s="7">
        <f t="shared" si="364"/>
        <v>602498.87</v>
      </c>
      <c r="FR281" s="7">
        <f t="shared" si="364"/>
        <v>88078.11</v>
      </c>
      <c r="FS281" s="7">
        <f t="shared" si="364"/>
        <v>0</v>
      </c>
      <c r="FT281" s="7">
        <f t="shared" si="364"/>
        <v>68933.67</v>
      </c>
      <c r="FU281" s="7">
        <f t="shared" si="364"/>
        <v>0</v>
      </c>
      <c r="FV281" s="7">
        <f t="shared" si="364"/>
        <v>0</v>
      </c>
      <c r="FW281" s="7">
        <f t="shared" si="364"/>
        <v>0</v>
      </c>
      <c r="FX281" s="7">
        <f t="shared" si="364"/>
        <v>0</v>
      </c>
      <c r="FY281" s="7"/>
      <c r="FZ281" s="103">
        <f>SUM(C281:FX281)</f>
        <v>5364566.2600000007</v>
      </c>
      <c r="GA281" s="85">
        <v>5364566.26</v>
      </c>
      <c r="GB281" s="7">
        <f>FZ281-GA281</f>
        <v>0</v>
      </c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</row>
    <row r="282" spans="1:195" x14ac:dyDescent="0.35">
      <c r="A282" s="7"/>
      <c r="B282" s="7" t="s">
        <v>844</v>
      </c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108"/>
      <c r="FZ282" s="7"/>
      <c r="GA282" s="7"/>
      <c r="GB282" s="7">
        <f>FZ282-GA282</f>
        <v>0</v>
      </c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</row>
    <row r="283" spans="1:195" x14ac:dyDescent="0.35">
      <c r="A283" s="6" t="s">
        <v>845</v>
      </c>
      <c r="B283" s="7" t="s">
        <v>846</v>
      </c>
      <c r="C283" s="7">
        <f t="shared" ref="C283:BN283" si="365">ROUND(C276/C99,2)</f>
        <v>11338.07</v>
      </c>
      <c r="D283" s="7">
        <f t="shared" si="365"/>
        <v>10697.46</v>
      </c>
      <c r="E283" s="7">
        <f t="shared" si="365"/>
        <v>11484.67</v>
      </c>
      <c r="F283" s="7">
        <f t="shared" si="365"/>
        <v>10605.6</v>
      </c>
      <c r="G283" s="7">
        <f t="shared" si="365"/>
        <v>11029.16</v>
      </c>
      <c r="H283" s="7">
        <f t="shared" si="365"/>
        <v>11176.33</v>
      </c>
      <c r="I283" s="7">
        <f t="shared" si="365"/>
        <v>11320.05</v>
      </c>
      <c r="J283" s="7">
        <f t="shared" si="365"/>
        <v>10649.21</v>
      </c>
      <c r="K283" s="7">
        <f t="shared" si="365"/>
        <v>15209.08</v>
      </c>
      <c r="L283" s="7">
        <f t="shared" si="365"/>
        <v>11303.56</v>
      </c>
      <c r="M283" s="7">
        <f t="shared" si="365"/>
        <v>12833.78</v>
      </c>
      <c r="N283" s="7">
        <f t="shared" si="365"/>
        <v>10844.53</v>
      </c>
      <c r="O283" s="7">
        <f t="shared" si="365"/>
        <v>10335.879999999999</v>
      </c>
      <c r="P283" s="7">
        <f t="shared" si="365"/>
        <v>14875.58</v>
      </c>
      <c r="Q283" s="7">
        <f t="shared" si="365"/>
        <v>11732.91</v>
      </c>
      <c r="R283" s="7">
        <f t="shared" si="365"/>
        <v>10467.32</v>
      </c>
      <c r="S283" s="7">
        <f t="shared" si="365"/>
        <v>11025.84</v>
      </c>
      <c r="T283" s="7">
        <f t="shared" si="365"/>
        <v>18529.72</v>
      </c>
      <c r="U283" s="7">
        <f t="shared" si="365"/>
        <v>22213.040000000001</v>
      </c>
      <c r="V283" s="7">
        <f t="shared" si="365"/>
        <v>14893.66</v>
      </c>
      <c r="W283" s="7">
        <f t="shared" si="365"/>
        <v>16319.29</v>
      </c>
      <c r="X283" s="7">
        <f t="shared" si="365"/>
        <v>21197.15</v>
      </c>
      <c r="Y283" s="7">
        <f t="shared" si="365"/>
        <v>11061.89</v>
      </c>
      <c r="Z283" s="7">
        <f t="shared" si="365"/>
        <v>15265.37</v>
      </c>
      <c r="AA283" s="7">
        <f t="shared" si="365"/>
        <v>10534.74</v>
      </c>
      <c r="AB283" s="7">
        <f t="shared" si="365"/>
        <v>10652.91</v>
      </c>
      <c r="AC283" s="7">
        <f t="shared" si="365"/>
        <v>11031.53</v>
      </c>
      <c r="AD283" s="7">
        <f t="shared" si="365"/>
        <v>10538.73</v>
      </c>
      <c r="AE283" s="7">
        <f t="shared" si="365"/>
        <v>20222.52</v>
      </c>
      <c r="AF283" s="7">
        <f t="shared" si="365"/>
        <v>18315.34</v>
      </c>
      <c r="AG283" s="7">
        <f t="shared" si="365"/>
        <v>11892.84</v>
      </c>
      <c r="AH283" s="7">
        <f t="shared" si="365"/>
        <v>10845.89</v>
      </c>
      <c r="AI283" s="7">
        <f t="shared" si="365"/>
        <v>12862.62</v>
      </c>
      <c r="AJ283" s="7">
        <f t="shared" si="365"/>
        <v>19091.45</v>
      </c>
      <c r="AK283" s="7">
        <f t="shared" si="365"/>
        <v>18328.05</v>
      </c>
      <c r="AL283" s="7">
        <f t="shared" si="365"/>
        <v>14925.53</v>
      </c>
      <c r="AM283" s="7">
        <f t="shared" si="365"/>
        <v>12871.11</v>
      </c>
      <c r="AN283" s="7">
        <f t="shared" si="365"/>
        <v>13997.43</v>
      </c>
      <c r="AO283" s="7">
        <f t="shared" si="365"/>
        <v>10558.35</v>
      </c>
      <c r="AP283" s="7">
        <f t="shared" si="365"/>
        <v>11150.65</v>
      </c>
      <c r="AQ283" s="7">
        <f t="shared" si="365"/>
        <v>16462.09</v>
      </c>
      <c r="AR283" s="7">
        <f t="shared" si="365"/>
        <v>10382.950000000001</v>
      </c>
      <c r="AS283" s="7">
        <f t="shared" si="365"/>
        <v>11308.93</v>
      </c>
      <c r="AT283" s="7">
        <f t="shared" si="365"/>
        <v>10650.14</v>
      </c>
      <c r="AU283" s="7">
        <f t="shared" si="365"/>
        <v>15165.45</v>
      </c>
      <c r="AV283" s="7">
        <f t="shared" si="365"/>
        <v>14916.04</v>
      </c>
      <c r="AW283" s="7">
        <f t="shared" si="365"/>
        <v>15982.57</v>
      </c>
      <c r="AX283" s="7">
        <f t="shared" si="365"/>
        <v>22845.22</v>
      </c>
      <c r="AY283" s="7">
        <f t="shared" si="365"/>
        <v>13115.45</v>
      </c>
      <c r="AZ283" s="7">
        <f t="shared" si="365"/>
        <v>10910.82</v>
      </c>
      <c r="BA283" s="7">
        <f t="shared" si="365"/>
        <v>10270.73</v>
      </c>
      <c r="BB283" s="7">
        <f t="shared" si="365"/>
        <v>10362.09</v>
      </c>
      <c r="BC283" s="7">
        <f t="shared" si="365"/>
        <v>10659.56</v>
      </c>
      <c r="BD283" s="7">
        <f t="shared" si="365"/>
        <v>10250.1</v>
      </c>
      <c r="BE283" s="7">
        <f t="shared" si="365"/>
        <v>11032.84</v>
      </c>
      <c r="BF283" s="7">
        <f t="shared" si="365"/>
        <v>10227.629999999999</v>
      </c>
      <c r="BG283" s="7">
        <f t="shared" si="365"/>
        <v>11681.82</v>
      </c>
      <c r="BH283" s="7">
        <f t="shared" si="365"/>
        <v>11904.52</v>
      </c>
      <c r="BI283" s="7">
        <f t="shared" si="365"/>
        <v>16147.42</v>
      </c>
      <c r="BJ283" s="7">
        <f t="shared" si="365"/>
        <v>10249.43</v>
      </c>
      <c r="BK283" s="7">
        <f t="shared" si="365"/>
        <v>10352.25</v>
      </c>
      <c r="BL283" s="7">
        <f t="shared" si="365"/>
        <v>20605.39</v>
      </c>
      <c r="BM283" s="7">
        <f t="shared" si="365"/>
        <v>13900.43</v>
      </c>
      <c r="BN283" s="7">
        <f t="shared" si="365"/>
        <v>10298.49</v>
      </c>
      <c r="BO283" s="7">
        <f t="shared" ref="BO283:DZ283" si="366">ROUND(BO276/BO99,2)</f>
        <v>10702.42</v>
      </c>
      <c r="BP283" s="7">
        <f t="shared" si="366"/>
        <v>18123.900000000001</v>
      </c>
      <c r="BQ283" s="7">
        <f t="shared" si="366"/>
        <v>11403.83</v>
      </c>
      <c r="BR283" s="7">
        <f t="shared" si="366"/>
        <v>10402.15</v>
      </c>
      <c r="BS283" s="7">
        <f t="shared" si="366"/>
        <v>11832.17</v>
      </c>
      <c r="BT283" s="7">
        <f t="shared" si="366"/>
        <v>13420.88</v>
      </c>
      <c r="BU283" s="7">
        <f t="shared" si="366"/>
        <v>13469.69</v>
      </c>
      <c r="BV283" s="7">
        <f t="shared" si="366"/>
        <v>10876.7</v>
      </c>
      <c r="BW283" s="7">
        <f t="shared" si="366"/>
        <v>10727.33</v>
      </c>
      <c r="BX283" s="7">
        <f t="shared" si="366"/>
        <v>23214.98</v>
      </c>
      <c r="BY283" s="7">
        <f t="shared" si="366"/>
        <v>11756.75</v>
      </c>
      <c r="BZ283" s="7">
        <f t="shared" si="366"/>
        <v>16544.509999999998</v>
      </c>
      <c r="CA283" s="7">
        <f t="shared" si="366"/>
        <v>19152.740000000002</v>
      </c>
      <c r="CB283" s="7">
        <f t="shared" si="366"/>
        <v>10479.65</v>
      </c>
      <c r="CC283" s="7">
        <f t="shared" si="366"/>
        <v>17096.84</v>
      </c>
      <c r="CD283" s="7">
        <f t="shared" si="366"/>
        <v>15086.71</v>
      </c>
      <c r="CE283" s="7">
        <f t="shared" si="366"/>
        <v>18296.95</v>
      </c>
      <c r="CF283" s="7">
        <f t="shared" si="366"/>
        <v>18545.18</v>
      </c>
      <c r="CG283" s="7">
        <f t="shared" si="366"/>
        <v>16728.740000000002</v>
      </c>
      <c r="CH283" s="7">
        <f t="shared" si="366"/>
        <v>20836.59</v>
      </c>
      <c r="CI283" s="7">
        <f t="shared" si="366"/>
        <v>11252.18</v>
      </c>
      <c r="CJ283" s="7">
        <f t="shared" si="366"/>
        <v>11517.02</v>
      </c>
      <c r="CK283" s="7">
        <f t="shared" si="366"/>
        <v>10628.56</v>
      </c>
      <c r="CL283" s="7">
        <f t="shared" si="366"/>
        <v>11270.37</v>
      </c>
      <c r="CM283" s="7">
        <f t="shared" si="366"/>
        <v>12329.99</v>
      </c>
      <c r="CN283" s="7">
        <f t="shared" si="366"/>
        <v>10238.61</v>
      </c>
      <c r="CO283" s="7">
        <f t="shared" si="366"/>
        <v>10249.040000000001</v>
      </c>
      <c r="CP283" s="7">
        <f t="shared" si="366"/>
        <v>11559.63</v>
      </c>
      <c r="CQ283" s="7">
        <f t="shared" si="366"/>
        <v>12154.74</v>
      </c>
      <c r="CR283" s="7">
        <f t="shared" si="366"/>
        <v>16042.82</v>
      </c>
      <c r="CS283" s="7">
        <f t="shared" si="366"/>
        <v>13747.02</v>
      </c>
      <c r="CT283" s="7">
        <f t="shared" si="366"/>
        <v>20497.02</v>
      </c>
      <c r="CU283" s="7">
        <f t="shared" si="366"/>
        <v>10522.34</v>
      </c>
      <c r="CV283" s="7">
        <f t="shared" si="366"/>
        <v>19929.54</v>
      </c>
      <c r="CW283" s="7">
        <f t="shared" si="366"/>
        <v>17038.34</v>
      </c>
      <c r="CX283" s="7">
        <f t="shared" si="366"/>
        <v>11958.5</v>
      </c>
      <c r="CY283" s="7">
        <f t="shared" si="366"/>
        <v>21644.41</v>
      </c>
      <c r="CZ283" s="7">
        <f t="shared" si="366"/>
        <v>10632.1</v>
      </c>
      <c r="DA283" s="7">
        <f t="shared" si="366"/>
        <v>16737.3</v>
      </c>
      <c r="DB283" s="7">
        <f t="shared" si="366"/>
        <v>13877.95</v>
      </c>
      <c r="DC283" s="7">
        <f t="shared" si="366"/>
        <v>17502.580000000002</v>
      </c>
      <c r="DD283" s="7">
        <f t="shared" si="366"/>
        <v>19306.27</v>
      </c>
      <c r="DE283" s="7">
        <f t="shared" si="366"/>
        <v>13952.53</v>
      </c>
      <c r="DF283" s="7">
        <f t="shared" si="366"/>
        <v>10249.94</v>
      </c>
      <c r="DG283" s="7">
        <f t="shared" si="366"/>
        <v>21563.46</v>
      </c>
      <c r="DH283" s="7">
        <f t="shared" si="366"/>
        <v>10460.82</v>
      </c>
      <c r="DI283" s="7">
        <f t="shared" si="366"/>
        <v>10430.530000000001</v>
      </c>
      <c r="DJ283" s="7">
        <f t="shared" si="366"/>
        <v>11641.77</v>
      </c>
      <c r="DK283" s="7">
        <f t="shared" si="366"/>
        <v>11991.46</v>
      </c>
      <c r="DL283" s="7">
        <f t="shared" si="366"/>
        <v>10799</v>
      </c>
      <c r="DM283" s="7">
        <f t="shared" si="366"/>
        <v>17151.12</v>
      </c>
      <c r="DN283" s="7">
        <f t="shared" si="366"/>
        <v>11365.23</v>
      </c>
      <c r="DO283" s="7">
        <f t="shared" si="366"/>
        <v>10886.64</v>
      </c>
      <c r="DP283" s="7">
        <f t="shared" si="366"/>
        <v>17731.05</v>
      </c>
      <c r="DQ283" s="7">
        <f t="shared" si="366"/>
        <v>11321.13</v>
      </c>
      <c r="DR283" s="7">
        <f t="shared" si="366"/>
        <v>11309.46</v>
      </c>
      <c r="DS283" s="7">
        <f t="shared" si="366"/>
        <v>12067.14</v>
      </c>
      <c r="DT283" s="7">
        <f t="shared" si="366"/>
        <v>18892.18</v>
      </c>
      <c r="DU283" s="7">
        <f t="shared" si="366"/>
        <v>13388.14</v>
      </c>
      <c r="DV283" s="7">
        <f t="shared" si="366"/>
        <v>16754.36</v>
      </c>
      <c r="DW283" s="7">
        <f t="shared" si="366"/>
        <v>14144.76</v>
      </c>
      <c r="DX283" s="7">
        <f t="shared" si="366"/>
        <v>20559.3</v>
      </c>
      <c r="DY283" s="7">
        <f t="shared" si="366"/>
        <v>15242.46</v>
      </c>
      <c r="DZ283" s="7">
        <f t="shared" si="366"/>
        <v>11884.24</v>
      </c>
      <c r="EA283" s="7">
        <f t="shared" ref="EA283:FX283" si="367">ROUND(EA276/EA99,2)</f>
        <v>12181.46</v>
      </c>
      <c r="EB283" s="7">
        <f t="shared" si="367"/>
        <v>11816.47</v>
      </c>
      <c r="EC283" s="7">
        <f t="shared" si="367"/>
        <v>13376.58</v>
      </c>
      <c r="ED283" s="7">
        <f t="shared" si="367"/>
        <v>13881.28</v>
      </c>
      <c r="EE283" s="7">
        <f t="shared" si="367"/>
        <v>17336.11</v>
      </c>
      <c r="EF283" s="7">
        <f t="shared" si="367"/>
        <v>11065.52</v>
      </c>
      <c r="EG283" s="7">
        <f t="shared" si="367"/>
        <v>14727.95</v>
      </c>
      <c r="EH283" s="7">
        <f t="shared" si="367"/>
        <v>15015.53</v>
      </c>
      <c r="EI283" s="7">
        <f t="shared" si="367"/>
        <v>11019.62</v>
      </c>
      <c r="EJ283" s="7">
        <f t="shared" si="367"/>
        <v>10239.94</v>
      </c>
      <c r="EK283" s="7">
        <f t="shared" si="367"/>
        <v>11176.15</v>
      </c>
      <c r="EL283" s="7">
        <f t="shared" si="367"/>
        <v>11532.6</v>
      </c>
      <c r="EM283" s="7">
        <f t="shared" si="367"/>
        <v>12734.48</v>
      </c>
      <c r="EN283" s="7">
        <f t="shared" si="367"/>
        <v>11092.6</v>
      </c>
      <c r="EO283" s="7">
        <f t="shared" si="367"/>
        <v>13605.97</v>
      </c>
      <c r="EP283" s="7">
        <f t="shared" si="367"/>
        <v>13115.62</v>
      </c>
      <c r="EQ283" s="7">
        <f t="shared" si="367"/>
        <v>10742.18</v>
      </c>
      <c r="ER283" s="7">
        <f t="shared" si="367"/>
        <v>14971.31</v>
      </c>
      <c r="ES283" s="7">
        <f t="shared" si="367"/>
        <v>18076</v>
      </c>
      <c r="ET283" s="7">
        <f t="shared" si="367"/>
        <v>19574.82</v>
      </c>
      <c r="EU283" s="7">
        <f t="shared" si="367"/>
        <v>12407.54</v>
      </c>
      <c r="EV283" s="7">
        <f t="shared" si="367"/>
        <v>22726.95</v>
      </c>
      <c r="EW283" s="7">
        <f t="shared" si="367"/>
        <v>14456.76</v>
      </c>
      <c r="EX283" s="7">
        <f t="shared" si="367"/>
        <v>19769.16</v>
      </c>
      <c r="EY283" s="7">
        <f t="shared" si="367"/>
        <v>10560.53</v>
      </c>
      <c r="EZ283" s="7">
        <f t="shared" si="367"/>
        <v>19552.080000000002</v>
      </c>
      <c r="FA283" s="7">
        <f t="shared" si="367"/>
        <v>11399.44</v>
      </c>
      <c r="FB283" s="7">
        <f t="shared" si="367"/>
        <v>14481.54</v>
      </c>
      <c r="FC283" s="7">
        <f t="shared" si="367"/>
        <v>10438.790000000001</v>
      </c>
      <c r="FD283" s="7">
        <f t="shared" si="367"/>
        <v>12829.37</v>
      </c>
      <c r="FE283" s="7">
        <f t="shared" si="367"/>
        <v>21571.49</v>
      </c>
      <c r="FF283" s="7">
        <f t="shared" si="367"/>
        <v>17568.939999999999</v>
      </c>
      <c r="FG283" s="7">
        <f t="shared" si="367"/>
        <v>20142.169999999998</v>
      </c>
      <c r="FH283" s="7">
        <f t="shared" si="367"/>
        <v>21621.59</v>
      </c>
      <c r="FI283" s="7">
        <f t="shared" si="367"/>
        <v>10778.9</v>
      </c>
      <c r="FJ283" s="7">
        <f t="shared" si="367"/>
        <v>10338.69</v>
      </c>
      <c r="FK283" s="7">
        <f t="shared" si="367"/>
        <v>10605.64</v>
      </c>
      <c r="FL283" s="7">
        <f t="shared" si="367"/>
        <v>10250.81</v>
      </c>
      <c r="FM283" s="7">
        <f t="shared" si="367"/>
        <v>10250.81</v>
      </c>
      <c r="FN283" s="7">
        <f t="shared" si="367"/>
        <v>10884.28</v>
      </c>
      <c r="FO283" s="7">
        <f t="shared" si="367"/>
        <v>11100.7</v>
      </c>
      <c r="FP283" s="7">
        <f t="shared" si="367"/>
        <v>10862.17</v>
      </c>
      <c r="FQ283" s="7">
        <f t="shared" si="367"/>
        <v>11024.78</v>
      </c>
      <c r="FR283" s="7">
        <f t="shared" si="367"/>
        <v>18366.8</v>
      </c>
      <c r="FS283" s="7">
        <f t="shared" si="367"/>
        <v>17399.63</v>
      </c>
      <c r="FT283" s="7">
        <f t="shared" si="367"/>
        <v>22926.46</v>
      </c>
      <c r="FU283" s="7">
        <f t="shared" si="367"/>
        <v>12119.91</v>
      </c>
      <c r="FV283" s="7">
        <f t="shared" si="367"/>
        <v>11733.59</v>
      </c>
      <c r="FW283" s="7">
        <f t="shared" si="367"/>
        <v>18825.04</v>
      </c>
      <c r="FX283" s="7">
        <f t="shared" si="367"/>
        <v>23386.76</v>
      </c>
      <c r="FY283" s="7"/>
      <c r="FZ283" s="7">
        <f>ROUND(FZ276/FZ99,2)</f>
        <v>10834.47</v>
      </c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</row>
    <row r="284" spans="1:195" x14ac:dyDescent="0.35">
      <c r="A284" s="7"/>
      <c r="B284" s="7" t="s">
        <v>847</v>
      </c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0</v>
      </c>
      <c r="CB284" s="7">
        <v>0</v>
      </c>
      <c r="CC284" s="7">
        <v>0</v>
      </c>
      <c r="CD284" s="7">
        <v>0</v>
      </c>
      <c r="CE284" s="7">
        <v>0</v>
      </c>
      <c r="CF284" s="7">
        <v>0</v>
      </c>
      <c r="CG284" s="7">
        <v>0</v>
      </c>
      <c r="CH284" s="7">
        <v>0</v>
      </c>
      <c r="CI284" s="7">
        <v>0</v>
      </c>
      <c r="CJ284" s="7">
        <v>0</v>
      </c>
      <c r="CK284" s="7">
        <v>0</v>
      </c>
      <c r="CL284" s="7">
        <v>0</v>
      </c>
      <c r="CM284" s="7">
        <v>0</v>
      </c>
      <c r="CN284" s="7">
        <v>0</v>
      </c>
      <c r="CO284" s="7">
        <v>0</v>
      </c>
      <c r="CP284" s="7">
        <v>0</v>
      </c>
      <c r="CQ284" s="7">
        <v>0</v>
      </c>
      <c r="CR284" s="7">
        <v>0</v>
      </c>
      <c r="CS284" s="7">
        <v>0</v>
      </c>
      <c r="CT284" s="7">
        <v>0</v>
      </c>
      <c r="CU284" s="7">
        <v>0</v>
      </c>
      <c r="CV284" s="7">
        <v>0</v>
      </c>
      <c r="CW284" s="7">
        <v>0</v>
      </c>
      <c r="CX284" s="7">
        <v>0</v>
      </c>
      <c r="CY284" s="7">
        <v>0</v>
      </c>
      <c r="CZ284" s="7">
        <v>0</v>
      </c>
      <c r="DA284" s="7">
        <v>0</v>
      </c>
      <c r="DB284" s="7">
        <v>0</v>
      </c>
      <c r="DC284" s="7">
        <v>0</v>
      </c>
      <c r="DD284" s="7">
        <v>0</v>
      </c>
      <c r="DE284" s="7">
        <v>0</v>
      </c>
      <c r="DF284" s="7">
        <v>0</v>
      </c>
      <c r="DG284" s="7">
        <v>0</v>
      </c>
      <c r="DH284" s="7">
        <v>0</v>
      </c>
      <c r="DI284" s="7">
        <v>0</v>
      </c>
      <c r="DJ284" s="7">
        <v>0</v>
      </c>
      <c r="DK284" s="7">
        <v>0</v>
      </c>
      <c r="DL284" s="7">
        <v>0</v>
      </c>
      <c r="DM284" s="7">
        <v>0</v>
      </c>
      <c r="DN284" s="7">
        <v>0</v>
      </c>
      <c r="DO284" s="7">
        <v>0</v>
      </c>
      <c r="DP284" s="7">
        <v>0</v>
      </c>
      <c r="DQ284" s="7">
        <v>152.71335000172257</v>
      </c>
      <c r="DR284" s="7">
        <v>0</v>
      </c>
      <c r="DS284" s="7">
        <v>0</v>
      </c>
      <c r="DT284" s="7">
        <v>0</v>
      </c>
      <c r="DU284" s="7">
        <v>0</v>
      </c>
      <c r="DV284" s="7">
        <v>0</v>
      </c>
      <c r="DW284" s="7">
        <v>0</v>
      </c>
      <c r="DX284" s="7">
        <v>0</v>
      </c>
      <c r="DY284" s="7">
        <v>0</v>
      </c>
      <c r="DZ284" s="7">
        <v>0</v>
      </c>
      <c r="EA284" s="7">
        <v>76.838953000493348</v>
      </c>
      <c r="EB284" s="7">
        <v>0</v>
      </c>
      <c r="EC284" s="7">
        <v>0</v>
      </c>
      <c r="ED284" s="7">
        <v>0</v>
      </c>
      <c r="EE284" s="7">
        <v>0</v>
      </c>
      <c r="EF284" s="7">
        <v>0</v>
      </c>
      <c r="EG284" s="7">
        <v>0</v>
      </c>
      <c r="EH284" s="7">
        <v>0</v>
      </c>
      <c r="EI284" s="7">
        <v>0</v>
      </c>
      <c r="EJ284" s="7">
        <v>0</v>
      </c>
      <c r="EK284" s="7">
        <v>0</v>
      </c>
      <c r="EL284" s="7">
        <v>0</v>
      </c>
      <c r="EM284" s="7">
        <v>0</v>
      </c>
      <c r="EN284" s="7">
        <v>0</v>
      </c>
      <c r="EO284" s="7">
        <v>0</v>
      </c>
      <c r="EP284" s="7">
        <v>0</v>
      </c>
      <c r="EQ284" s="7">
        <v>0</v>
      </c>
      <c r="ER284" s="7">
        <v>0</v>
      </c>
      <c r="ES284" s="7">
        <v>0</v>
      </c>
      <c r="ET284" s="7">
        <v>0</v>
      </c>
      <c r="EU284" s="7">
        <v>0</v>
      </c>
      <c r="EV284" s="7">
        <v>0</v>
      </c>
      <c r="EW284" s="7">
        <v>0</v>
      </c>
      <c r="EX284" s="7">
        <v>0</v>
      </c>
      <c r="EY284" s="7">
        <v>0</v>
      </c>
      <c r="EZ284" s="7">
        <v>0</v>
      </c>
      <c r="FA284" s="7">
        <v>0</v>
      </c>
      <c r="FB284" s="7">
        <v>0</v>
      </c>
      <c r="FC284" s="7">
        <v>0</v>
      </c>
      <c r="FD284" s="7">
        <v>0</v>
      </c>
      <c r="FE284" s="7">
        <v>0</v>
      </c>
      <c r="FF284" s="7">
        <v>0</v>
      </c>
      <c r="FG284" s="7">
        <v>0</v>
      </c>
      <c r="FH284" s="7">
        <v>0</v>
      </c>
      <c r="FI284" s="7">
        <v>0</v>
      </c>
      <c r="FJ284" s="7">
        <v>0</v>
      </c>
      <c r="FK284" s="7">
        <v>912.48953999578953</v>
      </c>
      <c r="FL284" s="7">
        <v>0</v>
      </c>
      <c r="FM284" s="7">
        <v>0</v>
      </c>
      <c r="FN284" s="7">
        <v>0</v>
      </c>
      <c r="FO284" s="7">
        <v>0</v>
      </c>
      <c r="FP284" s="7">
        <v>0</v>
      </c>
      <c r="FQ284" s="7">
        <v>0</v>
      </c>
      <c r="FR284" s="7">
        <v>156.48859999980778</v>
      </c>
      <c r="FS284" s="7">
        <v>0</v>
      </c>
      <c r="FT284" s="7">
        <v>0</v>
      </c>
      <c r="FU284" s="7">
        <v>0</v>
      </c>
      <c r="FV284" s="7">
        <v>0</v>
      </c>
      <c r="FW284" s="7">
        <v>0</v>
      </c>
      <c r="FX284" s="7">
        <v>0</v>
      </c>
      <c r="FY284" s="7">
        <f>SUM(C284:FX284)</f>
        <v>1298.5304429978132</v>
      </c>
      <c r="FZ284" s="7"/>
      <c r="GA284" s="7"/>
      <c r="GB284" s="109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</row>
    <row r="285" spans="1:195" x14ac:dyDescent="0.35">
      <c r="A285" s="6"/>
      <c r="B285" s="7"/>
      <c r="C285" s="7">
        <f t="shared" ref="C285:BN285" si="368">(C277+C278+C279)-C276</f>
        <v>0</v>
      </c>
      <c r="D285" s="7">
        <f t="shared" si="368"/>
        <v>0</v>
      </c>
      <c r="E285" s="7">
        <f t="shared" si="368"/>
        <v>0</v>
      </c>
      <c r="F285" s="7">
        <f t="shared" si="368"/>
        <v>0</v>
      </c>
      <c r="G285" s="7">
        <f t="shared" si="368"/>
        <v>0</v>
      </c>
      <c r="H285" s="7">
        <f t="shared" si="368"/>
        <v>0</v>
      </c>
      <c r="I285" s="7">
        <f t="shared" si="368"/>
        <v>0</v>
      </c>
      <c r="J285" s="7">
        <f t="shared" si="368"/>
        <v>0</v>
      </c>
      <c r="K285" s="7">
        <f t="shared" si="368"/>
        <v>0</v>
      </c>
      <c r="L285" s="7">
        <f t="shared" si="368"/>
        <v>0</v>
      </c>
      <c r="M285" s="7">
        <f t="shared" si="368"/>
        <v>0</v>
      </c>
      <c r="N285" s="7">
        <f t="shared" si="368"/>
        <v>0</v>
      </c>
      <c r="O285" s="7">
        <f t="shared" si="368"/>
        <v>0</v>
      </c>
      <c r="P285" s="7">
        <f t="shared" si="368"/>
        <v>0</v>
      </c>
      <c r="Q285" s="7">
        <f t="shared" si="368"/>
        <v>0</v>
      </c>
      <c r="R285" s="7">
        <f t="shared" si="368"/>
        <v>0</v>
      </c>
      <c r="S285" s="7">
        <f t="shared" si="368"/>
        <v>0</v>
      </c>
      <c r="T285" s="7">
        <f t="shared" si="368"/>
        <v>0</v>
      </c>
      <c r="U285" s="7">
        <f t="shared" si="368"/>
        <v>0</v>
      </c>
      <c r="V285" s="7">
        <f t="shared" si="368"/>
        <v>0</v>
      </c>
      <c r="W285" s="7">
        <f t="shared" si="368"/>
        <v>0</v>
      </c>
      <c r="X285" s="7">
        <f t="shared" si="368"/>
        <v>0</v>
      </c>
      <c r="Y285" s="7">
        <f t="shared" si="368"/>
        <v>0</v>
      </c>
      <c r="Z285" s="7">
        <f t="shared" si="368"/>
        <v>0</v>
      </c>
      <c r="AA285" s="7">
        <f t="shared" si="368"/>
        <v>0</v>
      </c>
      <c r="AB285" s="7">
        <f t="shared" si="368"/>
        <v>0</v>
      </c>
      <c r="AC285" s="7">
        <f t="shared" si="368"/>
        <v>0</v>
      </c>
      <c r="AD285" s="7">
        <f t="shared" si="368"/>
        <v>0</v>
      </c>
      <c r="AE285" s="7">
        <f t="shared" si="368"/>
        <v>0</v>
      </c>
      <c r="AF285" s="7">
        <f t="shared" si="368"/>
        <v>0</v>
      </c>
      <c r="AG285" s="7">
        <f t="shared" si="368"/>
        <v>0</v>
      </c>
      <c r="AH285" s="7">
        <f t="shared" si="368"/>
        <v>0</v>
      </c>
      <c r="AI285" s="7">
        <f t="shared" si="368"/>
        <v>0</v>
      </c>
      <c r="AJ285" s="7">
        <f t="shared" si="368"/>
        <v>0</v>
      </c>
      <c r="AK285" s="7">
        <f t="shared" si="368"/>
        <v>0</v>
      </c>
      <c r="AL285" s="7">
        <f t="shared" si="368"/>
        <v>0</v>
      </c>
      <c r="AM285" s="7">
        <f t="shared" si="368"/>
        <v>0</v>
      </c>
      <c r="AN285" s="7">
        <f t="shared" si="368"/>
        <v>0</v>
      </c>
      <c r="AO285" s="7">
        <f t="shared" si="368"/>
        <v>0</v>
      </c>
      <c r="AP285" s="7">
        <f t="shared" si="368"/>
        <v>0</v>
      </c>
      <c r="AQ285" s="7">
        <f t="shared" si="368"/>
        <v>0</v>
      </c>
      <c r="AR285" s="7">
        <f t="shared" si="368"/>
        <v>0</v>
      </c>
      <c r="AS285" s="7">
        <f t="shared" si="368"/>
        <v>0</v>
      </c>
      <c r="AT285" s="7">
        <f t="shared" si="368"/>
        <v>0</v>
      </c>
      <c r="AU285" s="7">
        <f t="shared" si="368"/>
        <v>0</v>
      </c>
      <c r="AV285" s="7">
        <f t="shared" si="368"/>
        <v>0</v>
      </c>
      <c r="AW285" s="7">
        <f t="shared" si="368"/>
        <v>0</v>
      </c>
      <c r="AX285" s="7">
        <f t="shared" si="368"/>
        <v>0</v>
      </c>
      <c r="AY285" s="7">
        <f t="shared" si="368"/>
        <v>0</v>
      </c>
      <c r="AZ285" s="7">
        <f t="shared" si="368"/>
        <v>0</v>
      </c>
      <c r="BA285" s="7">
        <f t="shared" si="368"/>
        <v>0</v>
      </c>
      <c r="BB285" s="7">
        <f t="shared" si="368"/>
        <v>0</v>
      </c>
      <c r="BC285" s="7">
        <f t="shared" si="368"/>
        <v>0</v>
      </c>
      <c r="BD285" s="7">
        <f t="shared" si="368"/>
        <v>0</v>
      </c>
      <c r="BE285" s="7">
        <f t="shared" si="368"/>
        <v>0</v>
      </c>
      <c r="BF285" s="7">
        <f t="shared" si="368"/>
        <v>0</v>
      </c>
      <c r="BG285" s="7">
        <f t="shared" si="368"/>
        <v>0</v>
      </c>
      <c r="BH285" s="7">
        <f t="shared" si="368"/>
        <v>0</v>
      </c>
      <c r="BI285" s="7">
        <f t="shared" si="368"/>
        <v>0</v>
      </c>
      <c r="BJ285" s="7">
        <f t="shared" si="368"/>
        <v>0</v>
      </c>
      <c r="BK285" s="7">
        <f t="shared" si="368"/>
        <v>0</v>
      </c>
      <c r="BL285" s="7">
        <f t="shared" si="368"/>
        <v>0</v>
      </c>
      <c r="BM285" s="7">
        <f t="shared" si="368"/>
        <v>0</v>
      </c>
      <c r="BN285" s="7">
        <f t="shared" si="368"/>
        <v>0</v>
      </c>
      <c r="BO285" s="7">
        <f t="shared" ref="BO285:DZ285" si="369">(BO277+BO278+BO279)-BO276</f>
        <v>0</v>
      </c>
      <c r="BP285" s="7">
        <f t="shared" si="369"/>
        <v>0</v>
      </c>
      <c r="BQ285" s="7">
        <f t="shared" si="369"/>
        <v>0</v>
      </c>
      <c r="BR285" s="7">
        <f t="shared" si="369"/>
        <v>0</v>
      </c>
      <c r="BS285" s="7">
        <f t="shared" si="369"/>
        <v>0</v>
      </c>
      <c r="BT285" s="7">
        <f t="shared" si="369"/>
        <v>0</v>
      </c>
      <c r="BU285" s="7">
        <f t="shared" si="369"/>
        <v>0</v>
      </c>
      <c r="BV285" s="7">
        <f t="shared" si="369"/>
        <v>0</v>
      </c>
      <c r="BW285" s="7">
        <f t="shared" si="369"/>
        <v>0</v>
      </c>
      <c r="BX285" s="7">
        <f t="shared" si="369"/>
        <v>0</v>
      </c>
      <c r="BY285" s="7">
        <f t="shared" si="369"/>
        <v>0</v>
      </c>
      <c r="BZ285" s="7">
        <f t="shared" si="369"/>
        <v>0</v>
      </c>
      <c r="CA285" s="7">
        <f t="shared" si="369"/>
        <v>0</v>
      </c>
      <c r="CB285" s="7">
        <f t="shared" si="369"/>
        <v>0</v>
      </c>
      <c r="CC285" s="7">
        <f t="shared" si="369"/>
        <v>0</v>
      </c>
      <c r="CD285" s="7">
        <f t="shared" si="369"/>
        <v>0</v>
      </c>
      <c r="CE285" s="7">
        <f t="shared" si="369"/>
        <v>0</v>
      </c>
      <c r="CF285" s="7">
        <f t="shared" si="369"/>
        <v>0</v>
      </c>
      <c r="CG285" s="7">
        <f t="shared" si="369"/>
        <v>0</v>
      </c>
      <c r="CH285" s="7">
        <f t="shared" si="369"/>
        <v>0</v>
      </c>
      <c r="CI285" s="7">
        <f t="shared" si="369"/>
        <v>0</v>
      </c>
      <c r="CJ285" s="7">
        <f t="shared" si="369"/>
        <v>0</v>
      </c>
      <c r="CK285" s="7">
        <f t="shared" si="369"/>
        <v>0</v>
      </c>
      <c r="CL285" s="7">
        <f t="shared" si="369"/>
        <v>0</v>
      </c>
      <c r="CM285" s="7">
        <f t="shared" si="369"/>
        <v>0</v>
      </c>
      <c r="CN285" s="7">
        <f t="shared" si="369"/>
        <v>0</v>
      </c>
      <c r="CO285" s="7">
        <f t="shared" si="369"/>
        <v>0</v>
      </c>
      <c r="CP285" s="7">
        <f t="shared" si="369"/>
        <v>0</v>
      </c>
      <c r="CQ285" s="7">
        <f t="shared" si="369"/>
        <v>0</v>
      </c>
      <c r="CR285" s="7">
        <f t="shared" si="369"/>
        <v>0</v>
      </c>
      <c r="CS285" s="7">
        <f t="shared" si="369"/>
        <v>0</v>
      </c>
      <c r="CT285" s="7">
        <f t="shared" si="369"/>
        <v>0</v>
      </c>
      <c r="CU285" s="7">
        <f t="shared" si="369"/>
        <v>0</v>
      </c>
      <c r="CV285" s="7">
        <f t="shared" si="369"/>
        <v>0</v>
      </c>
      <c r="CW285" s="7">
        <f t="shared" si="369"/>
        <v>0</v>
      </c>
      <c r="CX285" s="7">
        <f t="shared" si="369"/>
        <v>0</v>
      </c>
      <c r="CY285" s="7">
        <f t="shared" si="369"/>
        <v>0</v>
      </c>
      <c r="CZ285" s="7">
        <f t="shared" si="369"/>
        <v>0</v>
      </c>
      <c r="DA285" s="7">
        <f t="shared" si="369"/>
        <v>0</v>
      </c>
      <c r="DB285" s="7">
        <f t="shared" si="369"/>
        <v>0</v>
      </c>
      <c r="DC285" s="7">
        <f t="shared" si="369"/>
        <v>0</v>
      </c>
      <c r="DD285" s="7">
        <f t="shared" si="369"/>
        <v>0</v>
      </c>
      <c r="DE285" s="7">
        <f t="shared" si="369"/>
        <v>0</v>
      </c>
      <c r="DF285" s="7">
        <f t="shared" si="369"/>
        <v>0</v>
      </c>
      <c r="DG285" s="7">
        <f t="shared" si="369"/>
        <v>0</v>
      </c>
      <c r="DH285" s="7">
        <f t="shared" si="369"/>
        <v>0</v>
      </c>
      <c r="DI285" s="7">
        <f t="shared" si="369"/>
        <v>0</v>
      </c>
      <c r="DJ285" s="7">
        <f t="shared" si="369"/>
        <v>0</v>
      </c>
      <c r="DK285" s="7">
        <f t="shared" si="369"/>
        <v>0</v>
      </c>
      <c r="DL285" s="7">
        <f t="shared" si="369"/>
        <v>0</v>
      </c>
      <c r="DM285" s="7">
        <f t="shared" si="369"/>
        <v>0</v>
      </c>
      <c r="DN285" s="7">
        <f t="shared" si="369"/>
        <v>0</v>
      </c>
      <c r="DO285" s="7">
        <f t="shared" si="369"/>
        <v>0</v>
      </c>
      <c r="DP285" s="7">
        <f t="shared" si="369"/>
        <v>0</v>
      </c>
      <c r="DQ285" s="7">
        <f t="shared" si="369"/>
        <v>0</v>
      </c>
      <c r="DR285" s="7">
        <f t="shared" si="369"/>
        <v>0</v>
      </c>
      <c r="DS285" s="7">
        <f t="shared" si="369"/>
        <v>0</v>
      </c>
      <c r="DT285" s="7">
        <f t="shared" si="369"/>
        <v>0</v>
      </c>
      <c r="DU285" s="7">
        <f t="shared" si="369"/>
        <v>0</v>
      </c>
      <c r="DV285" s="7">
        <f t="shared" si="369"/>
        <v>0</v>
      </c>
      <c r="DW285" s="7">
        <f t="shared" si="369"/>
        <v>0</v>
      </c>
      <c r="DX285" s="7">
        <f t="shared" si="369"/>
        <v>0</v>
      </c>
      <c r="DY285" s="7">
        <f t="shared" si="369"/>
        <v>0</v>
      </c>
      <c r="DZ285" s="7">
        <f t="shared" si="369"/>
        <v>0</v>
      </c>
      <c r="EA285" s="7">
        <f t="shared" ref="EA285:FS285" si="370">(EA277+EA278+EA279)-EA276</f>
        <v>0</v>
      </c>
      <c r="EB285" s="7">
        <f t="shared" si="370"/>
        <v>0</v>
      </c>
      <c r="EC285" s="7">
        <f t="shared" si="370"/>
        <v>0</v>
      </c>
      <c r="ED285" s="7">
        <f t="shared" si="370"/>
        <v>0</v>
      </c>
      <c r="EE285" s="7">
        <f t="shared" si="370"/>
        <v>0</v>
      </c>
      <c r="EF285" s="7">
        <f t="shared" si="370"/>
        <v>0</v>
      </c>
      <c r="EG285" s="7">
        <f t="shared" si="370"/>
        <v>0</v>
      </c>
      <c r="EH285" s="7">
        <f t="shared" si="370"/>
        <v>0</v>
      </c>
      <c r="EI285" s="7">
        <f t="shared" si="370"/>
        <v>0</v>
      </c>
      <c r="EJ285" s="7">
        <f t="shared" si="370"/>
        <v>0</v>
      </c>
      <c r="EK285" s="7">
        <f t="shared" si="370"/>
        <v>0</v>
      </c>
      <c r="EL285" s="7">
        <f t="shared" si="370"/>
        <v>0</v>
      </c>
      <c r="EM285" s="7">
        <f t="shared" si="370"/>
        <v>0</v>
      </c>
      <c r="EN285" s="7">
        <f t="shared" si="370"/>
        <v>0</v>
      </c>
      <c r="EO285" s="7">
        <f t="shared" si="370"/>
        <v>0</v>
      </c>
      <c r="EP285" s="7">
        <f t="shared" si="370"/>
        <v>0</v>
      </c>
      <c r="EQ285" s="7">
        <f t="shared" si="370"/>
        <v>0</v>
      </c>
      <c r="ER285" s="7">
        <f t="shared" si="370"/>
        <v>0</v>
      </c>
      <c r="ES285" s="7">
        <f t="shared" si="370"/>
        <v>0</v>
      </c>
      <c r="ET285" s="7">
        <f t="shared" si="370"/>
        <v>0</v>
      </c>
      <c r="EU285" s="7">
        <f t="shared" si="370"/>
        <v>0</v>
      </c>
      <c r="EV285" s="7">
        <f t="shared" si="370"/>
        <v>0</v>
      </c>
      <c r="EW285" s="7">
        <f t="shared" si="370"/>
        <v>0</v>
      </c>
      <c r="EX285" s="7">
        <f t="shared" si="370"/>
        <v>0</v>
      </c>
      <c r="EY285" s="7">
        <f t="shared" si="370"/>
        <v>0</v>
      </c>
      <c r="EZ285" s="7">
        <f t="shared" si="370"/>
        <v>0</v>
      </c>
      <c r="FA285" s="7">
        <f t="shared" si="370"/>
        <v>0</v>
      </c>
      <c r="FB285" s="7">
        <f t="shared" si="370"/>
        <v>0</v>
      </c>
      <c r="FC285" s="7">
        <f t="shared" si="370"/>
        <v>0</v>
      </c>
      <c r="FD285" s="7">
        <f t="shared" si="370"/>
        <v>0</v>
      </c>
      <c r="FE285" s="7">
        <f t="shared" si="370"/>
        <v>0</v>
      </c>
      <c r="FF285" s="7">
        <f t="shared" si="370"/>
        <v>0</v>
      </c>
      <c r="FG285" s="7">
        <f t="shared" si="370"/>
        <v>0</v>
      </c>
      <c r="FH285" s="7">
        <f t="shared" si="370"/>
        <v>0</v>
      </c>
      <c r="FI285" s="7">
        <f t="shared" si="370"/>
        <v>0</v>
      </c>
      <c r="FJ285" s="7">
        <f t="shared" si="370"/>
        <v>0</v>
      </c>
      <c r="FK285" s="7">
        <f t="shared" si="370"/>
        <v>0</v>
      </c>
      <c r="FL285" s="7">
        <f t="shared" si="370"/>
        <v>0</v>
      </c>
      <c r="FM285" s="7">
        <f t="shared" si="370"/>
        <v>0</v>
      </c>
      <c r="FN285" s="7">
        <f t="shared" si="370"/>
        <v>0</v>
      </c>
      <c r="FO285" s="7">
        <f t="shared" si="370"/>
        <v>0</v>
      </c>
      <c r="FP285" s="7">
        <f t="shared" si="370"/>
        <v>0</v>
      </c>
      <c r="FQ285" s="7">
        <f t="shared" si="370"/>
        <v>0</v>
      </c>
      <c r="FR285" s="7">
        <f t="shared" si="370"/>
        <v>0</v>
      </c>
      <c r="FS285" s="7">
        <f t="shared" si="370"/>
        <v>0</v>
      </c>
      <c r="FT285" s="7">
        <f>(FT277+FT278+FT279)-FT276</f>
        <v>0</v>
      </c>
      <c r="FU285" s="7">
        <f t="shared" ref="FU285:FX285" si="371">(FU277+FU278+FU279)-FU276</f>
        <v>0</v>
      </c>
      <c r="FV285" s="7">
        <f t="shared" si="371"/>
        <v>0</v>
      </c>
      <c r="FW285" s="7">
        <f t="shared" si="371"/>
        <v>0</v>
      </c>
      <c r="FX285" s="7">
        <f t="shared" si="371"/>
        <v>0</v>
      </c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</row>
    <row r="286" spans="1:195" x14ac:dyDescent="0.35">
      <c r="A286" s="6" t="s">
        <v>848</v>
      </c>
      <c r="B286" s="42" t="s">
        <v>849</v>
      </c>
      <c r="C286" s="7">
        <f>IF(IF(((C279*-1)&gt;(C276*$GE$277)),-C279,(C276*$GE$277))&gt;0,0,IF(((C279*-1)&gt;(C276*$GE$277)),-C279,(C276*$GE$277)))</f>
        <v>-1138865.1386897916</v>
      </c>
      <c r="D286" s="7">
        <f t="shared" ref="D286:BO286" si="372">IF(IF(((D279*-1)&gt;(D276*$GE$277)),-D279,(D276*$GE$277))&gt;0,0,IF(((D279*-1)&gt;(D276*$GE$277)),-D279,(D276*$GE$277)))</f>
        <v>-6628775.4369726935</v>
      </c>
      <c r="E286" s="7">
        <f t="shared" si="372"/>
        <v>-1086543.1320602859</v>
      </c>
      <c r="F286" s="7">
        <f t="shared" si="372"/>
        <v>-3776837.5934925806</v>
      </c>
      <c r="G286" s="7">
        <f t="shared" si="372"/>
        <v>-267163.30150766781</v>
      </c>
      <c r="H286" s="7">
        <f t="shared" si="372"/>
        <v>-191643.88346106169</v>
      </c>
      <c r="I286" s="7">
        <f t="shared" si="372"/>
        <v>-1516572.1156397786</v>
      </c>
      <c r="J286" s="7">
        <f t="shared" si="372"/>
        <v>-354124.48918303329</v>
      </c>
      <c r="K286" s="7">
        <f t="shared" si="372"/>
        <v>-61597.673493775612</v>
      </c>
      <c r="L286" s="7">
        <f t="shared" si="372"/>
        <v>-390940.99181005021</v>
      </c>
      <c r="M286" s="7">
        <f t="shared" si="372"/>
        <v>-211210.67902048977</v>
      </c>
      <c r="N286" s="7">
        <f t="shared" si="372"/>
        <v>-8659615.0629565772</v>
      </c>
      <c r="O286" s="7">
        <f t="shared" si="372"/>
        <v>-2152303.2973693544</v>
      </c>
      <c r="P286" s="7">
        <f t="shared" si="372"/>
        <v>-75595.058976116212</v>
      </c>
      <c r="Q286" s="7">
        <f t="shared" si="372"/>
        <v>-6823724.8824278843</v>
      </c>
      <c r="R286" s="7">
        <f t="shared" si="372"/>
        <v>-977865.75586413557</v>
      </c>
      <c r="S286" s="7">
        <f t="shared" si="372"/>
        <v>-277015.79313526576</v>
      </c>
      <c r="T286" s="7">
        <f t="shared" si="372"/>
        <v>-46597.285885930083</v>
      </c>
      <c r="U286" s="7">
        <f t="shared" si="372"/>
        <v>-17890.206453833012</v>
      </c>
      <c r="V286" s="7">
        <f t="shared" si="372"/>
        <v>-60549.568189549638</v>
      </c>
      <c r="W286" s="7">
        <f t="shared" si="372"/>
        <v>-52875.267904770073</v>
      </c>
      <c r="X286" s="7">
        <f t="shared" si="372"/>
        <v>-16321.238650215862</v>
      </c>
      <c r="Y286" s="7">
        <f t="shared" si="372"/>
        <v>-162511.2209320587</v>
      </c>
      <c r="Z286" s="7">
        <f t="shared" si="372"/>
        <v>-54373.647188640127</v>
      </c>
      <c r="AA286" s="7">
        <f t="shared" si="372"/>
        <v>-5046502.0618115077</v>
      </c>
      <c r="AB286" s="7">
        <f t="shared" si="372"/>
        <v>-4601036.3693278302</v>
      </c>
      <c r="AC286" s="7">
        <f t="shared" si="372"/>
        <v>-159686.84441332665</v>
      </c>
      <c r="AD286" s="7">
        <f t="shared" si="372"/>
        <v>-228895.02114323614</v>
      </c>
      <c r="AE286" s="7">
        <f t="shared" si="372"/>
        <v>-29459.941306938093</v>
      </c>
      <c r="AF286" s="7">
        <f t="shared" si="372"/>
        <v>-48229.927850479442</v>
      </c>
      <c r="AG286" s="7">
        <f t="shared" si="372"/>
        <v>-114427.93292652111</v>
      </c>
      <c r="AH286" s="7">
        <f t="shared" si="372"/>
        <v>-167638.90111346927</v>
      </c>
      <c r="AI286" s="7">
        <f t="shared" si="372"/>
        <v>-76358.856779492635</v>
      </c>
      <c r="AJ286" s="7">
        <f t="shared" si="372"/>
        <v>-48215.684579310022</v>
      </c>
      <c r="AK286" s="7">
        <f t="shared" si="372"/>
        <v>-50069.745564370794</v>
      </c>
      <c r="AL286" s="7">
        <f t="shared" si="372"/>
        <v>-63437.255441890899</v>
      </c>
      <c r="AM286" s="7">
        <f t="shared" si="372"/>
        <v>-76924.58484389323</v>
      </c>
      <c r="AN286" s="7">
        <f t="shared" si="372"/>
        <v>-70766.028123286786</v>
      </c>
      <c r="AO286" s="7">
        <f t="shared" si="372"/>
        <v>-727961.31486476818</v>
      </c>
      <c r="AP286" s="7">
        <f t="shared" si="372"/>
        <v>-14569501.306910785</v>
      </c>
      <c r="AQ286" s="7">
        <f t="shared" si="372"/>
        <v>-60892.462176798523</v>
      </c>
      <c r="AR286" s="7">
        <f t="shared" si="372"/>
        <v>-10243211.385489011</v>
      </c>
      <c r="AS286" s="7">
        <f t="shared" si="372"/>
        <v>-1167946.4393903865</v>
      </c>
      <c r="AT286" s="7">
        <f t="shared" si="372"/>
        <v>-383102.715889032</v>
      </c>
      <c r="AU286" s="7">
        <f t="shared" si="372"/>
        <v>-67960.081527686285</v>
      </c>
      <c r="AV286" s="7">
        <f t="shared" si="372"/>
        <v>-71964.702599392695</v>
      </c>
      <c r="AW286" s="7">
        <f t="shared" si="372"/>
        <v>-63007.485847017466</v>
      </c>
      <c r="AX286" s="7">
        <f t="shared" si="372"/>
        <v>-23922.681920377465</v>
      </c>
      <c r="AY286" s="7">
        <f t="shared" si="372"/>
        <v>-85958.824011589837</v>
      </c>
      <c r="AZ286" s="7">
        <f t="shared" si="372"/>
        <v>-2112676.9211297184</v>
      </c>
      <c r="BA286" s="7">
        <f t="shared" si="372"/>
        <v>-1464010.4967563739</v>
      </c>
      <c r="BB286" s="7">
        <f t="shared" si="372"/>
        <v>-1240693.6829413613</v>
      </c>
      <c r="BC286" s="7">
        <f t="shared" si="372"/>
        <v>-4358007.8006518278</v>
      </c>
      <c r="BD286" s="7">
        <f t="shared" si="372"/>
        <v>-571560.59493558481</v>
      </c>
      <c r="BE286" s="7">
        <f t="shared" si="372"/>
        <v>-220665.9553636621</v>
      </c>
      <c r="BF286" s="7">
        <f t="shared" si="372"/>
        <v>-4032865.8098317902</v>
      </c>
      <c r="BG286" s="7">
        <f t="shared" si="372"/>
        <v>-167301.16594627156</v>
      </c>
      <c r="BH286" s="7">
        <f t="shared" si="372"/>
        <v>-108765.70659102955</v>
      </c>
      <c r="BI286" s="7">
        <f t="shared" si="372"/>
        <v>-65099.62452950541</v>
      </c>
      <c r="BJ286" s="7">
        <f t="shared" si="372"/>
        <v>-997111.35851334257</v>
      </c>
      <c r="BK286" s="7">
        <f t="shared" si="372"/>
        <v>-4844492.2703257231</v>
      </c>
      <c r="BL286" s="7">
        <f t="shared" si="372"/>
        <v>-36839.911504473719</v>
      </c>
      <c r="BM286" s="7">
        <f t="shared" si="372"/>
        <v>-78024.573248344546</v>
      </c>
      <c r="BN286" s="7">
        <f t="shared" si="372"/>
        <v>-521987.15557917219</v>
      </c>
      <c r="BO286" s="7">
        <f t="shared" si="372"/>
        <v>-214106.67520700063</v>
      </c>
      <c r="BP286" s="7">
        <f t="shared" ref="BP286:EA286" si="373">IF(IF(((BP279*-1)&gt;(BP276*$GE$277)),-BP279,(BP276*$GE$277))&gt;0,0,IF(((BP279*-1)&gt;(BP276*$GE$277)),-BP279,(BP276*$GE$277)))</f>
        <v>-50740.062776516221</v>
      </c>
      <c r="BQ286" s="7">
        <f t="shared" si="373"/>
        <v>-1042490.8622696755</v>
      </c>
      <c r="BR286" s="7">
        <f t="shared" si="373"/>
        <v>-721676.67612012674</v>
      </c>
      <c r="BS286" s="7">
        <f t="shared" si="373"/>
        <v>-207135.18453897373</v>
      </c>
      <c r="BT286" s="7">
        <f t="shared" si="373"/>
        <v>-83517.093961469538</v>
      </c>
      <c r="BU286" s="7">
        <f t="shared" si="373"/>
        <v>-85044.682484469478</v>
      </c>
      <c r="BV286" s="7">
        <f t="shared" si="373"/>
        <v>-232.28688000026159</v>
      </c>
      <c r="BW286" s="7">
        <f t="shared" si="373"/>
        <v>-330505.78249545995</v>
      </c>
      <c r="BX286" s="7">
        <f t="shared" si="373"/>
        <v>-24953.371356099855</v>
      </c>
      <c r="BY286" s="7">
        <f t="shared" si="373"/>
        <v>-85146.719325243292</v>
      </c>
      <c r="BZ286" s="7">
        <f t="shared" si="373"/>
        <v>-52483.95769836488</v>
      </c>
      <c r="CA286" s="7">
        <f t="shared" si="373"/>
        <v>-45214.598608517423</v>
      </c>
      <c r="CB286" s="7">
        <f t="shared" si="373"/>
        <v>-12397723.927371996</v>
      </c>
      <c r="CC286" s="7">
        <f t="shared" si="373"/>
        <v>-50550.174772146973</v>
      </c>
      <c r="CD286" s="7">
        <f t="shared" si="373"/>
        <v>-50020.066281272397</v>
      </c>
      <c r="CE286" s="7">
        <f t="shared" si="373"/>
        <v>-43335.181021939941</v>
      </c>
      <c r="CF286" s="7">
        <f t="shared" si="373"/>
        <v>-36240.837905224573</v>
      </c>
      <c r="CG286" s="7">
        <f t="shared" si="373"/>
        <v>-52630.470035754406</v>
      </c>
      <c r="CH286" s="7">
        <f t="shared" si="373"/>
        <v>-33114.024560026031</v>
      </c>
      <c r="CI286" s="7">
        <f t="shared" si="373"/>
        <v>-121866.1189453855</v>
      </c>
      <c r="CJ286" s="7">
        <f t="shared" si="373"/>
        <v>-163752.76581876859</v>
      </c>
      <c r="CK286" s="7">
        <f t="shared" si="373"/>
        <v>-936314.41658662807</v>
      </c>
      <c r="CL286" s="7">
        <f t="shared" si="373"/>
        <v>-227377.97001067334</v>
      </c>
      <c r="CM286" s="7">
        <f t="shared" si="373"/>
        <v>-141362.13102786691</v>
      </c>
      <c r="CN286" s="7">
        <f t="shared" si="373"/>
        <v>-5161205.3091065735</v>
      </c>
      <c r="CO286" s="7">
        <f t="shared" si="373"/>
        <v>-2332454.8369017784</v>
      </c>
      <c r="CP286" s="7">
        <f t="shared" si="373"/>
        <v>-48.810525999986567</v>
      </c>
      <c r="CQ286" s="7">
        <f t="shared" si="373"/>
        <v>-149722.48600584065</v>
      </c>
      <c r="CR286" s="7">
        <f t="shared" si="373"/>
        <v>-57883.98954566574</v>
      </c>
      <c r="CS286" s="7">
        <f t="shared" si="373"/>
        <v>-67615.913234887441</v>
      </c>
      <c r="CT286" s="7">
        <f t="shared" si="373"/>
        <v>-32921.582246755621</v>
      </c>
      <c r="CU286" s="7">
        <f t="shared" si="373"/>
        <v>-65787.56103705852</v>
      </c>
      <c r="CV286" s="7">
        <f t="shared" si="373"/>
        <v>-15345.2096078419</v>
      </c>
      <c r="CW286" s="7">
        <f t="shared" si="373"/>
        <v>-53788.150525803336</v>
      </c>
      <c r="CX286" s="7">
        <f t="shared" si="373"/>
        <v>-86644.651716701745</v>
      </c>
      <c r="CY286" s="7">
        <f t="shared" si="373"/>
        <v>-16665.61637570932</v>
      </c>
      <c r="CZ286" s="7">
        <f t="shared" si="373"/>
        <v>-312574.30933108309</v>
      </c>
      <c r="DA286" s="7">
        <f t="shared" si="373"/>
        <v>-52141.908063663483</v>
      </c>
      <c r="DB286" s="7">
        <f t="shared" si="373"/>
        <v>-68922.452016494848</v>
      </c>
      <c r="DC286" s="7">
        <f t="shared" si="373"/>
        <v>-49054.523657113554</v>
      </c>
      <c r="DD286" s="7">
        <f t="shared" si="373"/>
        <v>-46677.063881131959</v>
      </c>
      <c r="DE286" s="7">
        <f t="shared" si="373"/>
        <v>-68068.090126154595</v>
      </c>
      <c r="DF286" s="7">
        <f t="shared" si="373"/>
        <v>-3389832.2114474731</v>
      </c>
      <c r="DG286" s="7">
        <f t="shared" si="373"/>
        <v>-31546.246364913226</v>
      </c>
      <c r="DH286" s="7">
        <f t="shared" si="373"/>
        <v>-307136.24188853131</v>
      </c>
      <c r="DI286" s="7">
        <f t="shared" si="373"/>
        <v>-407841.83636658289</v>
      </c>
      <c r="DJ286" s="7">
        <f t="shared" si="373"/>
        <v>-114737.26085861359</v>
      </c>
      <c r="DK286" s="7">
        <f t="shared" si="373"/>
        <v>-89653.453126366134</v>
      </c>
      <c r="DL286" s="7">
        <f t="shared" si="373"/>
        <v>-952676.18215719296</v>
      </c>
      <c r="DM286" s="7">
        <f t="shared" si="373"/>
        <v>-61962.107479671089</v>
      </c>
      <c r="DN286" s="7">
        <f t="shared" si="373"/>
        <v>-227908.93270975162</v>
      </c>
      <c r="DO286" s="7">
        <f t="shared" si="373"/>
        <v>-541671.84911810933</v>
      </c>
      <c r="DP286" s="7">
        <f t="shared" si="373"/>
        <v>-54882.782997079106</v>
      </c>
      <c r="DQ286" s="7">
        <f t="shared" si="373"/>
        <v>-5.8207660913467407E-10</v>
      </c>
      <c r="DR286" s="7">
        <f t="shared" si="373"/>
        <v>-238215.49905841704</v>
      </c>
      <c r="DS286" s="7">
        <f t="shared" si="373"/>
        <v>-124727.36162416045</v>
      </c>
      <c r="DT286" s="7">
        <f t="shared" si="373"/>
        <v>-52512.754693874551</v>
      </c>
      <c r="DU286" s="7">
        <f t="shared" si="373"/>
        <v>-74159.435737203879</v>
      </c>
      <c r="DV286" s="7">
        <f t="shared" si="373"/>
        <v>-55162.150504244411</v>
      </c>
      <c r="DW286" s="7">
        <f t="shared" si="373"/>
        <v>-67938.600508982359</v>
      </c>
      <c r="DX286" s="7">
        <f t="shared" si="373"/>
        <v>-52809.252255513136</v>
      </c>
      <c r="DY286" s="7">
        <f t="shared" si="373"/>
        <v>-73398.705198835814</v>
      </c>
      <c r="DZ286" s="7">
        <f t="shared" si="373"/>
        <v>-135245.04598465475</v>
      </c>
      <c r="EA286" s="7">
        <f t="shared" si="373"/>
        <v>-1.1641532182693481E-10</v>
      </c>
      <c r="EB286" s="7">
        <f t="shared" ref="EB286:FX286" si="374">IF(IF(((EB279*-1)&gt;(EB276*$GE$277)),-EB279,(EB276*$GE$277))&gt;0,0,IF(((EB279*-1)&gt;(EB276*$GE$277)),-EB279,(EB276*$GE$277)))</f>
        <v>-103885.16268706681</v>
      </c>
      <c r="EC286" s="7">
        <f t="shared" si="374"/>
        <v>-62250.847869893594</v>
      </c>
      <c r="ED286" s="7">
        <f t="shared" si="374"/>
        <v>-1171.2465899981325</v>
      </c>
      <c r="EE286" s="7">
        <f t="shared" si="374"/>
        <v>-51658.060329131586</v>
      </c>
      <c r="EF286" s="7">
        <f t="shared" si="374"/>
        <v>-244426.22500126835</v>
      </c>
      <c r="EG286" s="7">
        <f t="shared" si="374"/>
        <v>-58197.542936366728</v>
      </c>
      <c r="EH286" s="7">
        <f t="shared" si="374"/>
        <v>-58039.000692601701</v>
      </c>
      <c r="EI286" s="7">
        <f t="shared" si="374"/>
        <v>-2459390.594067181</v>
      </c>
      <c r="EJ286" s="7">
        <f t="shared" si="374"/>
        <v>-1628491.0337971898</v>
      </c>
      <c r="EK286" s="7">
        <f t="shared" si="374"/>
        <v>-118065.1797928921</v>
      </c>
      <c r="EL286" s="7">
        <f t="shared" si="374"/>
        <v>-83026.02341688209</v>
      </c>
      <c r="EM286" s="7">
        <f t="shared" si="374"/>
        <v>-77637.612774212976</v>
      </c>
      <c r="EN286" s="7">
        <f t="shared" si="374"/>
        <v>-171093.4579923914</v>
      </c>
      <c r="EO286" s="7">
        <f t="shared" si="374"/>
        <v>-68619.313282512143</v>
      </c>
      <c r="EP286" s="7">
        <f t="shared" si="374"/>
        <v>-85030.848685016957</v>
      </c>
      <c r="EQ286" s="7">
        <f t="shared" si="374"/>
        <v>-445899.9958344046</v>
      </c>
      <c r="ER286" s="7">
        <f t="shared" si="374"/>
        <v>-72277.490328801301</v>
      </c>
      <c r="ES286" s="7">
        <f t="shared" si="374"/>
        <v>-48824.465691943864</v>
      </c>
      <c r="ET286" s="7">
        <f t="shared" si="374"/>
        <v>-59203.165896452294</v>
      </c>
      <c r="EU286" s="7">
        <f t="shared" si="374"/>
        <v>-110342.57678299736</v>
      </c>
      <c r="EV286" s="7">
        <f t="shared" si="374"/>
        <v>-26773.686728267516</v>
      </c>
      <c r="EW286" s="7">
        <f t="shared" si="374"/>
        <v>-192260.09050266593</v>
      </c>
      <c r="EX286" s="7">
        <f t="shared" si="374"/>
        <v>-51753.857615552137</v>
      </c>
      <c r="EY286" s="7">
        <f t="shared" si="374"/>
        <v>-128312.34918142894</v>
      </c>
      <c r="EZ286" s="7">
        <f t="shared" si="374"/>
        <v>-39442.998358182216</v>
      </c>
      <c r="FA286" s="7">
        <f t="shared" si="374"/>
        <v>-609194.54894244613</v>
      </c>
      <c r="FB286" s="7">
        <f t="shared" si="374"/>
        <v>-179.71330000052694</v>
      </c>
      <c r="FC286" s="7">
        <f t="shared" si="374"/>
        <v>-338543.26232589211</v>
      </c>
      <c r="FD286" s="7">
        <f t="shared" si="374"/>
        <v>-80409.115853264491</v>
      </c>
      <c r="FE286" s="7">
        <f t="shared" si="374"/>
        <v>-28634.727827849496</v>
      </c>
      <c r="FF286" s="7">
        <f t="shared" si="374"/>
        <v>-53298.78747365551</v>
      </c>
      <c r="FG286" s="7">
        <f t="shared" si="374"/>
        <v>-39702.861059709772</v>
      </c>
      <c r="FH286" s="7">
        <f t="shared" si="374"/>
        <v>-23640.223433031038</v>
      </c>
      <c r="FI286" s="7">
        <f t="shared" si="374"/>
        <v>-294282.29701295204</v>
      </c>
      <c r="FJ286" s="7">
        <f t="shared" si="374"/>
        <v>-378.89783999731299</v>
      </c>
      <c r="FK286" s="7">
        <f t="shared" si="374"/>
        <v>0</v>
      </c>
      <c r="FL286" s="7">
        <f t="shared" si="374"/>
        <v>-1291601.4951464797</v>
      </c>
      <c r="FM286" s="7">
        <f t="shared" si="374"/>
        <v>-603723.97292585112</v>
      </c>
      <c r="FN286" s="7">
        <f t="shared" si="374"/>
        <v>-3690129.6963359918</v>
      </c>
      <c r="FO286" s="7">
        <f t="shared" si="374"/>
        <v>-1491.4448099994333</v>
      </c>
      <c r="FP286" s="7">
        <f t="shared" si="374"/>
        <v>-383553.56519260776</v>
      </c>
      <c r="FQ286" s="7">
        <f t="shared" si="374"/>
        <v>-82.903249999333639</v>
      </c>
      <c r="FR286" s="7">
        <f t="shared" si="374"/>
        <v>0</v>
      </c>
      <c r="FS286" s="7">
        <f t="shared" si="374"/>
        <v>-50748.777486531661</v>
      </c>
      <c r="FT286" s="7">
        <f t="shared" si="374"/>
        <v>-204.63287999987369</v>
      </c>
      <c r="FU286" s="7">
        <f t="shared" si="374"/>
        <v>-154314.08547669824</v>
      </c>
      <c r="FV286" s="7">
        <f t="shared" si="374"/>
        <v>-126230.70538686066</v>
      </c>
      <c r="FW286" s="7">
        <f t="shared" si="374"/>
        <v>-48586.488707003657</v>
      </c>
      <c r="FX286" s="7">
        <f t="shared" si="374"/>
        <v>-20708.253485348821</v>
      </c>
      <c r="FY286" s="7"/>
      <c r="FZ286" s="103">
        <f>SUM(C286:FX286)</f>
        <v>-141243483.99999964</v>
      </c>
      <c r="GA286" s="110">
        <v>-141243484</v>
      </c>
      <c r="GD286" s="7"/>
      <c r="GE286" s="7"/>
      <c r="GF286" s="7"/>
      <c r="GG286" s="7"/>
      <c r="GH286" s="7"/>
      <c r="GI286" s="7"/>
      <c r="GJ286" s="7"/>
      <c r="GK286" s="7"/>
      <c r="GL286" s="7"/>
      <c r="GM286" s="7"/>
    </row>
    <row r="287" spans="1:195" x14ac:dyDescent="0.35">
      <c r="A287" s="6"/>
      <c r="B287" s="42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110"/>
      <c r="GB287" s="7"/>
      <c r="GC287" s="79"/>
      <c r="GD287" s="7"/>
      <c r="GE287" s="7"/>
      <c r="GF287" s="7"/>
      <c r="GG287" s="7"/>
      <c r="GH287" s="7"/>
      <c r="GI287" s="7"/>
      <c r="GJ287" s="7"/>
      <c r="GK287" s="7"/>
      <c r="GL287" s="7"/>
      <c r="GM287" s="7"/>
    </row>
    <row r="288" spans="1:195" x14ac:dyDescent="0.35">
      <c r="A288" s="6"/>
      <c r="B288" s="42" t="s">
        <v>850</v>
      </c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</row>
    <row r="289" spans="1:195" x14ac:dyDescent="0.35">
      <c r="A289" s="6" t="s">
        <v>851</v>
      </c>
      <c r="B289" s="7" t="s">
        <v>852</v>
      </c>
      <c r="C289" s="7">
        <f t="shared" ref="C289:BN289" si="375">C276+C286</f>
        <v>72815996.181310207</v>
      </c>
      <c r="D289" s="7">
        <f t="shared" si="375"/>
        <v>423826202.51302731</v>
      </c>
      <c r="E289" s="7">
        <f t="shared" si="375"/>
        <v>69470666.777939707</v>
      </c>
      <c r="F289" s="7">
        <f t="shared" si="375"/>
        <v>241480911.51650745</v>
      </c>
      <c r="G289" s="7">
        <f t="shared" si="375"/>
        <v>17081708.168492332</v>
      </c>
      <c r="H289" s="7">
        <f t="shared" si="375"/>
        <v>12253198.216538938</v>
      </c>
      <c r="I289" s="7">
        <f t="shared" si="375"/>
        <v>96965571.804360226</v>
      </c>
      <c r="J289" s="7">
        <f t="shared" si="375"/>
        <v>22641774.320816964</v>
      </c>
      <c r="K289" s="7">
        <f t="shared" si="375"/>
        <v>3938390.7765062246</v>
      </c>
      <c r="L289" s="7">
        <f t="shared" si="375"/>
        <v>24995723.198189951</v>
      </c>
      <c r="M289" s="7">
        <f t="shared" si="375"/>
        <v>13504246.88097951</v>
      </c>
      <c r="N289" s="7">
        <f t="shared" si="375"/>
        <v>553672665.82704341</v>
      </c>
      <c r="O289" s="7">
        <f t="shared" si="375"/>
        <v>137612526.15263063</v>
      </c>
      <c r="P289" s="7">
        <f t="shared" si="375"/>
        <v>4833346.2310238834</v>
      </c>
      <c r="Q289" s="7">
        <f t="shared" si="375"/>
        <v>436290749.53757215</v>
      </c>
      <c r="R289" s="7">
        <f t="shared" si="375"/>
        <v>62522125.514135867</v>
      </c>
      <c r="S289" s="7">
        <f t="shared" si="375"/>
        <v>17711650.176864732</v>
      </c>
      <c r="T289" s="7">
        <f t="shared" si="375"/>
        <v>2979306.04411407</v>
      </c>
      <c r="U289" s="7">
        <f t="shared" si="375"/>
        <v>1143852.033546167</v>
      </c>
      <c r="V289" s="7">
        <f t="shared" si="375"/>
        <v>3871377.7218104503</v>
      </c>
      <c r="W289" s="7">
        <f t="shared" si="375"/>
        <v>3380703.4520952301</v>
      </c>
      <c r="X289" s="7">
        <f t="shared" si="375"/>
        <v>1043536.421349784</v>
      </c>
      <c r="Y289" s="7">
        <f t="shared" si="375"/>
        <v>10390533.55906794</v>
      </c>
      <c r="Z289" s="7">
        <f t="shared" si="375"/>
        <v>3476505.82281136</v>
      </c>
      <c r="AA289" s="7">
        <f t="shared" si="375"/>
        <v>322659867.59818852</v>
      </c>
      <c r="AB289" s="7">
        <f t="shared" si="375"/>
        <v>294177980.62067217</v>
      </c>
      <c r="AC289" s="7">
        <f t="shared" si="375"/>
        <v>10209950.465586673</v>
      </c>
      <c r="AD289" s="7">
        <f t="shared" si="375"/>
        <v>14634936.498856764</v>
      </c>
      <c r="AE289" s="7">
        <f t="shared" si="375"/>
        <v>1883589.9886930618</v>
      </c>
      <c r="AF289" s="7">
        <f t="shared" si="375"/>
        <v>3083692.812149521</v>
      </c>
      <c r="AG289" s="7">
        <f t="shared" si="375"/>
        <v>7316216.5070734797</v>
      </c>
      <c r="AH289" s="7">
        <f t="shared" si="375"/>
        <v>10718383.738886531</v>
      </c>
      <c r="AI289" s="7">
        <f t="shared" si="375"/>
        <v>4882181.4232205078</v>
      </c>
      <c r="AJ289" s="7">
        <f t="shared" si="375"/>
        <v>3082782.1354206898</v>
      </c>
      <c r="AK289" s="7">
        <f t="shared" si="375"/>
        <v>3201325.844435629</v>
      </c>
      <c r="AL289" s="7">
        <f t="shared" si="375"/>
        <v>4056008.7345581092</v>
      </c>
      <c r="AM289" s="7">
        <f t="shared" si="375"/>
        <v>4918352.5651561068</v>
      </c>
      <c r="AN289" s="7">
        <f t="shared" si="375"/>
        <v>4524590.8918767134</v>
      </c>
      <c r="AO289" s="7">
        <f t="shared" si="375"/>
        <v>46543902.805135228</v>
      </c>
      <c r="AP289" s="7">
        <f t="shared" si="375"/>
        <v>931535012.78308928</v>
      </c>
      <c r="AQ289" s="7">
        <f t="shared" si="375"/>
        <v>3893301.4478232018</v>
      </c>
      <c r="AR289" s="7">
        <f t="shared" si="375"/>
        <v>654923586.46451104</v>
      </c>
      <c r="AS289" s="7">
        <f t="shared" si="375"/>
        <v>74675376.900609612</v>
      </c>
      <c r="AT289" s="7">
        <f t="shared" si="375"/>
        <v>24494564.764110968</v>
      </c>
      <c r="AU289" s="7">
        <f t="shared" si="375"/>
        <v>4345186.1584723135</v>
      </c>
      <c r="AV289" s="7">
        <f t="shared" si="375"/>
        <v>4601230.9374006074</v>
      </c>
      <c r="AW289" s="7">
        <f t="shared" si="375"/>
        <v>4028530.4141529826</v>
      </c>
      <c r="AX289" s="7">
        <f t="shared" si="375"/>
        <v>1529552.4080796225</v>
      </c>
      <c r="AY289" s="7">
        <f t="shared" si="375"/>
        <v>5495977.6959884102</v>
      </c>
      <c r="AZ289" s="7">
        <f t="shared" si="375"/>
        <v>135078921.45887029</v>
      </c>
      <c r="BA289" s="7">
        <f t="shared" si="375"/>
        <v>93604922.233243629</v>
      </c>
      <c r="BB289" s="7">
        <f t="shared" si="375"/>
        <v>79326641.417058632</v>
      </c>
      <c r="BC289" s="7">
        <f t="shared" si="375"/>
        <v>278639382.82934815</v>
      </c>
      <c r="BD289" s="7">
        <f t="shared" si="375"/>
        <v>36544058.365064412</v>
      </c>
      <c r="BE289" s="7">
        <f t="shared" si="375"/>
        <v>14108792.004636338</v>
      </c>
      <c r="BF289" s="7">
        <f t="shared" si="375"/>
        <v>257850672.0701682</v>
      </c>
      <c r="BG289" s="7">
        <f t="shared" si="375"/>
        <v>10696789.854053728</v>
      </c>
      <c r="BH289" s="7">
        <f t="shared" si="375"/>
        <v>6954188.8734089704</v>
      </c>
      <c r="BI289" s="7">
        <f t="shared" si="375"/>
        <v>4162296.1754704942</v>
      </c>
      <c r="BJ289" s="7">
        <f t="shared" si="375"/>
        <v>63752637.96148666</v>
      </c>
      <c r="BK289" s="7">
        <f t="shared" si="375"/>
        <v>309743900.8996743</v>
      </c>
      <c r="BL289" s="7">
        <f t="shared" si="375"/>
        <v>2355445.5784955267</v>
      </c>
      <c r="BM289" s="7">
        <f t="shared" si="375"/>
        <v>4988682.8867516555</v>
      </c>
      <c r="BN289" s="7">
        <f t="shared" si="375"/>
        <v>33374465.01442083</v>
      </c>
      <c r="BO289" s="7">
        <f t="shared" ref="BO289:DZ289" si="376">BO276+BO286</f>
        <v>13689409.144793</v>
      </c>
      <c r="BP289" s="7">
        <f t="shared" si="376"/>
        <v>3244184.137223484</v>
      </c>
      <c r="BQ289" s="7">
        <f t="shared" si="376"/>
        <v>66654082.267730318</v>
      </c>
      <c r="BR289" s="7">
        <f t="shared" si="376"/>
        <v>46142079.783879876</v>
      </c>
      <c r="BS289" s="7">
        <f t="shared" si="376"/>
        <v>13243670.645461027</v>
      </c>
      <c r="BT289" s="7">
        <f t="shared" si="376"/>
        <v>5339859.99603853</v>
      </c>
      <c r="BU289" s="7">
        <f t="shared" si="376"/>
        <v>5437529.927515531</v>
      </c>
      <c r="BV289" s="7">
        <f t="shared" si="376"/>
        <v>13576068.113120001</v>
      </c>
      <c r="BW289" s="7">
        <f t="shared" si="376"/>
        <v>21131657.277504537</v>
      </c>
      <c r="BX289" s="7">
        <f t="shared" si="376"/>
        <v>1595451.9386439002</v>
      </c>
      <c r="BY289" s="7">
        <f t="shared" si="376"/>
        <v>5444053.8906747568</v>
      </c>
      <c r="BZ289" s="7">
        <f t="shared" si="376"/>
        <v>3355684.1223016353</v>
      </c>
      <c r="CA289" s="7">
        <f t="shared" si="376"/>
        <v>2890900.7113914825</v>
      </c>
      <c r="CB289" s="7">
        <f t="shared" si="376"/>
        <v>792677365.81262803</v>
      </c>
      <c r="CC289" s="7">
        <f t="shared" si="376"/>
        <v>3232043.2052278528</v>
      </c>
      <c r="CD289" s="7">
        <f t="shared" si="376"/>
        <v>3198149.4837187272</v>
      </c>
      <c r="CE289" s="7">
        <f t="shared" si="376"/>
        <v>2770735.7689780602</v>
      </c>
      <c r="CF289" s="7">
        <f t="shared" si="376"/>
        <v>2317142.4120947756</v>
      </c>
      <c r="CG289" s="7">
        <f t="shared" si="376"/>
        <v>3365051.7299642456</v>
      </c>
      <c r="CH289" s="7">
        <f t="shared" si="376"/>
        <v>2117222.315439974</v>
      </c>
      <c r="CI289" s="7">
        <f t="shared" si="376"/>
        <v>7791794.2610546146</v>
      </c>
      <c r="CJ289" s="7">
        <f t="shared" si="376"/>
        <v>10469914.624181231</v>
      </c>
      <c r="CK289" s="7">
        <f t="shared" si="376"/>
        <v>59865443.823413372</v>
      </c>
      <c r="CL289" s="7">
        <f t="shared" si="376"/>
        <v>14537940.299989326</v>
      </c>
      <c r="CM289" s="7">
        <f t="shared" si="376"/>
        <v>9038317.2189721335</v>
      </c>
      <c r="CN289" s="7">
        <f t="shared" si="376"/>
        <v>329993686.97089338</v>
      </c>
      <c r="CO289" s="7">
        <f t="shared" si="376"/>
        <v>149130934.5830982</v>
      </c>
      <c r="CP289" s="7">
        <f t="shared" si="376"/>
        <v>11619688.259474</v>
      </c>
      <c r="CQ289" s="7">
        <f t="shared" si="376"/>
        <v>9572855.9939941596</v>
      </c>
      <c r="CR289" s="7">
        <f t="shared" si="376"/>
        <v>3700947.7404543343</v>
      </c>
      <c r="CS289" s="7">
        <f t="shared" si="376"/>
        <v>4323180.9567651125</v>
      </c>
      <c r="CT289" s="7">
        <f t="shared" si="376"/>
        <v>2104918.0677532442</v>
      </c>
      <c r="CU289" s="7">
        <f t="shared" si="376"/>
        <v>4206280.9989629406</v>
      </c>
      <c r="CV289" s="7">
        <f t="shared" si="376"/>
        <v>981131.73039215803</v>
      </c>
      <c r="CW289" s="7">
        <f t="shared" si="376"/>
        <v>3439070.7294741967</v>
      </c>
      <c r="CX289" s="7">
        <f t="shared" si="376"/>
        <v>5539827.6882832982</v>
      </c>
      <c r="CY289" s="7">
        <f t="shared" si="376"/>
        <v>1065555.0136242905</v>
      </c>
      <c r="CZ289" s="7">
        <f t="shared" si="376"/>
        <v>19985166.760668918</v>
      </c>
      <c r="DA289" s="7">
        <f t="shared" si="376"/>
        <v>3333814.3819363364</v>
      </c>
      <c r="DB289" s="7">
        <f t="shared" si="376"/>
        <v>4406717.5579835046</v>
      </c>
      <c r="DC289" s="7">
        <f t="shared" si="376"/>
        <v>3136415.2663428863</v>
      </c>
      <c r="DD289" s="7">
        <f t="shared" si="376"/>
        <v>2984406.8361188681</v>
      </c>
      <c r="DE289" s="7">
        <f t="shared" si="376"/>
        <v>4352091.9398738453</v>
      </c>
      <c r="DF289" s="7">
        <f t="shared" si="376"/>
        <v>216736820.69855252</v>
      </c>
      <c r="DG289" s="7">
        <f t="shared" si="376"/>
        <v>2016982.7636350868</v>
      </c>
      <c r="DH289" s="7">
        <f t="shared" si="376"/>
        <v>19637471.248111468</v>
      </c>
      <c r="DI289" s="7">
        <f t="shared" si="376"/>
        <v>26076318.073633417</v>
      </c>
      <c r="DJ289" s="7">
        <f t="shared" si="376"/>
        <v>7335994.1091413861</v>
      </c>
      <c r="DK289" s="7">
        <f t="shared" si="376"/>
        <v>5732202.4168736339</v>
      </c>
      <c r="DL289" s="7">
        <f t="shared" si="376"/>
        <v>60911571.427842803</v>
      </c>
      <c r="DM289" s="7">
        <f t="shared" si="376"/>
        <v>3961691.7125203288</v>
      </c>
      <c r="DN289" s="7">
        <f t="shared" si="376"/>
        <v>14571888.637290249</v>
      </c>
      <c r="DO289" s="7">
        <f t="shared" si="376"/>
        <v>34633051.760881893</v>
      </c>
      <c r="DP289" s="7">
        <f t="shared" si="376"/>
        <v>3509058.6070029209</v>
      </c>
      <c r="DQ289" s="7">
        <f t="shared" si="376"/>
        <v>9249359.6099999994</v>
      </c>
      <c r="DR289" s="7">
        <f t="shared" si="376"/>
        <v>15230862.970941585</v>
      </c>
      <c r="DS289" s="7">
        <f t="shared" si="376"/>
        <v>7974734.4783758391</v>
      </c>
      <c r="DT289" s="7">
        <f t="shared" si="376"/>
        <v>3357525.3253061255</v>
      </c>
      <c r="DU289" s="7">
        <f t="shared" si="376"/>
        <v>4741556.3142627962</v>
      </c>
      <c r="DV289" s="7">
        <f t="shared" si="376"/>
        <v>3526920.6194957555</v>
      </c>
      <c r="DW289" s="7">
        <f t="shared" si="376"/>
        <v>4343812.719491018</v>
      </c>
      <c r="DX289" s="7">
        <f t="shared" si="376"/>
        <v>3376482.5877444865</v>
      </c>
      <c r="DY289" s="7">
        <f t="shared" si="376"/>
        <v>4692917.2348011648</v>
      </c>
      <c r="DZ289" s="7">
        <f t="shared" si="376"/>
        <v>8647207.1340153441</v>
      </c>
      <c r="EA289" s="7">
        <f t="shared" ref="EA289:FX289" si="377">EA276+EA286</f>
        <v>6721729.6699999999</v>
      </c>
      <c r="EB289" s="7">
        <f t="shared" si="377"/>
        <v>6642139.9273129329</v>
      </c>
      <c r="EC289" s="7">
        <f t="shared" si="377"/>
        <v>3980153.0021301066</v>
      </c>
      <c r="ED289" s="7">
        <f t="shared" si="377"/>
        <v>22022860.163410001</v>
      </c>
      <c r="EE289" s="7">
        <f t="shared" si="377"/>
        <v>3302878.449670868</v>
      </c>
      <c r="EF289" s="7">
        <f t="shared" si="377"/>
        <v>15627960.204998732</v>
      </c>
      <c r="EG289" s="7">
        <f t="shared" si="377"/>
        <v>3720995.5070636333</v>
      </c>
      <c r="EH289" s="7">
        <f t="shared" si="377"/>
        <v>3710858.7393073984</v>
      </c>
      <c r="EI289" s="7">
        <f t="shared" si="377"/>
        <v>157246867.97593281</v>
      </c>
      <c r="EJ289" s="7">
        <f t="shared" si="377"/>
        <v>104121368.60620281</v>
      </c>
      <c r="EK289" s="7">
        <f t="shared" si="377"/>
        <v>7548772.3602071078</v>
      </c>
      <c r="EL289" s="7">
        <f t="shared" si="377"/>
        <v>5308462.2565831179</v>
      </c>
      <c r="EM289" s="7">
        <f t="shared" si="377"/>
        <v>4963941.6672257874</v>
      </c>
      <c r="EN289" s="7">
        <f t="shared" si="377"/>
        <v>10939258.882007608</v>
      </c>
      <c r="EO289" s="7">
        <f t="shared" si="377"/>
        <v>4387335.6767174881</v>
      </c>
      <c r="EP289" s="7">
        <f t="shared" si="377"/>
        <v>5436645.4313149834</v>
      </c>
      <c r="EQ289" s="7">
        <f t="shared" si="377"/>
        <v>28509655.174165599</v>
      </c>
      <c r="ER289" s="7">
        <f t="shared" si="377"/>
        <v>4621229.7496711994</v>
      </c>
      <c r="ES289" s="7">
        <f t="shared" si="377"/>
        <v>3121705.9743080563</v>
      </c>
      <c r="ET289" s="7">
        <f t="shared" si="377"/>
        <v>3785292.3541035475</v>
      </c>
      <c r="EU289" s="7">
        <f t="shared" si="377"/>
        <v>7055009.7432170026</v>
      </c>
      <c r="EV289" s="7">
        <f t="shared" si="377"/>
        <v>1711838.0432717325</v>
      </c>
      <c r="EW289" s="7">
        <f t="shared" si="377"/>
        <v>12292596.849497333</v>
      </c>
      <c r="EX289" s="7">
        <f t="shared" si="377"/>
        <v>3309003.4723844482</v>
      </c>
      <c r="EY289" s="7">
        <f t="shared" si="377"/>
        <v>8203949.0108185718</v>
      </c>
      <c r="EZ289" s="7">
        <f t="shared" si="377"/>
        <v>2521880.0016418179</v>
      </c>
      <c r="FA289" s="7">
        <f t="shared" si="377"/>
        <v>38950272.901057556</v>
      </c>
      <c r="FB289" s="7">
        <f t="shared" si="377"/>
        <v>4468822.5766999992</v>
      </c>
      <c r="FC289" s="7">
        <f t="shared" si="377"/>
        <v>21645552.277674109</v>
      </c>
      <c r="FD289" s="7">
        <f t="shared" si="377"/>
        <v>5141144.1741467351</v>
      </c>
      <c r="FE289" s="7">
        <f t="shared" si="377"/>
        <v>1830828.0421721505</v>
      </c>
      <c r="FF289" s="7">
        <f t="shared" si="377"/>
        <v>3407782.1625263449</v>
      </c>
      <c r="FG289" s="7">
        <f t="shared" si="377"/>
        <v>2538494.9289402901</v>
      </c>
      <c r="FH289" s="7">
        <f t="shared" si="377"/>
        <v>1511492.766566969</v>
      </c>
      <c r="FI289" s="7">
        <f t="shared" si="377"/>
        <v>18815624.332987048</v>
      </c>
      <c r="FJ289" s="7">
        <f t="shared" si="377"/>
        <v>20852762.072160002</v>
      </c>
      <c r="FK289" s="7">
        <f t="shared" si="377"/>
        <v>27302087.760000002</v>
      </c>
      <c r="FL289" s="7">
        <f t="shared" si="377"/>
        <v>82581551.004853517</v>
      </c>
      <c r="FM289" s="7">
        <f t="shared" si="377"/>
        <v>38600498.877074152</v>
      </c>
      <c r="FN289" s="7">
        <f t="shared" si="377"/>
        <v>235937040.083664</v>
      </c>
      <c r="FO289" s="7">
        <f t="shared" si="377"/>
        <v>12131574.08519</v>
      </c>
      <c r="FP289" s="7">
        <f t="shared" si="377"/>
        <v>24523390.864807393</v>
      </c>
      <c r="FQ289" s="7">
        <f t="shared" si="377"/>
        <v>10905632.656750001</v>
      </c>
      <c r="FR289" s="7">
        <f t="shared" si="377"/>
        <v>3137048.98</v>
      </c>
      <c r="FS289" s="7">
        <f t="shared" si="377"/>
        <v>3244741.3325134683</v>
      </c>
      <c r="FT289" s="7">
        <f t="shared" si="377"/>
        <v>1386846.1371200001</v>
      </c>
      <c r="FU289" s="7">
        <f t="shared" si="377"/>
        <v>9866430.6045233011</v>
      </c>
      <c r="FV289" s="7">
        <f t="shared" si="377"/>
        <v>8070854.2646131394</v>
      </c>
      <c r="FW289" s="7">
        <f t="shared" si="377"/>
        <v>3106490.3612929964</v>
      </c>
      <c r="FX289" s="7">
        <f t="shared" si="377"/>
        <v>1324030.4365146512</v>
      </c>
      <c r="FY289" s="7"/>
      <c r="FZ289" s="103">
        <f>SUM(C289:FX289)</f>
        <v>9173863406.4900017</v>
      </c>
      <c r="GA289" s="85">
        <f>GA276+FZ286</f>
        <v>9173863406.4799995</v>
      </c>
      <c r="GB289" s="117">
        <f>FZ289-GA289</f>
        <v>1.000213623046875E-2</v>
      </c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</row>
    <row r="290" spans="1:195" x14ac:dyDescent="0.35">
      <c r="A290" s="6" t="s">
        <v>853</v>
      </c>
      <c r="B290" s="7" t="s">
        <v>854</v>
      </c>
      <c r="C290" s="7">
        <f t="shared" ref="C290:BN291" si="378">C277</f>
        <v>32425784.73</v>
      </c>
      <c r="D290" s="7">
        <f t="shared" si="378"/>
        <v>114595599.528</v>
      </c>
      <c r="E290" s="7">
        <f t="shared" si="378"/>
        <v>33324740.280000001</v>
      </c>
      <c r="F290" s="7">
        <f t="shared" si="378"/>
        <v>81676283.282999992</v>
      </c>
      <c r="G290" s="7">
        <f t="shared" si="378"/>
        <v>13026936.57364</v>
      </c>
      <c r="H290" s="7">
        <f t="shared" si="378"/>
        <v>3519667.7009999999</v>
      </c>
      <c r="I290" s="7">
        <f t="shared" si="378"/>
        <v>29997445.77</v>
      </c>
      <c r="J290" s="7">
        <f t="shared" si="378"/>
        <v>4411125.7560000001</v>
      </c>
      <c r="K290" s="7">
        <f t="shared" si="378"/>
        <v>1268069.7690000001</v>
      </c>
      <c r="L290" s="7">
        <f t="shared" si="378"/>
        <v>20666080.574360002</v>
      </c>
      <c r="M290" s="7">
        <f t="shared" si="378"/>
        <v>7916244.56238</v>
      </c>
      <c r="N290" s="7">
        <f t="shared" si="378"/>
        <v>166503812.34416398</v>
      </c>
      <c r="O290" s="7">
        <f t="shared" si="378"/>
        <v>66717128.574000001</v>
      </c>
      <c r="P290" s="7">
        <f t="shared" si="378"/>
        <v>1402240.5179999999</v>
      </c>
      <c r="Q290" s="7">
        <f t="shared" si="378"/>
        <v>143352184.48199999</v>
      </c>
      <c r="R290" s="7">
        <f t="shared" si="378"/>
        <v>1850347.549532</v>
      </c>
      <c r="S290" s="7">
        <f t="shared" si="378"/>
        <v>13555862.89662</v>
      </c>
      <c r="T290" s="7">
        <f t="shared" si="378"/>
        <v>587522.16430400009</v>
      </c>
      <c r="U290" s="7">
        <f t="shared" si="378"/>
        <v>657943.23589800007</v>
      </c>
      <c r="V290" s="7">
        <f t="shared" si="378"/>
        <v>893296.59299999999</v>
      </c>
      <c r="W290" s="7">
        <f t="shared" si="378"/>
        <v>178294.36499999999</v>
      </c>
      <c r="X290" s="7">
        <f t="shared" si="378"/>
        <v>250283.43195200001</v>
      </c>
      <c r="Y290" s="7">
        <f t="shared" si="378"/>
        <v>1617361.1967800001</v>
      </c>
      <c r="Z290" s="7">
        <f t="shared" si="378"/>
        <v>581565.58695000003</v>
      </c>
      <c r="AA290" s="7">
        <f t="shared" si="378"/>
        <v>164662970.60699999</v>
      </c>
      <c r="AB290" s="7">
        <f t="shared" si="378"/>
        <v>257512553.54100001</v>
      </c>
      <c r="AC290" s="7">
        <f t="shared" si="378"/>
        <v>7750127.1818599999</v>
      </c>
      <c r="AD290" s="7">
        <f t="shared" si="378"/>
        <v>8158394.6898090001</v>
      </c>
      <c r="AE290" s="7">
        <f t="shared" si="378"/>
        <v>572106.27833600005</v>
      </c>
      <c r="AF290" s="7">
        <f t="shared" si="378"/>
        <v>956043.31411400007</v>
      </c>
      <c r="AG290" s="7">
        <f t="shared" si="378"/>
        <v>4090101.3565499997</v>
      </c>
      <c r="AH290" s="7">
        <f t="shared" si="378"/>
        <v>785310.57920599997</v>
      </c>
      <c r="AI290" s="7">
        <f t="shared" si="378"/>
        <v>271215.40499999997</v>
      </c>
      <c r="AJ290" s="7">
        <f t="shared" si="378"/>
        <v>747296.48057999997</v>
      </c>
      <c r="AK290" s="7">
        <f t="shared" si="378"/>
        <v>1291027.3985599999</v>
      </c>
      <c r="AL290" s="7">
        <f t="shared" si="378"/>
        <v>2411791.0649999999</v>
      </c>
      <c r="AM290" s="7">
        <f t="shared" si="378"/>
        <v>1121170.4349120001</v>
      </c>
      <c r="AN290" s="7">
        <f t="shared" si="378"/>
        <v>3866681.8259319998</v>
      </c>
      <c r="AO290" s="7">
        <f t="shared" si="378"/>
        <v>12980196.061392</v>
      </c>
      <c r="AP290" s="7">
        <f t="shared" si="378"/>
        <v>679843068.597</v>
      </c>
      <c r="AQ290" s="7">
        <f t="shared" si="378"/>
        <v>2114250.3553510001</v>
      </c>
      <c r="AR290" s="7">
        <f t="shared" si="378"/>
        <v>279746657.74800003</v>
      </c>
      <c r="AS290" s="7">
        <f t="shared" si="378"/>
        <v>55593013.588979997</v>
      </c>
      <c r="AT290" s="7">
        <f t="shared" si="378"/>
        <v>9917911.6469999999</v>
      </c>
      <c r="AU290" s="7">
        <f t="shared" si="378"/>
        <v>1491790.388304</v>
      </c>
      <c r="AV290" s="7">
        <f t="shared" si="378"/>
        <v>1174177.3500000001</v>
      </c>
      <c r="AW290" s="7">
        <f t="shared" si="378"/>
        <v>867860.19571599993</v>
      </c>
      <c r="AX290" s="7">
        <f t="shared" si="378"/>
        <v>588632.45316999999</v>
      </c>
      <c r="AY290" s="7">
        <f t="shared" si="378"/>
        <v>1552129.83</v>
      </c>
      <c r="AZ290" s="7">
        <f t="shared" si="378"/>
        <v>15500658.525600001</v>
      </c>
      <c r="BA290" s="7">
        <f t="shared" si="378"/>
        <v>21248916.46308</v>
      </c>
      <c r="BB290" s="7">
        <f t="shared" si="378"/>
        <v>5504486.0564399995</v>
      </c>
      <c r="BC290" s="7">
        <f t="shared" si="378"/>
        <v>85384464.754649997</v>
      </c>
      <c r="BD290" s="7">
        <f t="shared" si="378"/>
        <v>14463480.689999999</v>
      </c>
      <c r="BE290" s="7">
        <f t="shared" si="378"/>
        <v>4722346.6219999995</v>
      </c>
      <c r="BF290" s="7">
        <f t="shared" si="378"/>
        <v>74634302.879999995</v>
      </c>
      <c r="BG290" s="7">
        <f t="shared" si="378"/>
        <v>1638243.3599999999</v>
      </c>
      <c r="BH290" s="7">
        <f t="shared" si="378"/>
        <v>1820837.89836</v>
      </c>
      <c r="BI290" s="7">
        <f t="shared" si="378"/>
        <v>613008.07718999998</v>
      </c>
      <c r="BJ290" s="7">
        <f t="shared" si="378"/>
        <v>23967630.05336</v>
      </c>
      <c r="BK290" s="7">
        <f t="shared" si="378"/>
        <v>44962018.380000003</v>
      </c>
      <c r="BL290" s="7">
        <f t="shared" si="378"/>
        <v>207306.21599999999</v>
      </c>
      <c r="BM290" s="7">
        <f t="shared" si="378"/>
        <v>978696.20935200003</v>
      </c>
      <c r="BN290" s="7">
        <f t="shared" si="378"/>
        <v>8899034.841</v>
      </c>
      <c r="BO290" s="7">
        <f t="shared" ref="BO290:DZ291" si="379">BO277</f>
        <v>3354248.7890300001</v>
      </c>
      <c r="BP290" s="7">
        <f t="shared" si="379"/>
        <v>2212566.04464</v>
      </c>
      <c r="BQ290" s="7">
        <f t="shared" si="379"/>
        <v>45267036.42447</v>
      </c>
      <c r="BR290" s="7">
        <f t="shared" si="379"/>
        <v>10337657.33</v>
      </c>
      <c r="BS290" s="7">
        <f t="shared" si="379"/>
        <v>5477139.0535499994</v>
      </c>
      <c r="BT290" s="7">
        <f t="shared" si="379"/>
        <v>3073659.2864099997</v>
      </c>
      <c r="BU290" s="7">
        <f t="shared" si="379"/>
        <v>2157890.8559599998</v>
      </c>
      <c r="BV290" s="7">
        <f t="shared" si="379"/>
        <v>12805400.56312</v>
      </c>
      <c r="BW290" s="7">
        <f t="shared" si="379"/>
        <v>16741560.377079999</v>
      </c>
      <c r="BX290" s="7">
        <f t="shared" si="379"/>
        <v>1060882.92258</v>
      </c>
      <c r="BY290" s="7">
        <f t="shared" si="379"/>
        <v>3233804.5180739998</v>
      </c>
      <c r="BZ290" s="7">
        <f t="shared" si="379"/>
        <v>955143.38699999999</v>
      </c>
      <c r="CA290" s="7">
        <f t="shared" si="379"/>
        <v>2192659.0468830001</v>
      </c>
      <c r="CB290" s="7">
        <f t="shared" si="379"/>
        <v>364581937.17000002</v>
      </c>
      <c r="CC290" s="7">
        <f t="shared" si="379"/>
        <v>504684.56403999997</v>
      </c>
      <c r="CD290" s="7">
        <f t="shared" si="379"/>
        <v>440732.83959999995</v>
      </c>
      <c r="CE290" s="7">
        <f t="shared" si="379"/>
        <v>1128050.388</v>
      </c>
      <c r="CF290" s="7">
        <f t="shared" si="379"/>
        <v>731879.87195400009</v>
      </c>
      <c r="CG290" s="7">
        <f t="shared" si="379"/>
        <v>637941.96</v>
      </c>
      <c r="CH290" s="7">
        <f t="shared" si="379"/>
        <v>446973.70437599998</v>
      </c>
      <c r="CI290" s="7">
        <f t="shared" si="379"/>
        <v>3083751.9720000001</v>
      </c>
      <c r="CJ290" s="7">
        <f t="shared" si="379"/>
        <v>9681679.9466999993</v>
      </c>
      <c r="CK290" s="7">
        <f t="shared" si="379"/>
        <v>15893608.499780001</v>
      </c>
      <c r="CL290" s="7">
        <f t="shared" si="379"/>
        <v>3003088.9253399996</v>
      </c>
      <c r="CM290" s="7">
        <f t="shared" si="379"/>
        <v>1856322.10962</v>
      </c>
      <c r="CN290" s="7">
        <f t="shared" si="379"/>
        <v>131685114.609</v>
      </c>
      <c r="CO290" s="7">
        <f t="shared" si="379"/>
        <v>83374360.529679999</v>
      </c>
      <c r="CP290" s="7">
        <f t="shared" si="379"/>
        <v>10927644.659474</v>
      </c>
      <c r="CQ290" s="7">
        <f t="shared" si="379"/>
        <v>2547403.0752789997</v>
      </c>
      <c r="CR290" s="7">
        <f t="shared" si="379"/>
        <v>710829.37916100002</v>
      </c>
      <c r="CS290" s="7">
        <f t="shared" si="379"/>
        <v>1429823.5580239999</v>
      </c>
      <c r="CT290" s="7">
        <f t="shared" si="379"/>
        <v>719746.06464</v>
      </c>
      <c r="CU290" s="7">
        <f t="shared" si="379"/>
        <v>443271.202704</v>
      </c>
      <c r="CV290" s="7">
        <f t="shared" si="379"/>
        <v>345602.09009200003</v>
      </c>
      <c r="CW290" s="7">
        <f t="shared" si="379"/>
        <v>1311446.7814409998</v>
      </c>
      <c r="CX290" s="7">
        <f t="shared" si="379"/>
        <v>2068377.2850239999</v>
      </c>
      <c r="CY290" s="7">
        <f t="shared" si="379"/>
        <v>167436.99</v>
      </c>
      <c r="CZ290" s="7">
        <f t="shared" si="379"/>
        <v>6167191.7699999996</v>
      </c>
      <c r="DA290" s="7">
        <f t="shared" si="379"/>
        <v>1253175.3810000001</v>
      </c>
      <c r="DB290" s="7">
        <f t="shared" si="379"/>
        <v>1109922.723</v>
      </c>
      <c r="DC290" s="7">
        <f t="shared" si="379"/>
        <v>1180701.5995079998</v>
      </c>
      <c r="DD290" s="7">
        <f t="shared" si="379"/>
        <v>1325548.0245000001</v>
      </c>
      <c r="DE290" s="7">
        <f t="shared" si="379"/>
        <v>2570216.7640499999</v>
      </c>
      <c r="DF290" s="7">
        <f t="shared" si="379"/>
        <v>67085264.609999999</v>
      </c>
      <c r="DG290" s="7">
        <f t="shared" si="379"/>
        <v>1278936.3927170001</v>
      </c>
      <c r="DH290" s="7">
        <f t="shared" si="379"/>
        <v>9682136.9755799994</v>
      </c>
      <c r="DI290" s="7">
        <f t="shared" si="379"/>
        <v>13199166.6764</v>
      </c>
      <c r="DJ290" s="7">
        <f t="shared" si="379"/>
        <v>1481157.7429200001</v>
      </c>
      <c r="DK290" s="7">
        <f t="shared" si="379"/>
        <v>1022360.4455</v>
      </c>
      <c r="DL290" s="7">
        <f t="shared" si="379"/>
        <v>20246630.123879999</v>
      </c>
      <c r="DM290" s="7">
        <f t="shared" si="379"/>
        <v>562663.69446000003</v>
      </c>
      <c r="DN290" s="7">
        <f t="shared" si="379"/>
        <v>7048684.017</v>
      </c>
      <c r="DO290" s="7">
        <f t="shared" si="379"/>
        <v>9386258.1300000008</v>
      </c>
      <c r="DP290" s="7">
        <f t="shared" si="379"/>
        <v>855703.17</v>
      </c>
      <c r="DQ290" s="7">
        <f t="shared" si="379"/>
        <v>8863164.7199999988</v>
      </c>
      <c r="DR290" s="7">
        <f t="shared" si="379"/>
        <v>2187007.5060000001</v>
      </c>
      <c r="DS290" s="7">
        <f t="shared" si="379"/>
        <v>995912.25300000003</v>
      </c>
      <c r="DT290" s="7">
        <f t="shared" si="379"/>
        <v>274761.22353900003</v>
      </c>
      <c r="DU290" s="7">
        <f t="shared" si="379"/>
        <v>758787.96600000001</v>
      </c>
      <c r="DV290" s="7">
        <f t="shared" si="379"/>
        <v>231441.78599999999</v>
      </c>
      <c r="DW290" s="7">
        <f t="shared" si="379"/>
        <v>507580.13307399995</v>
      </c>
      <c r="DX290" s="7">
        <f t="shared" si="379"/>
        <v>2220543.5761599997</v>
      </c>
      <c r="DY290" s="7">
        <f t="shared" si="379"/>
        <v>3066825.5411200002</v>
      </c>
      <c r="DZ290" s="7">
        <f t="shared" si="379"/>
        <v>4786602.5788059998</v>
      </c>
      <c r="EA290" s="7">
        <f t="shared" ref="EA290:FX291" si="380">EA277</f>
        <v>6149876.5499999998</v>
      </c>
      <c r="EB290" s="7">
        <f t="shared" si="380"/>
        <v>2219130.81</v>
      </c>
      <c r="EC290" s="7">
        <f t="shared" si="380"/>
        <v>948450.49199999997</v>
      </c>
      <c r="ED290" s="7">
        <f t="shared" si="380"/>
        <v>21451184.513410002</v>
      </c>
      <c r="EE290" s="7">
        <f t="shared" si="380"/>
        <v>467756.424</v>
      </c>
      <c r="EF290" s="7">
        <f t="shared" si="380"/>
        <v>2049781.4571750001</v>
      </c>
      <c r="EG290" s="7">
        <f t="shared" si="380"/>
        <v>779241.00599999994</v>
      </c>
      <c r="EH290" s="7">
        <f t="shared" si="380"/>
        <v>359386.98300000001</v>
      </c>
      <c r="EI290" s="7">
        <f t="shared" si="380"/>
        <v>33282608.103</v>
      </c>
      <c r="EJ290" s="7">
        <f t="shared" si="380"/>
        <v>27154323.386999998</v>
      </c>
      <c r="EK290" s="7">
        <f t="shared" si="380"/>
        <v>3821380.8086300003</v>
      </c>
      <c r="EL290" s="7">
        <f t="shared" si="380"/>
        <v>1801726.43028</v>
      </c>
      <c r="EM290" s="7">
        <f t="shared" si="380"/>
        <v>2152417.3398480001</v>
      </c>
      <c r="EN290" s="7">
        <f t="shared" si="380"/>
        <v>1973318.868</v>
      </c>
      <c r="EO290" s="7">
        <f t="shared" si="380"/>
        <v>1174715.379</v>
      </c>
      <c r="EP290" s="7">
        <f t="shared" si="380"/>
        <v>3452251.4506199998</v>
      </c>
      <c r="EQ290" s="7">
        <f t="shared" si="380"/>
        <v>10752568.143388001</v>
      </c>
      <c r="ER290" s="7">
        <f t="shared" si="380"/>
        <v>2829821.5199699998</v>
      </c>
      <c r="ES290" s="7">
        <f t="shared" si="380"/>
        <v>847799.58750199992</v>
      </c>
      <c r="ET290" s="7">
        <f t="shared" si="380"/>
        <v>1183582.287</v>
      </c>
      <c r="EU290" s="7">
        <f t="shared" si="380"/>
        <v>1110802.7069999999</v>
      </c>
      <c r="EV290" s="7">
        <f t="shared" si="380"/>
        <v>1035339.57198</v>
      </c>
      <c r="EW290" s="7">
        <f t="shared" si="380"/>
        <v>8827695.0611729994</v>
      </c>
      <c r="EX290" s="7">
        <f t="shared" si="380"/>
        <v>367629.55830999999</v>
      </c>
      <c r="EY290" s="7">
        <f t="shared" si="380"/>
        <v>812171.42099999997</v>
      </c>
      <c r="EZ290" s="7">
        <f t="shared" si="380"/>
        <v>710669.39015799994</v>
      </c>
      <c r="FA290" s="7">
        <f t="shared" si="380"/>
        <v>36063768.273599997</v>
      </c>
      <c r="FB290" s="7">
        <f t="shared" si="380"/>
        <v>4026170.4566999995</v>
      </c>
      <c r="FC290" s="7">
        <f t="shared" si="380"/>
        <v>10543365.041300001</v>
      </c>
      <c r="FD290" s="7">
        <f t="shared" si="380"/>
        <v>1335749.1029999999</v>
      </c>
      <c r="FE290" s="7">
        <f t="shared" si="380"/>
        <v>564675.07561199996</v>
      </c>
      <c r="FF290" s="7">
        <f t="shared" si="380"/>
        <v>611097.66899999999</v>
      </c>
      <c r="FG290" s="7">
        <f t="shared" si="380"/>
        <v>796636.32299999997</v>
      </c>
      <c r="FH290" s="7">
        <f t="shared" si="380"/>
        <v>865776.72928800003</v>
      </c>
      <c r="FI290" s="7">
        <f t="shared" si="380"/>
        <v>15575559.612</v>
      </c>
      <c r="FJ290" s="7">
        <f t="shared" si="380"/>
        <v>20040741.002160002</v>
      </c>
      <c r="FK290" s="7">
        <f t="shared" si="380"/>
        <v>26428187.310000002</v>
      </c>
      <c r="FL290" s="7">
        <f t="shared" si="380"/>
        <v>63160506</v>
      </c>
      <c r="FM290" s="7">
        <f t="shared" si="380"/>
        <v>28445343.647099998</v>
      </c>
      <c r="FN290" s="7">
        <f t="shared" si="380"/>
        <v>79262599.059</v>
      </c>
      <c r="FO290" s="7">
        <f t="shared" si="380"/>
        <v>11538514.92519</v>
      </c>
      <c r="FP290" s="7">
        <f t="shared" si="380"/>
        <v>20997520.764606997</v>
      </c>
      <c r="FQ290" s="7">
        <f t="shared" si="380"/>
        <v>10519320.066750001</v>
      </c>
      <c r="FR290" s="7">
        <f t="shared" si="380"/>
        <v>2970074.29</v>
      </c>
      <c r="FS290" s="7">
        <f t="shared" si="380"/>
        <v>2935163.16548</v>
      </c>
      <c r="FT290" s="7">
        <f t="shared" si="380"/>
        <v>1283672.4471200001</v>
      </c>
      <c r="FU290" s="7">
        <f t="shared" si="380"/>
        <v>3519681.4270500001</v>
      </c>
      <c r="FV290" s="7">
        <f t="shared" si="380"/>
        <v>2519731.8137599998</v>
      </c>
      <c r="FW290" s="7">
        <f t="shared" si="380"/>
        <v>502056.00998999999</v>
      </c>
      <c r="FX290" s="7">
        <f t="shared" si="380"/>
        <v>375776.01817500003</v>
      </c>
      <c r="FY290" s="7"/>
      <c r="FZ290" s="103">
        <f>SUM(C290:FX290)</f>
        <v>3944124748.643652</v>
      </c>
      <c r="GA290" s="85">
        <v>3944124748.5999999</v>
      </c>
      <c r="GB290" s="117">
        <f>FZ290-GA290</f>
        <v>4.3652057647705078E-2</v>
      </c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</row>
    <row r="291" spans="1:195" x14ac:dyDescent="0.35">
      <c r="A291" s="6" t="s">
        <v>855</v>
      </c>
      <c r="B291" s="7" t="s">
        <v>856</v>
      </c>
      <c r="C291" s="7">
        <f t="shared" si="378"/>
        <v>1525778.04</v>
      </c>
      <c r="D291" s="7">
        <f t="shared" si="378"/>
        <v>5720219.1100000003</v>
      </c>
      <c r="E291" s="7">
        <f t="shared" si="378"/>
        <v>1361222.79</v>
      </c>
      <c r="F291" s="7">
        <f t="shared" si="378"/>
        <v>2060596.13</v>
      </c>
      <c r="G291" s="7">
        <f t="shared" si="378"/>
        <v>404243.6</v>
      </c>
      <c r="H291" s="7">
        <f t="shared" si="378"/>
        <v>174363.85</v>
      </c>
      <c r="I291" s="7">
        <f t="shared" si="378"/>
        <v>1705553.59</v>
      </c>
      <c r="J291" s="7">
        <f t="shared" si="378"/>
        <v>565896.31999999995</v>
      </c>
      <c r="K291" s="7">
        <f t="shared" si="378"/>
        <v>140832.81</v>
      </c>
      <c r="L291" s="7">
        <f t="shared" si="378"/>
        <v>1212114.3</v>
      </c>
      <c r="M291" s="7">
        <f t="shared" si="378"/>
        <v>467277.71</v>
      </c>
      <c r="N291" s="7">
        <f t="shared" si="378"/>
        <v>12153401.23</v>
      </c>
      <c r="O291" s="7">
        <f t="shared" si="378"/>
        <v>4887275.82</v>
      </c>
      <c r="P291" s="7">
        <f t="shared" si="378"/>
        <v>92405.75</v>
      </c>
      <c r="Q291" s="7">
        <f t="shared" si="378"/>
        <v>6583156.04</v>
      </c>
      <c r="R291" s="7">
        <f t="shared" si="378"/>
        <v>110649.41</v>
      </c>
      <c r="S291" s="7">
        <f t="shared" si="378"/>
        <v>887008.36</v>
      </c>
      <c r="T291" s="7">
        <f t="shared" si="378"/>
        <v>47860.01</v>
      </c>
      <c r="U291" s="7">
        <f t="shared" si="378"/>
        <v>48556.24</v>
      </c>
      <c r="V291" s="7">
        <f t="shared" si="378"/>
        <v>86202.79</v>
      </c>
      <c r="W291" s="7">
        <f t="shared" si="378"/>
        <v>19309.150000000001</v>
      </c>
      <c r="X291" s="7">
        <f t="shared" si="378"/>
        <v>22154.27</v>
      </c>
      <c r="Y291" s="7">
        <f t="shared" si="378"/>
        <v>137008.97</v>
      </c>
      <c r="Z291" s="7">
        <f t="shared" si="378"/>
        <v>60073.05</v>
      </c>
      <c r="AA291" s="7">
        <f t="shared" si="378"/>
        <v>6411764.9699999997</v>
      </c>
      <c r="AB291" s="7">
        <f t="shared" si="378"/>
        <v>11547781.060000001</v>
      </c>
      <c r="AC291" s="7">
        <f t="shared" si="378"/>
        <v>545105.30000000005</v>
      </c>
      <c r="AD291" s="7">
        <f t="shared" si="378"/>
        <v>662830.17000000004</v>
      </c>
      <c r="AE291" s="7">
        <f t="shared" si="378"/>
        <v>45826.3</v>
      </c>
      <c r="AF291" s="7">
        <f t="shared" si="378"/>
        <v>81828.25</v>
      </c>
      <c r="AG291" s="7">
        <f t="shared" si="378"/>
        <v>304419.25</v>
      </c>
      <c r="AH291" s="7">
        <f t="shared" si="378"/>
        <v>162746.5</v>
      </c>
      <c r="AI291" s="7">
        <f t="shared" si="378"/>
        <v>50073.02</v>
      </c>
      <c r="AJ291" s="7">
        <f t="shared" si="378"/>
        <v>120805.93</v>
      </c>
      <c r="AK291" s="7">
        <f t="shared" si="378"/>
        <v>70320.56</v>
      </c>
      <c r="AL291" s="7">
        <f t="shared" si="378"/>
        <v>92740.51</v>
      </c>
      <c r="AM291" s="7">
        <f t="shared" si="378"/>
        <v>108754.41</v>
      </c>
      <c r="AN291" s="7">
        <f t="shared" si="378"/>
        <v>390225.35</v>
      </c>
      <c r="AO291" s="7">
        <f t="shared" si="378"/>
        <v>1580673.42</v>
      </c>
      <c r="AP291" s="7">
        <f t="shared" si="378"/>
        <v>35535990.490000002</v>
      </c>
      <c r="AQ291" s="7">
        <f t="shared" si="378"/>
        <v>91835.76</v>
      </c>
      <c r="AR291" s="7">
        <f t="shared" si="378"/>
        <v>20624909.219999999</v>
      </c>
      <c r="AS291" s="7">
        <f t="shared" si="378"/>
        <v>2368990.85</v>
      </c>
      <c r="AT291" s="7">
        <f t="shared" si="378"/>
        <v>1100110.6200000001</v>
      </c>
      <c r="AU291" s="7">
        <f t="shared" si="378"/>
        <v>168538.57</v>
      </c>
      <c r="AV291" s="7">
        <f t="shared" si="378"/>
        <v>168758.37</v>
      </c>
      <c r="AW291" s="7">
        <f t="shared" si="378"/>
        <v>96700.85</v>
      </c>
      <c r="AX291" s="7">
        <f t="shared" si="378"/>
        <v>73895.94</v>
      </c>
      <c r="AY291" s="7">
        <f t="shared" si="378"/>
        <v>119941.52</v>
      </c>
      <c r="AZ291" s="7">
        <f t="shared" si="378"/>
        <v>1425569.54</v>
      </c>
      <c r="BA291" s="7">
        <f t="shared" si="378"/>
        <v>2062340.99</v>
      </c>
      <c r="BB291" s="7">
        <f t="shared" si="378"/>
        <v>457886.27</v>
      </c>
      <c r="BC291" s="7">
        <f t="shared" si="378"/>
        <v>8049471.7199999997</v>
      </c>
      <c r="BD291" s="7">
        <f t="shared" si="378"/>
        <v>1328416.19</v>
      </c>
      <c r="BE291" s="7">
        <f t="shared" si="378"/>
        <v>400695.97</v>
      </c>
      <c r="BF291" s="7">
        <f t="shared" si="378"/>
        <v>6578779.4000000004</v>
      </c>
      <c r="BG291" s="7">
        <f t="shared" si="378"/>
        <v>108944.82</v>
      </c>
      <c r="BH291" s="7">
        <f t="shared" si="378"/>
        <v>139186.65</v>
      </c>
      <c r="BI291" s="7">
        <f t="shared" si="378"/>
        <v>52661.1</v>
      </c>
      <c r="BJ291" s="7">
        <f t="shared" si="378"/>
        <v>1823156.06</v>
      </c>
      <c r="BK291" s="7">
        <f t="shared" si="378"/>
        <v>971979.48</v>
      </c>
      <c r="BL291" s="7">
        <f t="shared" si="378"/>
        <v>17150.84</v>
      </c>
      <c r="BM291" s="7">
        <f t="shared" si="378"/>
        <v>86714.95</v>
      </c>
      <c r="BN291" s="7">
        <f t="shared" si="378"/>
        <v>1074426.21</v>
      </c>
      <c r="BO291" s="7">
        <f t="shared" si="379"/>
        <v>373634.27</v>
      </c>
      <c r="BP291" s="7">
        <f t="shared" si="379"/>
        <v>231876</v>
      </c>
      <c r="BQ291" s="7">
        <f t="shared" si="379"/>
        <v>1634193.93</v>
      </c>
      <c r="BR291" s="7">
        <f t="shared" si="379"/>
        <v>432667.76</v>
      </c>
      <c r="BS291" s="7">
        <f t="shared" si="379"/>
        <v>244079.7</v>
      </c>
      <c r="BT291" s="7">
        <f t="shared" si="379"/>
        <v>140816.42000000001</v>
      </c>
      <c r="BU291" s="7">
        <f t="shared" si="379"/>
        <v>103084.96</v>
      </c>
      <c r="BV291" s="7">
        <f t="shared" si="379"/>
        <v>770667.55</v>
      </c>
      <c r="BW291" s="7">
        <f t="shared" si="379"/>
        <v>670802.37</v>
      </c>
      <c r="BX291" s="7">
        <f t="shared" si="379"/>
        <v>94206.59</v>
      </c>
      <c r="BY291" s="7">
        <f t="shared" si="379"/>
        <v>182294.73</v>
      </c>
      <c r="BZ291" s="7">
        <f t="shared" si="379"/>
        <v>94134.399999999994</v>
      </c>
      <c r="CA291" s="7">
        <f t="shared" si="379"/>
        <v>371964.19</v>
      </c>
      <c r="CB291" s="7">
        <f t="shared" si="379"/>
        <v>23347042.469999999</v>
      </c>
      <c r="CC291" s="7">
        <f t="shared" si="379"/>
        <v>85835.36</v>
      </c>
      <c r="CD291" s="7">
        <f t="shared" si="379"/>
        <v>68733.81</v>
      </c>
      <c r="CE291" s="7">
        <f t="shared" si="379"/>
        <v>98489.77</v>
      </c>
      <c r="CF291" s="7">
        <f t="shared" si="379"/>
        <v>81298.17</v>
      </c>
      <c r="CG291" s="7">
        <f t="shared" si="379"/>
        <v>70154.3</v>
      </c>
      <c r="CH291" s="7">
        <f t="shared" si="379"/>
        <v>31524.27</v>
      </c>
      <c r="CI291" s="7">
        <f t="shared" si="379"/>
        <v>302375.94</v>
      </c>
      <c r="CJ291" s="7">
        <f t="shared" si="379"/>
        <v>295842.06</v>
      </c>
      <c r="CK291" s="7">
        <f t="shared" si="379"/>
        <v>1432659.64</v>
      </c>
      <c r="CL291" s="7">
        <f t="shared" si="379"/>
        <v>220207.4</v>
      </c>
      <c r="CM291" s="7">
        <f t="shared" si="379"/>
        <v>107355.62</v>
      </c>
      <c r="CN291" s="7">
        <f t="shared" si="379"/>
        <v>8111117.3600000003</v>
      </c>
      <c r="CO291" s="7">
        <f t="shared" si="379"/>
        <v>4857568.18</v>
      </c>
      <c r="CP291" s="7">
        <f t="shared" si="379"/>
        <v>692043.6</v>
      </c>
      <c r="CQ291" s="7">
        <f t="shared" si="379"/>
        <v>364244.19</v>
      </c>
      <c r="CR291" s="7">
        <f t="shared" si="379"/>
        <v>75865.52</v>
      </c>
      <c r="CS291" s="7">
        <f t="shared" si="379"/>
        <v>233975.56</v>
      </c>
      <c r="CT291" s="7">
        <f t="shared" si="379"/>
        <v>81024.460000000006</v>
      </c>
      <c r="CU291" s="7">
        <f t="shared" si="379"/>
        <v>55009.51</v>
      </c>
      <c r="CV291" s="7">
        <f t="shared" si="379"/>
        <v>45111.41</v>
      </c>
      <c r="CW291" s="7">
        <f t="shared" si="379"/>
        <v>126416.84</v>
      </c>
      <c r="CX291" s="7">
        <f t="shared" si="379"/>
        <v>229723.19</v>
      </c>
      <c r="CY291" s="7">
        <f t="shared" si="379"/>
        <v>17881.75</v>
      </c>
      <c r="CZ291" s="7">
        <f t="shared" si="379"/>
        <v>593740.59</v>
      </c>
      <c r="DA291" s="7">
        <f t="shared" si="379"/>
        <v>116410.52</v>
      </c>
      <c r="DB291" s="7">
        <f t="shared" si="379"/>
        <v>95574.92</v>
      </c>
      <c r="DC291" s="7">
        <f t="shared" si="379"/>
        <v>105646.58</v>
      </c>
      <c r="DD291" s="7">
        <f t="shared" si="379"/>
        <v>92322.49</v>
      </c>
      <c r="DE291" s="7">
        <f t="shared" si="379"/>
        <v>271844.8</v>
      </c>
      <c r="DF291" s="7">
        <f t="shared" si="379"/>
        <v>7368792.3700000001</v>
      </c>
      <c r="DG291" s="7">
        <f t="shared" si="379"/>
        <v>111390.38</v>
      </c>
      <c r="DH291" s="7">
        <f t="shared" si="379"/>
        <v>944994.79</v>
      </c>
      <c r="DI291" s="7">
        <f t="shared" si="379"/>
        <v>1102286.22</v>
      </c>
      <c r="DJ291" s="7">
        <f t="shared" si="379"/>
        <v>160096.60999999999</v>
      </c>
      <c r="DK291" s="7">
        <f t="shared" si="379"/>
        <v>83084.639999999999</v>
      </c>
      <c r="DL291" s="7">
        <f t="shared" si="379"/>
        <v>2281135.4</v>
      </c>
      <c r="DM291" s="7">
        <f t="shared" si="379"/>
        <v>73325.06</v>
      </c>
      <c r="DN291" s="7">
        <f t="shared" si="379"/>
        <v>592341.09</v>
      </c>
      <c r="DO291" s="7">
        <f t="shared" si="379"/>
        <v>717559.36</v>
      </c>
      <c r="DP291" s="7">
        <f t="shared" si="379"/>
        <v>72978.320000000007</v>
      </c>
      <c r="DQ291" s="7">
        <f t="shared" si="379"/>
        <v>386194.89</v>
      </c>
      <c r="DR291" s="7">
        <f t="shared" si="379"/>
        <v>448426.32</v>
      </c>
      <c r="DS291" s="7">
        <f t="shared" si="379"/>
        <v>187094.92</v>
      </c>
      <c r="DT291" s="7">
        <f t="shared" si="379"/>
        <v>50037.72</v>
      </c>
      <c r="DU291" s="7">
        <f t="shared" si="379"/>
        <v>120892.76</v>
      </c>
      <c r="DV291" s="7">
        <f t="shared" si="379"/>
        <v>46226.44</v>
      </c>
      <c r="DW291" s="7">
        <f t="shared" si="379"/>
        <v>99745.279999999999</v>
      </c>
      <c r="DX291" s="7">
        <f t="shared" si="379"/>
        <v>156022.64000000001</v>
      </c>
      <c r="DY291" s="7">
        <f t="shared" si="379"/>
        <v>199688.26</v>
      </c>
      <c r="DZ291" s="7">
        <f t="shared" si="379"/>
        <v>415059.99</v>
      </c>
      <c r="EA291" s="7">
        <f t="shared" si="380"/>
        <v>571853.12</v>
      </c>
      <c r="EB291" s="7">
        <f t="shared" si="380"/>
        <v>249772.67</v>
      </c>
      <c r="EC291" s="7">
        <f t="shared" si="380"/>
        <v>105755.77</v>
      </c>
      <c r="ED291" s="7">
        <f t="shared" si="380"/>
        <v>571675.65</v>
      </c>
      <c r="EE291" s="7">
        <f t="shared" si="380"/>
        <v>65386.43</v>
      </c>
      <c r="EF291" s="7">
        <f t="shared" si="380"/>
        <v>308826.33</v>
      </c>
      <c r="EG291" s="7">
        <f t="shared" si="380"/>
        <v>113750.55</v>
      </c>
      <c r="EH291" s="7">
        <f t="shared" si="380"/>
        <v>48268.24</v>
      </c>
      <c r="EI291" s="7">
        <f t="shared" si="380"/>
        <v>3132454.33</v>
      </c>
      <c r="EJ291" s="7">
        <f t="shared" si="380"/>
        <v>1938353.6</v>
      </c>
      <c r="EK291" s="7">
        <f t="shared" si="380"/>
        <v>129246.73</v>
      </c>
      <c r="EL291" s="7">
        <f t="shared" si="380"/>
        <v>34606.04</v>
      </c>
      <c r="EM291" s="7">
        <f t="shared" si="380"/>
        <v>233419.31</v>
      </c>
      <c r="EN291" s="7">
        <f t="shared" si="380"/>
        <v>268819.46999999997</v>
      </c>
      <c r="EO291" s="7">
        <f t="shared" si="380"/>
        <v>136616.94</v>
      </c>
      <c r="EP291" s="7">
        <f t="shared" si="380"/>
        <v>210359.41</v>
      </c>
      <c r="EQ291" s="7">
        <f t="shared" si="380"/>
        <v>965470.36</v>
      </c>
      <c r="ER291" s="7">
        <f t="shared" si="380"/>
        <v>197164.53</v>
      </c>
      <c r="ES291" s="7">
        <f t="shared" si="380"/>
        <v>100554.26</v>
      </c>
      <c r="ET291" s="7">
        <f t="shared" si="380"/>
        <v>126251.14</v>
      </c>
      <c r="EU291" s="7">
        <f t="shared" si="380"/>
        <v>178504.5</v>
      </c>
      <c r="EV291" s="7">
        <f t="shared" si="380"/>
        <v>40969.89</v>
      </c>
      <c r="EW291" s="7">
        <f t="shared" si="380"/>
        <v>322223.09000000003</v>
      </c>
      <c r="EX291" s="7">
        <f t="shared" si="380"/>
        <v>18652.48</v>
      </c>
      <c r="EY291" s="7">
        <f t="shared" si="380"/>
        <v>100089.4</v>
      </c>
      <c r="EZ291" s="7">
        <f t="shared" si="380"/>
        <v>86954.8</v>
      </c>
      <c r="FA291" s="7">
        <f t="shared" si="380"/>
        <v>1477975.89</v>
      </c>
      <c r="FB291" s="7">
        <f t="shared" si="380"/>
        <v>442652.12</v>
      </c>
      <c r="FC291" s="7">
        <f t="shared" si="380"/>
        <v>873424.45</v>
      </c>
      <c r="FD291" s="7">
        <f t="shared" si="380"/>
        <v>148658.28</v>
      </c>
      <c r="FE291" s="7">
        <f t="shared" si="380"/>
        <v>61092.55</v>
      </c>
      <c r="FF291" s="7">
        <f t="shared" si="380"/>
        <v>66492.98</v>
      </c>
      <c r="FG291" s="7">
        <f t="shared" si="380"/>
        <v>67384.929999999993</v>
      </c>
      <c r="FH291" s="7">
        <f t="shared" si="380"/>
        <v>105757.98</v>
      </c>
      <c r="FI291" s="7">
        <f t="shared" si="380"/>
        <v>526551.73</v>
      </c>
      <c r="FJ291" s="7">
        <f t="shared" si="380"/>
        <v>812021.07</v>
      </c>
      <c r="FK291" s="7">
        <f t="shared" si="380"/>
        <v>873900.45</v>
      </c>
      <c r="FL291" s="7">
        <f t="shared" si="380"/>
        <v>1724175.57</v>
      </c>
      <c r="FM291" s="7">
        <f t="shared" si="380"/>
        <v>501842.18</v>
      </c>
      <c r="FN291" s="7">
        <f t="shared" si="380"/>
        <v>3329444.55</v>
      </c>
      <c r="FO291" s="7">
        <f t="shared" si="380"/>
        <v>593059.16</v>
      </c>
      <c r="FP291" s="7">
        <f t="shared" si="380"/>
        <v>708872.15</v>
      </c>
      <c r="FQ291" s="7">
        <f t="shared" si="380"/>
        <v>386312.59</v>
      </c>
      <c r="FR291" s="7">
        <f t="shared" si="380"/>
        <v>166974.69</v>
      </c>
      <c r="FS291" s="7">
        <f t="shared" si="380"/>
        <v>68677.86</v>
      </c>
      <c r="FT291" s="7">
        <f t="shared" si="380"/>
        <v>103173.69</v>
      </c>
      <c r="FU291" s="7">
        <f t="shared" si="380"/>
        <v>280355.53000000003</v>
      </c>
      <c r="FV291" s="7">
        <f t="shared" si="380"/>
        <v>183827.67</v>
      </c>
      <c r="FW291" s="7">
        <f t="shared" si="380"/>
        <v>45650.6</v>
      </c>
      <c r="FX291" s="7">
        <f t="shared" si="380"/>
        <v>36862.199999999997</v>
      </c>
      <c r="FY291" s="7"/>
      <c r="FZ291" s="103">
        <f>SUM(C291:FX291)</f>
        <v>234686083.23999998</v>
      </c>
      <c r="GA291" s="85">
        <v>234686083.24000001</v>
      </c>
      <c r="GB291" s="117">
        <f>FZ291-GA291</f>
        <v>0</v>
      </c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</row>
    <row r="292" spans="1:195" x14ac:dyDescent="0.35">
      <c r="A292" s="6" t="s">
        <v>857</v>
      </c>
      <c r="B292" s="7" t="s">
        <v>840</v>
      </c>
      <c r="C292" s="7">
        <f>IF(C289-C290-C291&lt;0,0,C289-C290-C291)</f>
        <v>38864433.411310203</v>
      </c>
      <c r="D292" s="7">
        <f t="shared" ref="D292:BO292" si="381">IF(D289-D290-D291&lt;0,0,D289-D290-D291)</f>
        <v>303510383.8750273</v>
      </c>
      <c r="E292" s="7">
        <f t="shared" si="381"/>
        <v>34784703.707939707</v>
      </c>
      <c r="F292" s="7">
        <f t="shared" si="381"/>
        <v>157744032.10350746</v>
      </c>
      <c r="G292" s="7">
        <f t="shared" si="381"/>
        <v>3650527.9948523319</v>
      </c>
      <c r="H292" s="7">
        <f t="shared" si="381"/>
        <v>8559166.6655389387</v>
      </c>
      <c r="I292" s="7">
        <f t="shared" si="381"/>
        <v>65262572.444360226</v>
      </c>
      <c r="J292" s="7">
        <f t="shared" si="381"/>
        <v>17664752.244816963</v>
      </c>
      <c r="K292" s="7">
        <f t="shared" si="381"/>
        <v>2529488.1975062243</v>
      </c>
      <c r="L292" s="7">
        <f t="shared" si="381"/>
        <v>3117528.3238299498</v>
      </c>
      <c r="M292" s="7">
        <f t="shared" si="381"/>
        <v>5120724.60859951</v>
      </c>
      <c r="N292" s="7">
        <f t="shared" si="381"/>
        <v>375015452.25287938</v>
      </c>
      <c r="O292" s="7">
        <f t="shared" si="381"/>
        <v>66008121.758630626</v>
      </c>
      <c r="P292" s="7">
        <f t="shared" si="381"/>
        <v>3338699.9630238833</v>
      </c>
      <c r="Q292" s="7">
        <f t="shared" si="381"/>
        <v>286355409.01557213</v>
      </c>
      <c r="R292" s="7">
        <f t="shared" si="381"/>
        <v>60561128.554603875</v>
      </c>
      <c r="S292" s="7">
        <f t="shared" si="381"/>
        <v>3268778.9202447324</v>
      </c>
      <c r="T292" s="7">
        <f t="shared" si="381"/>
        <v>2343923.8698100699</v>
      </c>
      <c r="U292" s="7">
        <f t="shared" si="381"/>
        <v>437352.5576481669</v>
      </c>
      <c r="V292" s="7">
        <f t="shared" si="381"/>
        <v>2891878.3388104504</v>
      </c>
      <c r="W292" s="7">
        <f t="shared" si="381"/>
        <v>3183099.93709523</v>
      </c>
      <c r="X292" s="7">
        <f t="shared" si="381"/>
        <v>771098.71939778398</v>
      </c>
      <c r="Y292" s="7">
        <f t="shared" si="381"/>
        <v>8636163.3922879398</v>
      </c>
      <c r="Z292" s="7">
        <f t="shared" si="381"/>
        <v>2834867.1858613603</v>
      </c>
      <c r="AA292" s="7">
        <f t="shared" si="381"/>
        <v>151585132.02118853</v>
      </c>
      <c r="AB292" s="7">
        <f t="shared" si="381"/>
        <v>25117646.019672155</v>
      </c>
      <c r="AC292" s="7">
        <f t="shared" si="381"/>
        <v>1914717.9837266735</v>
      </c>
      <c r="AD292" s="7">
        <f t="shared" si="381"/>
        <v>5813711.6390477642</v>
      </c>
      <c r="AE292" s="7">
        <f t="shared" si="381"/>
        <v>1265657.4103570615</v>
      </c>
      <c r="AF292" s="7">
        <f t="shared" si="381"/>
        <v>2045821.2480355208</v>
      </c>
      <c r="AG292" s="7">
        <f t="shared" si="381"/>
        <v>2921695.90052348</v>
      </c>
      <c r="AH292" s="7">
        <f t="shared" si="381"/>
        <v>9770326.6596805323</v>
      </c>
      <c r="AI292" s="7">
        <f t="shared" si="381"/>
        <v>4560892.998220508</v>
      </c>
      <c r="AJ292" s="7">
        <f t="shared" si="381"/>
        <v>2214679.7248406899</v>
      </c>
      <c r="AK292" s="7">
        <f t="shared" si="381"/>
        <v>1839977.885875629</v>
      </c>
      <c r="AL292" s="7">
        <f t="shared" si="381"/>
        <v>1551477.1595581092</v>
      </c>
      <c r="AM292" s="7">
        <f t="shared" si="381"/>
        <v>3688427.7202441068</v>
      </c>
      <c r="AN292" s="7">
        <f t="shared" si="381"/>
        <v>267683.71594471356</v>
      </c>
      <c r="AO292" s="7">
        <f t="shared" si="381"/>
        <v>31983033.323743224</v>
      </c>
      <c r="AP292" s="7">
        <f t="shared" si="381"/>
        <v>216155953.69608927</v>
      </c>
      <c r="AQ292" s="7">
        <f t="shared" si="381"/>
        <v>1687215.3324722017</v>
      </c>
      <c r="AR292" s="7">
        <f t="shared" si="381"/>
        <v>354552019.49651098</v>
      </c>
      <c r="AS292" s="7">
        <f t="shared" si="381"/>
        <v>16713372.461629616</v>
      </c>
      <c r="AT292" s="7">
        <f t="shared" si="381"/>
        <v>13476542.497110967</v>
      </c>
      <c r="AU292" s="7">
        <f t="shared" si="381"/>
        <v>2684857.2001683139</v>
      </c>
      <c r="AV292" s="7">
        <f t="shared" si="381"/>
        <v>3258295.2174006072</v>
      </c>
      <c r="AW292" s="7">
        <f t="shared" si="381"/>
        <v>3063969.3684369824</v>
      </c>
      <c r="AX292" s="7">
        <f t="shared" si="381"/>
        <v>867024.01490962249</v>
      </c>
      <c r="AY292" s="7">
        <f t="shared" si="381"/>
        <v>3823906.3459884101</v>
      </c>
      <c r="AZ292" s="7">
        <f t="shared" si="381"/>
        <v>118152693.39327028</v>
      </c>
      <c r="BA292" s="7">
        <f t="shared" si="381"/>
        <v>70293664.780163631</v>
      </c>
      <c r="BB292" s="7">
        <f t="shared" si="381"/>
        <v>73364269.09061864</v>
      </c>
      <c r="BC292" s="7">
        <f t="shared" si="381"/>
        <v>185205446.35469815</v>
      </c>
      <c r="BD292" s="7">
        <f t="shared" si="381"/>
        <v>20752161.485064413</v>
      </c>
      <c r="BE292" s="7">
        <f t="shared" si="381"/>
        <v>8985749.4126363378</v>
      </c>
      <c r="BF292" s="7">
        <f t="shared" si="381"/>
        <v>176637589.7901682</v>
      </c>
      <c r="BG292" s="7">
        <f t="shared" si="381"/>
        <v>8949601.6740537286</v>
      </c>
      <c r="BH292" s="7">
        <f t="shared" si="381"/>
        <v>4994164.3250489701</v>
      </c>
      <c r="BI292" s="7">
        <f t="shared" si="381"/>
        <v>3496626.998280494</v>
      </c>
      <c r="BJ292" s="7">
        <f t="shared" si="381"/>
        <v>37961851.848126657</v>
      </c>
      <c r="BK292" s="7">
        <f t="shared" si="381"/>
        <v>263809903.03967431</v>
      </c>
      <c r="BL292" s="7">
        <f t="shared" si="381"/>
        <v>2130988.5224955268</v>
      </c>
      <c r="BM292" s="7">
        <f t="shared" si="381"/>
        <v>3923271.7273996552</v>
      </c>
      <c r="BN292" s="7">
        <f t="shared" si="381"/>
        <v>23401003.963420831</v>
      </c>
      <c r="BO292" s="7">
        <f t="shared" si="381"/>
        <v>9961526.085763</v>
      </c>
      <c r="BP292" s="7">
        <f t="shared" ref="BP292:EA292" si="382">IF(BP289-BP290-BP291&lt;0,0,BP289-BP290-BP291)</f>
        <v>799742.09258348402</v>
      </c>
      <c r="BQ292" s="7">
        <f t="shared" si="382"/>
        <v>19752851.913260318</v>
      </c>
      <c r="BR292" s="7">
        <f t="shared" si="382"/>
        <v>35371754.69387988</v>
      </c>
      <c r="BS292" s="7">
        <f t="shared" si="382"/>
        <v>7522451.891911027</v>
      </c>
      <c r="BT292" s="7">
        <f t="shared" si="382"/>
        <v>2125384.2896285304</v>
      </c>
      <c r="BU292" s="7">
        <f t="shared" si="382"/>
        <v>3176554.1115555312</v>
      </c>
      <c r="BV292" s="7">
        <f t="shared" si="382"/>
        <v>6.9849193096160889E-10</v>
      </c>
      <c r="BW292" s="7">
        <f t="shared" si="382"/>
        <v>3719294.5304245381</v>
      </c>
      <c r="BX292" s="7">
        <f t="shared" si="382"/>
        <v>440362.42606390023</v>
      </c>
      <c r="BY292" s="7">
        <f t="shared" si="382"/>
        <v>2027954.6426007571</v>
      </c>
      <c r="BZ292" s="7">
        <f t="shared" si="382"/>
        <v>2306406.3353016353</v>
      </c>
      <c r="CA292" s="7">
        <f t="shared" si="382"/>
        <v>326277.47450848244</v>
      </c>
      <c r="CB292" s="7">
        <f t="shared" si="382"/>
        <v>404748386.17262805</v>
      </c>
      <c r="CC292" s="7">
        <f t="shared" si="382"/>
        <v>2641523.2811878528</v>
      </c>
      <c r="CD292" s="7">
        <f t="shared" si="382"/>
        <v>2688682.8341187271</v>
      </c>
      <c r="CE292" s="7">
        <f t="shared" si="382"/>
        <v>1544195.6109780602</v>
      </c>
      <c r="CF292" s="7">
        <f t="shared" si="382"/>
        <v>1503964.3701407756</v>
      </c>
      <c r="CG292" s="7">
        <f t="shared" si="382"/>
        <v>2656955.4699642458</v>
      </c>
      <c r="CH292" s="7">
        <f t="shared" si="382"/>
        <v>1638724.341063974</v>
      </c>
      <c r="CI292" s="7">
        <f t="shared" si="382"/>
        <v>4405666.3490546141</v>
      </c>
      <c r="CJ292" s="7">
        <f t="shared" si="382"/>
        <v>492392.61748123221</v>
      </c>
      <c r="CK292" s="7">
        <f t="shared" si="382"/>
        <v>42539175.683633372</v>
      </c>
      <c r="CL292" s="7">
        <f t="shared" si="382"/>
        <v>11314643.974649327</v>
      </c>
      <c r="CM292" s="7">
        <f t="shared" si="382"/>
        <v>7074639.4893521331</v>
      </c>
      <c r="CN292" s="7">
        <f t="shared" si="382"/>
        <v>190197455.00189337</v>
      </c>
      <c r="CO292" s="7">
        <f t="shared" si="382"/>
        <v>60899005.873418204</v>
      </c>
      <c r="CP292" s="7">
        <f t="shared" si="382"/>
        <v>0</v>
      </c>
      <c r="CQ292" s="7">
        <f t="shared" si="382"/>
        <v>6661208.7287151599</v>
      </c>
      <c r="CR292" s="7">
        <f t="shared" si="382"/>
        <v>2914252.8412933345</v>
      </c>
      <c r="CS292" s="7">
        <f t="shared" si="382"/>
        <v>2659381.8387411125</v>
      </c>
      <c r="CT292" s="7">
        <f t="shared" si="382"/>
        <v>1304147.5431132442</v>
      </c>
      <c r="CU292" s="7">
        <f t="shared" si="382"/>
        <v>3708000.2862589411</v>
      </c>
      <c r="CV292" s="7">
        <f t="shared" si="382"/>
        <v>590418.23030015791</v>
      </c>
      <c r="CW292" s="7">
        <f t="shared" si="382"/>
        <v>2001207.1080331968</v>
      </c>
      <c r="CX292" s="7">
        <f t="shared" si="382"/>
        <v>3241727.2132592984</v>
      </c>
      <c r="CY292" s="7">
        <f t="shared" si="382"/>
        <v>880236.27362429048</v>
      </c>
      <c r="CZ292" s="7">
        <f t="shared" si="382"/>
        <v>13224234.400668919</v>
      </c>
      <c r="DA292" s="7">
        <f t="shared" si="382"/>
        <v>1964228.4809363363</v>
      </c>
      <c r="DB292" s="7">
        <f t="shared" si="382"/>
        <v>3201219.9149835045</v>
      </c>
      <c r="DC292" s="7">
        <f t="shared" si="382"/>
        <v>1850067.0868348863</v>
      </c>
      <c r="DD292" s="7">
        <f t="shared" si="382"/>
        <v>1566536.321618868</v>
      </c>
      <c r="DE292" s="7">
        <f t="shared" si="382"/>
        <v>1510030.3758238454</v>
      </c>
      <c r="DF292" s="7">
        <f t="shared" si="382"/>
        <v>142282763.71855253</v>
      </c>
      <c r="DG292" s="7">
        <f t="shared" si="382"/>
        <v>626655.99091808673</v>
      </c>
      <c r="DH292" s="7">
        <f t="shared" si="382"/>
        <v>9010339.4825314693</v>
      </c>
      <c r="DI292" s="7">
        <f t="shared" si="382"/>
        <v>11774865.177233417</v>
      </c>
      <c r="DJ292" s="7">
        <f t="shared" si="382"/>
        <v>5694739.7562213857</v>
      </c>
      <c r="DK292" s="7">
        <f t="shared" si="382"/>
        <v>4626757.3313736338</v>
      </c>
      <c r="DL292" s="7">
        <f t="shared" si="382"/>
        <v>38383805.903962806</v>
      </c>
      <c r="DM292" s="7">
        <f t="shared" si="382"/>
        <v>3325702.9580603288</v>
      </c>
      <c r="DN292" s="7">
        <f t="shared" si="382"/>
        <v>6930863.5302902488</v>
      </c>
      <c r="DO292" s="7">
        <f t="shared" si="382"/>
        <v>24529234.270881891</v>
      </c>
      <c r="DP292" s="7">
        <f t="shared" si="382"/>
        <v>2580377.1170029212</v>
      </c>
      <c r="DQ292" s="7">
        <f t="shared" si="382"/>
        <v>5.8207660913467407E-10</v>
      </c>
      <c r="DR292" s="7">
        <f t="shared" si="382"/>
        <v>12595429.144941583</v>
      </c>
      <c r="DS292" s="7">
        <f t="shared" si="382"/>
        <v>6791727.3053758387</v>
      </c>
      <c r="DT292" s="7">
        <f t="shared" si="382"/>
        <v>3032726.3817671253</v>
      </c>
      <c r="DU292" s="7">
        <f t="shared" si="382"/>
        <v>3861875.5882627964</v>
      </c>
      <c r="DV292" s="7">
        <f t="shared" si="382"/>
        <v>3249252.3934957557</v>
      </c>
      <c r="DW292" s="7">
        <f t="shared" si="382"/>
        <v>3736487.3064170182</v>
      </c>
      <c r="DX292" s="7">
        <f t="shared" si="382"/>
        <v>999916.3715844868</v>
      </c>
      <c r="DY292" s="7">
        <f t="shared" si="382"/>
        <v>1426403.4336811646</v>
      </c>
      <c r="DZ292" s="7">
        <f t="shared" si="382"/>
        <v>3445544.565209344</v>
      </c>
      <c r="EA292" s="7">
        <f t="shared" si="382"/>
        <v>1.1641532182693481E-10</v>
      </c>
      <c r="EB292" s="7">
        <f t="shared" ref="EB292:FX292" si="383">IF(EB289-EB290-EB291&lt;0,0,EB289-EB290-EB291)</f>
        <v>4173236.4473129325</v>
      </c>
      <c r="EC292" s="7">
        <f t="shared" si="383"/>
        <v>2925946.7401301065</v>
      </c>
      <c r="ED292" s="7">
        <f t="shared" si="383"/>
        <v>0</v>
      </c>
      <c r="EE292" s="7">
        <f t="shared" si="383"/>
        <v>2769735.5956708677</v>
      </c>
      <c r="EF292" s="7">
        <f t="shared" si="383"/>
        <v>13269352.417823732</v>
      </c>
      <c r="EG292" s="7">
        <f t="shared" si="383"/>
        <v>2828003.9510636334</v>
      </c>
      <c r="EH292" s="7">
        <f t="shared" si="383"/>
        <v>3303203.5163073982</v>
      </c>
      <c r="EI292" s="7">
        <f t="shared" si="383"/>
        <v>120831805.54293281</v>
      </c>
      <c r="EJ292" s="7">
        <f t="shared" si="383"/>
        <v>75028691.619202822</v>
      </c>
      <c r="EK292" s="7">
        <f t="shared" si="383"/>
        <v>3598144.8215771075</v>
      </c>
      <c r="EL292" s="7">
        <f t="shared" si="383"/>
        <v>3472129.7863031179</v>
      </c>
      <c r="EM292" s="7">
        <f t="shared" si="383"/>
        <v>2578105.0173777873</v>
      </c>
      <c r="EN292" s="7">
        <f t="shared" si="383"/>
        <v>8697120.5440076068</v>
      </c>
      <c r="EO292" s="7">
        <f t="shared" si="383"/>
        <v>3076003.3577174884</v>
      </c>
      <c r="EP292" s="7">
        <f t="shared" si="383"/>
        <v>1774034.5706949837</v>
      </c>
      <c r="EQ292" s="7">
        <f t="shared" si="383"/>
        <v>16791616.670777597</v>
      </c>
      <c r="ER292" s="7">
        <f t="shared" si="383"/>
        <v>1594243.6997011995</v>
      </c>
      <c r="ES292" s="7">
        <f t="shared" si="383"/>
        <v>2173352.1268060566</v>
      </c>
      <c r="ET292" s="7">
        <f t="shared" si="383"/>
        <v>2475458.9271035474</v>
      </c>
      <c r="EU292" s="7">
        <f t="shared" si="383"/>
        <v>5765702.5362170022</v>
      </c>
      <c r="EV292" s="7">
        <f t="shared" si="383"/>
        <v>635528.58129173249</v>
      </c>
      <c r="EW292" s="7">
        <f t="shared" si="383"/>
        <v>3142678.6983243339</v>
      </c>
      <c r="EX292" s="7">
        <f t="shared" si="383"/>
        <v>2922721.434074448</v>
      </c>
      <c r="EY292" s="7">
        <f t="shared" si="383"/>
        <v>7291688.1898185713</v>
      </c>
      <c r="EZ292" s="7">
        <f t="shared" si="383"/>
        <v>1724255.8114838179</v>
      </c>
      <c r="FA292" s="7">
        <f t="shared" si="383"/>
        <v>1408528.7374575592</v>
      </c>
      <c r="FB292" s="7">
        <f t="shared" si="383"/>
        <v>0</v>
      </c>
      <c r="FC292" s="7">
        <f t="shared" si="383"/>
        <v>10228762.786374109</v>
      </c>
      <c r="FD292" s="7">
        <f t="shared" si="383"/>
        <v>3656736.7911467352</v>
      </c>
      <c r="FE292" s="7">
        <f t="shared" si="383"/>
        <v>1205060.4165601505</v>
      </c>
      <c r="FF292" s="7">
        <f t="shared" si="383"/>
        <v>2730191.5135263451</v>
      </c>
      <c r="FG292" s="7">
        <f t="shared" si="383"/>
        <v>1674473.6759402903</v>
      </c>
      <c r="FH292" s="7">
        <f t="shared" si="383"/>
        <v>539958.05727896898</v>
      </c>
      <c r="FI292" s="7">
        <f t="shared" si="383"/>
        <v>2713512.990987048</v>
      </c>
      <c r="FJ292" s="7">
        <f t="shared" si="383"/>
        <v>3.4924596548080444E-10</v>
      </c>
      <c r="FK292" s="7">
        <f t="shared" si="383"/>
        <v>0</v>
      </c>
      <c r="FL292" s="7">
        <f t="shared" si="383"/>
        <v>17696869.434853517</v>
      </c>
      <c r="FM292" s="7">
        <f t="shared" si="383"/>
        <v>9653313.0499741547</v>
      </c>
      <c r="FN292" s="7">
        <f t="shared" si="383"/>
        <v>153344996.47466397</v>
      </c>
      <c r="FO292" s="7">
        <f t="shared" si="383"/>
        <v>1.1641532182693481E-10</v>
      </c>
      <c r="FP292" s="7">
        <f t="shared" si="383"/>
        <v>2816997.9502003961</v>
      </c>
      <c r="FQ292" s="7">
        <f t="shared" si="383"/>
        <v>0</v>
      </c>
      <c r="FR292" s="7">
        <f t="shared" si="383"/>
        <v>0</v>
      </c>
      <c r="FS292" s="7">
        <f t="shared" si="383"/>
        <v>240900.30703346839</v>
      </c>
      <c r="FT292" s="7">
        <f t="shared" si="383"/>
        <v>0</v>
      </c>
      <c r="FU292" s="7">
        <f t="shared" si="383"/>
        <v>6066393.6474733008</v>
      </c>
      <c r="FV292" s="7">
        <f t="shared" si="383"/>
        <v>5367294.7808531392</v>
      </c>
      <c r="FW292" s="7">
        <f t="shared" si="383"/>
        <v>2558783.7513029962</v>
      </c>
      <c r="FX292" s="7">
        <f t="shared" si="383"/>
        <v>911392.21833965112</v>
      </c>
      <c r="FY292" s="7"/>
      <c r="FZ292" s="103">
        <f>SUM(C292:FX292)</f>
        <v>4995052574.6063519</v>
      </c>
      <c r="GA292" s="85">
        <f>GA289-GA290-GA291</f>
        <v>4995052574.6399994</v>
      </c>
      <c r="GB292" s="117">
        <f>FZ292-GA292</f>
        <v>-3.3647537231445313E-2</v>
      </c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</row>
    <row r="293" spans="1:195" x14ac:dyDescent="0.35">
      <c r="A293" s="6" t="s">
        <v>858</v>
      </c>
      <c r="B293" s="7" t="s">
        <v>859</v>
      </c>
      <c r="C293" s="7">
        <f t="shared" ref="C293:BN293" si="384">IF(MIN((((C276*-$GE$277)+C286)),(C61-C281))&lt;0,0,(MIN((((C276*-$GE$277)+C286)),(C61-C281))))</f>
        <v>0</v>
      </c>
      <c r="D293" s="7">
        <f t="shared" si="384"/>
        <v>0</v>
      </c>
      <c r="E293" s="7">
        <f t="shared" si="384"/>
        <v>0</v>
      </c>
      <c r="F293" s="7">
        <f t="shared" si="384"/>
        <v>0</v>
      </c>
      <c r="G293" s="7">
        <f t="shared" si="384"/>
        <v>0</v>
      </c>
      <c r="H293" s="7">
        <f t="shared" si="384"/>
        <v>0</v>
      </c>
      <c r="I293" s="7">
        <f t="shared" si="384"/>
        <v>0</v>
      </c>
      <c r="J293" s="7">
        <f t="shared" si="384"/>
        <v>0</v>
      </c>
      <c r="K293" s="7">
        <f t="shared" si="384"/>
        <v>0</v>
      </c>
      <c r="L293" s="7">
        <f t="shared" si="384"/>
        <v>0</v>
      </c>
      <c r="M293" s="7">
        <f t="shared" si="384"/>
        <v>0</v>
      </c>
      <c r="N293" s="7">
        <f t="shared" si="384"/>
        <v>0</v>
      </c>
      <c r="O293" s="7">
        <f t="shared" si="384"/>
        <v>0</v>
      </c>
      <c r="P293" s="7">
        <f t="shared" si="384"/>
        <v>0</v>
      </c>
      <c r="Q293" s="7">
        <f t="shared" si="384"/>
        <v>0</v>
      </c>
      <c r="R293" s="7">
        <f t="shared" si="384"/>
        <v>0</v>
      </c>
      <c r="S293" s="7">
        <f t="shared" si="384"/>
        <v>0</v>
      </c>
      <c r="T293" s="7">
        <f t="shared" si="384"/>
        <v>0</v>
      </c>
      <c r="U293" s="7">
        <f t="shared" si="384"/>
        <v>0</v>
      </c>
      <c r="V293" s="7">
        <f t="shared" si="384"/>
        <v>0</v>
      </c>
      <c r="W293" s="7">
        <f t="shared" si="384"/>
        <v>0</v>
      </c>
      <c r="X293" s="7">
        <f t="shared" si="384"/>
        <v>0</v>
      </c>
      <c r="Y293" s="7">
        <f t="shared" si="384"/>
        <v>0</v>
      </c>
      <c r="Z293" s="7">
        <f t="shared" si="384"/>
        <v>0</v>
      </c>
      <c r="AA293" s="7">
        <f t="shared" si="384"/>
        <v>0</v>
      </c>
      <c r="AB293" s="7">
        <f t="shared" si="384"/>
        <v>0</v>
      </c>
      <c r="AC293" s="7">
        <f t="shared" si="384"/>
        <v>0</v>
      </c>
      <c r="AD293" s="7">
        <f t="shared" si="384"/>
        <v>0</v>
      </c>
      <c r="AE293" s="7">
        <f t="shared" si="384"/>
        <v>0</v>
      </c>
      <c r="AF293" s="7">
        <f t="shared" si="384"/>
        <v>0</v>
      </c>
      <c r="AG293" s="7">
        <f t="shared" si="384"/>
        <v>0</v>
      </c>
      <c r="AH293" s="7">
        <f t="shared" si="384"/>
        <v>0</v>
      </c>
      <c r="AI293" s="7">
        <f t="shared" si="384"/>
        <v>0</v>
      </c>
      <c r="AJ293" s="7">
        <f t="shared" si="384"/>
        <v>0</v>
      </c>
      <c r="AK293" s="7">
        <f t="shared" si="384"/>
        <v>0</v>
      </c>
      <c r="AL293" s="7">
        <f t="shared" si="384"/>
        <v>0</v>
      </c>
      <c r="AM293" s="7">
        <f t="shared" si="384"/>
        <v>0</v>
      </c>
      <c r="AN293" s="7">
        <f t="shared" si="384"/>
        <v>0</v>
      </c>
      <c r="AO293" s="7">
        <f t="shared" si="384"/>
        <v>0</v>
      </c>
      <c r="AP293" s="7">
        <f t="shared" si="384"/>
        <v>0</v>
      </c>
      <c r="AQ293" s="7">
        <f t="shared" si="384"/>
        <v>0</v>
      </c>
      <c r="AR293" s="7">
        <f t="shared" si="384"/>
        <v>0</v>
      </c>
      <c r="AS293" s="7">
        <f t="shared" si="384"/>
        <v>0</v>
      </c>
      <c r="AT293" s="7">
        <f t="shared" si="384"/>
        <v>0</v>
      </c>
      <c r="AU293" s="7">
        <f t="shared" si="384"/>
        <v>0</v>
      </c>
      <c r="AV293" s="7">
        <f t="shared" si="384"/>
        <v>0</v>
      </c>
      <c r="AW293" s="7">
        <f t="shared" si="384"/>
        <v>0</v>
      </c>
      <c r="AX293" s="7">
        <f t="shared" si="384"/>
        <v>0</v>
      </c>
      <c r="AY293" s="7">
        <f t="shared" si="384"/>
        <v>0</v>
      </c>
      <c r="AZ293" s="7">
        <f t="shared" si="384"/>
        <v>0</v>
      </c>
      <c r="BA293" s="7">
        <f t="shared" si="384"/>
        <v>0</v>
      </c>
      <c r="BB293" s="7">
        <f t="shared" si="384"/>
        <v>0</v>
      </c>
      <c r="BC293" s="7">
        <f t="shared" si="384"/>
        <v>0</v>
      </c>
      <c r="BD293" s="7">
        <f t="shared" si="384"/>
        <v>0</v>
      </c>
      <c r="BE293" s="7">
        <f t="shared" si="384"/>
        <v>0</v>
      </c>
      <c r="BF293" s="7">
        <f t="shared" si="384"/>
        <v>0</v>
      </c>
      <c r="BG293" s="7">
        <f t="shared" si="384"/>
        <v>0</v>
      </c>
      <c r="BH293" s="7">
        <f t="shared" si="384"/>
        <v>0</v>
      </c>
      <c r="BI293" s="7">
        <f t="shared" si="384"/>
        <v>0</v>
      </c>
      <c r="BJ293" s="7">
        <f t="shared" si="384"/>
        <v>0</v>
      </c>
      <c r="BK293" s="7">
        <f t="shared" si="384"/>
        <v>0</v>
      </c>
      <c r="BL293" s="7">
        <f t="shared" si="384"/>
        <v>0</v>
      </c>
      <c r="BM293" s="7">
        <f t="shared" si="384"/>
        <v>0</v>
      </c>
      <c r="BN293" s="7">
        <f t="shared" si="384"/>
        <v>0</v>
      </c>
      <c r="BO293" s="7">
        <f t="shared" ref="BO293:DZ293" si="385">IF(MIN((((BO276*-$GE$277)+BO286)),(BO61-BO281))&lt;0,0,(MIN((((BO276*-$GE$277)+BO286)),(BO61-BO281))))</f>
        <v>0</v>
      </c>
      <c r="BP293" s="7">
        <f t="shared" si="385"/>
        <v>0</v>
      </c>
      <c r="BQ293" s="7">
        <f t="shared" si="385"/>
        <v>0</v>
      </c>
      <c r="BR293" s="7">
        <f t="shared" si="385"/>
        <v>0</v>
      </c>
      <c r="BS293" s="7">
        <f t="shared" si="385"/>
        <v>0</v>
      </c>
      <c r="BT293" s="7">
        <f t="shared" si="385"/>
        <v>0</v>
      </c>
      <c r="BU293" s="7">
        <f t="shared" si="385"/>
        <v>0</v>
      </c>
      <c r="BV293" s="7">
        <f t="shared" si="385"/>
        <v>958.08000000007451</v>
      </c>
      <c r="BW293" s="7">
        <f t="shared" si="385"/>
        <v>0</v>
      </c>
      <c r="BX293" s="7">
        <f t="shared" si="385"/>
        <v>0</v>
      </c>
      <c r="BY293" s="7">
        <f t="shared" si="385"/>
        <v>0</v>
      </c>
      <c r="BZ293" s="7">
        <f t="shared" si="385"/>
        <v>0</v>
      </c>
      <c r="CA293" s="7">
        <f t="shared" si="385"/>
        <v>0</v>
      </c>
      <c r="CB293" s="7">
        <f t="shared" si="385"/>
        <v>0</v>
      </c>
      <c r="CC293" s="7">
        <f t="shared" si="385"/>
        <v>0</v>
      </c>
      <c r="CD293" s="7">
        <f t="shared" si="385"/>
        <v>0</v>
      </c>
      <c r="CE293" s="7">
        <f t="shared" si="385"/>
        <v>0</v>
      </c>
      <c r="CF293" s="7">
        <f t="shared" si="385"/>
        <v>0</v>
      </c>
      <c r="CG293" s="7">
        <f t="shared" si="385"/>
        <v>0</v>
      </c>
      <c r="CH293" s="7">
        <f t="shared" si="385"/>
        <v>0</v>
      </c>
      <c r="CI293" s="7">
        <f t="shared" si="385"/>
        <v>0</v>
      </c>
      <c r="CJ293" s="7">
        <f t="shared" si="385"/>
        <v>0</v>
      </c>
      <c r="CK293" s="7">
        <f t="shared" si="385"/>
        <v>0</v>
      </c>
      <c r="CL293" s="7">
        <f t="shared" si="385"/>
        <v>0</v>
      </c>
      <c r="CM293" s="7">
        <f t="shared" si="385"/>
        <v>0</v>
      </c>
      <c r="CN293" s="7">
        <f t="shared" si="385"/>
        <v>0</v>
      </c>
      <c r="CO293" s="7">
        <f t="shared" si="385"/>
        <v>0</v>
      </c>
      <c r="CP293" s="7">
        <f t="shared" si="385"/>
        <v>606.85999999998603</v>
      </c>
      <c r="CQ293" s="7">
        <f t="shared" si="385"/>
        <v>0</v>
      </c>
      <c r="CR293" s="7">
        <f t="shared" si="385"/>
        <v>0</v>
      </c>
      <c r="CS293" s="7">
        <f t="shared" si="385"/>
        <v>0</v>
      </c>
      <c r="CT293" s="7">
        <f t="shared" si="385"/>
        <v>0</v>
      </c>
      <c r="CU293" s="7">
        <f t="shared" si="385"/>
        <v>0</v>
      </c>
      <c r="CV293" s="7">
        <f t="shared" si="385"/>
        <v>0</v>
      </c>
      <c r="CW293" s="7">
        <f t="shared" si="385"/>
        <v>0</v>
      </c>
      <c r="CX293" s="7">
        <f t="shared" si="385"/>
        <v>0</v>
      </c>
      <c r="CY293" s="7">
        <f t="shared" si="385"/>
        <v>0</v>
      </c>
      <c r="CZ293" s="7">
        <f t="shared" si="385"/>
        <v>0</v>
      </c>
      <c r="DA293" s="7">
        <f t="shared" si="385"/>
        <v>0</v>
      </c>
      <c r="DB293" s="7">
        <f t="shared" si="385"/>
        <v>0</v>
      </c>
      <c r="DC293" s="7">
        <f t="shared" si="385"/>
        <v>0</v>
      </c>
      <c r="DD293" s="7">
        <f t="shared" si="385"/>
        <v>0</v>
      </c>
      <c r="DE293" s="7">
        <f t="shared" si="385"/>
        <v>0</v>
      </c>
      <c r="DF293" s="7">
        <f t="shared" si="385"/>
        <v>0</v>
      </c>
      <c r="DG293" s="7">
        <f t="shared" si="385"/>
        <v>0</v>
      </c>
      <c r="DH293" s="7">
        <f t="shared" si="385"/>
        <v>0</v>
      </c>
      <c r="DI293" s="7">
        <f t="shared" si="385"/>
        <v>0</v>
      </c>
      <c r="DJ293" s="7">
        <f t="shared" si="385"/>
        <v>0</v>
      </c>
      <c r="DK293" s="7">
        <f t="shared" si="385"/>
        <v>0</v>
      </c>
      <c r="DL293" s="7">
        <f t="shared" si="385"/>
        <v>0</v>
      </c>
      <c r="DM293" s="7">
        <f t="shared" si="385"/>
        <v>0</v>
      </c>
      <c r="DN293" s="7">
        <f t="shared" si="385"/>
        <v>0</v>
      </c>
      <c r="DO293" s="7">
        <f t="shared" si="385"/>
        <v>0</v>
      </c>
      <c r="DP293" s="7">
        <f t="shared" si="385"/>
        <v>0</v>
      </c>
      <c r="DQ293" s="7">
        <f t="shared" si="385"/>
        <v>99.789999999979045</v>
      </c>
      <c r="DR293" s="7">
        <f t="shared" si="385"/>
        <v>0</v>
      </c>
      <c r="DS293" s="7">
        <f t="shared" si="385"/>
        <v>0</v>
      </c>
      <c r="DT293" s="7">
        <f t="shared" si="385"/>
        <v>0</v>
      </c>
      <c r="DU293" s="7">
        <f t="shared" si="385"/>
        <v>0</v>
      </c>
      <c r="DV293" s="7">
        <f t="shared" si="385"/>
        <v>0</v>
      </c>
      <c r="DW293" s="7">
        <f t="shared" si="385"/>
        <v>0</v>
      </c>
      <c r="DX293" s="7">
        <f t="shared" si="385"/>
        <v>0</v>
      </c>
      <c r="DY293" s="7">
        <f t="shared" si="385"/>
        <v>0</v>
      </c>
      <c r="DZ293" s="7">
        <f t="shared" si="385"/>
        <v>0</v>
      </c>
      <c r="EA293" s="7">
        <f t="shared" ref="EA293:FX293" si="386">IF(MIN((((EA276*-$GE$277)+EA286)),(EA61-EA281))&lt;0,0,(MIN((((EA276*-$GE$277)+EA286)),(EA61-EA281))))</f>
        <v>484.93999999994412</v>
      </c>
      <c r="EB293" s="7">
        <f t="shared" si="386"/>
        <v>0</v>
      </c>
      <c r="EC293" s="7">
        <f t="shared" si="386"/>
        <v>0</v>
      </c>
      <c r="ED293" s="7">
        <f t="shared" si="386"/>
        <v>4746.5499999999302</v>
      </c>
      <c r="EE293" s="7">
        <f t="shared" si="386"/>
        <v>0</v>
      </c>
      <c r="EF293" s="7">
        <f t="shared" si="386"/>
        <v>0</v>
      </c>
      <c r="EG293" s="7">
        <f t="shared" si="386"/>
        <v>0</v>
      </c>
      <c r="EH293" s="7">
        <f t="shared" si="386"/>
        <v>0</v>
      </c>
      <c r="EI293" s="7">
        <f t="shared" si="386"/>
        <v>0</v>
      </c>
      <c r="EJ293" s="7">
        <f t="shared" si="386"/>
        <v>0</v>
      </c>
      <c r="EK293" s="7">
        <f t="shared" si="386"/>
        <v>0</v>
      </c>
      <c r="EL293" s="7">
        <f t="shared" si="386"/>
        <v>0</v>
      </c>
      <c r="EM293" s="7">
        <f t="shared" si="386"/>
        <v>0</v>
      </c>
      <c r="EN293" s="7">
        <f t="shared" si="386"/>
        <v>0</v>
      </c>
      <c r="EO293" s="7">
        <f t="shared" si="386"/>
        <v>0</v>
      </c>
      <c r="EP293" s="7">
        <f t="shared" si="386"/>
        <v>0</v>
      </c>
      <c r="EQ293" s="7">
        <f t="shared" si="386"/>
        <v>0</v>
      </c>
      <c r="ER293" s="7">
        <f t="shared" si="386"/>
        <v>0</v>
      </c>
      <c r="ES293" s="7">
        <f t="shared" si="386"/>
        <v>0</v>
      </c>
      <c r="ET293" s="7">
        <f t="shared" si="386"/>
        <v>0</v>
      </c>
      <c r="EU293" s="7">
        <f t="shared" si="386"/>
        <v>0</v>
      </c>
      <c r="EV293" s="7">
        <f t="shared" si="386"/>
        <v>0</v>
      </c>
      <c r="EW293" s="7">
        <f t="shared" si="386"/>
        <v>0</v>
      </c>
      <c r="EX293" s="7">
        <f t="shared" si="386"/>
        <v>0</v>
      </c>
      <c r="EY293" s="7">
        <f t="shared" si="386"/>
        <v>0</v>
      </c>
      <c r="EZ293" s="7">
        <f t="shared" si="386"/>
        <v>0</v>
      </c>
      <c r="FA293" s="7">
        <f t="shared" si="386"/>
        <v>0</v>
      </c>
      <c r="FB293" s="7">
        <f t="shared" si="386"/>
        <v>68640.521394016032</v>
      </c>
      <c r="FC293" s="7">
        <f t="shared" si="386"/>
        <v>0</v>
      </c>
      <c r="FD293" s="7">
        <f t="shared" si="386"/>
        <v>0</v>
      </c>
      <c r="FE293" s="7">
        <f t="shared" si="386"/>
        <v>0</v>
      </c>
      <c r="FF293" s="7">
        <f t="shared" si="386"/>
        <v>0</v>
      </c>
      <c r="FG293" s="7">
        <f t="shared" si="386"/>
        <v>0</v>
      </c>
      <c r="FH293" s="7">
        <f t="shared" si="386"/>
        <v>0</v>
      </c>
      <c r="FI293" s="7">
        <f t="shared" si="386"/>
        <v>0</v>
      </c>
      <c r="FJ293" s="7">
        <f t="shared" si="386"/>
        <v>744.95000000006985</v>
      </c>
      <c r="FK293" s="7">
        <f t="shared" si="386"/>
        <v>420437.48589796241</v>
      </c>
      <c r="FL293" s="7">
        <f t="shared" si="386"/>
        <v>0</v>
      </c>
      <c r="FM293" s="7">
        <f t="shared" si="386"/>
        <v>0</v>
      </c>
      <c r="FN293" s="7">
        <f t="shared" si="386"/>
        <v>0</v>
      </c>
      <c r="FO293" s="7">
        <f t="shared" si="386"/>
        <v>2060.7199999999721</v>
      </c>
      <c r="FP293" s="7">
        <f t="shared" si="386"/>
        <v>0</v>
      </c>
      <c r="FQ293" s="7">
        <f t="shared" si="386"/>
        <v>522.23999999999069</v>
      </c>
      <c r="FR293" s="7">
        <f t="shared" si="386"/>
        <v>410.13000000000466</v>
      </c>
      <c r="FS293" s="7">
        <f t="shared" si="386"/>
        <v>0</v>
      </c>
      <c r="FT293" s="7">
        <f t="shared" si="386"/>
        <v>309.86999999999534</v>
      </c>
      <c r="FU293" s="7">
        <f t="shared" si="386"/>
        <v>0</v>
      </c>
      <c r="FV293" s="7">
        <f t="shared" si="386"/>
        <v>0</v>
      </c>
      <c r="FW293" s="7">
        <f t="shared" si="386"/>
        <v>0</v>
      </c>
      <c r="FX293" s="7">
        <f t="shared" si="386"/>
        <v>0</v>
      </c>
      <c r="FY293" s="7"/>
      <c r="FZ293" s="103">
        <f>SUM(C293:FX293)</f>
        <v>500022.1372919784</v>
      </c>
      <c r="GA293" s="85">
        <f>500021.64+0.2</f>
        <v>500021.84</v>
      </c>
      <c r="GB293" s="117">
        <f>FZ293-GA293</f>
        <v>0.29729197837878019</v>
      </c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</row>
    <row r="294" spans="1:195" x14ac:dyDescent="0.3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103"/>
      <c r="GA294" s="111" t="s">
        <v>860</v>
      </c>
      <c r="GB294" s="7"/>
      <c r="GC294" s="112"/>
      <c r="GD294" s="7"/>
      <c r="GE294" s="7"/>
      <c r="GF294" s="7"/>
      <c r="GG294" s="7"/>
      <c r="GH294" s="7"/>
      <c r="GI294" s="7"/>
      <c r="GJ294" s="7"/>
      <c r="GK294" s="7"/>
      <c r="GL294" s="7"/>
      <c r="GM294" s="7"/>
    </row>
    <row r="295" spans="1:195" x14ac:dyDescent="0.35">
      <c r="A295" s="6" t="s">
        <v>861</v>
      </c>
      <c r="B295" s="7" t="s">
        <v>862</v>
      </c>
      <c r="C295" s="7">
        <f>(C289-C293)/C99</f>
        <v>11163.474662533952</v>
      </c>
      <c r="D295" s="7">
        <f t="shared" ref="D295:BO295" si="387">(D289-D293)/D99</f>
        <v>10532.722048585385</v>
      </c>
      <c r="E295" s="7">
        <f t="shared" si="387"/>
        <v>11307.81085649126</v>
      </c>
      <c r="F295" s="7">
        <f t="shared" si="387"/>
        <v>10442.282327862014</v>
      </c>
      <c r="G295" s="7">
        <f t="shared" si="387"/>
        <v>10859.318606797415</v>
      </c>
      <c r="H295" s="7">
        <f t="shared" si="387"/>
        <v>11004.219323339863</v>
      </c>
      <c r="I295" s="7">
        <f t="shared" si="387"/>
        <v>11145.72424703559</v>
      </c>
      <c r="J295" s="7">
        <f t="shared" si="387"/>
        <v>10485.215486161416</v>
      </c>
      <c r="K295" s="7">
        <f t="shared" si="387"/>
        <v>14974.869872647241</v>
      </c>
      <c r="L295" s="7">
        <f t="shared" si="387"/>
        <v>11129.490715610646</v>
      </c>
      <c r="M295" s="7">
        <f t="shared" si="387"/>
        <v>12636.143801796115</v>
      </c>
      <c r="N295" s="7">
        <f t="shared" si="387"/>
        <v>10677.530486115698</v>
      </c>
      <c r="O295" s="7">
        <f t="shared" si="387"/>
        <v>10176.710038427682</v>
      </c>
      <c r="P295" s="7">
        <f t="shared" si="387"/>
        <v>14646.503730375405</v>
      </c>
      <c r="Q295" s="7">
        <f t="shared" si="387"/>
        <v>11552.229723926097</v>
      </c>
      <c r="R295" s="7">
        <f t="shared" si="387"/>
        <v>10306.128000352075</v>
      </c>
      <c r="S295" s="7">
        <f t="shared" si="387"/>
        <v>10856.052820634221</v>
      </c>
      <c r="T295" s="7">
        <f t="shared" si="387"/>
        <v>18244.372591023086</v>
      </c>
      <c r="U295" s="7">
        <f t="shared" si="387"/>
        <v>21870.975784821549</v>
      </c>
      <c r="V295" s="7">
        <f t="shared" si="387"/>
        <v>14664.309552312312</v>
      </c>
      <c r="W295" s="7">
        <f t="shared" si="387"/>
        <v>16067.9821867644</v>
      </c>
      <c r="X295" s="7">
        <f t="shared" si="387"/>
        <v>20870.72842699568</v>
      </c>
      <c r="Y295" s="7">
        <f t="shared" si="387"/>
        <v>10891.544611182328</v>
      </c>
      <c r="Z295" s="7">
        <f t="shared" si="387"/>
        <v>15030.288901043492</v>
      </c>
      <c r="AA295" s="7">
        <f t="shared" si="387"/>
        <v>10372.514003130738</v>
      </c>
      <c r="AB295" s="7">
        <f t="shared" si="387"/>
        <v>10488.8625264531</v>
      </c>
      <c r="AC295" s="7">
        <f t="shared" si="387"/>
        <v>10861.649431475185</v>
      </c>
      <c r="AD295" s="7">
        <f t="shared" si="387"/>
        <v>10376.443915808823</v>
      </c>
      <c r="AE295" s="7">
        <f t="shared" si="387"/>
        <v>19911.09924622687</v>
      </c>
      <c r="AF295" s="7">
        <f t="shared" si="387"/>
        <v>18033.291299120006</v>
      </c>
      <c r="AG295" s="7">
        <f t="shared" si="387"/>
        <v>11709.693513241806</v>
      </c>
      <c r="AH295" s="7">
        <f t="shared" si="387"/>
        <v>10678.871912809138</v>
      </c>
      <c r="AI295" s="7">
        <f t="shared" si="387"/>
        <v>12664.543250896259</v>
      </c>
      <c r="AJ295" s="7">
        <f t="shared" si="387"/>
        <v>18797.452045248108</v>
      </c>
      <c r="AK295" s="7">
        <f t="shared" si="387"/>
        <v>18045.805211023839</v>
      </c>
      <c r="AL295" s="7">
        <f t="shared" si="387"/>
        <v>14695.683820862714</v>
      </c>
      <c r="AM295" s="7">
        <f t="shared" si="387"/>
        <v>12672.900193651396</v>
      </c>
      <c r="AN295" s="7">
        <f t="shared" si="387"/>
        <v>13781.879049274179</v>
      </c>
      <c r="AO295" s="7">
        <f t="shared" si="387"/>
        <v>10395.761369859561</v>
      </c>
      <c r="AP295" s="7">
        <f t="shared" si="387"/>
        <v>10978.93294184377</v>
      </c>
      <c r="AQ295" s="7">
        <f t="shared" si="387"/>
        <v>16208.582214084938</v>
      </c>
      <c r="AR295" s="7">
        <f t="shared" si="387"/>
        <v>10223.05382581179</v>
      </c>
      <c r="AS295" s="7">
        <f t="shared" si="387"/>
        <v>11134.776247015525</v>
      </c>
      <c r="AT295" s="7">
        <f t="shared" si="387"/>
        <v>10486.135863740299</v>
      </c>
      <c r="AU295" s="7">
        <f t="shared" si="387"/>
        <v>14931.911197499359</v>
      </c>
      <c r="AV295" s="7">
        <f t="shared" si="387"/>
        <v>14686.341964253454</v>
      </c>
      <c r="AW295" s="7">
        <f t="shared" si="387"/>
        <v>15736.446930285088</v>
      </c>
      <c r="AX295" s="7">
        <f t="shared" si="387"/>
        <v>22493.417765876802</v>
      </c>
      <c r="AY295" s="7">
        <f t="shared" si="387"/>
        <v>12913.481428544195</v>
      </c>
      <c r="AZ295" s="7">
        <f t="shared" si="387"/>
        <v>10742.802269691208</v>
      </c>
      <c r="BA295" s="7">
        <f t="shared" si="387"/>
        <v>10112.563576509365</v>
      </c>
      <c r="BB295" s="7">
        <f t="shared" si="387"/>
        <v>10202.521017730558</v>
      </c>
      <c r="BC295" s="7">
        <f t="shared" si="387"/>
        <v>10495.405907986009</v>
      </c>
      <c r="BD295" s="7">
        <f t="shared" si="387"/>
        <v>10092.25583127987</v>
      </c>
      <c r="BE295" s="7">
        <f t="shared" si="387"/>
        <v>10862.944259806236</v>
      </c>
      <c r="BF295" s="7">
        <f t="shared" si="387"/>
        <v>10070.12837359818</v>
      </c>
      <c r="BG295" s="7">
        <f t="shared" si="387"/>
        <v>11501.924574251321</v>
      </c>
      <c r="BH295" s="7">
        <f t="shared" si="387"/>
        <v>11721.201539539812</v>
      </c>
      <c r="BI295" s="7">
        <f t="shared" si="387"/>
        <v>15898.76308430288</v>
      </c>
      <c r="BJ295" s="7">
        <f t="shared" si="387"/>
        <v>10091.594320683615</v>
      </c>
      <c r="BK295" s="7">
        <f t="shared" si="387"/>
        <v>10192.833479211617</v>
      </c>
      <c r="BL295" s="7">
        <f t="shared" si="387"/>
        <v>20288.075611503245</v>
      </c>
      <c r="BM295" s="7">
        <f t="shared" si="387"/>
        <v>13686.372803159549</v>
      </c>
      <c r="BN295" s="7">
        <f t="shared" si="387"/>
        <v>10139.899439272294</v>
      </c>
      <c r="BO295" s="7">
        <f t="shared" si="387"/>
        <v>10537.609995222077</v>
      </c>
      <c r="BP295" s="7">
        <f t="shared" ref="BP295:EA295" si="388">(BP289-BP293)/BP99</f>
        <v>17844.797234452606</v>
      </c>
      <c r="BQ295" s="7">
        <f t="shared" si="388"/>
        <v>11228.219980076869</v>
      </c>
      <c r="BR295" s="7">
        <f t="shared" si="388"/>
        <v>10241.960353342776</v>
      </c>
      <c r="BS295" s="7">
        <f t="shared" si="388"/>
        <v>11649.956584677187</v>
      </c>
      <c r="BT295" s="7">
        <f t="shared" si="388"/>
        <v>13214.204395047092</v>
      </c>
      <c r="BU295" s="7">
        <f t="shared" si="388"/>
        <v>13262.268115891538</v>
      </c>
      <c r="BV295" s="7">
        <f t="shared" si="388"/>
        <v>10875.749105207498</v>
      </c>
      <c r="BW295" s="7">
        <f t="shared" si="388"/>
        <v>10562.131892589861</v>
      </c>
      <c r="BX295" s="7">
        <f t="shared" si="388"/>
        <v>22857.477631001435</v>
      </c>
      <c r="BY295" s="7">
        <f t="shared" si="388"/>
        <v>11575.704636773882</v>
      </c>
      <c r="BZ295" s="7">
        <f t="shared" si="388"/>
        <v>16289.728749037065</v>
      </c>
      <c r="CA295" s="7">
        <f t="shared" si="388"/>
        <v>18857.799813382142</v>
      </c>
      <c r="CB295" s="7">
        <f t="shared" si="388"/>
        <v>10318.270066173514</v>
      </c>
      <c r="CC295" s="7">
        <f t="shared" si="388"/>
        <v>16833.558360561732</v>
      </c>
      <c r="CD295" s="7">
        <f t="shared" si="388"/>
        <v>14854.386826375881</v>
      </c>
      <c r="CE295" s="7">
        <f t="shared" si="388"/>
        <v>18015.187054473732</v>
      </c>
      <c r="CF295" s="7">
        <f t="shared" si="388"/>
        <v>18259.593475924157</v>
      </c>
      <c r="CG295" s="7">
        <f t="shared" si="388"/>
        <v>16471.129368400612</v>
      </c>
      <c r="CH295" s="7">
        <f t="shared" si="388"/>
        <v>20515.72011085246</v>
      </c>
      <c r="CI295" s="7">
        <f t="shared" si="388"/>
        <v>11078.905532567347</v>
      </c>
      <c r="CJ295" s="7">
        <f t="shared" si="388"/>
        <v>11339.667089982922</v>
      </c>
      <c r="CK295" s="7">
        <f t="shared" si="388"/>
        <v>10464.888966789038</v>
      </c>
      <c r="CL295" s="7">
        <f t="shared" si="388"/>
        <v>11096.817265849422</v>
      </c>
      <c r="CM295" s="7">
        <f t="shared" si="388"/>
        <v>12140.117151070697</v>
      </c>
      <c r="CN295" s="7">
        <f t="shared" si="388"/>
        <v>10080.945029415336</v>
      </c>
      <c r="CO295" s="7">
        <f t="shared" si="388"/>
        <v>10091.210395180651</v>
      </c>
      <c r="CP295" s="7">
        <f t="shared" si="388"/>
        <v>11558.974730873459</v>
      </c>
      <c r="CQ295" s="7">
        <f t="shared" si="388"/>
        <v>11967.565938234979</v>
      </c>
      <c r="CR295" s="7">
        <f t="shared" si="388"/>
        <v>15795.76500407313</v>
      </c>
      <c r="CS295" s="7">
        <f t="shared" si="388"/>
        <v>13535.319213416133</v>
      </c>
      <c r="CT295" s="7">
        <f t="shared" si="388"/>
        <v>20181.381282389684</v>
      </c>
      <c r="CU295" s="7">
        <f t="shared" si="388"/>
        <v>10360.298027002316</v>
      </c>
      <c r="CV295" s="7">
        <f t="shared" si="388"/>
        <v>19622.63460784316</v>
      </c>
      <c r="CW295" s="7">
        <f t="shared" si="388"/>
        <v>16775.954777922911</v>
      </c>
      <c r="CX295" s="7">
        <f t="shared" si="388"/>
        <v>11774.341526638253</v>
      </c>
      <c r="CY295" s="7">
        <f t="shared" si="388"/>
        <v>21311.100272485808</v>
      </c>
      <c r="CZ295" s="7">
        <f t="shared" si="388"/>
        <v>10468.370834774983</v>
      </c>
      <c r="DA295" s="7">
        <f t="shared" si="388"/>
        <v>16479.557004134138</v>
      </c>
      <c r="DB295" s="7">
        <f t="shared" si="388"/>
        <v>13664.240489871332</v>
      </c>
      <c r="DC295" s="7">
        <f t="shared" si="388"/>
        <v>17233.050913971903</v>
      </c>
      <c r="DD295" s="7">
        <f t="shared" si="388"/>
        <v>19008.960739610626</v>
      </c>
      <c r="DE295" s="7">
        <f t="shared" si="388"/>
        <v>13737.663951621986</v>
      </c>
      <c r="DF295" s="7">
        <f t="shared" si="388"/>
        <v>10092.094892346886</v>
      </c>
      <c r="DG295" s="7">
        <f t="shared" si="388"/>
        <v>21231.397511948282</v>
      </c>
      <c r="DH295" s="7">
        <f t="shared" si="388"/>
        <v>10299.733162756462</v>
      </c>
      <c r="DI295" s="7">
        <f t="shared" si="388"/>
        <v>10269.905901159236</v>
      </c>
      <c r="DJ295" s="7">
        <f t="shared" si="388"/>
        <v>11462.490795533417</v>
      </c>
      <c r="DK295" s="7">
        <f t="shared" si="388"/>
        <v>11806.802094487402</v>
      </c>
      <c r="DL295" s="7">
        <f t="shared" si="388"/>
        <v>10632.704004022344</v>
      </c>
      <c r="DM295" s="7">
        <f t="shared" si="388"/>
        <v>16887.006447230728</v>
      </c>
      <c r="DN295" s="7">
        <f t="shared" si="388"/>
        <v>11190.207830817269</v>
      </c>
      <c r="DO295" s="7">
        <f t="shared" si="388"/>
        <v>10718.988474429556</v>
      </c>
      <c r="DP295" s="7">
        <f t="shared" si="388"/>
        <v>17458.003019915028</v>
      </c>
      <c r="DQ295" s="7">
        <f t="shared" si="388"/>
        <v>11321.003451652387</v>
      </c>
      <c r="DR295" s="7">
        <f t="shared" si="388"/>
        <v>11135.29973018101</v>
      </c>
      <c r="DS295" s="7">
        <f t="shared" si="388"/>
        <v>11881.308817604051</v>
      </c>
      <c r="DT295" s="7">
        <f t="shared" si="388"/>
        <v>18601.248339646125</v>
      </c>
      <c r="DU295" s="7">
        <f t="shared" si="388"/>
        <v>13181.97474079176</v>
      </c>
      <c r="DV295" s="7">
        <f t="shared" si="388"/>
        <v>16496.354628137302</v>
      </c>
      <c r="DW295" s="7">
        <f t="shared" si="388"/>
        <v>13926.940427993006</v>
      </c>
      <c r="DX295" s="7">
        <f t="shared" si="388"/>
        <v>20242.701365374618</v>
      </c>
      <c r="DY295" s="7">
        <f t="shared" si="388"/>
        <v>15007.730204033147</v>
      </c>
      <c r="DZ295" s="7">
        <f t="shared" si="388"/>
        <v>11701.227515582334</v>
      </c>
      <c r="EA295" s="7">
        <f t="shared" si="388"/>
        <v>12180.581243204062</v>
      </c>
      <c r="EB295" s="7">
        <f t="shared" ref="EB295:FX295" si="389">(EB289-EB293)/EB99</f>
        <v>11634.506791579845</v>
      </c>
      <c r="EC295" s="7">
        <f t="shared" si="389"/>
        <v>13170.592330013589</v>
      </c>
      <c r="ED295" s="7">
        <f t="shared" si="389"/>
        <v>13877.545451537881</v>
      </c>
      <c r="EE295" s="7">
        <f t="shared" si="389"/>
        <v>17069.139274784848</v>
      </c>
      <c r="EF295" s="7">
        <f t="shared" si="389"/>
        <v>10895.120053680097</v>
      </c>
      <c r="EG295" s="7">
        <f t="shared" si="389"/>
        <v>14501.151625345414</v>
      </c>
      <c r="EH295" s="7">
        <f t="shared" si="389"/>
        <v>14784.297766164935</v>
      </c>
      <c r="EI295" s="7">
        <f t="shared" si="389"/>
        <v>10849.924306103872</v>
      </c>
      <c r="EJ295" s="7">
        <f t="shared" si="389"/>
        <v>10082.245778739911</v>
      </c>
      <c r="EK295" s="7">
        <f t="shared" si="389"/>
        <v>11004.041341409778</v>
      </c>
      <c r="EL295" s="7">
        <f t="shared" si="389"/>
        <v>11354.999479322178</v>
      </c>
      <c r="EM295" s="7">
        <f t="shared" si="389"/>
        <v>12538.372486046444</v>
      </c>
      <c r="EN295" s="7">
        <f t="shared" si="389"/>
        <v>10921.784027563506</v>
      </c>
      <c r="EO295" s="7">
        <f t="shared" si="389"/>
        <v>13396.444814404544</v>
      </c>
      <c r="EP295" s="7">
        <f t="shared" si="389"/>
        <v>12913.647105261243</v>
      </c>
      <c r="EQ295" s="7">
        <f t="shared" si="389"/>
        <v>10576.759478451344</v>
      </c>
      <c r="ER295" s="7">
        <f t="shared" si="389"/>
        <v>14740.764751742263</v>
      </c>
      <c r="ES295" s="7">
        <f t="shared" si="389"/>
        <v>17797.639534253456</v>
      </c>
      <c r="ET295" s="7">
        <f t="shared" si="389"/>
        <v>19273.382658368369</v>
      </c>
      <c r="EU295" s="7">
        <f t="shared" si="389"/>
        <v>12216.467087821649</v>
      </c>
      <c r="EV295" s="7">
        <f t="shared" si="389"/>
        <v>22376.967885905</v>
      </c>
      <c r="EW295" s="7">
        <f t="shared" si="389"/>
        <v>14234.13252605064</v>
      </c>
      <c r="EX295" s="7">
        <f t="shared" si="389"/>
        <v>19464.726308143814</v>
      </c>
      <c r="EY295" s="7">
        <f t="shared" si="389"/>
        <v>10397.907491531776</v>
      </c>
      <c r="EZ295" s="7">
        <f t="shared" si="389"/>
        <v>19250.992378945175</v>
      </c>
      <c r="FA295" s="7">
        <f t="shared" si="389"/>
        <v>11223.892142194494</v>
      </c>
      <c r="FB295" s="7">
        <f t="shared" si="389"/>
        <v>14258.529019137986</v>
      </c>
      <c r="FC295" s="7">
        <f t="shared" si="389"/>
        <v>10278.040017888941</v>
      </c>
      <c r="FD295" s="7">
        <f t="shared" si="389"/>
        <v>12631.803867682396</v>
      </c>
      <c r="FE295" s="7">
        <f t="shared" si="389"/>
        <v>21239.304433551628</v>
      </c>
      <c r="FF295" s="7">
        <f t="shared" si="389"/>
        <v>17298.386611808859</v>
      </c>
      <c r="FG295" s="7">
        <f t="shared" si="389"/>
        <v>19831.991632346017</v>
      </c>
      <c r="FH295" s="7">
        <f t="shared" si="389"/>
        <v>21288.630515027733</v>
      </c>
      <c r="FI295" s="7">
        <f t="shared" si="389"/>
        <v>10612.907853227507</v>
      </c>
      <c r="FJ295" s="7">
        <f t="shared" si="389"/>
        <v>10338.134418522559</v>
      </c>
      <c r="FK295" s="7">
        <f t="shared" si="389"/>
        <v>10442.314522045619</v>
      </c>
      <c r="FL295" s="7">
        <f t="shared" si="389"/>
        <v>10092.953032210986</v>
      </c>
      <c r="FM295" s="7">
        <f t="shared" si="389"/>
        <v>10092.953033618553</v>
      </c>
      <c r="FN295" s="7">
        <f t="shared" si="389"/>
        <v>10716.665686329607</v>
      </c>
      <c r="FO295" s="7">
        <f t="shared" si="389"/>
        <v>11097.45047135407</v>
      </c>
      <c r="FP295" s="7">
        <f t="shared" si="389"/>
        <v>10694.89353022564</v>
      </c>
      <c r="FQ295" s="7">
        <f t="shared" si="389"/>
        <v>11024.171468610999</v>
      </c>
      <c r="FR295" s="7">
        <f t="shared" si="389"/>
        <v>18364.396077283371</v>
      </c>
      <c r="FS295" s="7">
        <f t="shared" si="389"/>
        <v>17131.686021718418</v>
      </c>
      <c r="FT295" s="7">
        <f t="shared" si="389"/>
        <v>22917.954828429753</v>
      </c>
      <c r="FU295" s="7">
        <f t="shared" si="389"/>
        <v>11933.273590376513</v>
      </c>
      <c r="FV295" s="7">
        <f t="shared" si="389"/>
        <v>11552.897601793786</v>
      </c>
      <c r="FW295" s="7">
        <f t="shared" si="389"/>
        <v>18535.145353776828</v>
      </c>
      <c r="FX295" s="7">
        <f t="shared" si="389"/>
        <v>23026.616287211324</v>
      </c>
      <c r="FY295" s="7"/>
      <c r="FZ295" s="7">
        <f>(FZ289-FZ293)/FZ99</f>
        <v>10669.608457691096</v>
      </c>
      <c r="GA295" s="7" t="s">
        <v>863</v>
      </c>
      <c r="GB295" s="102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</row>
    <row r="296" spans="1:195" x14ac:dyDescent="0.35">
      <c r="A296" s="7"/>
      <c r="B296" s="7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  <c r="ES296" s="18"/>
      <c r="ET296" s="18"/>
      <c r="EU296" s="18"/>
      <c r="EV296" s="18"/>
      <c r="EW296" s="18"/>
      <c r="EX296" s="18"/>
      <c r="EY296" s="18"/>
      <c r="EZ296" s="18"/>
      <c r="FA296" s="18"/>
      <c r="FB296" s="18"/>
      <c r="FC296" s="18"/>
      <c r="FD296" s="18"/>
      <c r="FE296" s="18"/>
      <c r="FF296" s="18"/>
      <c r="FG296" s="18"/>
      <c r="FH296" s="18"/>
      <c r="FI296" s="18"/>
      <c r="FJ296" s="18"/>
      <c r="FK296" s="18"/>
      <c r="FL296" s="18"/>
      <c r="FM296" s="18"/>
      <c r="FN296" s="18"/>
      <c r="FO296" s="18"/>
      <c r="FP296" s="18"/>
      <c r="FQ296" s="18"/>
      <c r="FR296" s="18"/>
      <c r="FS296" s="18"/>
      <c r="FT296" s="18"/>
      <c r="FU296" s="18"/>
      <c r="FV296" s="18"/>
      <c r="FW296" s="18"/>
      <c r="FX296" s="18"/>
      <c r="FY296" s="18"/>
      <c r="FZ296" s="7">
        <f>FZ289/FZ99</f>
        <v>10670.190037227583</v>
      </c>
      <c r="GA296" s="7" t="s">
        <v>864</v>
      </c>
      <c r="GB296" s="102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</row>
    <row r="297" spans="1:195" x14ac:dyDescent="0.35">
      <c r="A297" s="7"/>
      <c r="B297" s="42" t="s">
        <v>865</v>
      </c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</row>
    <row r="298" spans="1:195" x14ac:dyDescent="0.35">
      <c r="A298" s="6" t="s">
        <v>866</v>
      </c>
      <c r="B298" s="7" t="s">
        <v>867</v>
      </c>
      <c r="C298" s="48">
        <f t="shared" ref="C298:BN298" si="390">ROUND(((C289-C293)-((C169+C173)*C299))/C94,2)</f>
        <v>11205.38</v>
      </c>
      <c r="D298" s="48">
        <f t="shared" si="390"/>
        <v>10544.96</v>
      </c>
      <c r="E298" s="48">
        <f t="shared" si="390"/>
        <v>11307.88</v>
      </c>
      <c r="F298" s="48">
        <f t="shared" si="390"/>
        <v>10506.22</v>
      </c>
      <c r="G298" s="48">
        <f t="shared" si="390"/>
        <v>10859.32</v>
      </c>
      <c r="H298" s="48">
        <f t="shared" si="390"/>
        <v>11006.77</v>
      </c>
      <c r="I298" s="48">
        <f t="shared" si="390"/>
        <v>11148.08</v>
      </c>
      <c r="J298" s="48">
        <f t="shared" si="390"/>
        <v>10485.219999999999</v>
      </c>
      <c r="K298" s="48">
        <f t="shared" si="390"/>
        <v>14974.87</v>
      </c>
      <c r="L298" s="48">
        <f t="shared" si="390"/>
        <v>11137.42</v>
      </c>
      <c r="M298" s="48">
        <f t="shared" si="390"/>
        <v>12650.47</v>
      </c>
      <c r="N298" s="48">
        <f t="shared" si="390"/>
        <v>10679</v>
      </c>
      <c r="O298" s="48">
        <f t="shared" si="390"/>
        <v>10178.89</v>
      </c>
      <c r="P298" s="48">
        <f t="shared" si="390"/>
        <v>14646.5</v>
      </c>
      <c r="Q298" s="48">
        <f t="shared" si="390"/>
        <v>11559.22</v>
      </c>
      <c r="R298" s="48">
        <f t="shared" si="390"/>
        <v>18353.189999999999</v>
      </c>
      <c r="S298" s="48">
        <f t="shared" si="390"/>
        <v>10860.73</v>
      </c>
      <c r="T298" s="48">
        <f t="shared" si="390"/>
        <v>18244.37</v>
      </c>
      <c r="U298" s="48">
        <f t="shared" si="390"/>
        <v>21870.98</v>
      </c>
      <c r="V298" s="48">
        <f t="shared" si="390"/>
        <v>14665.42</v>
      </c>
      <c r="W298" s="48">
        <f t="shared" si="390"/>
        <v>16069.51</v>
      </c>
      <c r="X298" s="48">
        <f t="shared" si="390"/>
        <v>20870.73</v>
      </c>
      <c r="Y298" s="48">
        <f t="shared" si="390"/>
        <v>12401.49</v>
      </c>
      <c r="Z298" s="48">
        <f t="shared" si="390"/>
        <v>15030.29</v>
      </c>
      <c r="AA298" s="48">
        <f t="shared" si="390"/>
        <v>10381.75</v>
      </c>
      <c r="AB298" s="48">
        <f t="shared" si="390"/>
        <v>10496.68</v>
      </c>
      <c r="AC298" s="48">
        <f t="shared" si="390"/>
        <v>10861.65</v>
      </c>
      <c r="AD298" s="48">
        <f t="shared" si="390"/>
        <v>10377.709999999999</v>
      </c>
      <c r="AE298" s="48">
        <f t="shared" si="390"/>
        <v>19911.099999999999</v>
      </c>
      <c r="AF298" s="48">
        <f t="shared" si="390"/>
        <v>18033.29</v>
      </c>
      <c r="AG298" s="48">
        <f t="shared" si="390"/>
        <v>11709.69</v>
      </c>
      <c r="AH298" s="48">
        <f t="shared" si="390"/>
        <v>10678.87</v>
      </c>
      <c r="AI298" s="48">
        <f t="shared" si="390"/>
        <v>12664.54</v>
      </c>
      <c r="AJ298" s="48">
        <f t="shared" si="390"/>
        <v>18797.45</v>
      </c>
      <c r="AK298" s="48">
        <f t="shared" si="390"/>
        <v>18045.810000000001</v>
      </c>
      <c r="AL298" s="48">
        <f t="shared" si="390"/>
        <v>14695.68</v>
      </c>
      <c r="AM298" s="48">
        <f t="shared" si="390"/>
        <v>12672.9</v>
      </c>
      <c r="AN298" s="48">
        <f t="shared" si="390"/>
        <v>13781.88</v>
      </c>
      <c r="AO298" s="48">
        <f t="shared" si="390"/>
        <v>10415.16</v>
      </c>
      <c r="AP298" s="48">
        <f t="shared" si="390"/>
        <v>10991.2</v>
      </c>
      <c r="AQ298" s="48">
        <f t="shared" si="390"/>
        <v>16236.26</v>
      </c>
      <c r="AR298" s="48">
        <f t="shared" si="390"/>
        <v>10237.549999999999</v>
      </c>
      <c r="AS298" s="48">
        <f t="shared" si="390"/>
        <v>11138.01</v>
      </c>
      <c r="AT298" s="48">
        <f t="shared" si="390"/>
        <v>10486.52</v>
      </c>
      <c r="AU298" s="48">
        <f t="shared" si="390"/>
        <v>14931.91</v>
      </c>
      <c r="AV298" s="48">
        <f t="shared" si="390"/>
        <v>14686.34</v>
      </c>
      <c r="AW298" s="48">
        <f t="shared" si="390"/>
        <v>15736.45</v>
      </c>
      <c r="AX298" s="48">
        <f t="shared" si="390"/>
        <v>22493.42</v>
      </c>
      <c r="AY298" s="48">
        <f t="shared" si="390"/>
        <v>12913.48</v>
      </c>
      <c r="AZ298" s="48">
        <f t="shared" si="390"/>
        <v>10753.89</v>
      </c>
      <c r="BA298" s="48">
        <f t="shared" si="390"/>
        <v>10126.41</v>
      </c>
      <c r="BB298" s="48">
        <f t="shared" si="390"/>
        <v>10203.34</v>
      </c>
      <c r="BC298" s="48">
        <f t="shared" si="390"/>
        <v>10514.4</v>
      </c>
      <c r="BD298" s="48">
        <f t="shared" si="390"/>
        <v>10092.950000000001</v>
      </c>
      <c r="BE298" s="48">
        <f t="shared" si="390"/>
        <v>10862.94</v>
      </c>
      <c r="BF298" s="48">
        <f t="shared" si="390"/>
        <v>10092.959999999999</v>
      </c>
      <c r="BG298" s="48">
        <f t="shared" si="390"/>
        <v>11501.92</v>
      </c>
      <c r="BH298" s="48">
        <f t="shared" si="390"/>
        <v>11861.04</v>
      </c>
      <c r="BI298" s="48">
        <f t="shared" si="390"/>
        <v>15898.76</v>
      </c>
      <c r="BJ298" s="48">
        <f t="shared" si="390"/>
        <v>10093.02</v>
      </c>
      <c r="BK298" s="48">
        <f t="shared" si="390"/>
        <v>10517.6</v>
      </c>
      <c r="BL298" s="48">
        <f t="shared" si="390"/>
        <v>20428.13</v>
      </c>
      <c r="BM298" s="48">
        <f t="shared" si="390"/>
        <v>13731.85</v>
      </c>
      <c r="BN298" s="48">
        <f t="shared" si="390"/>
        <v>10147.61</v>
      </c>
      <c r="BO298" s="48">
        <f t="shared" ref="BO298:DZ298" si="391">ROUND(((BO289-BO293)-((BO169+BO173)*BO299))/BO94,2)</f>
        <v>10537.61</v>
      </c>
      <c r="BP298" s="48">
        <f t="shared" si="391"/>
        <v>17844.8</v>
      </c>
      <c r="BQ298" s="48">
        <f t="shared" si="391"/>
        <v>11228.63</v>
      </c>
      <c r="BR298" s="48">
        <f t="shared" si="391"/>
        <v>10242.01</v>
      </c>
      <c r="BS298" s="48">
        <f t="shared" si="391"/>
        <v>11649.96</v>
      </c>
      <c r="BT298" s="48">
        <f t="shared" si="391"/>
        <v>13214.2</v>
      </c>
      <c r="BU298" s="48">
        <f t="shared" si="391"/>
        <v>13262.27</v>
      </c>
      <c r="BV298" s="48">
        <f t="shared" si="391"/>
        <v>10875.75</v>
      </c>
      <c r="BW298" s="48">
        <f t="shared" si="391"/>
        <v>10562.34</v>
      </c>
      <c r="BX298" s="48">
        <f t="shared" si="391"/>
        <v>22857.48</v>
      </c>
      <c r="BY298" s="48">
        <f t="shared" si="391"/>
        <v>11575.7</v>
      </c>
      <c r="BZ298" s="48">
        <f t="shared" si="391"/>
        <v>16289.73</v>
      </c>
      <c r="CA298" s="48">
        <f t="shared" si="391"/>
        <v>18857.8</v>
      </c>
      <c r="CB298" s="48">
        <f t="shared" si="391"/>
        <v>10328.4</v>
      </c>
      <c r="CC298" s="48">
        <f t="shared" si="391"/>
        <v>16833.560000000001</v>
      </c>
      <c r="CD298" s="48">
        <f t="shared" si="391"/>
        <v>14851.63</v>
      </c>
      <c r="CE298" s="48">
        <f t="shared" si="391"/>
        <v>18015.189999999999</v>
      </c>
      <c r="CF298" s="48">
        <f t="shared" si="391"/>
        <v>18259.59</v>
      </c>
      <c r="CG298" s="48">
        <f t="shared" si="391"/>
        <v>16471.13</v>
      </c>
      <c r="CH298" s="48">
        <f t="shared" si="391"/>
        <v>20515.72</v>
      </c>
      <c r="CI298" s="48">
        <f t="shared" si="391"/>
        <v>11078.91</v>
      </c>
      <c r="CJ298" s="48">
        <f t="shared" si="391"/>
        <v>11341.57</v>
      </c>
      <c r="CK298" s="48">
        <f t="shared" si="391"/>
        <v>10596.5</v>
      </c>
      <c r="CL298" s="48">
        <f t="shared" si="391"/>
        <v>11109.35</v>
      </c>
      <c r="CM298" s="48">
        <f t="shared" si="391"/>
        <v>12234.31</v>
      </c>
      <c r="CN298" s="48">
        <f t="shared" si="391"/>
        <v>10092.94</v>
      </c>
      <c r="CO298" s="48">
        <f t="shared" si="391"/>
        <v>10092.950000000001</v>
      </c>
      <c r="CP298" s="48">
        <f t="shared" si="391"/>
        <v>11574.79</v>
      </c>
      <c r="CQ298" s="48">
        <f t="shared" si="391"/>
        <v>11967.57</v>
      </c>
      <c r="CR298" s="48">
        <f t="shared" si="391"/>
        <v>15795.77</v>
      </c>
      <c r="CS298" s="48">
        <f t="shared" si="391"/>
        <v>13535.32</v>
      </c>
      <c r="CT298" s="48">
        <f t="shared" si="391"/>
        <v>20181.38</v>
      </c>
      <c r="CU298" s="48">
        <f t="shared" si="391"/>
        <v>13768.53</v>
      </c>
      <c r="CV298" s="48">
        <f t="shared" si="391"/>
        <v>19622.63</v>
      </c>
      <c r="CW298" s="48">
        <f t="shared" si="391"/>
        <v>16775.95</v>
      </c>
      <c r="CX298" s="48">
        <f t="shared" si="391"/>
        <v>11774.34</v>
      </c>
      <c r="CY298" s="48">
        <f t="shared" si="391"/>
        <v>21311.1</v>
      </c>
      <c r="CZ298" s="48">
        <f t="shared" si="391"/>
        <v>10468.370000000001</v>
      </c>
      <c r="DA298" s="48">
        <f t="shared" si="391"/>
        <v>16479.560000000001</v>
      </c>
      <c r="DB298" s="48">
        <f t="shared" si="391"/>
        <v>13664.24</v>
      </c>
      <c r="DC298" s="48">
        <f t="shared" si="391"/>
        <v>17233.05</v>
      </c>
      <c r="DD298" s="48">
        <f t="shared" si="391"/>
        <v>19008.96</v>
      </c>
      <c r="DE298" s="48">
        <f t="shared" si="391"/>
        <v>13737.66</v>
      </c>
      <c r="DF298" s="48">
        <f t="shared" si="391"/>
        <v>10092.94</v>
      </c>
      <c r="DG298" s="48">
        <f t="shared" si="391"/>
        <v>21231.4</v>
      </c>
      <c r="DH298" s="48">
        <f t="shared" si="391"/>
        <v>10299.73</v>
      </c>
      <c r="DI298" s="48">
        <f t="shared" si="391"/>
        <v>10271.49</v>
      </c>
      <c r="DJ298" s="48">
        <f t="shared" si="391"/>
        <v>11465.42</v>
      </c>
      <c r="DK298" s="48">
        <f t="shared" si="391"/>
        <v>11806.8</v>
      </c>
      <c r="DL298" s="48">
        <f t="shared" si="391"/>
        <v>10632.74</v>
      </c>
      <c r="DM298" s="48">
        <f t="shared" si="391"/>
        <v>16888.45</v>
      </c>
      <c r="DN298" s="48">
        <f t="shared" si="391"/>
        <v>11190.21</v>
      </c>
      <c r="DO298" s="48">
        <f t="shared" si="391"/>
        <v>10719.34</v>
      </c>
      <c r="DP298" s="48">
        <f t="shared" si="391"/>
        <v>17458</v>
      </c>
      <c r="DQ298" s="48">
        <f t="shared" si="391"/>
        <v>11321</v>
      </c>
      <c r="DR298" s="48">
        <f t="shared" si="391"/>
        <v>11135.3</v>
      </c>
      <c r="DS298" s="48">
        <f t="shared" si="391"/>
        <v>11881.31</v>
      </c>
      <c r="DT298" s="48">
        <f t="shared" si="391"/>
        <v>18601.25</v>
      </c>
      <c r="DU298" s="48">
        <f t="shared" si="391"/>
        <v>13181.97</v>
      </c>
      <c r="DV298" s="48">
        <f t="shared" si="391"/>
        <v>16496.349999999999</v>
      </c>
      <c r="DW298" s="48">
        <f t="shared" si="391"/>
        <v>13926.94</v>
      </c>
      <c r="DX298" s="48">
        <f t="shared" si="391"/>
        <v>20242.7</v>
      </c>
      <c r="DY298" s="48">
        <f t="shared" si="391"/>
        <v>15007.73</v>
      </c>
      <c r="DZ298" s="48">
        <f t="shared" si="391"/>
        <v>11704.09</v>
      </c>
      <c r="EA298" s="48">
        <f t="shared" ref="EA298:FX298" si="392">ROUND(((EA289-EA293)-((EA169+EA173)*EA299))/EA94,2)</f>
        <v>12185.29</v>
      </c>
      <c r="EB298" s="48">
        <f t="shared" si="392"/>
        <v>11634.51</v>
      </c>
      <c r="EC298" s="48">
        <f t="shared" si="392"/>
        <v>13170.59</v>
      </c>
      <c r="ED298" s="48">
        <f t="shared" si="392"/>
        <v>13877.55</v>
      </c>
      <c r="EE298" s="48">
        <f t="shared" si="392"/>
        <v>17069.14</v>
      </c>
      <c r="EF298" s="48">
        <f t="shared" si="392"/>
        <v>10896.95</v>
      </c>
      <c r="EG298" s="48">
        <f t="shared" si="392"/>
        <v>14501.15</v>
      </c>
      <c r="EH298" s="48">
        <f t="shared" si="392"/>
        <v>14805.08</v>
      </c>
      <c r="EI298" s="48">
        <f t="shared" si="392"/>
        <v>10850.71</v>
      </c>
      <c r="EJ298" s="48">
        <f t="shared" si="392"/>
        <v>10092.969999999999</v>
      </c>
      <c r="EK298" s="48">
        <f t="shared" si="392"/>
        <v>11004.04</v>
      </c>
      <c r="EL298" s="48">
        <f t="shared" si="392"/>
        <v>11355</v>
      </c>
      <c r="EM298" s="48">
        <f t="shared" si="392"/>
        <v>12545.84</v>
      </c>
      <c r="EN298" s="48">
        <f t="shared" si="392"/>
        <v>10999.28</v>
      </c>
      <c r="EO298" s="48">
        <f t="shared" si="392"/>
        <v>13396.44</v>
      </c>
      <c r="EP298" s="48">
        <f t="shared" si="392"/>
        <v>12913.65</v>
      </c>
      <c r="EQ298" s="48">
        <f t="shared" si="392"/>
        <v>10576.76</v>
      </c>
      <c r="ER298" s="48">
        <f t="shared" si="392"/>
        <v>14740.76</v>
      </c>
      <c r="ES298" s="48">
        <f t="shared" si="392"/>
        <v>17799.669999999998</v>
      </c>
      <c r="ET298" s="48">
        <f t="shared" si="392"/>
        <v>19273.38</v>
      </c>
      <c r="EU298" s="48">
        <f t="shared" si="392"/>
        <v>12216.47</v>
      </c>
      <c r="EV298" s="48">
        <f t="shared" si="392"/>
        <v>22546.36</v>
      </c>
      <c r="EW298" s="48">
        <f t="shared" si="392"/>
        <v>14234.13</v>
      </c>
      <c r="EX298" s="48">
        <f t="shared" si="392"/>
        <v>19464.73</v>
      </c>
      <c r="EY298" s="48">
        <f t="shared" si="392"/>
        <v>12440.65</v>
      </c>
      <c r="EZ298" s="48">
        <f t="shared" si="392"/>
        <v>19250.990000000002</v>
      </c>
      <c r="FA298" s="48">
        <f t="shared" si="392"/>
        <v>11227.67</v>
      </c>
      <c r="FB298" s="48">
        <f t="shared" si="392"/>
        <v>14258.53</v>
      </c>
      <c r="FC298" s="48">
        <f t="shared" si="392"/>
        <v>10279.58</v>
      </c>
      <c r="FD298" s="48">
        <f t="shared" si="392"/>
        <v>12631.8</v>
      </c>
      <c r="FE298" s="48">
        <f t="shared" si="392"/>
        <v>21239.3</v>
      </c>
      <c r="FF298" s="48">
        <f t="shared" si="392"/>
        <v>17298.39</v>
      </c>
      <c r="FG298" s="48">
        <f t="shared" si="392"/>
        <v>19831.990000000002</v>
      </c>
      <c r="FH298" s="48">
        <f t="shared" si="392"/>
        <v>21288.63</v>
      </c>
      <c r="FI298" s="48">
        <f t="shared" si="392"/>
        <v>10612.91</v>
      </c>
      <c r="FJ298" s="48">
        <f t="shared" si="392"/>
        <v>10338.129999999999</v>
      </c>
      <c r="FK298" s="48">
        <f t="shared" si="392"/>
        <v>10442.31</v>
      </c>
      <c r="FL298" s="48">
        <f t="shared" si="392"/>
        <v>10092.9</v>
      </c>
      <c r="FM298" s="48">
        <f t="shared" si="392"/>
        <v>10092.950000000001</v>
      </c>
      <c r="FN298" s="48">
        <f t="shared" si="392"/>
        <v>10731.62</v>
      </c>
      <c r="FO298" s="48">
        <f t="shared" si="392"/>
        <v>11097.45</v>
      </c>
      <c r="FP298" s="48">
        <f t="shared" si="392"/>
        <v>10694.89</v>
      </c>
      <c r="FQ298" s="48">
        <f t="shared" si="392"/>
        <v>11024.17</v>
      </c>
      <c r="FR298" s="48">
        <f t="shared" si="392"/>
        <v>18364.400000000001</v>
      </c>
      <c r="FS298" s="48">
        <f t="shared" si="392"/>
        <v>17131.689999999999</v>
      </c>
      <c r="FT298" s="48">
        <f t="shared" si="392"/>
        <v>22917.95</v>
      </c>
      <c r="FU298" s="48">
        <f t="shared" si="392"/>
        <v>11933.27</v>
      </c>
      <c r="FV298" s="48">
        <f t="shared" si="392"/>
        <v>11552.9</v>
      </c>
      <c r="FW298" s="48">
        <f t="shared" si="392"/>
        <v>18535.150000000001</v>
      </c>
      <c r="FX298" s="48">
        <f t="shared" si="392"/>
        <v>23026.62</v>
      </c>
      <c r="FY298" s="7"/>
      <c r="FZ298" s="11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</row>
    <row r="299" spans="1:195" x14ac:dyDescent="0.35">
      <c r="A299" s="6" t="s">
        <v>868</v>
      </c>
      <c r="B299" s="7" t="s">
        <v>869</v>
      </c>
      <c r="C299" s="48">
        <f t="shared" ref="C299:H299" si="393">(C170+(C170*$GE$277))</f>
        <v>9588.0400308699918</v>
      </c>
      <c r="D299" s="48">
        <f t="shared" si="393"/>
        <v>9588.0400308699918</v>
      </c>
      <c r="E299" s="48">
        <f t="shared" si="393"/>
        <v>9588.0400308699918</v>
      </c>
      <c r="F299" s="48">
        <f t="shared" si="393"/>
        <v>9588.0400308699918</v>
      </c>
      <c r="G299" s="48">
        <f t="shared" si="393"/>
        <v>9588.0400308699918</v>
      </c>
      <c r="H299" s="48">
        <f t="shared" si="393"/>
        <v>9588.0400308699918</v>
      </c>
      <c r="I299" s="48">
        <f>ROUND((I170+(I170*$GE$277)),2)</f>
        <v>9588.0400000000009</v>
      </c>
      <c r="J299" s="48">
        <f t="shared" ref="J299:BU299" si="394">(J170+(J170*$GE$277))</f>
        <v>9588.0400308699918</v>
      </c>
      <c r="K299" s="48">
        <f t="shared" si="394"/>
        <v>9588.0400308699918</v>
      </c>
      <c r="L299" s="48">
        <f t="shared" si="394"/>
        <v>9588.0400308699918</v>
      </c>
      <c r="M299" s="48">
        <f t="shared" si="394"/>
        <v>9588.0400308699918</v>
      </c>
      <c r="N299" s="48">
        <f t="shared" si="394"/>
        <v>9588.0400308699918</v>
      </c>
      <c r="O299" s="48">
        <f t="shared" si="394"/>
        <v>9588.0400308699918</v>
      </c>
      <c r="P299" s="48">
        <f t="shared" si="394"/>
        <v>9588.0400308699918</v>
      </c>
      <c r="Q299" s="48">
        <f t="shared" si="394"/>
        <v>9588.0400308699918</v>
      </c>
      <c r="R299" s="48">
        <f t="shared" si="394"/>
        <v>9588.0400308699918</v>
      </c>
      <c r="S299" s="48">
        <f t="shared" si="394"/>
        <v>9588.0400308699918</v>
      </c>
      <c r="T299" s="48">
        <f t="shared" si="394"/>
        <v>9588.0400308699918</v>
      </c>
      <c r="U299" s="48">
        <f t="shared" si="394"/>
        <v>9588.0400308699918</v>
      </c>
      <c r="V299" s="48">
        <f t="shared" si="394"/>
        <v>9588.0400308699918</v>
      </c>
      <c r="W299" s="48">
        <f t="shared" si="394"/>
        <v>9588.0400308699918</v>
      </c>
      <c r="X299" s="48">
        <f t="shared" si="394"/>
        <v>9588.0400308699918</v>
      </c>
      <c r="Y299" s="48">
        <f t="shared" si="394"/>
        <v>9588.0400308699918</v>
      </c>
      <c r="Z299" s="48">
        <f t="shared" si="394"/>
        <v>9588.0400308699918</v>
      </c>
      <c r="AA299" s="48">
        <f t="shared" si="394"/>
        <v>9588.0400308699918</v>
      </c>
      <c r="AB299" s="48">
        <f t="shared" si="394"/>
        <v>9588.0400308699918</v>
      </c>
      <c r="AC299" s="48">
        <f t="shared" si="394"/>
        <v>9588.0400308699918</v>
      </c>
      <c r="AD299" s="48">
        <f t="shared" si="394"/>
        <v>9588.0400308699918</v>
      </c>
      <c r="AE299" s="48">
        <f t="shared" si="394"/>
        <v>9588.0400308699918</v>
      </c>
      <c r="AF299" s="48">
        <f t="shared" si="394"/>
        <v>9588.0400308699918</v>
      </c>
      <c r="AG299" s="48">
        <f t="shared" si="394"/>
        <v>9588.0400308699918</v>
      </c>
      <c r="AH299" s="48">
        <f t="shared" si="394"/>
        <v>9588.0400308699918</v>
      </c>
      <c r="AI299" s="48">
        <f t="shared" si="394"/>
        <v>9588.0400308699918</v>
      </c>
      <c r="AJ299" s="48">
        <f t="shared" si="394"/>
        <v>9588.0400308699918</v>
      </c>
      <c r="AK299" s="48">
        <f t="shared" si="394"/>
        <v>9588.0400308699918</v>
      </c>
      <c r="AL299" s="48">
        <f t="shared" si="394"/>
        <v>9588.0400308699918</v>
      </c>
      <c r="AM299" s="48">
        <f t="shared" si="394"/>
        <v>9588.0400308699918</v>
      </c>
      <c r="AN299" s="48">
        <f t="shared" si="394"/>
        <v>9588.0400308699918</v>
      </c>
      <c r="AO299" s="48">
        <f t="shared" si="394"/>
        <v>9588.0400308699918</v>
      </c>
      <c r="AP299" s="48">
        <f t="shared" si="394"/>
        <v>9588.0400308699918</v>
      </c>
      <c r="AQ299" s="48">
        <f t="shared" si="394"/>
        <v>9588.0400308699918</v>
      </c>
      <c r="AR299" s="48">
        <f t="shared" si="394"/>
        <v>9588.0400308699918</v>
      </c>
      <c r="AS299" s="48">
        <f t="shared" si="394"/>
        <v>9588.0400308699918</v>
      </c>
      <c r="AT299" s="48">
        <f t="shared" si="394"/>
        <v>9588.0400308699918</v>
      </c>
      <c r="AU299" s="48">
        <f t="shared" si="394"/>
        <v>9588.0400308699918</v>
      </c>
      <c r="AV299" s="48">
        <f t="shared" si="394"/>
        <v>9588.0400308699918</v>
      </c>
      <c r="AW299" s="48">
        <f t="shared" si="394"/>
        <v>9588.0400308699918</v>
      </c>
      <c r="AX299" s="48">
        <f t="shared" si="394"/>
        <v>9588.0400308699918</v>
      </c>
      <c r="AY299" s="48">
        <f t="shared" si="394"/>
        <v>9588.0400308699918</v>
      </c>
      <c r="AZ299" s="48">
        <f t="shared" si="394"/>
        <v>9588.0400308699918</v>
      </c>
      <c r="BA299" s="48">
        <f t="shared" si="394"/>
        <v>9588.0400308699918</v>
      </c>
      <c r="BB299" s="48">
        <f t="shared" si="394"/>
        <v>9588.0400308699918</v>
      </c>
      <c r="BC299" s="48">
        <f t="shared" si="394"/>
        <v>9588.0400308699918</v>
      </c>
      <c r="BD299" s="48">
        <f t="shared" si="394"/>
        <v>9588.0400308699918</v>
      </c>
      <c r="BE299" s="48">
        <f t="shared" si="394"/>
        <v>9588.0400308699918</v>
      </c>
      <c r="BF299" s="48">
        <f t="shared" si="394"/>
        <v>9588.0400308699918</v>
      </c>
      <c r="BG299" s="48">
        <f t="shared" si="394"/>
        <v>9588.0400308699918</v>
      </c>
      <c r="BH299" s="48">
        <f t="shared" si="394"/>
        <v>9588.0400308699918</v>
      </c>
      <c r="BI299" s="48">
        <f t="shared" si="394"/>
        <v>9588.0400308699918</v>
      </c>
      <c r="BJ299" s="48">
        <f t="shared" si="394"/>
        <v>9588.0400308699918</v>
      </c>
      <c r="BK299" s="48">
        <f t="shared" si="394"/>
        <v>9588.0400308699918</v>
      </c>
      <c r="BL299" s="48">
        <f t="shared" si="394"/>
        <v>9588.0400308699918</v>
      </c>
      <c r="BM299" s="48">
        <f t="shared" si="394"/>
        <v>9588.0400308699918</v>
      </c>
      <c r="BN299" s="48">
        <f t="shared" si="394"/>
        <v>9588.0400308699918</v>
      </c>
      <c r="BO299" s="48">
        <f t="shared" si="394"/>
        <v>9588.0400308699918</v>
      </c>
      <c r="BP299" s="48">
        <f t="shared" si="394"/>
        <v>9588.0400308699918</v>
      </c>
      <c r="BQ299" s="48">
        <f t="shared" si="394"/>
        <v>9588.0400308699918</v>
      </c>
      <c r="BR299" s="48">
        <f t="shared" si="394"/>
        <v>9588.0400308699918</v>
      </c>
      <c r="BS299" s="48">
        <f t="shared" si="394"/>
        <v>9588.0400308699918</v>
      </c>
      <c r="BT299" s="48">
        <f t="shared" si="394"/>
        <v>9588.0400308699918</v>
      </c>
      <c r="BU299" s="48">
        <f t="shared" si="394"/>
        <v>9588.0400308699918</v>
      </c>
      <c r="BV299" s="48">
        <f t="shared" ref="BV299:CM299" si="395">(BV170+(BV170*$GE$277))</f>
        <v>9588.0400308699918</v>
      </c>
      <c r="BW299" s="48">
        <f t="shared" si="395"/>
        <v>9588.0400308699918</v>
      </c>
      <c r="BX299" s="48">
        <f t="shared" si="395"/>
        <v>9588.0400308699918</v>
      </c>
      <c r="BY299" s="48">
        <f t="shared" si="395"/>
        <v>9588.0400308699918</v>
      </c>
      <c r="BZ299" s="48">
        <f t="shared" si="395"/>
        <v>9588.0400308699918</v>
      </c>
      <c r="CA299" s="48">
        <f t="shared" si="395"/>
        <v>9588.0400308699918</v>
      </c>
      <c r="CB299" s="48">
        <f t="shared" si="395"/>
        <v>9588.0400308699918</v>
      </c>
      <c r="CC299" s="48">
        <f t="shared" si="395"/>
        <v>9588.0400308699918</v>
      </c>
      <c r="CD299" s="48">
        <f t="shared" si="395"/>
        <v>9588.0400308699918</v>
      </c>
      <c r="CE299" s="48">
        <f t="shared" si="395"/>
        <v>9588.0400308699918</v>
      </c>
      <c r="CF299" s="48">
        <f t="shared" si="395"/>
        <v>9588.0400308699918</v>
      </c>
      <c r="CG299" s="48">
        <f t="shared" si="395"/>
        <v>9588.0400308699918</v>
      </c>
      <c r="CH299" s="48">
        <f t="shared" si="395"/>
        <v>9588.0400308699918</v>
      </c>
      <c r="CI299" s="48">
        <f t="shared" si="395"/>
        <v>9588.0400308699918</v>
      </c>
      <c r="CJ299" s="48">
        <f t="shared" si="395"/>
        <v>9588.0400308699918</v>
      </c>
      <c r="CK299" s="48">
        <f t="shared" si="395"/>
        <v>9588.0400308699918</v>
      </c>
      <c r="CL299" s="48">
        <f t="shared" si="395"/>
        <v>9588.0400308699918</v>
      </c>
      <c r="CM299" s="48">
        <f t="shared" si="395"/>
        <v>9588.0400308699918</v>
      </c>
      <c r="CN299" s="48">
        <f t="shared" ref="CN299:EY299" si="396">ROUND((CN170+(CN170*$GE$277)),2)</f>
        <v>9588.0400000000009</v>
      </c>
      <c r="CO299" s="48">
        <f t="shared" si="396"/>
        <v>9588.0400000000009</v>
      </c>
      <c r="CP299" s="48">
        <f t="shared" si="396"/>
        <v>9588.0400000000009</v>
      </c>
      <c r="CQ299" s="48">
        <f t="shared" si="396"/>
        <v>9588.0400000000009</v>
      </c>
      <c r="CR299" s="48">
        <f t="shared" si="396"/>
        <v>9588.0400000000009</v>
      </c>
      <c r="CS299" s="48">
        <f t="shared" si="396"/>
        <v>9588.0400000000009</v>
      </c>
      <c r="CT299" s="48">
        <f t="shared" si="396"/>
        <v>9588.0400000000009</v>
      </c>
      <c r="CU299" s="48">
        <f t="shared" si="396"/>
        <v>9588.0400000000009</v>
      </c>
      <c r="CV299" s="48">
        <f t="shared" si="396"/>
        <v>9588.0400000000009</v>
      </c>
      <c r="CW299" s="48">
        <f t="shared" si="396"/>
        <v>9588.0400000000009</v>
      </c>
      <c r="CX299" s="48">
        <f t="shared" si="396"/>
        <v>9588.0400000000009</v>
      </c>
      <c r="CY299" s="48">
        <f t="shared" si="396"/>
        <v>9588.0400000000009</v>
      </c>
      <c r="CZ299" s="48">
        <f t="shared" si="396"/>
        <v>9588.0400000000009</v>
      </c>
      <c r="DA299" s="48">
        <f t="shared" si="396"/>
        <v>9588.0400000000009</v>
      </c>
      <c r="DB299" s="48">
        <f t="shared" si="396"/>
        <v>9588.0400000000009</v>
      </c>
      <c r="DC299" s="48">
        <f t="shared" si="396"/>
        <v>9588.0400000000009</v>
      </c>
      <c r="DD299" s="48">
        <f t="shared" si="396"/>
        <v>9588.0400000000009</v>
      </c>
      <c r="DE299" s="48">
        <f t="shared" si="396"/>
        <v>9588.0400000000009</v>
      </c>
      <c r="DF299" s="48">
        <f t="shared" si="396"/>
        <v>9588.0400000000009</v>
      </c>
      <c r="DG299" s="48">
        <f t="shared" si="396"/>
        <v>9588.0400000000009</v>
      </c>
      <c r="DH299" s="48">
        <f t="shared" si="396"/>
        <v>9588.0400000000009</v>
      </c>
      <c r="DI299" s="48">
        <f t="shared" si="396"/>
        <v>9588.0400000000009</v>
      </c>
      <c r="DJ299" s="48">
        <f t="shared" si="396"/>
        <v>9588.0400000000009</v>
      </c>
      <c r="DK299" s="48">
        <f t="shared" si="396"/>
        <v>9588.0400000000009</v>
      </c>
      <c r="DL299" s="48">
        <f t="shared" si="396"/>
        <v>9588.0400000000009</v>
      </c>
      <c r="DM299" s="48">
        <f t="shared" si="396"/>
        <v>9588.0400000000009</v>
      </c>
      <c r="DN299" s="48">
        <f t="shared" si="396"/>
        <v>9588.0400000000009</v>
      </c>
      <c r="DO299" s="48">
        <f t="shared" si="396"/>
        <v>9588.0400000000009</v>
      </c>
      <c r="DP299" s="48">
        <f t="shared" si="396"/>
        <v>9588.0400000000009</v>
      </c>
      <c r="DQ299" s="48">
        <f t="shared" si="396"/>
        <v>9588.0400000000009</v>
      </c>
      <c r="DR299" s="48">
        <f t="shared" si="396"/>
        <v>9588.0400000000009</v>
      </c>
      <c r="DS299" s="48">
        <f t="shared" si="396"/>
        <v>9588.0400000000009</v>
      </c>
      <c r="DT299" s="48">
        <f t="shared" si="396"/>
        <v>9588.0400000000009</v>
      </c>
      <c r="DU299" s="48">
        <f t="shared" si="396"/>
        <v>9588.0400000000009</v>
      </c>
      <c r="DV299" s="48">
        <f t="shared" si="396"/>
        <v>9588.0400000000009</v>
      </c>
      <c r="DW299" s="48">
        <f t="shared" si="396"/>
        <v>9588.0400000000009</v>
      </c>
      <c r="DX299" s="48">
        <f t="shared" si="396"/>
        <v>9588.0400000000009</v>
      </c>
      <c r="DY299" s="48">
        <f t="shared" si="396"/>
        <v>9588.0400000000009</v>
      </c>
      <c r="DZ299" s="48">
        <f t="shared" si="396"/>
        <v>9588.0400000000009</v>
      </c>
      <c r="EA299" s="48">
        <f t="shared" si="396"/>
        <v>9588.0400000000009</v>
      </c>
      <c r="EB299" s="48">
        <f t="shared" si="396"/>
        <v>9588.0400000000009</v>
      </c>
      <c r="EC299" s="48">
        <f t="shared" si="396"/>
        <v>9588.0400000000009</v>
      </c>
      <c r="ED299" s="48">
        <f t="shared" si="396"/>
        <v>9588.0400000000009</v>
      </c>
      <c r="EE299" s="48">
        <f t="shared" si="396"/>
        <v>9588.0400000000009</v>
      </c>
      <c r="EF299" s="48">
        <f t="shared" si="396"/>
        <v>9588.0400000000009</v>
      </c>
      <c r="EG299" s="48">
        <f t="shared" si="396"/>
        <v>9588.0400000000009</v>
      </c>
      <c r="EH299" s="48">
        <f t="shared" si="396"/>
        <v>9588.0400000000009</v>
      </c>
      <c r="EI299" s="48">
        <f t="shared" si="396"/>
        <v>9588.0400000000009</v>
      </c>
      <c r="EJ299" s="48">
        <f t="shared" si="396"/>
        <v>9588.0400000000009</v>
      </c>
      <c r="EK299" s="48">
        <f t="shared" si="396"/>
        <v>9588.0400000000009</v>
      </c>
      <c r="EL299" s="48">
        <f t="shared" si="396"/>
        <v>9588.0400000000009</v>
      </c>
      <c r="EM299" s="48">
        <f t="shared" si="396"/>
        <v>9588.0400000000009</v>
      </c>
      <c r="EN299" s="48">
        <f t="shared" si="396"/>
        <v>9588.0400000000009</v>
      </c>
      <c r="EO299" s="48">
        <f t="shared" si="396"/>
        <v>9588.0400000000009</v>
      </c>
      <c r="EP299" s="48">
        <f t="shared" si="396"/>
        <v>9588.0400000000009</v>
      </c>
      <c r="EQ299" s="48">
        <f t="shared" si="396"/>
        <v>9588.0400000000009</v>
      </c>
      <c r="ER299" s="48">
        <f t="shared" si="396"/>
        <v>9588.0400000000009</v>
      </c>
      <c r="ES299" s="48">
        <f t="shared" si="396"/>
        <v>9588.0400000000009</v>
      </c>
      <c r="ET299" s="48">
        <f t="shared" si="396"/>
        <v>9588.0400000000009</v>
      </c>
      <c r="EU299" s="48">
        <f t="shared" si="396"/>
        <v>9588.0400000000009</v>
      </c>
      <c r="EV299" s="48">
        <f t="shared" si="396"/>
        <v>9588.0400000000009</v>
      </c>
      <c r="EW299" s="48">
        <f t="shared" si="396"/>
        <v>9588.0400000000009</v>
      </c>
      <c r="EX299" s="48">
        <f t="shared" si="396"/>
        <v>9588.0400000000009</v>
      </c>
      <c r="EY299" s="48">
        <f t="shared" si="396"/>
        <v>9588.0400000000009</v>
      </c>
      <c r="EZ299" s="48">
        <f t="shared" ref="EZ299:FX299" si="397">ROUND((EZ170+(EZ170*$GE$277)),2)</f>
        <v>9588.0400000000009</v>
      </c>
      <c r="FA299" s="48">
        <f t="shared" si="397"/>
        <v>9588.0400000000009</v>
      </c>
      <c r="FB299" s="48">
        <f t="shared" si="397"/>
        <v>9588.0400000000009</v>
      </c>
      <c r="FC299" s="48">
        <f t="shared" si="397"/>
        <v>9588.0400000000009</v>
      </c>
      <c r="FD299" s="48">
        <f t="shared" si="397"/>
        <v>9588.0400000000009</v>
      </c>
      <c r="FE299" s="48">
        <f t="shared" si="397"/>
        <v>9588.0400000000009</v>
      </c>
      <c r="FF299" s="48">
        <f t="shared" si="397"/>
        <v>9588.0400000000009</v>
      </c>
      <c r="FG299" s="48">
        <f t="shared" si="397"/>
        <v>9588.0400000000009</v>
      </c>
      <c r="FH299" s="48">
        <f t="shared" si="397"/>
        <v>9588.0400000000009</v>
      </c>
      <c r="FI299" s="48">
        <f t="shared" si="397"/>
        <v>9588.0400000000009</v>
      </c>
      <c r="FJ299" s="48">
        <f t="shared" si="397"/>
        <v>9588.0400000000009</v>
      </c>
      <c r="FK299" s="48">
        <f t="shared" si="397"/>
        <v>9588.0400000000009</v>
      </c>
      <c r="FL299" s="48">
        <f t="shared" si="397"/>
        <v>9588.0400000000009</v>
      </c>
      <c r="FM299" s="48">
        <f t="shared" si="397"/>
        <v>9588.0400000000009</v>
      </c>
      <c r="FN299" s="48">
        <f t="shared" si="397"/>
        <v>9588.0400000000009</v>
      </c>
      <c r="FO299" s="48">
        <f t="shared" si="397"/>
        <v>9588.0400000000009</v>
      </c>
      <c r="FP299" s="48">
        <f t="shared" si="397"/>
        <v>9588.0400000000009</v>
      </c>
      <c r="FQ299" s="48">
        <f t="shared" si="397"/>
        <v>9588.0400000000009</v>
      </c>
      <c r="FR299" s="48">
        <f t="shared" si="397"/>
        <v>9588.0400000000009</v>
      </c>
      <c r="FS299" s="48">
        <f t="shared" si="397"/>
        <v>9588.0400000000009</v>
      </c>
      <c r="FT299" s="48">
        <f t="shared" si="397"/>
        <v>9588.0400000000009</v>
      </c>
      <c r="FU299" s="48">
        <f t="shared" si="397"/>
        <v>9588.0400000000009</v>
      </c>
      <c r="FV299" s="48">
        <f t="shared" si="397"/>
        <v>9588.0400000000009</v>
      </c>
      <c r="FW299" s="48">
        <f t="shared" si="397"/>
        <v>9588.0400000000009</v>
      </c>
      <c r="FX299" s="48">
        <f t="shared" si="397"/>
        <v>9588.0400000000009</v>
      </c>
      <c r="FY299" s="7"/>
      <c r="FZ299" s="11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</row>
    <row r="300" spans="1:195" x14ac:dyDescent="0.35">
      <c r="A300" s="6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11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</row>
    <row r="301" spans="1:195" x14ac:dyDescent="0.35">
      <c r="A301" s="6" t="s">
        <v>870</v>
      </c>
      <c r="B301" s="7" t="s">
        <v>871</v>
      </c>
      <c r="C301" s="7">
        <f>((C298*(C92+C93)+(C299*(C98+C96)))*-1)</f>
        <v>0</v>
      </c>
      <c r="D301" s="7">
        <f t="shared" ref="D301:BO301" si="398">((D298*(D92+D93)+(D299*(D98+D96)))*-1)</f>
        <v>-49678087.168246955</v>
      </c>
      <c r="E301" s="7">
        <f t="shared" si="398"/>
        <v>-7246089.5039999988</v>
      </c>
      <c r="F301" s="7">
        <f t="shared" si="398"/>
        <v>-9201347.4759999998</v>
      </c>
      <c r="G301" s="7">
        <f t="shared" si="398"/>
        <v>0</v>
      </c>
      <c r="H301" s="7">
        <f t="shared" si="398"/>
        <v>0</v>
      </c>
      <c r="I301" s="7">
        <f t="shared" si="398"/>
        <v>-10803604.328</v>
      </c>
      <c r="J301" s="7">
        <f t="shared" si="398"/>
        <v>0</v>
      </c>
      <c r="K301" s="7">
        <f t="shared" si="398"/>
        <v>0</v>
      </c>
      <c r="L301" s="7">
        <f t="shared" si="398"/>
        <v>0</v>
      </c>
      <c r="M301" s="7">
        <f t="shared" si="398"/>
        <v>0</v>
      </c>
      <c r="N301" s="7">
        <f t="shared" si="398"/>
        <v>0</v>
      </c>
      <c r="O301" s="7">
        <f t="shared" si="398"/>
        <v>0</v>
      </c>
      <c r="P301" s="7">
        <f t="shared" si="398"/>
        <v>0</v>
      </c>
      <c r="Q301" s="7">
        <f t="shared" si="398"/>
        <v>-12256240.965999998</v>
      </c>
      <c r="R301" s="7">
        <f t="shared" si="398"/>
        <v>0</v>
      </c>
      <c r="S301" s="7">
        <f t="shared" si="398"/>
        <v>0</v>
      </c>
      <c r="T301" s="7">
        <f t="shared" si="398"/>
        <v>0</v>
      </c>
      <c r="U301" s="7">
        <f t="shared" si="398"/>
        <v>0</v>
      </c>
      <c r="V301" s="7">
        <f t="shared" si="398"/>
        <v>0</v>
      </c>
      <c r="W301" s="7">
        <f t="shared" si="398"/>
        <v>0</v>
      </c>
      <c r="X301" s="7">
        <f t="shared" si="398"/>
        <v>0</v>
      </c>
      <c r="Y301" s="7">
        <f t="shared" si="398"/>
        <v>0</v>
      </c>
      <c r="Z301" s="7">
        <f t="shared" si="398"/>
        <v>0</v>
      </c>
      <c r="AA301" s="7">
        <f t="shared" si="398"/>
        <v>0</v>
      </c>
      <c r="AB301" s="7">
        <f t="shared" si="398"/>
        <v>0</v>
      </c>
      <c r="AC301" s="7">
        <f t="shared" si="398"/>
        <v>0</v>
      </c>
      <c r="AD301" s="7">
        <f t="shared" si="398"/>
        <v>-1567034.21</v>
      </c>
      <c r="AE301" s="7">
        <f t="shared" si="398"/>
        <v>0</v>
      </c>
      <c r="AF301" s="7">
        <f t="shared" si="398"/>
        <v>0</v>
      </c>
      <c r="AG301" s="7">
        <f t="shared" si="398"/>
        <v>0</v>
      </c>
      <c r="AH301" s="7">
        <f t="shared" si="398"/>
        <v>0</v>
      </c>
      <c r="AI301" s="7">
        <f t="shared" si="398"/>
        <v>0</v>
      </c>
      <c r="AJ301" s="7">
        <f t="shared" si="398"/>
        <v>0</v>
      </c>
      <c r="AK301" s="7">
        <f t="shared" si="398"/>
        <v>0</v>
      </c>
      <c r="AL301" s="7">
        <f t="shared" si="398"/>
        <v>0</v>
      </c>
      <c r="AM301" s="7">
        <f t="shared" si="398"/>
        <v>0</v>
      </c>
      <c r="AN301" s="7">
        <f t="shared" si="398"/>
        <v>0</v>
      </c>
      <c r="AO301" s="7">
        <f t="shared" si="398"/>
        <v>0</v>
      </c>
      <c r="AP301" s="7">
        <f t="shared" si="398"/>
        <v>0</v>
      </c>
      <c r="AQ301" s="7">
        <f t="shared" si="398"/>
        <v>0</v>
      </c>
      <c r="AR301" s="7">
        <f t="shared" si="398"/>
        <v>-22616385.957999997</v>
      </c>
      <c r="AS301" s="7">
        <f t="shared" si="398"/>
        <v>-3426051.8760000002</v>
      </c>
      <c r="AT301" s="7">
        <f t="shared" si="398"/>
        <v>0</v>
      </c>
      <c r="AU301" s="7">
        <f t="shared" si="398"/>
        <v>0</v>
      </c>
      <c r="AV301" s="7">
        <f t="shared" si="398"/>
        <v>0</v>
      </c>
      <c r="AW301" s="7">
        <f t="shared" si="398"/>
        <v>0</v>
      </c>
      <c r="AX301" s="7">
        <f t="shared" si="398"/>
        <v>0</v>
      </c>
      <c r="AY301" s="7">
        <f t="shared" si="398"/>
        <v>0</v>
      </c>
      <c r="AZ301" s="7">
        <f t="shared" si="398"/>
        <v>0</v>
      </c>
      <c r="BA301" s="7">
        <f t="shared" si="398"/>
        <v>0</v>
      </c>
      <c r="BB301" s="7">
        <f t="shared" si="398"/>
        <v>0</v>
      </c>
      <c r="BC301" s="7">
        <f t="shared" si="398"/>
        <v>-40885244.399999999</v>
      </c>
      <c r="BD301" s="7">
        <f t="shared" si="398"/>
        <v>0</v>
      </c>
      <c r="BE301" s="7">
        <f t="shared" si="398"/>
        <v>0</v>
      </c>
      <c r="BF301" s="7">
        <f t="shared" si="398"/>
        <v>0</v>
      </c>
      <c r="BG301" s="7">
        <f t="shared" si="398"/>
        <v>0</v>
      </c>
      <c r="BH301" s="7">
        <f t="shared" si="398"/>
        <v>0</v>
      </c>
      <c r="BI301" s="7">
        <f t="shared" si="398"/>
        <v>0</v>
      </c>
      <c r="BJ301" s="7">
        <f t="shared" si="398"/>
        <v>0</v>
      </c>
      <c r="BK301" s="7">
        <f t="shared" si="398"/>
        <v>0</v>
      </c>
      <c r="BL301" s="7">
        <f t="shared" si="398"/>
        <v>0</v>
      </c>
      <c r="BM301" s="7">
        <f t="shared" si="398"/>
        <v>0</v>
      </c>
      <c r="BN301" s="7">
        <f t="shared" si="398"/>
        <v>0</v>
      </c>
      <c r="BO301" s="7">
        <f t="shared" si="398"/>
        <v>0</v>
      </c>
      <c r="BP301" s="7">
        <f t="shared" ref="BP301:EA301" si="399">((BP298*(BP92+BP93)+(BP299*(BP98+BP96)))*-1)</f>
        <v>0</v>
      </c>
      <c r="BQ301" s="7">
        <f t="shared" si="399"/>
        <v>-3094610.4279999998</v>
      </c>
      <c r="BR301" s="7">
        <f t="shared" si="399"/>
        <v>0</v>
      </c>
      <c r="BS301" s="7">
        <f t="shared" si="399"/>
        <v>0</v>
      </c>
      <c r="BT301" s="7">
        <f t="shared" si="399"/>
        <v>0</v>
      </c>
      <c r="BU301" s="7">
        <f t="shared" si="399"/>
        <v>0</v>
      </c>
      <c r="BV301" s="7">
        <f t="shared" si="399"/>
        <v>0</v>
      </c>
      <c r="BW301" s="7">
        <f t="shared" si="399"/>
        <v>0</v>
      </c>
      <c r="BX301" s="7">
        <f t="shared" si="399"/>
        <v>0</v>
      </c>
      <c r="BY301" s="7">
        <f t="shared" si="399"/>
        <v>0</v>
      </c>
      <c r="BZ301" s="7">
        <f t="shared" si="399"/>
        <v>0</v>
      </c>
      <c r="CA301" s="7">
        <f t="shared" si="399"/>
        <v>0</v>
      </c>
      <c r="CB301" s="7">
        <f t="shared" si="399"/>
        <v>-8534976.623999998</v>
      </c>
      <c r="CC301" s="7">
        <f t="shared" si="399"/>
        <v>0</v>
      </c>
      <c r="CD301" s="7">
        <f t="shared" si="399"/>
        <v>0</v>
      </c>
      <c r="CE301" s="7">
        <f t="shared" si="399"/>
        <v>0</v>
      </c>
      <c r="CF301" s="7">
        <f t="shared" si="399"/>
        <v>0</v>
      </c>
      <c r="CG301" s="7">
        <f t="shared" si="399"/>
        <v>0</v>
      </c>
      <c r="CH301" s="7">
        <f t="shared" si="399"/>
        <v>0</v>
      </c>
      <c r="CI301" s="7">
        <f t="shared" si="399"/>
        <v>0</v>
      </c>
      <c r="CJ301" s="7">
        <f t="shared" si="399"/>
        <v>0</v>
      </c>
      <c r="CK301" s="7">
        <f t="shared" si="399"/>
        <v>-6161652.8200000003</v>
      </c>
      <c r="CL301" s="7">
        <f t="shared" si="399"/>
        <v>0</v>
      </c>
      <c r="CM301" s="7">
        <f t="shared" si="399"/>
        <v>0</v>
      </c>
      <c r="CN301" s="7">
        <f t="shared" si="399"/>
        <v>-36709506.605200008</v>
      </c>
      <c r="CO301" s="7">
        <f t="shared" si="399"/>
        <v>0</v>
      </c>
      <c r="CP301" s="7">
        <f t="shared" si="399"/>
        <v>0</v>
      </c>
      <c r="CQ301" s="7">
        <f t="shared" si="399"/>
        <v>0</v>
      </c>
      <c r="CR301" s="7">
        <f t="shared" si="399"/>
        <v>0</v>
      </c>
      <c r="CS301" s="7">
        <f t="shared" si="399"/>
        <v>0</v>
      </c>
      <c r="CT301" s="7">
        <f t="shared" si="399"/>
        <v>0</v>
      </c>
      <c r="CU301" s="7">
        <f t="shared" si="399"/>
        <v>0</v>
      </c>
      <c r="CV301" s="7">
        <f t="shared" si="399"/>
        <v>0</v>
      </c>
      <c r="CW301" s="7">
        <f t="shared" si="399"/>
        <v>0</v>
      </c>
      <c r="CX301" s="7">
        <f t="shared" si="399"/>
        <v>0</v>
      </c>
      <c r="CY301" s="7">
        <f t="shared" si="399"/>
        <v>0</v>
      </c>
      <c r="CZ301" s="7">
        <f t="shared" si="399"/>
        <v>0</v>
      </c>
      <c r="DA301" s="7">
        <f t="shared" si="399"/>
        <v>0</v>
      </c>
      <c r="DB301" s="7">
        <f t="shared" si="399"/>
        <v>0</v>
      </c>
      <c r="DC301" s="7">
        <f t="shared" si="399"/>
        <v>0</v>
      </c>
      <c r="DD301" s="7">
        <f t="shared" si="399"/>
        <v>0</v>
      </c>
      <c r="DE301" s="7">
        <f t="shared" si="399"/>
        <v>0</v>
      </c>
      <c r="DF301" s="7">
        <f t="shared" si="399"/>
        <v>-12272409.4636</v>
      </c>
      <c r="DG301" s="7">
        <f t="shared" si="399"/>
        <v>0</v>
      </c>
      <c r="DH301" s="7">
        <f t="shared" si="399"/>
        <v>0</v>
      </c>
      <c r="DI301" s="7">
        <f t="shared" si="399"/>
        <v>-564931.94999999995</v>
      </c>
      <c r="DJ301" s="7">
        <f t="shared" si="399"/>
        <v>0</v>
      </c>
      <c r="DK301" s="7">
        <f t="shared" si="399"/>
        <v>0</v>
      </c>
      <c r="DL301" s="7">
        <f t="shared" si="399"/>
        <v>0</v>
      </c>
      <c r="DM301" s="7">
        <f t="shared" si="399"/>
        <v>0</v>
      </c>
      <c r="DN301" s="7">
        <f t="shared" si="399"/>
        <v>0</v>
      </c>
      <c r="DO301" s="7">
        <f t="shared" si="399"/>
        <v>0</v>
      </c>
      <c r="DP301" s="7">
        <f t="shared" si="399"/>
        <v>0</v>
      </c>
      <c r="DQ301" s="7">
        <f t="shared" si="399"/>
        <v>0</v>
      </c>
      <c r="DR301" s="7">
        <f t="shared" si="399"/>
        <v>0</v>
      </c>
      <c r="DS301" s="7">
        <f t="shared" si="399"/>
        <v>0</v>
      </c>
      <c r="DT301" s="7">
        <f t="shared" si="399"/>
        <v>0</v>
      </c>
      <c r="DU301" s="7">
        <f t="shared" si="399"/>
        <v>0</v>
      </c>
      <c r="DV301" s="7">
        <f t="shared" si="399"/>
        <v>0</v>
      </c>
      <c r="DW301" s="7">
        <f t="shared" si="399"/>
        <v>0</v>
      </c>
      <c r="DX301" s="7">
        <f t="shared" si="399"/>
        <v>0</v>
      </c>
      <c r="DY301" s="7">
        <f t="shared" si="399"/>
        <v>0</v>
      </c>
      <c r="DZ301" s="7">
        <f t="shared" si="399"/>
        <v>0</v>
      </c>
      <c r="EA301" s="7">
        <f t="shared" si="399"/>
        <v>0</v>
      </c>
      <c r="EB301" s="7">
        <f t="shared" ref="EB301:FX301" si="400">((EB298*(EB92+EB93)+(EB299*(EB98+EB96)))*-1)</f>
        <v>0</v>
      </c>
      <c r="EC301" s="7">
        <f t="shared" si="400"/>
        <v>0</v>
      </c>
      <c r="ED301" s="7">
        <f t="shared" si="400"/>
        <v>0</v>
      </c>
      <c r="EE301" s="7">
        <f t="shared" si="400"/>
        <v>0</v>
      </c>
      <c r="EF301" s="7">
        <f t="shared" si="400"/>
        <v>0</v>
      </c>
      <c r="EG301" s="7">
        <f t="shared" si="400"/>
        <v>0</v>
      </c>
      <c r="EH301" s="7">
        <f t="shared" si="400"/>
        <v>0</v>
      </c>
      <c r="EI301" s="7">
        <f t="shared" si="400"/>
        <v>0</v>
      </c>
      <c r="EJ301" s="7">
        <f t="shared" si="400"/>
        <v>0</v>
      </c>
      <c r="EK301" s="7">
        <f t="shared" si="400"/>
        <v>0</v>
      </c>
      <c r="EL301" s="7">
        <f t="shared" si="400"/>
        <v>0</v>
      </c>
      <c r="EM301" s="7">
        <f t="shared" si="400"/>
        <v>0</v>
      </c>
      <c r="EN301" s="7">
        <f t="shared" si="400"/>
        <v>0</v>
      </c>
      <c r="EO301" s="7">
        <f t="shared" si="400"/>
        <v>0</v>
      </c>
      <c r="EP301" s="7">
        <f t="shared" si="400"/>
        <v>0</v>
      </c>
      <c r="EQ301" s="7">
        <f t="shared" si="400"/>
        <v>-1353825.28</v>
      </c>
      <c r="ER301" s="7">
        <f t="shared" si="400"/>
        <v>0</v>
      </c>
      <c r="ES301" s="7">
        <f t="shared" si="400"/>
        <v>0</v>
      </c>
      <c r="ET301" s="7">
        <f t="shared" si="400"/>
        <v>0</v>
      </c>
      <c r="EU301" s="7">
        <f t="shared" si="400"/>
        <v>0</v>
      </c>
      <c r="EV301" s="7">
        <f t="shared" si="400"/>
        <v>0</v>
      </c>
      <c r="EW301" s="7">
        <f t="shared" si="400"/>
        <v>0</v>
      </c>
      <c r="EX301" s="7">
        <f t="shared" si="400"/>
        <v>0</v>
      </c>
      <c r="EY301" s="7">
        <f t="shared" si="400"/>
        <v>0</v>
      </c>
      <c r="EZ301" s="7">
        <f t="shared" si="400"/>
        <v>0</v>
      </c>
      <c r="FA301" s="7">
        <f t="shared" si="400"/>
        <v>0</v>
      </c>
      <c r="FB301" s="7">
        <f t="shared" si="400"/>
        <v>0</v>
      </c>
      <c r="FC301" s="7">
        <f t="shared" si="400"/>
        <v>0</v>
      </c>
      <c r="FD301" s="7">
        <f t="shared" si="400"/>
        <v>0</v>
      </c>
      <c r="FE301" s="7">
        <f t="shared" si="400"/>
        <v>0</v>
      </c>
      <c r="FF301" s="7">
        <f t="shared" si="400"/>
        <v>0</v>
      </c>
      <c r="FG301" s="7">
        <f t="shared" si="400"/>
        <v>0</v>
      </c>
      <c r="FH301" s="7">
        <f t="shared" si="400"/>
        <v>0</v>
      </c>
      <c r="FI301" s="7">
        <f t="shared" si="400"/>
        <v>0</v>
      </c>
      <c r="FJ301" s="7">
        <f t="shared" si="400"/>
        <v>0</v>
      </c>
      <c r="FK301" s="7">
        <f t="shared" si="400"/>
        <v>0</v>
      </c>
      <c r="FL301" s="7">
        <f t="shared" si="400"/>
        <v>0</v>
      </c>
      <c r="FM301" s="7">
        <f t="shared" si="400"/>
        <v>0</v>
      </c>
      <c r="FN301" s="7">
        <f t="shared" si="400"/>
        <v>0</v>
      </c>
      <c r="FO301" s="7">
        <f t="shared" si="400"/>
        <v>0</v>
      </c>
      <c r="FP301" s="7">
        <f t="shared" si="400"/>
        <v>0</v>
      </c>
      <c r="FQ301" s="7">
        <f t="shared" si="400"/>
        <v>0</v>
      </c>
      <c r="FR301" s="7">
        <f t="shared" si="400"/>
        <v>0</v>
      </c>
      <c r="FS301" s="7">
        <f t="shared" si="400"/>
        <v>0</v>
      </c>
      <c r="FT301" s="7">
        <f t="shared" si="400"/>
        <v>0</v>
      </c>
      <c r="FU301" s="7">
        <f t="shared" si="400"/>
        <v>0</v>
      </c>
      <c r="FV301" s="7">
        <f t="shared" si="400"/>
        <v>0</v>
      </c>
      <c r="FW301" s="7">
        <f t="shared" si="400"/>
        <v>0</v>
      </c>
      <c r="FX301" s="7">
        <f t="shared" si="400"/>
        <v>0</v>
      </c>
      <c r="FY301" s="7">
        <f>SUM(C301:FX301)</f>
        <v>-226371999.05704689</v>
      </c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</row>
    <row r="302" spans="1:195" x14ac:dyDescent="0.35">
      <c r="A302" s="6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</row>
    <row r="303" spans="1:195" x14ac:dyDescent="0.35">
      <c r="A303" s="6" t="s">
        <v>872</v>
      </c>
      <c r="B303" s="7" t="s">
        <v>873</v>
      </c>
      <c r="C303" s="7">
        <f t="shared" ref="C303:BN303" si="401">C289+C301</f>
        <v>72815996.181310207</v>
      </c>
      <c r="D303" s="7">
        <f t="shared" si="401"/>
        <v>374148115.34478033</v>
      </c>
      <c r="E303" s="7">
        <f t="shared" si="401"/>
        <v>62224577.273939706</v>
      </c>
      <c r="F303" s="7">
        <f t="shared" si="401"/>
        <v>232279564.04050744</v>
      </c>
      <c r="G303" s="7">
        <f t="shared" si="401"/>
        <v>17081708.168492332</v>
      </c>
      <c r="H303" s="7">
        <f t="shared" si="401"/>
        <v>12253198.216538938</v>
      </c>
      <c r="I303" s="7">
        <f t="shared" si="401"/>
        <v>86161967.476360232</v>
      </c>
      <c r="J303" s="7">
        <f t="shared" si="401"/>
        <v>22641774.320816964</v>
      </c>
      <c r="K303" s="7">
        <f t="shared" si="401"/>
        <v>3938390.7765062246</v>
      </c>
      <c r="L303" s="7">
        <f t="shared" si="401"/>
        <v>24995723.198189951</v>
      </c>
      <c r="M303" s="7">
        <f t="shared" si="401"/>
        <v>13504246.88097951</v>
      </c>
      <c r="N303" s="7">
        <f t="shared" si="401"/>
        <v>553672665.82704341</v>
      </c>
      <c r="O303" s="7">
        <f t="shared" si="401"/>
        <v>137612526.15263063</v>
      </c>
      <c r="P303" s="7">
        <f t="shared" si="401"/>
        <v>4833346.2310238834</v>
      </c>
      <c r="Q303" s="7">
        <f t="shared" si="401"/>
        <v>424034508.57157212</v>
      </c>
      <c r="R303" s="7">
        <f t="shared" si="401"/>
        <v>62522125.514135867</v>
      </c>
      <c r="S303" s="7">
        <f t="shared" si="401"/>
        <v>17711650.176864732</v>
      </c>
      <c r="T303" s="7">
        <f t="shared" si="401"/>
        <v>2979306.04411407</v>
      </c>
      <c r="U303" s="7">
        <f t="shared" si="401"/>
        <v>1143852.033546167</v>
      </c>
      <c r="V303" s="7">
        <f t="shared" si="401"/>
        <v>3871377.7218104503</v>
      </c>
      <c r="W303" s="7">
        <f t="shared" si="401"/>
        <v>3380703.4520952301</v>
      </c>
      <c r="X303" s="7">
        <f t="shared" si="401"/>
        <v>1043536.421349784</v>
      </c>
      <c r="Y303" s="7">
        <f t="shared" si="401"/>
        <v>10390533.55906794</v>
      </c>
      <c r="Z303" s="7">
        <f t="shared" si="401"/>
        <v>3476505.82281136</v>
      </c>
      <c r="AA303" s="7">
        <f t="shared" si="401"/>
        <v>322659867.59818852</v>
      </c>
      <c r="AB303" s="7">
        <f t="shared" si="401"/>
        <v>294177980.62067217</v>
      </c>
      <c r="AC303" s="7">
        <f t="shared" si="401"/>
        <v>10209950.465586673</v>
      </c>
      <c r="AD303" s="7">
        <f t="shared" si="401"/>
        <v>13067902.288856763</v>
      </c>
      <c r="AE303" s="7">
        <f t="shared" si="401"/>
        <v>1883589.9886930618</v>
      </c>
      <c r="AF303" s="7">
        <f t="shared" si="401"/>
        <v>3083692.812149521</v>
      </c>
      <c r="AG303" s="7">
        <f t="shared" si="401"/>
        <v>7316216.5070734797</v>
      </c>
      <c r="AH303" s="7">
        <f t="shared" si="401"/>
        <v>10718383.738886531</v>
      </c>
      <c r="AI303" s="7">
        <f t="shared" si="401"/>
        <v>4882181.4232205078</v>
      </c>
      <c r="AJ303" s="7">
        <f t="shared" si="401"/>
        <v>3082782.1354206898</v>
      </c>
      <c r="AK303" s="7">
        <f t="shared" si="401"/>
        <v>3201325.844435629</v>
      </c>
      <c r="AL303" s="7">
        <f t="shared" si="401"/>
        <v>4056008.7345581092</v>
      </c>
      <c r="AM303" s="7">
        <f t="shared" si="401"/>
        <v>4918352.5651561068</v>
      </c>
      <c r="AN303" s="7">
        <f t="shared" si="401"/>
        <v>4524590.8918767134</v>
      </c>
      <c r="AO303" s="7">
        <f t="shared" si="401"/>
        <v>46543902.805135228</v>
      </c>
      <c r="AP303" s="7">
        <f t="shared" si="401"/>
        <v>931535012.78308928</v>
      </c>
      <c r="AQ303" s="7">
        <f t="shared" si="401"/>
        <v>3893301.4478232018</v>
      </c>
      <c r="AR303" s="7">
        <f t="shared" si="401"/>
        <v>632307200.50651109</v>
      </c>
      <c r="AS303" s="7">
        <f t="shared" si="401"/>
        <v>71249325.02460961</v>
      </c>
      <c r="AT303" s="7">
        <f t="shared" si="401"/>
        <v>24494564.764110968</v>
      </c>
      <c r="AU303" s="7">
        <f t="shared" si="401"/>
        <v>4345186.1584723135</v>
      </c>
      <c r="AV303" s="7">
        <f t="shared" si="401"/>
        <v>4601230.9374006074</v>
      </c>
      <c r="AW303" s="7">
        <f t="shared" si="401"/>
        <v>4028530.4141529826</v>
      </c>
      <c r="AX303" s="7">
        <f t="shared" si="401"/>
        <v>1529552.4080796225</v>
      </c>
      <c r="AY303" s="7">
        <f t="shared" si="401"/>
        <v>5495977.6959884102</v>
      </c>
      <c r="AZ303" s="7">
        <f t="shared" si="401"/>
        <v>135078921.45887029</v>
      </c>
      <c r="BA303" s="7">
        <f t="shared" si="401"/>
        <v>93604922.233243629</v>
      </c>
      <c r="BB303" s="7">
        <f t="shared" si="401"/>
        <v>79326641.417058632</v>
      </c>
      <c r="BC303" s="7">
        <f t="shared" si="401"/>
        <v>237754138.42934814</v>
      </c>
      <c r="BD303" s="7">
        <f t="shared" si="401"/>
        <v>36544058.365064412</v>
      </c>
      <c r="BE303" s="7">
        <f t="shared" si="401"/>
        <v>14108792.004636338</v>
      </c>
      <c r="BF303" s="7">
        <f t="shared" si="401"/>
        <v>257850672.0701682</v>
      </c>
      <c r="BG303" s="7">
        <f t="shared" si="401"/>
        <v>10696789.854053728</v>
      </c>
      <c r="BH303" s="7">
        <f t="shared" si="401"/>
        <v>6954188.8734089704</v>
      </c>
      <c r="BI303" s="7">
        <f t="shared" si="401"/>
        <v>4162296.1754704942</v>
      </c>
      <c r="BJ303" s="7">
        <f t="shared" si="401"/>
        <v>63752637.96148666</v>
      </c>
      <c r="BK303" s="7">
        <f t="shared" si="401"/>
        <v>309743900.8996743</v>
      </c>
      <c r="BL303" s="7">
        <f t="shared" si="401"/>
        <v>2355445.5784955267</v>
      </c>
      <c r="BM303" s="7">
        <f t="shared" si="401"/>
        <v>4988682.8867516555</v>
      </c>
      <c r="BN303" s="7">
        <f t="shared" si="401"/>
        <v>33374465.01442083</v>
      </c>
      <c r="BO303" s="7">
        <f t="shared" ref="BO303:DZ303" si="402">BO289+BO301</f>
        <v>13689409.144793</v>
      </c>
      <c r="BP303" s="7">
        <f t="shared" si="402"/>
        <v>3244184.137223484</v>
      </c>
      <c r="BQ303" s="7">
        <f t="shared" si="402"/>
        <v>63559471.839730315</v>
      </c>
      <c r="BR303" s="7">
        <f t="shared" si="402"/>
        <v>46142079.783879876</v>
      </c>
      <c r="BS303" s="7">
        <f t="shared" si="402"/>
        <v>13243670.645461027</v>
      </c>
      <c r="BT303" s="7">
        <f t="shared" si="402"/>
        <v>5339859.99603853</v>
      </c>
      <c r="BU303" s="7">
        <f t="shared" si="402"/>
        <v>5437529.927515531</v>
      </c>
      <c r="BV303" s="7">
        <f t="shared" si="402"/>
        <v>13576068.113120001</v>
      </c>
      <c r="BW303" s="7">
        <f t="shared" si="402"/>
        <v>21131657.277504537</v>
      </c>
      <c r="BX303" s="7">
        <f t="shared" si="402"/>
        <v>1595451.9386439002</v>
      </c>
      <c r="BY303" s="7">
        <f t="shared" si="402"/>
        <v>5444053.8906747568</v>
      </c>
      <c r="BZ303" s="7">
        <f t="shared" si="402"/>
        <v>3355684.1223016353</v>
      </c>
      <c r="CA303" s="7">
        <f t="shared" si="402"/>
        <v>2890900.7113914825</v>
      </c>
      <c r="CB303" s="7">
        <f t="shared" si="402"/>
        <v>784142389.18862808</v>
      </c>
      <c r="CC303" s="7">
        <f t="shared" si="402"/>
        <v>3232043.2052278528</v>
      </c>
      <c r="CD303" s="7">
        <f t="shared" si="402"/>
        <v>3198149.4837187272</v>
      </c>
      <c r="CE303" s="7">
        <f t="shared" si="402"/>
        <v>2770735.7689780602</v>
      </c>
      <c r="CF303" s="7">
        <f t="shared" si="402"/>
        <v>2317142.4120947756</v>
      </c>
      <c r="CG303" s="7">
        <f t="shared" si="402"/>
        <v>3365051.7299642456</v>
      </c>
      <c r="CH303" s="7">
        <f t="shared" si="402"/>
        <v>2117222.315439974</v>
      </c>
      <c r="CI303" s="7">
        <f t="shared" si="402"/>
        <v>7791794.2610546146</v>
      </c>
      <c r="CJ303" s="7">
        <f t="shared" si="402"/>
        <v>10469914.624181231</v>
      </c>
      <c r="CK303" s="7">
        <f t="shared" si="402"/>
        <v>53703791.003413372</v>
      </c>
      <c r="CL303" s="7">
        <f t="shared" si="402"/>
        <v>14537940.299989326</v>
      </c>
      <c r="CM303" s="7">
        <f t="shared" si="402"/>
        <v>9038317.2189721335</v>
      </c>
      <c r="CN303" s="7">
        <f t="shared" si="402"/>
        <v>293284180.36569339</v>
      </c>
      <c r="CO303" s="7">
        <f t="shared" si="402"/>
        <v>149130934.5830982</v>
      </c>
      <c r="CP303" s="7">
        <f t="shared" si="402"/>
        <v>11619688.259474</v>
      </c>
      <c r="CQ303" s="7">
        <f t="shared" si="402"/>
        <v>9572855.9939941596</v>
      </c>
      <c r="CR303" s="7">
        <f t="shared" si="402"/>
        <v>3700947.7404543343</v>
      </c>
      <c r="CS303" s="7">
        <f t="shared" si="402"/>
        <v>4323180.9567651125</v>
      </c>
      <c r="CT303" s="7">
        <f t="shared" si="402"/>
        <v>2104918.0677532442</v>
      </c>
      <c r="CU303" s="7">
        <f t="shared" si="402"/>
        <v>4206280.9989629406</v>
      </c>
      <c r="CV303" s="7">
        <f t="shared" si="402"/>
        <v>981131.73039215803</v>
      </c>
      <c r="CW303" s="7">
        <f t="shared" si="402"/>
        <v>3439070.7294741967</v>
      </c>
      <c r="CX303" s="7">
        <f t="shared" si="402"/>
        <v>5539827.6882832982</v>
      </c>
      <c r="CY303" s="7">
        <f t="shared" si="402"/>
        <v>1065555.0136242905</v>
      </c>
      <c r="CZ303" s="7">
        <f t="shared" si="402"/>
        <v>19985166.760668918</v>
      </c>
      <c r="DA303" s="7">
        <f t="shared" si="402"/>
        <v>3333814.3819363364</v>
      </c>
      <c r="DB303" s="7">
        <f t="shared" si="402"/>
        <v>4406717.5579835046</v>
      </c>
      <c r="DC303" s="7">
        <f t="shared" si="402"/>
        <v>3136415.2663428863</v>
      </c>
      <c r="DD303" s="7">
        <f t="shared" si="402"/>
        <v>2984406.8361188681</v>
      </c>
      <c r="DE303" s="7">
        <f t="shared" si="402"/>
        <v>4352091.9398738453</v>
      </c>
      <c r="DF303" s="7">
        <f t="shared" si="402"/>
        <v>204464411.23495251</v>
      </c>
      <c r="DG303" s="7">
        <f t="shared" si="402"/>
        <v>2016982.7636350868</v>
      </c>
      <c r="DH303" s="7">
        <f t="shared" si="402"/>
        <v>19637471.248111468</v>
      </c>
      <c r="DI303" s="7">
        <f t="shared" si="402"/>
        <v>25511386.123633418</v>
      </c>
      <c r="DJ303" s="7">
        <f t="shared" si="402"/>
        <v>7335994.1091413861</v>
      </c>
      <c r="DK303" s="7">
        <f t="shared" si="402"/>
        <v>5732202.4168736339</v>
      </c>
      <c r="DL303" s="7">
        <f t="shared" si="402"/>
        <v>60911571.427842803</v>
      </c>
      <c r="DM303" s="7">
        <f t="shared" si="402"/>
        <v>3961691.7125203288</v>
      </c>
      <c r="DN303" s="7">
        <f t="shared" si="402"/>
        <v>14571888.637290249</v>
      </c>
      <c r="DO303" s="7">
        <f t="shared" si="402"/>
        <v>34633051.760881893</v>
      </c>
      <c r="DP303" s="7">
        <f t="shared" si="402"/>
        <v>3509058.6070029209</v>
      </c>
      <c r="DQ303" s="7">
        <f t="shared" si="402"/>
        <v>9249359.6099999994</v>
      </c>
      <c r="DR303" s="7">
        <f t="shared" si="402"/>
        <v>15230862.970941585</v>
      </c>
      <c r="DS303" s="7">
        <f t="shared" si="402"/>
        <v>7974734.4783758391</v>
      </c>
      <c r="DT303" s="7">
        <f t="shared" si="402"/>
        <v>3357525.3253061255</v>
      </c>
      <c r="DU303" s="7">
        <f t="shared" si="402"/>
        <v>4741556.3142627962</v>
      </c>
      <c r="DV303" s="7">
        <f t="shared" si="402"/>
        <v>3526920.6194957555</v>
      </c>
      <c r="DW303" s="7">
        <f t="shared" si="402"/>
        <v>4343812.719491018</v>
      </c>
      <c r="DX303" s="7">
        <f t="shared" si="402"/>
        <v>3376482.5877444865</v>
      </c>
      <c r="DY303" s="7">
        <f t="shared" si="402"/>
        <v>4692917.2348011648</v>
      </c>
      <c r="DZ303" s="7">
        <f t="shared" si="402"/>
        <v>8647207.1340153441</v>
      </c>
      <c r="EA303" s="7">
        <f t="shared" ref="EA303:FX303" si="403">EA289+EA301</f>
        <v>6721729.6699999999</v>
      </c>
      <c r="EB303" s="7">
        <f t="shared" si="403"/>
        <v>6642139.9273129329</v>
      </c>
      <c r="EC303" s="7">
        <f t="shared" si="403"/>
        <v>3980153.0021301066</v>
      </c>
      <c r="ED303" s="7">
        <f t="shared" si="403"/>
        <v>22022860.163410001</v>
      </c>
      <c r="EE303" s="7">
        <f t="shared" si="403"/>
        <v>3302878.449670868</v>
      </c>
      <c r="EF303" s="7">
        <f t="shared" si="403"/>
        <v>15627960.204998732</v>
      </c>
      <c r="EG303" s="7">
        <f t="shared" si="403"/>
        <v>3720995.5070636333</v>
      </c>
      <c r="EH303" s="7">
        <f t="shared" si="403"/>
        <v>3710858.7393073984</v>
      </c>
      <c r="EI303" s="7">
        <f t="shared" si="403"/>
        <v>157246867.97593281</v>
      </c>
      <c r="EJ303" s="7">
        <f t="shared" si="403"/>
        <v>104121368.60620281</v>
      </c>
      <c r="EK303" s="7">
        <f t="shared" si="403"/>
        <v>7548772.3602071078</v>
      </c>
      <c r="EL303" s="7">
        <f t="shared" si="403"/>
        <v>5308462.2565831179</v>
      </c>
      <c r="EM303" s="7">
        <f t="shared" si="403"/>
        <v>4963941.6672257874</v>
      </c>
      <c r="EN303" s="7">
        <f t="shared" si="403"/>
        <v>10939258.882007608</v>
      </c>
      <c r="EO303" s="7">
        <f t="shared" si="403"/>
        <v>4387335.6767174881</v>
      </c>
      <c r="EP303" s="7">
        <f t="shared" si="403"/>
        <v>5436645.4313149834</v>
      </c>
      <c r="EQ303" s="7">
        <f t="shared" si="403"/>
        <v>27155829.894165598</v>
      </c>
      <c r="ER303" s="7">
        <f t="shared" si="403"/>
        <v>4621229.7496711994</v>
      </c>
      <c r="ES303" s="7">
        <f t="shared" si="403"/>
        <v>3121705.9743080563</v>
      </c>
      <c r="ET303" s="7">
        <f t="shared" si="403"/>
        <v>3785292.3541035475</v>
      </c>
      <c r="EU303" s="7">
        <f t="shared" si="403"/>
        <v>7055009.7432170026</v>
      </c>
      <c r="EV303" s="7">
        <f t="shared" si="403"/>
        <v>1711838.0432717325</v>
      </c>
      <c r="EW303" s="7">
        <f t="shared" si="403"/>
        <v>12292596.849497333</v>
      </c>
      <c r="EX303" s="7">
        <f t="shared" si="403"/>
        <v>3309003.4723844482</v>
      </c>
      <c r="EY303" s="7">
        <f t="shared" si="403"/>
        <v>8203949.0108185718</v>
      </c>
      <c r="EZ303" s="7">
        <f t="shared" si="403"/>
        <v>2521880.0016418179</v>
      </c>
      <c r="FA303" s="7">
        <f t="shared" si="403"/>
        <v>38950272.901057556</v>
      </c>
      <c r="FB303" s="7">
        <f t="shared" si="403"/>
        <v>4468822.5766999992</v>
      </c>
      <c r="FC303" s="7">
        <f t="shared" si="403"/>
        <v>21645552.277674109</v>
      </c>
      <c r="FD303" s="7">
        <f t="shared" si="403"/>
        <v>5141144.1741467351</v>
      </c>
      <c r="FE303" s="7">
        <f t="shared" si="403"/>
        <v>1830828.0421721505</v>
      </c>
      <c r="FF303" s="7">
        <f t="shared" si="403"/>
        <v>3407782.1625263449</v>
      </c>
      <c r="FG303" s="7">
        <f t="shared" si="403"/>
        <v>2538494.9289402901</v>
      </c>
      <c r="FH303" s="7">
        <f t="shared" si="403"/>
        <v>1511492.766566969</v>
      </c>
      <c r="FI303" s="7">
        <f t="shared" si="403"/>
        <v>18815624.332987048</v>
      </c>
      <c r="FJ303" s="7">
        <f t="shared" si="403"/>
        <v>20852762.072160002</v>
      </c>
      <c r="FK303" s="7">
        <f t="shared" si="403"/>
        <v>27302087.760000002</v>
      </c>
      <c r="FL303" s="7">
        <f t="shared" si="403"/>
        <v>82581551.004853517</v>
      </c>
      <c r="FM303" s="7">
        <f t="shared" si="403"/>
        <v>38600498.877074152</v>
      </c>
      <c r="FN303" s="7">
        <f t="shared" si="403"/>
        <v>235937040.083664</v>
      </c>
      <c r="FO303" s="7">
        <f t="shared" si="403"/>
        <v>12131574.08519</v>
      </c>
      <c r="FP303" s="7">
        <f t="shared" si="403"/>
        <v>24523390.864807393</v>
      </c>
      <c r="FQ303" s="7">
        <f t="shared" si="403"/>
        <v>10905632.656750001</v>
      </c>
      <c r="FR303" s="7">
        <f t="shared" si="403"/>
        <v>3137048.98</v>
      </c>
      <c r="FS303" s="7">
        <f t="shared" si="403"/>
        <v>3244741.3325134683</v>
      </c>
      <c r="FT303" s="7">
        <f t="shared" si="403"/>
        <v>1386846.1371200001</v>
      </c>
      <c r="FU303" s="7">
        <f t="shared" si="403"/>
        <v>9866430.6045233011</v>
      </c>
      <c r="FV303" s="7">
        <f t="shared" si="403"/>
        <v>8070854.2646131394</v>
      </c>
      <c r="FW303" s="7">
        <f t="shared" si="403"/>
        <v>3106490.3612929964</v>
      </c>
      <c r="FX303" s="7">
        <f t="shared" si="403"/>
        <v>1324030.4365146512</v>
      </c>
      <c r="FY303" s="7">
        <f>-(FY289+FY301)</f>
        <v>226371999.05704689</v>
      </c>
      <c r="FZ303" s="7">
        <f>SUM(C303:FY303)</f>
        <v>9173863406.4899998</v>
      </c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</row>
    <row r="304" spans="1:195" x14ac:dyDescent="0.35">
      <c r="A304" s="6" t="s">
        <v>874</v>
      </c>
      <c r="B304" s="7" t="s">
        <v>875</v>
      </c>
      <c r="C304" s="7">
        <f t="shared" ref="C304:BN305" si="404">C290</f>
        <v>32425784.73</v>
      </c>
      <c r="D304" s="7">
        <f t="shared" si="404"/>
        <v>114595599.528</v>
      </c>
      <c r="E304" s="7">
        <f t="shared" si="404"/>
        <v>33324740.280000001</v>
      </c>
      <c r="F304" s="7">
        <f t="shared" si="404"/>
        <v>81676283.282999992</v>
      </c>
      <c r="G304" s="7">
        <f t="shared" si="404"/>
        <v>13026936.57364</v>
      </c>
      <c r="H304" s="7">
        <f t="shared" si="404"/>
        <v>3519667.7009999999</v>
      </c>
      <c r="I304" s="7">
        <f t="shared" si="404"/>
        <v>29997445.77</v>
      </c>
      <c r="J304" s="7">
        <f t="shared" si="404"/>
        <v>4411125.7560000001</v>
      </c>
      <c r="K304" s="7">
        <f t="shared" si="404"/>
        <v>1268069.7690000001</v>
      </c>
      <c r="L304" s="7">
        <f t="shared" si="404"/>
        <v>20666080.574360002</v>
      </c>
      <c r="M304" s="7">
        <f t="shared" si="404"/>
        <v>7916244.56238</v>
      </c>
      <c r="N304" s="7">
        <f t="shared" si="404"/>
        <v>166503812.34416398</v>
      </c>
      <c r="O304" s="7">
        <f t="shared" si="404"/>
        <v>66717128.574000001</v>
      </c>
      <c r="P304" s="7">
        <f t="shared" si="404"/>
        <v>1402240.5179999999</v>
      </c>
      <c r="Q304" s="7">
        <f t="shared" si="404"/>
        <v>143352184.48199999</v>
      </c>
      <c r="R304" s="7">
        <f t="shared" si="404"/>
        <v>1850347.549532</v>
      </c>
      <c r="S304" s="7">
        <f t="shared" si="404"/>
        <v>13555862.89662</v>
      </c>
      <c r="T304" s="7">
        <f t="shared" si="404"/>
        <v>587522.16430400009</v>
      </c>
      <c r="U304" s="7">
        <f t="shared" si="404"/>
        <v>657943.23589800007</v>
      </c>
      <c r="V304" s="7">
        <f t="shared" si="404"/>
        <v>893296.59299999999</v>
      </c>
      <c r="W304" s="7">
        <f t="shared" si="404"/>
        <v>178294.36499999999</v>
      </c>
      <c r="X304" s="7">
        <f t="shared" si="404"/>
        <v>250283.43195200001</v>
      </c>
      <c r="Y304" s="7">
        <f t="shared" si="404"/>
        <v>1617361.1967800001</v>
      </c>
      <c r="Z304" s="7">
        <f t="shared" si="404"/>
        <v>581565.58695000003</v>
      </c>
      <c r="AA304" s="7">
        <f t="shared" si="404"/>
        <v>164662970.60699999</v>
      </c>
      <c r="AB304" s="7">
        <f t="shared" si="404"/>
        <v>257512553.54100001</v>
      </c>
      <c r="AC304" s="7">
        <f t="shared" si="404"/>
        <v>7750127.1818599999</v>
      </c>
      <c r="AD304" s="7">
        <f t="shared" si="404"/>
        <v>8158394.6898090001</v>
      </c>
      <c r="AE304" s="7">
        <f t="shared" si="404"/>
        <v>572106.27833600005</v>
      </c>
      <c r="AF304" s="7">
        <f t="shared" si="404"/>
        <v>956043.31411400007</v>
      </c>
      <c r="AG304" s="7">
        <f t="shared" si="404"/>
        <v>4090101.3565499997</v>
      </c>
      <c r="AH304" s="7">
        <f t="shared" si="404"/>
        <v>785310.57920599997</v>
      </c>
      <c r="AI304" s="7">
        <f t="shared" si="404"/>
        <v>271215.40499999997</v>
      </c>
      <c r="AJ304" s="7">
        <f t="shared" si="404"/>
        <v>747296.48057999997</v>
      </c>
      <c r="AK304" s="7">
        <f t="shared" si="404"/>
        <v>1291027.3985599999</v>
      </c>
      <c r="AL304" s="7">
        <f t="shared" si="404"/>
        <v>2411791.0649999999</v>
      </c>
      <c r="AM304" s="7">
        <f t="shared" si="404"/>
        <v>1121170.4349120001</v>
      </c>
      <c r="AN304" s="7">
        <f t="shared" si="404"/>
        <v>3866681.8259319998</v>
      </c>
      <c r="AO304" s="7">
        <f t="shared" si="404"/>
        <v>12980196.061392</v>
      </c>
      <c r="AP304" s="7">
        <f t="shared" si="404"/>
        <v>679843068.597</v>
      </c>
      <c r="AQ304" s="7">
        <f t="shared" si="404"/>
        <v>2114250.3553510001</v>
      </c>
      <c r="AR304" s="7">
        <f t="shared" si="404"/>
        <v>279746657.74800003</v>
      </c>
      <c r="AS304" s="7">
        <f t="shared" si="404"/>
        <v>55593013.588979997</v>
      </c>
      <c r="AT304" s="7">
        <f t="shared" si="404"/>
        <v>9917911.6469999999</v>
      </c>
      <c r="AU304" s="7">
        <f t="shared" si="404"/>
        <v>1491790.388304</v>
      </c>
      <c r="AV304" s="7">
        <f t="shared" si="404"/>
        <v>1174177.3500000001</v>
      </c>
      <c r="AW304" s="7">
        <f t="shared" si="404"/>
        <v>867860.19571599993</v>
      </c>
      <c r="AX304" s="7">
        <f t="shared" si="404"/>
        <v>588632.45316999999</v>
      </c>
      <c r="AY304" s="7">
        <f t="shared" si="404"/>
        <v>1552129.83</v>
      </c>
      <c r="AZ304" s="7">
        <f t="shared" si="404"/>
        <v>15500658.525600001</v>
      </c>
      <c r="BA304" s="7">
        <f t="shared" si="404"/>
        <v>21248916.46308</v>
      </c>
      <c r="BB304" s="7">
        <f t="shared" si="404"/>
        <v>5504486.0564399995</v>
      </c>
      <c r="BC304" s="7">
        <f t="shared" si="404"/>
        <v>85384464.754649997</v>
      </c>
      <c r="BD304" s="7">
        <f t="shared" si="404"/>
        <v>14463480.689999999</v>
      </c>
      <c r="BE304" s="7">
        <f t="shared" si="404"/>
        <v>4722346.6219999995</v>
      </c>
      <c r="BF304" s="7">
        <f t="shared" si="404"/>
        <v>74634302.879999995</v>
      </c>
      <c r="BG304" s="7">
        <f t="shared" si="404"/>
        <v>1638243.3599999999</v>
      </c>
      <c r="BH304" s="7">
        <f t="shared" si="404"/>
        <v>1820837.89836</v>
      </c>
      <c r="BI304" s="7">
        <f t="shared" si="404"/>
        <v>613008.07718999998</v>
      </c>
      <c r="BJ304" s="7">
        <f t="shared" si="404"/>
        <v>23967630.05336</v>
      </c>
      <c r="BK304" s="7">
        <f t="shared" si="404"/>
        <v>44962018.380000003</v>
      </c>
      <c r="BL304" s="7">
        <f t="shared" si="404"/>
        <v>207306.21599999999</v>
      </c>
      <c r="BM304" s="7">
        <f t="shared" si="404"/>
        <v>978696.20935200003</v>
      </c>
      <c r="BN304" s="7">
        <f t="shared" si="404"/>
        <v>8899034.841</v>
      </c>
      <c r="BO304" s="7">
        <f t="shared" ref="BO304:DZ305" si="405">BO290</f>
        <v>3354248.7890300001</v>
      </c>
      <c r="BP304" s="7">
        <f t="shared" si="405"/>
        <v>2212566.04464</v>
      </c>
      <c r="BQ304" s="7">
        <f t="shared" si="405"/>
        <v>45267036.42447</v>
      </c>
      <c r="BR304" s="7">
        <f t="shared" si="405"/>
        <v>10337657.33</v>
      </c>
      <c r="BS304" s="7">
        <f t="shared" si="405"/>
        <v>5477139.0535499994</v>
      </c>
      <c r="BT304" s="7">
        <f t="shared" si="405"/>
        <v>3073659.2864099997</v>
      </c>
      <c r="BU304" s="7">
        <f t="shared" si="405"/>
        <v>2157890.8559599998</v>
      </c>
      <c r="BV304" s="7">
        <f t="shared" si="405"/>
        <v>12805400.56312</v>
      </c>
      <c r="BW304" s="7">
        <f t="shared" si="405"/>
        <v>16741560.377079999</v>
      </c>
      <c r="BX304" s="7">
        <f t="shared" si="405"/>
        <v>1060882.92258</v>
      </c>
      <c r="BY304" s="7">
        <f t="shared" si="405"/>
        <v>3233804.5180739998</v>
      </c>
      <c r="BZ304" s="7">
        <f t="shared" si="405"/>
        <v>955143.38699999999</v>
      </c>
      <c r="CA304" s="7">
        <f t="shared" si="405"/>
        <v>2192659.0468830001</v>
      </c>
      <c r="CB304" s="7">
        <f t="shared" si="405"/>
        <v>364581937.17000002</v>
      </c>
      <c r="CC304" s="7">
        <f t="shared" si="405"/>
        <v>504684.56403999997</v>
      </c>
      <c r="CD304" s="7">
        <f t="shared" si="405"/>
        <v>440732.83959999995</v>
      </c>
      <c r="CE304" s="7">
        <f t="shared" si="405"/>
        <v>1128050.388</v>
      </c>
      <c r="CF304" s="7">
        <f t="shared" si="405"/>
        <v>731879.87195400009</v>
      </c>
      <c r="CG304" s="7">
        <f t="shared" si="405"/>
        <v>637941.96</v>
      </c>
      <c r="CH304" s="7">
        <f t="shared" si="405"/>
        <v>446973.70437599998</v>
      </c>
      <c r="CI304" s="7">
        <f t="shared" si="405"/>
        <v>3083751.9720000001</v>
      </c>
      <c r="CJ304" s="7">
        <f t="shared" si="405"/>
        <v>9681679.9466999993</v>
      </c>
      <c r="CK304" s="7">
        <f t="shared" si="405"/>
        <v>15893608.499780001</v>
      </c>
      <c r="CL304" s="7">
        <f t="shared" si="405"/>
        <v>3003088.9253399996</v>
      </c>
      <c r="CM304" s="7">
        <f t="shared" si="405"/>
        <v>1856322.10962</v>
      </c>
      <c r="CN304" s="7">
        <f t="shared" si="405"/>
        <v>131685114.609</v>
      </c>
      <c r="CO304" s="7">
        <f t="shared" si="405"/>
        <v>83374360.529679999</v>
      </c>
      <c r="CP304" s="7">
        <f t="shared" si="405"/>
        <v>10927644.659474</v>
      </c>
      <c r="CQ304" s="7">
        <f t="shared" si="405"/>
        <v>2547403.0752789997</v>
      </c>
      <c r="CR304" s="7">
        <f t="shared" si="405"/>
        <v>710829.37916100002</v>
      </c>
      <c r="CS304" s="7">
        <f t="shared" si="405"/>
        <v>1429823.5580239999</v>
      </c>
      <c r="CT304" s="7">
        <f t="shared" si="405"/>
        <v>719746.06464</v>
      </c>
      <c r="CU304" s="7">
        <f t="shared" si="405"/>
        <v>443271.202704</v>
      </c>
      <c r="CV304" s="7">
        <f t="shared" si="405"/>
        <v>345602.09009200003</v>
      </c>
      <c r="CW304" s="7">
        <f t="shared" si="405"/>
        <v>1311446.7814409998</v>
      </c>
      <c r="CX304" s="7">
        <f t="shared" si="405"/>
        <v>2068377.2850239999</v>
      </c>
      <c r="CY304" s="7">
        <f t="shared" si="405"/>
        <v>167436.99</v>
      </c>
      <c r="CZ304" s="7">
        <f t="shared" si="405"/>
        <v>6167191.7699999996</v>
      </c>
      <c r="DA304" s="7">
        <f t="shared" si="405"/>
        <v>1253175.3810000001</v>
      </c>
      <c r="DB304" s="7">
        <f t="shared" si="405"/>
        <v>1109922.723</v>
      </c>
      <c r="DC304" s="7">
        <f t="shared" si="405"/>
        <v>1180701.5995079998</v>
      </c>
      <c r="DD304" s="7">
        <f t="shared" si="405"/>
        <v>1325548.0245000001</v>
      </c>
      <c r="DE304" s="7">
        <f t="shared" si="405"/>
        <v>2570216.7640499999</v>
      </c>
      <c r="DF304" s="7">
        <f t="shared" si="405"/>
        <v>67085264.609999999</v>
      </c>
      <c r="DG304" s="7">
        <f t="shared" si="405"/>
        <v>1278936.3927170001</v>
      </c>
      <c r="DH304" s="7">
        <f t="shared" si="405"/>
        <v>9682136.9755799994</v>
      </c>
      <c r="DI304" s="7">
        <f t="shared" si="405"/>
        <v>13199166.6764</v>
      </c>
      <c r="DJ304" s="7">
        <f t="shared" si="405"/>
        <v>1481157.7429200001</v>
      </c>
      <c r="DK304" s="7">
        <f t="shared" si="405"/>
        <v>1022360.4455</v>
      </c>
      <c r="DL304" s="7">
        <f t="shared" si="405"/>
        <v>20246630.123879999</v>
      </c>
      <c r="DM304" s="7">
        <f t="shared" si="405"/>
        <v>562663.69446000003</v>
      </c>
      <c r="DN304" s="7">
        <f t="shared" si="405"/>
        <v>7048684.017</v>
      </c>
      <c r="DO304" s="7">
        <f t="shared" si="405"/>
        <v>9386258.1300000008</v>
      </c>
      <c r="DP304" s="7">
        <f t="shared" si="405"/>
        <v>855703.17</v>
      </c>
      <c r="DQ304" s="7">
        <f t="shared" si="405"/>
        <v>8863164.7199999988</v>
      </c>
      <c r="DR304" s="7">
        <f t="shared" si="405"/>
        <v>2187007.5060000001</v>
      </c>
      <c r="DS304" s="7">
        <f t="shared" si="405"/>
        <v>995912.25300000003</v>
      </c>
      <c r="DT304" s="7">
        <f t="shared" si="405"/>
        <v>274761.22353900003</v>
      </c>
      <c r="DU304" s="7">
        <f t="shared" si="405"/>
        <v>758787.96600000001</v>
      </c>
      <c r="DV304" s="7">
        <f t="shared" si="405"/>
        <v>231441.78599999999</v>
      </c>
      <c r="DW304" s="7">
        <f t="shared" si="405"/>
        <v>507580.13307399995</v>
      </c>
      <c r="DX304" s="7">
        <f t="shared" si="405"/>
        <v>2220543.5761599997</v>
      </c>
      <c r="DY304" s="7">
        <f t="shared" si="405"/>
        <v>3066825.5411200002</v>
      </c>
      <c r="DZ304" s="7">
        <f t="shared" si="405"/>
        <v>4786602.5788059998</v>
      </c>
      <c r="EA304" s="7">
        <f t="shared" ref="EA304:FY305" si="406">EA290</f>
        <v>6149876.5499999998</v>
      </c>
      <c r="EB304" s="7">
        <f t="shared" si="406"/>
        <v>2219130.81</v>
      </c>
      <c r="EC304" s="7">
        <f t="shared" si="406"/>
        <v>948450.49199999997</v>
      </c>
      <c r="ED304" s="7">
        <f t="shared" si="406"/>
        <v>21451184.513410002</v>
      </c>
      <c r="EE304" s="7">
        <f t="shared" si="406"/>
        <v>467756.424</v>
      </c>
      <c r="EF304" s="7">
        <f t="shared" si="406"/>
        <v>2049781.4571750001</v>
      </c>
      <c r="EG304" s="7">
        <f t="shared" si="406"/>
        <v>779241.00599999994</v>
      </c>
      <c r="EH304" s="7">
        <f t="shared" si="406"/>
        <v>359386.98300000001</v>
      </c>
      <c r="EI304" s="7">
        <f t="shared" si="406"/>
        <v>33282608.103</v>
      </c>
      <c r="EJ304" s="7">
        <f t="shared" si="406"/>
        <v>27154323.386999998</v>
      </c>
      <c r="EK304" s="7">
        <f t="shared" si="406"/>
        <v>3821380.8086300003</v>
      </c>
      <c r="EL304" s="7">
        <f t="shared" si="406"/>
        <v>1801726.43028</v>
      </c>
      <c r="EM304" s="7">
        <f t="shared" si="406"/>
        <v>2152417.3398480001</v>
      </c>
      <c r="EN304" s="7">
        <f t="shared" si="406"/>
        <v>1973318.868</v>
      </c>
      <c r="EO304" s="7">
        <f t="shared" si="406"/>
        <v>1174715.379</v>
      </c>
      <c r="EP304" s="7">
        <f t="shared" si="406"/>
        <v>3452251.4506199998</v>
      </c>
      <c r="EQ304" s="7">
        <f t="shared" si="406"/>
        <v>10752568.143388001</v>
      </c>
      <c r="ER304" s="7">
        <f t="shared" si="406"/>
        <v>2829821.5199699998</v>
      </c>
      <c r="ES304" s="7">
        <f t="shared" si="406"/>
        <v>847799.58750199992</v>
      </c>
      <c r="ET304" s="7">
        <f t="shared" si="406"/>
        <v>1183582.287</v>
      </c>
      <c r="EU304" s="7">
        <f t="shared" si="406"/>
        <v>1110802.7069999999</v>
      </c>
      <c r="EV304" s="7">
        <f t="shared" si="406"/>
        <v>1035339.57198</v>
      </c>
      <c r="EW304" s="7">
        <f t="shared" si="406"/>
        <v>8827695.0611729994</v>
      </c>
      <c r="EX304" s="7">
        <f t="shared" si="406"/>
        <v>367629.55830999999</v>
      </c>
      <c r="EY304" s="7">
        <f t="shared" si="406"/>
        <v>812171.42099999997</v>
      </c>
      <c r="EZ304" s="7">
        <f t="shared" si="406"/>
        <v>710669.39015799994</v>
      </c>
      <c r="FA304" s="7">
        <f t="shared" si="406"/>
        <v>36063768.273599997</v>
      </c>
      <c r="FB304" s="7">
        <f t="shared" si="406"/>
        <v>4026170.4566999995</v>
      </c>
      <c r="FC304" s="7">
        <f t="shared" si="406"/>
        <v>10543365.041300001</v>
      </c>
      <c r="FD304" s="7">
        <f t="shared" si="406"/>
        <v>1335749.1029999999</v>
      </c>
      <c r="FE304" s="7">
        <f t="shared" si="406"/>
        <v>564675.07561199996</v>
      </c>
      <c r="FF304" s="7">
        <f t="shared" si="406"/>
        <v>611097.66899999999</v>
      </c>
      <c r="FG304" s="7">
        <f t="shared" si="406"/>
        <v>796636.32299999997</v>
      </c>
      <c r="FH304" s="7">
        <f t="shared" si="406"/>
        <v>865776.72928800003</v>
      </c>
      <c r="FI304" s="7">
        <f t="shared" si="406"/>
        <v>15575559.612</v>
      </c>
      <c r="FJ304" s="7">
        <f t="shared" si="406"/>
        <v>20040741.002160002</v>
      </c>
      <c r="FK304" s="7">
        <f t="shared" si="406"/>
        <v>26428187.310000002</v>
      </c>
      <c r="FL304" s="7">
        <f t="shared" si="406"/>
        <v>63160506</v>
      </c>
      <c r="FM304" s="7">
        <f t="shared" si="406"/>
        <v>28445343.647099998</v>
      </c>
      <c r="FN304" s="7">
        <f t="shared" si="406"/>
        <v>79262599.059</v>
      </c>
      <c r="FO304" s="7">
        <f t="shared" si="406"/>
        <v>11538514.92519</v>
      </c>
      <c r="FP304" s="7">
        <f t="shared" si="406"/>
        <v>20997520.764606997</v>
      </c>
      <c r="FQ304" s="7">
        <f t="shared" si="406"/>
        <v>10519320.066750001</v>
      </c>
      <c r="FR304" s="7">
        <f t="shared" si="406"/>
        <v>2970074.29</v>
      </c>
      <c r="FS304" s="7">
        <f t="shared" si="406"/>
        <v>2935163.16548</v>
      </c>
      <c r="FT304" s="7">
        <f t="shared" si="406"/>
        <v>1283672.4471200001</v>
      </c>
      <c r="FU304" s="7">
        <f t="shared" si="406"/>
        <v>3519681.4270500001</v>
      </c>
      <c r="FV304" s="7">
        <f t="shared" si="406"/>
        <v>2519731.8137599998</v>
      </c>
      <c r="FW304" s="7">
        <f t="shared" si="406"/>
        <v>502056.00998999999</v>
      </c>
      <c r="FX304" s="7">
        <f t="shared" si="406"/>
        <v>375776.01817500003</v>
      </c>
      <c r="FY304" s="7">
        <f t="shared" si="406"/>
        <v>0</v>
      </c>
      <c r="FZ304" s="7">
        <f>SUM(C304:FY304)</f>
        <v>3944124748.643652</v>
      </c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</row>
    <row r="305" spans="1:195" x14ac:dyDescent="0.35">
      <c r="A305" s="6" t="s">
        <v>876</v>
      </c>
      <c r="B305" s="7" t="s">
        <v>877</v>
      </c>
      <c r="C305" s="7">
        <f t="shared" si="404"/>
        <v>1525778.04</v>
      </c>
      <c r="D305" s="7">
        <f t="shared" si="404"/>
        <v>5720219.1100000003</v>
      </c>
      <c r="E305" s="7">
        <f t="shared" si="404"/>
        <v>1361222.79</v>
      </c>
      <c r="F305" s="7">
        <f t="shared" si="404"/>
        <v>2060596.13</v>
      </c>
      <c r="G305" s="7">
        <f t="shared" si="404"/>
        <v>404243.6</v>
      </c>
      <c r="H305" s="7">
        <f t="shared" si="404"/>
        <v>174363.85</v>
      </c>
      <c r="I305" s="7">
        <f t="shared" si="404"/>
        <v>1705553.59</v>
      </c>
      <c r="J305" s="7">
        <f t="shared" si="404"/>
        <v>565896.31999999995</v>
      </c>
      <c r="K305" s="7">
        <f t="shared" si="404"/>
        <v>140832.81</v>
      </c>
      <c r="L305" s="7">
        <f t="shared" si="404"/>
        <v>1212114.3</v>
      </c>
      <c r="M305" s="7">
        <f t="shared" si="404"/>
        <v>467277.71</v>
      </c>
      <c r="N305" s="7">
        <f t="shared" si="404"/>
        <v>12153401.23</v>
      </c>
      <c r="O305" s="7">
        <f t="shared" si="404"/>
        <v>4887275.82</v>
      </c>
      <c r="P305" s="7">
        <f t="shared" si="404"/>
        <v>92405.75</v>
      </c>
      <c r="Q305" s="7">
        <f t="shared" si="404"/>
        <v>6583156.04</v>
      </c>
      <c r="R305" s="7">
        <f t="shared" si="404"/>
        <v>110649.41</v>
      </c>
      <c r="S305" s="7">
        <f t="shared" si="404"/>
        <v>887008.36</v>
      </c>
      <c r="T305" s="7">
        <f t="shared" si="404"/>
        <v>47860.01</v>
      </c>
      <c r="U305" s="7">
        <f t="shared" si="404"/>
        <v>48556.24</v>
      </c>
      <c r="V305" s="7">
        <f t="shared" si="404"/>
        <v>86202.79</v>
      </c>
      <c r="W305" s="7">
        <f t="shared" si="404"/>
        <v>19309.150000000001</v>
      </c>
      <c r="X305" s="7">
        <f t="shared" si="404"/>
        <v>22154.27</v>
      </c>
      <c r="Y305" s="7">
        <f t="shared" si="404"/>
        <v>137008.97</v>
      </c>
      <c r="Z305" s="7">
        <f t="shared" si="404"/>
        <v>60073.05</v>
      </c>
      <c r="AA305" s="7">
        <f t="shared" si="404"/>
        <v>6411764.9699999997</v>
      </c>
      <c r="AB305" s="7">
        <f t="shared" si="404"/>
        <v>11547781.060000001</v>
      </c>
      <c r="AC305" s="7">
        <f t="shared" si="404"/>
        <v>545105.30000000005</v>
      </c>
      <c r="AD305" s="7">
        <f t="shared" si="404"/>
        <v>662830.17000000004</v>
      </c>
      <c r="AE305" s="7">
        <f t="shared" si="404"/>
        <v>45826.3</v>
      </c>
      <c r="AF305" s="7">
        <f t="shared" si="404"/>
        <v>81828.25</v>
      </c>
      <c r="AG305" s="7">
        <f t="shared" si="404"/>
        <v>304419.25</v>
      </c>
      <c r="AH305" s="7">
        <f t="shared" si="404"/>
        <v>162746.5</v>
      </c>
      <c r="AI305" s="7">
        <f t="shared" si="404"/>
        <v>50073.02</v>
      </c>
      <c r="AJ305" s="7">
        <f t="shared" si="404"/>
        <v>120805.93</v>
      </c>
      <c r="AK305" s="7">
        <f t="shared" si="404"/>
        <v>70320.56</v>
      </c>
      <c r="AL305" s="7">
        <f t="shared" si="404"/>
        <v>92740.51</v>
      </c>
      <c r="AM305" s="7">
        <f t="shared" si="404"/>
        <v>108754.41</v>
      </c>
      <c r="AN305" s="7">
        <f t="shared" si="404"/>
        <v>390225.35</v>
      </c>
      <c r="AO305" s="7">
        <f t="shared" si="404"/>
        <v>1580673.42</v>
      </c>
      <c r="AP305" s="7">
        <f t="shared" si="404"/>
        <v>35535990.490000002</v>
      </c>
      <c r="AQ305" s="7">
        <f t="shared" si="404"/>
        <v>91835.76</v>
      </c>
      <c r="AR305" s="7">
        <f t="shared" si="404"/>
        <v>20624909.219999999</v>
      </c>
      <c r="AS305" s="7">
        <f t="shared" si="404"/>
        <v>2368990.85</v>
      </c>
      <c r="AT305" s="7">
        <f t="shared" si="404"/>
        <v>1100110.6200000001</v>
      </c>
      <c r="AU305" s="7">
        <f t="shared" si="404"/>
        <v>168538.57</v>
      </c>
      <c r="AV305" s="7">
        <f t="shared" si="404"/>
        <v>168758.37</v>
      </c>
      <c r="AW305" s="7">
        <f t="shared" si="404"/>
        <v>96700.85</v>
      </c>
      <c r="AX305" s="7">
        <f t="shared" si="404"/>
        <v>73895.94</v>
      </c>
      <c r="AY305" s="7">
        <f t="shared" si="404"/>
        <v>119941.52</v>
      </c>
      <c r="AZ305" s="7">
        <f t="shared" si="404"/>
        <v>1425569.54</v>
      </c>
      <c r="BA305" s="7">
        <f t="shared" si="404"/>
        <v>2062340.99</v>
      </c>
      <c r="BB305" s="7">
        <f t="shared" si="404"/>
        <v>457886.27</v>
      </c>
      <c r="BC305" s="7">
        <f t="shared" si="404"/>
        <v>8049471.7199999997</v>
      </c>
      <c r="BD305" s="7">
        <f t="shared" si="404"/>
        <v>1328416.19</v>
      </c>
      <c r="BE305" s="7">
        <f t="shared" si="404"/>
        <v>400695.97</v>
      </c>
      <c r="BF305" s="7">
        <f t="shared" si="404"/>
        <v>6578779.4000000004</v>
      </c>
      <c r="BG305" s="7">
        <f t="shared" si="404"/>
        <v>108944.82</v>
      </c>
      <c r="BH305" s="7">
        <f t="shared" si="404"/>
        <v>139186.65</v>
      </c>
      <c r="BI305" s="7">
        <f t="shared" si="404"/>
        <v>52661.1</v>
      </c>
      <c r="BJ305" s="7">
        <f t="shared" si="404"/>
        <v>1823156.06</v>
      </c>
      <c r="BK305" s="7">
        <f t="shared" si="404"/>
        <v>971979.48</v>
      </c>
      <c r="BL305" s="7">
        <f t="shared" si="404"/>
        <v>17150.84</v>
      </c>
      <c r="BM305" s="7">
        <f t="shared" si="404"/>
        <v>86714.95</v>
      </c>
      <c r="BN305" s="7">
        <f t="shared" si="404"/>
        <v>1074426.21</v>
      </c>
      <c r="BO305" s="7">
        <f t="shared" si="405"/>
        <v>373634.27</v>
      </c>
      <c r="BP305" s="7">
        <f t="shared" si="405"/>
        <v>231876</v>
      </c>
      <c r="BQ305" s="7">
        <f t="shared" si="405"/>
        <v>1634193.93</v>
      </c>
      <c r="BR305" s="7">
        <f t="shared" si="405"/>
        <v>432667.76</v>
      </c>
      <c r="BS305" s="7">
        <f t="shared" si="405"/>
        <v>244079.7</v>
      </c>
      <c r="BT305" s="7">
        <f t="shared" si="405"/>
        <v>140816.42000000001</v>
      </c>
      <c r="BU305" s="7">
        <f t="shared" si="405"/>
        <v>103084.96</v>
      </c>
      <c r="BV305" s="7">
        <f t="shared" si="405"/>
        <v>770667.55</v>
      </c>
      <c r="BW305" s="7">
        <f t="shared" si="405"/>
        <v>670802.37</v>
      </c>
      <c r="BX305" s="7">
        <f t="shared" si="405"/>
        <v>94206.59</v>
      </c>
      <c r="BY305" s="7">
        <f t="shared" si="405"/>
        <v>182294.73</v>
      </c>
      <c r="BZ305" s="7">
        <f t="shared" si="405"/>
        <v>94134.399999999994</v>
      </c>
      <c r="CA305" s="7">
        <f t="shared" si="405"/>
        <v>371964.19</v>
      </c>
      <c r="CB305" s="7">
        <f t="shared" si="405"/>
        <v>23347042.469999999</v>
      </c>
      <c r="CC305" s="7">
        <f t="shared" si="405"/>
        <v>85835.36</v>
      </c>
      <c r="CD305" s="7">
        <f t="shared" si="405"/>
        <v>68733.81</v>
      </c>
      <c r="CE305" s="7">
        <f t="shared" si="405"/>
        <v>98489.77</v>
      </c>
      <c r="CF305" s="7">
        <f t="shared" si="405"/>
        <v>81298.17</v>
      </c>
      <c r="CG305" s="7">
        <f t="shared" si="405"/>
        <v>70154.3</v>
      </c>
      <c r="CH305" s="7">
        <f t="shared" si="405"/>
        <v>31524.27</v>
      </c>
      <c r="CI305" s="7">
        <f t="shared" si="405"/>
        <v>302375.94</v>
      </c>
      <c r="CJ305" s="7">
        <f t="shared" si="405"/>
        <v>295842.06</v>
      </c>
      <c r="CK305" s="7">
        <f t="shared" si="405"/>
        <v>1432659.64</v>
      </c>
      <c r="CL305" s="7">
        <f t="shared" si="405"/>
        <v>220207.4</v>
      </c>
      <c r="CM305" s="7">
        <f t="shared" si="405"/>
        <v>107355.62</v>
      </c>
      <c r="CN305" s="7">
        <f t="shared" si="405"/>
        <v>8111117.3600000003</v>
      </c>
      <c r="CO305" s="7">
        <f t="shared" si="405"/>
        <v>4857568.18</v>
      </c>
      <c r="CP305" s="7">
        <f t="shared" si="405"/>
        <v>692043.6</v>
      </c>
      <c r="CQ305" s="7">
        <f t="shared" si="405"/>
        <v>364244.19</v>
      </c>
      <c r="CR305" s="7">
        <f t="shared" si="405"/>
        <v>75865.52</v>
      </c>
      <c r="CS305" s="7">
        <f t="shared" si="405"/>
        <v>233975.56</v>
      </c>
      <c r="CT305" s="7">
        <f t="shared" si="405"/>
        <v>81024.460000000006</v>
      </c>
      <c r="CU305" s="7">
        <f t="shared" si="405"/>
        <v>55009.51</v>
      </c>
      <c r="CV305" s="7">
        <f t="shared" si="405"/>
        <v>45111.41</v>
      </c>
      <c r="CW305" s="7">
        <f t="shared" si="405"/>
        <v>126416.84</v>
      </c>
      <c r="CX305" s="7">
        <f t="shared" si="405"/>
        <v>229723.19</v>
      </c>
      <c r="CY305" s="7">
        <f t="shared" si="405"/>
        <v>17881.75</v>
      </c>
      <c r="CZ305" s="7">
        <f t="shared" si="405"/>
        <v>593740.59</v>
      </c>
      <c r="DA305" s="7">
        <f t="shared" si="405"/>
        <v>116410.52</v>
      </c>
      <c r="DB305" s="7">
        <f t="shared" si="405"/>
        <v>95574.92</v>
      </c>
      <c r="DC305" s="7">
        <f t="shared" si="405"/>
        <v>105646.58</v>
      </c>
      <c r="DD305" s="7">
        <f t="shared" si="405"/>
        <v>92322.49</v>
      </c>
      <c r="DE305" s="7">
        <f t="shared" si="405"/>
        <v>271844.8</v>
      </c>
      <c r="DF305" s="7">
        <f t="shared" si="405"/>
        <v>7368792.3700000001</v>
      </c>
      <c r="DG305" s="7">
        <f t="shared" si="405"/>
        <v>111390.38</v>
      </c>
      <c r="DH305" s="7">
        <f t="shared" si="405"/>
        <v>944994.79</v>
      </c>
      <c r="DI305" s="7">
        <f t="shared" si="405"/>
        <v>1102286.22</v>
      </c>
      <c r="DJ305" s="7">
        <f t="shared" si="405"/>
        <v>160096.60999999999</v>
      </c>
      <c r="DK305" s="7">
        <f t="shared" si="405"/>
        <v>83084.639999999999</v>
      </c>
      <c r="DL305" s="7">
        <f t="shared" si="405"/>
        <v>2281135.4</v>
      </c>
      <c r="DM305" s="7">
        <f t="shared" si="405"/>
        <v>73325.06</v>
      </c>
      <c r="DN305" s="7">
        <f t="shared" si="405"/>
        <v>592341.09</v>
      </c>
      <c r="DO305" s="7">
        <f t="shared" si="405"/>
        <v>717559.36</v>
      </c>
      <c r="DP305" s="7">
        <f t="shared" si="405"/>
        <v>72978.320000000007</v>
      </c>
      <c r="DQ305" s="7">
        <f t="shared" si="405"/>
        <v>386194.89</v>
      </c>
      <c r="DR305" s="7">
        <f t="shared" si="405"/>
        <v>448426.32</v>
      </c>
      <c r="DS305" s="7">
        <f t="shared" si="405"/>
        <v>187094.92</v>
      </c>
      <c r="DT305" s="7">
        <f t="shared" si="405"/>
        <v>50037.72</v>
      </c>
      <c r="DU305" s="7">
        <f t="shared" si="405"/>
        <v>120892.76</v>
      </c>
      <c r="DV305" s="7">
        <f t="shared" si="405"/>
        <v>46226.44</v>
      </c>
      <c r="DW305" s="7">
        <f t="shared" si="405"/>
        <v>99745.279999999999</v>
      </c>
      <c r="DX305" s="7">
        <f t="shared" si="405"/>
        <v>156022.64000000001</v>
      </c>
      <c r="DY305" s="7">
        <f t="shared" si="405"/>
        <v>199688.26</v>
      </c>
      <c r="DZ305" s="7">
        <f t="shared" si="405"/>
        <v>415059.99</v>
      </c>
      <c r="EA305" s="7">
        <f t="shared" si="406"/>
        <v>571853.12</v>
      </c>
      <c r="EB305" s="7">
        <f t="shared" si="406"/>
        <v>249772.67</v>
      </c>
      <c r="EC305" s="7">
        <f t="shared" si="406"/>
        <v>105755.77</v>
      </c>
      <c r="ED305" s="7">
        <f t="shared" si="406"/>
        <v>571675.65</v>
      </c>
      <c r="EE305" s="7">
        <f t="shared" si="406"/>
        <v>65386.43</v>
      </c>
      <c r="EF305" s="7">
        <f t="shared" si="406"/>
        <v>308826.33</v>
      </c>
      <c r="EG305" s="7">
        <f t="shared" si="406"/>
        <v>113750.55</v>
      </c>
      <c r="EH305" s="7">
        <f t="shared" si="406"/>
        <v>48268.24</v>
      </c>
      <c r="EI305" s="7">
        <f t="shared" si="406"/>
        <v>3132454.33</v>
      </c>
      <c r="EJ305" s="7">
        <f t="shared" si="406"/>
        <v>1938353.6</v>
      </c>
      <c r="EK305" s="7">
        <f t="shared" si="406"/>
        <v>129246.73</v>
      </c>
      <c r="EL305" s="7">
        <f t="shared" si="406"/>
        <v>34606.04</v>
      </c>
      <c r="EM305" s="7">
        <f t="shared" si="406"/>
        <v>233419.31</v>
      </c>
      <c r="EN305" s="7">
        <f t="shared" si="406"/>
        <v>268819.46999999997</v>
      </c>
      <c r="EO305" s="7">
        <f t="shared" si="406"/>
        <v>136616.94</v>
      </c>
      <c r="EP305" s="7">
        <f t="shared" si="406"/>
        <v>210359.41</v>
      </c>
      <c r="EQ305" s="7">
        <f t="shared" si="406"/>
        <v>965470.36</v>
      </c>
      <c r="ER305" s="7">
        <f t="shared" si="406"/>
        <v>197164.53</v>
      </c>
      <c r="ES305" s="7">
        <f t="shared" si="406"/>
        <v>100554.26</v>
      </c>
      <c r="ET305" s="7">
        <f t="shared" si="406"/>
        <v>126251.14</v>
      </c>
      <c r="EU305" s="7">
        <f t="shared" si="406"/>
        <v>178504.5</v>
      </c>
      <c r="EV305" s="7">
        <f t="shared" si="406"/>
        <v>40969.89</v>
      </c>
      <c r="EW305" s="7">
        <f t="shared" si="406"/>
        <v>322223.09000000003</v>
      </c>
      <c r="EX305" s="7">
        <f t="shared" si="406"/>
        <v>18652.48</v>
      </c>
      <c r="EY305" s="7">
        <f t="shared" si="406"/>
        <v>100089.4</v>
      </c>
      <c r="EZ305" s="7">
        <f t="shared" si="406"/>
        <v>86954.8</v>
      </c>
      <c r="FA305" s="7">
        <f t="shared" si="406"/>
        <v>1477975.89</v>
      </c>
      <c r="FB305" s="7">
        <f t="shared" si="406"/>
        <v>442652.12</v>
      </c>
      <c r="FC305" s="7">
        <f t="shared" si="406"/>
        <v>873424.45</v>
      </c>
      <c r="FD305" s="7">
        <f t="shared" si="406"/>
        <v>148658.28</v>
      </c>
      <c r="FE305" s="7">
        <f t="shared" si="406"/>
        <v>61092.55</v>
      </c>
      <c r="FF305" s="7">
        <f t="shared" si="406"/>
        <v>66492.98</v>
      </c>
      <c r="FG305" s="7">
        <f t="shared" si="406"/>
        <v>67384.929999999993</v>
      </c>
      <c r="FH305" s="7">
        <f t="shared" si="406"/>
        <v>105757.98</v>
      </c>
      <c r="FI305" s="7">
        <f t="shared" si="406"/>
        <v>526551.73</v>
      </c>
      <c r="FJ305" s="7">
        <f t="shared" si="406"/>
        <v>812021.07</v>
      </c>
      <c r="FK305" s="7">
        <f t="shared" si="406"/>
        <v>873900.45</v>
      </c>
      <c r="FL305" s="7">
        <f t="shared" si="406"/>
        <v>1724175.57</v>
      </c>
      <c r="FM305" s="7">
        <f t="shared" si="406"/>
        <v>501842.18</v>
      </c>
      <c r="FN305" s="7">
        <f t="shared" si="406"/>
        <v>3329444.55</v>
      </c>
      <c r="FO305" s="7">
        <f t="shared" si="406"/>
        <v>593059.16</v>
      </c>
      <c r="FP305" s="7">
        <f t="shared" si="406"/>
        <v>708872.15</v>
      </c>
      <c r="FQ305" s="7">
        <f t="shared" si="406"/>
        <v>386312.59</v>
      </c>
      <c r="FR305" s="7">
        <f t="shared" si="406"/>
        <v>166974.69</v>
      </c>
      <c r="FS305" s="7">
        <f t="shared" si="406"/>
        <v>68677.86</v>
      </c>
      <c r="FT305" s="7">
        <f t="shared" si="406"/>
        <v>103173.69</v>
      </c>
      <c r="FU305" s="7">
        <f t="shared" si="406"/>
        <v>280355.53000000003</v>
      </c>
      <c r="FV305" s="7">
        <f t="shared" si="406"/>
        <v>183827.67</v>
      </c>
      <c r="FW305" s="7">
        <f t="shared" si="406"/>
        <v>45650.6</v>
      </c>
      <c r="FX305" s="7">
        <f t="shared" si="406"/>
        <v>36862.199999999997</v>
      </c>
      <c r="FY305" s="7">
        <f t="shared" si="406"/>
        <v>0</v>
      </c>
      <c r="FZ305" s="7">
        <f>SUM(C305:FY305)</f>
        <v>234686083.23999998</v>
      </c>
      <c r="GB305" s="7"/>
      <c r="GC305" s="7"/>
      <c r="GD305" s="7"/>
      <c r="GE305" s="15"/>
      <c r="GF305" s="15"/>
      <c r="GG305" s="15"/>
      <c r="GH305" s="7"/>
      <c r="GI305" s="7"/>
      <c r="GJ305" s="7"/>
      <c r="GK305" s="7"/>
      <c r="GL305" s="7"/>
      <c r="GM305" s="7"/>
    </row>
    <row r="306" spans="1:195" x14ac:dyDescent="0.35">
      <c r="A306" s="6" t="s">
        <v>878</v>
      </c>
      <c r="B306" s="7" t="s">
        <v>879</v>
      </c>
      <c r="C306" s="7">
        <f>ROUND(C292+C301,2)</f>
        <v>38864433.409999996</v>
      </c>
      <c r="D306" s="7">
        <f t="shared" ref="D306:BO306" si="407">ROUND(D292+D301,2)</f>
        <v>253832296.71000001</v>
      </c>
      <c r="E306" s="7">
        <f t="shared" si="407"/>
        <v>27538614.199999999</v>
      </c>
      <c r="F306" s="7">
        <f t="shared" si="407"/>
        <v>148542684.63</v>
      </c>
      <c r="G306" s="7">
        <f t="shared" si="407"/>
        <v>3650527.99</v>
      </c>
      <c r="H306" s="7">
        <f t="shared" si="407"/>
        <v>8559166.6699999999</v>
      </c>
      <c r="I306" s="7">
        <f t="shared" si="407"/>
        <v>54458968.119999997</v>
      </c>
      <c r="J306" s="7">
        <f t="shared" si="407"/>
        <v>17664752.239999998</v>
      </c>
      <c r="K306" s="7">
        <f t="shared" si="407"/>
        <v>2529488.2000000002</v>
      </c>
      <c r="L306" s="7">
        <f t="shared" si="407"/>
        <v>3117528.32</v>
      </c>
      <c r="M306" s="7">
        <f t="shared" si="407"/>
        <v>5120724.6100000003</v>
      </c>
      <c r="N306" s="7">
        <f t="shared" si="407"/>
        <v>375015452.25</v>
      </c>
      <c r="O306" s="7">
        <f t="shared" si="407"/>
        <v>66008121.759999998</v>
      </c>
      <c r="P306" s="7">
        <f t="shared" si="407"/>
        <v>3338699.96</v>
      </c>
      <c r="Q306" s="7">
        <f t="shared" si="407"/>
        <v>274099168.05000001</v>
      </c>
      <c r="R306" s="7">
        <f t="shared" si="407"/>
        <v>60561128.549999997</v>
      </c>
      <c r="S306" s="7">
        <f t="shared" si="407"/>
        <v>3268778.92</v>
      </c>
      <c r="T306" s="7">
        <f t="shared" si="407"/>
        <v>2343923.87</v>
      </c>
      <c r="U306" s="7">
        <f t="shared" si="407"/>
        <v>437352.56</v>
      </c>
      <c r="V306" s="7">
        <f t="shared" si="407"/>
        <v>2891878.34</v>
      </c>
      <c r="W306" s="7">
        <f t="shared" si="407"/>
        <v>3183099.94</v>
      </c>
      <c r="X306" s="7">
        <f t="shared" si="407"/>
        <v>771098.72</v>
      </c>
      <c r="Y306" s="7">
        <f t="shared" si="407"/>
        <v>8636163.3900000006</v>
      </c>
      <c r="Z306" s="7">
        <f t="shared" si="407"/>
        <v>2834867.19</v>
      </c>
      <c r="AA306" s="7">
        <f t="shared" si="407"/>
        <v>151585132.02000001</v>
      </c>
      <c r="AB306" s="7">
        <f t="shared" si="407"/>
        <v>25117646.02</v>
      </c>
      <c r="AC306" s="7">
        <f t="shared" si="407"/>
        <v>1914717.98</v>
      </c>
      <c r="AD306" s="7">
        <f t="shared" si="407"/>
        <v>4246677.43</v>
      </c>
      <c r="AE306" s="7">
        <f t="shared" si="407"/>
        <v>1265657.4099999999</v>
      </c>
      <c r="AF306" s="7">
        <f t="shared" si="407"/>
        <v>2045821.25</v>
      </c>
      <c r="AG306" s="7">
        <f t="shared" si="407"/>
        <v>2921695.9</v>
      </c>
      <c r="AH306" s="7">
        <f t="shared" si="407"/>
        <v>9770326.6600000001</v>
      </c>
      <c r="AI306" s="7">
        <f t="shared" si="407"/>
        <v>4560893</v>
      </c>
      <c r="AJ306" s="7">
        <f t="shared" si="407"/>
        <v>2214679.7200000002</v>
      </c>
      <c r="AK306" s="7">
        <f t="shared" si="407"/>
        <v>1839977.89</v>
      </c>
      <c r="AL306" s="7">
        <f t="shared" si="407"/>
        <v>1551477.16</v>
      </c>
      <c r="AM306" s="7">
        <f t="shared" si="407"/>
        <v>3688427.72</v>
      </c>
      <c r="AN306" s="7">
        <f t="shared" si="407"/>
        <v>267683.71999999997</v>
      </c>
      <c r="AO306" s="7">
        <f t="shared" si="407"/>
        <v>31983033.32</v>
      </c>
      <c r="AP306" s="7">
        <f t="shared" si="407"/>
        <v>216155953.69999999</v>
      </c>
      <c r="AQ306" s="7">
        <f t="shared" si="407"/>
        <v>1687215.33</v>
      </c>
      <c r="AR306" s="7">
        <f t="shared" si="407"/>
        <v>331935633.54000002</v>
      </c>
      <c r="AS306" s="7">
        <f t="shared" si="407"/>
        <v>13287320.59</v>
      </c>
      <c r="AT306" s="7">
        <f t="shared" si="407"/>
        <v>13476542.5</v>
      </c>
      <c r="AU306" s="7">
        <f t="shared" si="407"/>
        <v>2684857.2</v>
      </c>
      <c r="AV306" s="7">
        <f t="shared" si="407"/>
        <v>3258295.22</v>
      </c>
      <c r="AW306" s="7">
        <f t="shared" si="407"/>
        <v>3063969.37</v>
      </c>
      <c r="AX306" s="7">
        <f t="shared" si="407"/>
        <v>867024.01</v>
      </c>
      <c r="AY306" s="7">
        <f t="shared" si="407"/>
        <v>3823906.35</v>
      </c>
      <c r="AZ306" s="7">
        <f t="shared" si="407"/>
        <v>118152693.39</v>
      </c>
      <c r="BA306" s="7">
        <f t="shared" si="407"/>
        <v>70293664.780000001</v>
      </c>
      <c r="BB306" s="7">
        <f t="shared" si="407"/>
        <v>73364269.090000004</v>
      </c>
      <c r="BC306" s="7">
        <f t="shared" si="407"/>
        <v>144320201.94999999</v>
      </c>
      <c r="BD306" s="7">
        <f t="shared" si="407"/>
        <v>20752161.489999998</v>
      </c>
      <c r="BE306" s="7">
        <f t="shared" si="407"/>
        <v>8985749.4100000001</v>
      </c>
      <c r="BF306" s="7">
        <f t="shared" si="407"/>
        <v>176637589.78999999</v>
      </c>
      <c r="BG306" s="7">
        <f t="shared" si="407"/>
        <v>8949601.6699999999</v>
      </c>
      <c r="BH306" s="7">
        <f t="shared" si="407"/>
        <v>4994164.33</v>
      </c>
      <c r="BI306" s="7">
        <f t="shared" si="407"/>
        <v>3496627</v>
      </c>
      <c r="BJ306" s="7">
        <f t="shared" si="407"/>
        <v>37961851.850000001</v>
      </c>
      <c r="BK306" s="7">
        <f t="shared" si="407"/>
        <v>263809903.03999999</v>
      </c>
      <c r="BL306" s="7">
        <f t="shared" si="407"/>
        <v>2130988.52</v>
      </c>
      <c r="BM306" s="7">
        <f t="shared" si="407"/>
        <v>3923271.73</v>
      </c>
      <c r="BN306" s="7">
        <f t="shared" si="407"/>
        <v>23401003.960000001</v>
      </c>
      <c r="BO306" s="7">
        <f t="shared" si="407"/>
        <v>9961526.0899999999</v>
      </c>
      <c r="BP306" s="7">
        <f t="shared" ref="BP306:EA306" si="408">ROUND(BP292+BP301,2)</f>
        <v>799742.09</v>
      </c>
      <c r="BQ306" s="7">
        <f t="shared" si="408"/>
        <v>16658241.49</v>
      </c>
      <c r="BR306" s="7">
        <f t="shared" si="408"/>
        <v>35371754.689999998</v>
      </c>
      <c r="BS306" s="7">
        <f t="shared" si="408"/>
        <v>7522451.8899999997</v>
      </c>
      <c r="BT306" s="7">
        <f t="shared" si="408"/>
        <v>2125384.29</v>
      </c>
      <c r="BU306" s="7">
        <f t="shared" si="408"/>
        <v>3176554.11</v>
      </c>
      <c r="BV306" s="7">
        <f t="shared" si="408"/>
        <v>0</v>
      </c>
      <c r="BW306" s="7">
        <f t="shared" si="408"/>
        <v>3719294.53</v>
      </c>
      <c r="BX306" s="7">
        <f t="shared" si="408"/>
        <v>440362.43</v>
      </c>
      <c r="BY306" s="7">
        <f t="shared" si="408"/>
        <v>2027954.64</v>
      </c>
      <c r="BZ306" s="7">
        <f t="shared" si="408"/>
        <v>2306406.34</v>
      </c>
      <c r="CA306" s="7">
        <f t="shared" si="408"/>
        <v>326277.46999999997</v>
      </c>
      <c r="CB306" s="7">
        <f t="shared" si="408"/>
        <v>396213409.55000001</v>
      </c>
      <c r="CC306" s="7">
        <f t="shared" si="408"/>
        <v>2641523.2799999998</v>
      </c>
      <c r="CD306" s="7">
        <f t="shared" si="408"/>
        <v>2688682.83</v>
      </c>
      <c r="CE306" s="7">
        <f t="shared" si="408"/>
        <v>1544195.61</v>
      </c>
      <c r="CF306" s="7">
        <f t="shared" si="408"/>
        <v>1503964.37</v>
      </c>
      <c r="CG306" s="7">
        <f t="shared" si="408"/>
        <v>2656955.4700000002</v>
      </c>
      <c r="CH306" s="7">
        <f t="shared" si="408"/>
        <v>1638724.34</v>
      </c>
      <c r="CI306" s="7">
        <f t="shared" si="408"/>
        <v>4405666.3499999996</v>
      </c>
      <c r="CJ306" s="7">
        <f t="shared" si="408"/>
        <v>492392.62</v>
      </c>
      <c r="CK306" s="7">
        <f t="shared" si="408"/>
        <v>36377522.859999999</v>
      </c>
      <c r="CL306" s="7">
        <f t="shared" si="408"/>
        <v>11314643.970000001</v>
      </c>
      <c r="CM306" s="7">
        <f t="shared" si="408"/>
        <v>7074639.4900000002</v>
      </c>
      <c r="CN306" s="7">
        <f t="shared" si="408"/>
        <v>153487948.40000001</v>
      </c>
      <c r="CO306" s="7">
        <f t="shared" si="408"/>
        <v>60899005.869999997</v>
      </c>
      <c r="CP306" s="7">
        <f t="shared" si="408"/>
        <v>0</v>
      </c>
      <c r="CQ306" s="7">
        <f t="shared" si="408"/>
        <v>6661208.7300000004</v>
      </c>
      <c r="CR306" s="7">
        <f t="shared" si="408"/>
        <v>2914252.84</v>
      </c>
      <c r="CS306" s="7">
        <f t="shared" si="408"/>
        <v>2659381.84</v>
      </c>
      <c r="CT306" s="7">
        <f t="shared" si="408"/>
        <v>1304147.54</v>
      </c>
      <c r="CU306" s="7">
        <f t="shared" si="408"/>
        <v>3708000.29</v>
      </c>
      <c r="CV306" s="7">
        <f t="shared" si="408"/>
        <v>590418.23</v>
      </c>
      <c r="CW306" s="7">
        <f t="shared" si="408"/>
        <v>2001207.11</v>
      </c>
      <c r="CX306" s="7">
        <f t="shared" si="408"/>
        <v>3241727.21</v>
      </c>
      <c r="CY306" s="7">
        <f t="shared" si="408"/>
        <v>880236.27</v>
      </c>
      <c r="CZ306" s="7">
        <f t="shared" si="408"/>
        <v>13224234.4</v>
      </c>
      <c r="DA306" s="7">
        <f t="shared" si="408"/>
        <v>1964228.48</v>
      </c>
      <c r="DB306" s="7">
        <f t="shared" si="408"/>
        <v>3201219.91</v>
      </c>
      <c r="DC306" s="7">
        <f t="shared" si="408"/>
        <v>1850067.09</v>
      </c>
      <c r="DD306" s="7">
        <f t="shared" si="408"/>
        <v>1566536.32</v>
      </c>
      <c r="DE306" s="7">
        <f t="shared" si="408"/>
        <v>1510030.38</v>
      </c>
      <c r="DF306" s="7">
        <f t="shared" si="408"/>
        <v>130010354.25</v>
      </c>
      <c r="DG306" s="7">
        <f t="shared" si="408"/>
        <v>626655.99</v>
      </c>
      <c r="DH306" s="7">
        <f t="shared" si="408"/>
        <v>9010339.4800000004</v>
      </c>
      <c r="DI306" s="7">
        <f t="shared" si="408"/>
        <v>11209933.23</v>
      </c>
      <c r="DJ306" s="7">
        <f t="shared" si="408"/>
        <v>5694739.7599999998</v>
      </c>
      <c r="DK306" s="7">
        <f t="shared" si="408"/>
        <v>4626757.33</v>
      </c>
      <c r="DL306" s="7">
        <f t="shared" si="408"/>
        <v>38383805.899999999</v>
      </c>
      <c r="DM306" s="7">
        <f t="shared" si="408"/>
        <v>3325702.96</v>
      </c>
      <c r="DN306" s="7">
        <f t="shared" si="408"/>
        <v>6930863.5300000003</v>
      </c>
      <c r="DO306" s="7">
        <f t="shared" si="408"/>
        <v>24529234.27</v>
      </c>
      <c r="DP306" s="7">
        <f t="shared" si="408"/>
        <v>2580377.12</v>
      </c>
      <c r="DQ306" s="7">
        <f t="shared" si="408"/>
        <v>0</v>
      </c>
      <c r="DR306" s="7">
        <f t="shared" si="408"/>
        <v>12595429.140000001</v>
      </c>
      <c r="DS306" s="7">
        <f t="shared" si="408"/>
        <v>6791727.3099999996</v>
      </c>
      <c r="DT306" s="7">
        <f t="shared" si="408"/>
        <v>3032726.38</v>
      </c>
      <c r="DU306" s="7">
        <f t="shared" si="408"/>
        <v>3861875.59</v>
      </c>
      <c r="DV306" s="7">
        <f t="shared" si="408"/>
        <v>3249252.39</v>
      </c>
      <c r="DW306" s="7">
        <f t="shared" si="408"/>
        <v>3736487.31</v>
      </c>
      <c r="DX306" s="7">
        <f t="shared" si="408"/>
        <v>999916.37</v>
      </c>
      <c r="DY306" s="7">
        <f t="shared" si="408"/>
        <v>1426403.43</v>
      </c>
      <c r="DZ306" s="7">
        <f t="shared" si="408"/>
        <v>3445544.57</v>
      </c>
      <c r="EA306" s="7">
        <f t="shared" si="408"/>
        <v>0</v>
      </c>
      <c r="EB306" s="7">
        <f t="shared" ref="EB306:FX306" si="409">ROUND(EB292+EB301,2)</f>
        <v>4173236.45</v>
      </c>
      <c r="EC306" s="7">
        <f t="shared" si="409"/>
        <v>2925946.74</v>
      </c>
      <c r="ED306" s="7">
        <f t="shared" si="409"/>
        <v>0</v>
      </c>
      <c r="EE306" s="7">
        <f t="shared" si="409"/>
        <v>2769735.6</v>
      </c>
      <c r="EF306" s="7">
        <f t="shared" si="409"/>
        <v>13269352.42</v>
      </c>
      <c r="EG306" s="7">
        <f t="shared" si="409"/>
        <v>2828003.95</v>
      </c>
      <c r="EH306" s="7">
        <f t="shared" si="409"/>
        <v>3303203.52</v>
      </c>
      <c r="EI306" s="7">
        <f t="shared" si="409"/>
        <v>120831805.54000001</v>
      </c>
      <c r="EJ306" s="7">
        <f t="shared" si="409"/>
        <v>75028691.620000005</v>
      </c>
      <c r="EK306" s="7">
        <f t="shared" si="409"/>
        <v>3598144.82</v>
      </c>
      <c r="EL306" s="7">
        <f t="shared" si="409"/>
        <v>3472129.79</v>
      </c>
      <c r="EM306" s="7">
        <f t="shared" si="409"/>
        <v>2578105.02</v>
      </c>
      <c r="EN306" s="7">
        <f t="shared" si="409"/>
        <v>8697120.5399999991</v>
      </c>
      <c r="EO306" s="7">
        <f t="shared" si="409"/>
        <v>3076003.36</v>
      </c>
      <c r="EP306" s="7">
        <f t="shared" si="409"/>
        <v>1774034.57</v>
      </c>
      <c r="EQ306" s="7">
        <f t="shared" si="409"/>
        <v>15437791.390000001</v>
      </c>
      <c r="ER306" s="7">
        <f t="shared" si="409"/>
        <v>1594243.7</v>
      </c>
      <c r="ES306" s="7">
        <f t="shared" si="409"/>
        <v>2173352.13</v>
      </c>
      <c r="ET306" s="7">
        <f t="shared" si="409"/>
        <v>2475458.9300000002</v>
      </c>
      <c r="EU306" s="7">
        <f t="shared" si="409"/>
        <v>5765702.54</v>
      </c>
      <c r="EV306" s="7">
        <f t="shared" si="409"/>
        <v>635528.57999999996</v>
      </c>
      <c r="EW306" s="7">
        <f t="shared" si="409"/>
        <v>3142678.7</v>
      </c>
      <c r="EX306" s="7">
        <f t="shared" si="409"/>
        <v>2922721.43</v>
      </c>
      <c r="EY306" s="7">
        <f t="shared" si="409"/>
        <v>7291688.1900000004</v>
      </c>
      <c r="EZ306" s="7">
        <f t="shared" si="409"/>
        <v>1724255.81</v>
      </c>
      <c r="FA306" s="7">
        <f t="shared" si="409"/>
        <v>1408528.74</v>
      </c>
      <c r="FB306" s="7">
        <f t="shared" si="409"/>
        <v>0</v>
      </c>
      <c r="FC306" s="7">
        <f t="shared" si="409"/>
        <v>10228762.789999999</v>
      </c>
      <c r="FD306" s="7">
        <f t="shared" si="409"/>
        <v>3656736.79</v>
      </c>
      <c r="FE306" s="7">
        <f t="shared" si="409"/>
        <v>1205060.42</v>
      </c>
      <c r="FF306" s="7">
        <f t="shared" si="409"/>
        <v>2730191.51</v>
      </c>
      <c r="FG306" s="7">
        <f t="shared" si="409"/>
        <v>1674473.68</v>
      </c>
      <c r="FH306" s="7">
        <f t="shared" si="409"/>
        <v>539958.06000000006</v>
      </c>
      <c r="FI306" s="7">
        <f t="shared" si="409"/>
        <v>2713512.99</v>
      </c>
      <c r="FJ306" s="7">
        <f t="shared" si="409"/>
        <v>0</v>
      </c>
      <c r="FK306" s="7">
        <f t="shared" si="409"/>
        <v>0</v>
      </c>
      <c r="FL306" s="7">
        <f t="shared" si="409"/>
        <v>17696869.43</v>
      </c>
      <c r="FM306" s="7">
        <f t="shared" si="409"/>
        <v>9653313.0500000007</v>
      </c>
      <c r="FN306" s="7">
        <f t="shared" si="409"/>
        <v>153344996.47</v>
      </c>
      <c r="FO306" s="7">
        <f t="shared" si="409"/>
        <v>0</v>
      </c>
      <c r="FP306" s="7">
        <f t="shared" si="409"/>
        <v>2816997.95</v>
      </c>
      <c r="FQ306" s="7">
        <f t="shared" si="409"/>
        <v>0</v>
      </c>
      <c r="FR306" s="7">
        <f t="shared" si="409"/>
        <v>0</v>
      </c>
      <c r="FS306" s="7">
        <f t="shared" si="409"/>
        <v>240900.31</v>
      </c>
      <c r="FT306" s="7">
        <f t="shared" si="409"/>
        <v>0</v>
      </c>
      <c r="FU306" s="7">
        <f t="shared" si="409"/>
        <v>6066393.6500000004</v>
      </c>
      <c r="FV306" s="7">
        <f t="shared" si="409"/>
        <v>5367294.78</v>
      </c>
      <c r="FW306" s="7">
        <f t="shared" si="409"/>
        <v>2558783.75</v>
      </c>
      <c r="FX306" s="7">
        <f t="shared" si="409"/>
        <v>911392.22</v>
      </c>
      <c r="FY306" s="7">
        <f>ROUND(FY292-FY301,2)</f>
        <v>226371999.06</v>
      </c>
      <c r="FZ306" s="7">
        <f>SUM(C306:FY306)</f>
        <v>4995052574.6200018</v>
      </c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</row>
    <row r="307" spans="1:195" x14ac:dyDescent="0.35">
      <c r="A307" s="7"/>
      <c r="B307" s="7" t="s">
        <v>880</v>
      </c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</row>
    <row r="308" spans="1:195" x14ac:dyDescent="0.35">
      <c r="A308" s="7"/>
      <c r="B308" s="7" t="s">
        <v>881</v>
      </c>
      <c r="C308" s="7">
        <f t="shared" ref="C308:BN308" si="410">-C293</f>
        <v>0</v>
      </c>
      <c r="D308" s="7">
        <f t="shared" si="410"/>
        <v>0</v>
      </c>
      <c r="E308" s="7">
        <f t="shared" si="410"/>
        <v>0</v>
      </c>
      <c r="F308" s="7">
        <f t="shared" si="410"/>
        <v>0</v>
      </c>
      <c r="G308" s="7">
        <f t="shared" si="410"/>
        <v>0</v>
      </c>
      <c r="H308" s="7">
        <f t="shared" si="410"/>
        <v>0</v>
      </c>
      <c r="I308" s="7">
        <f t="shared" si="410"/>
        <v>0</v>
      </c>
      <c r="J308" s="7">
        <f t="shared" si="410"/>
        <v>0</v>
      </c>
      <c r="K308" s="7">
        <f t="shared" si="410"/>
        <v>0</v>
      </c>
      <c r="L308" s="7">
        <f t="shared" si="410"/>
        <v>0</v>
      </c>
      <c r="M308" s="7">
        <f t="shared" si="410"/>
        <v>0</v>
      </c>
      <c r="N308" s="7">
        <f t="shared" si="410"/>
        <v>0</v>
      </c>
      <c r="O308" s="7">
        <f t="shared" si="410"/>
        <v>0</v>
      </c>
      <c r="P308" s="7">
        <f t="shared" si="410"/>
        <v>0</v>
      </c>
      <c r="Q308" s="7">
        <f t="shared" si="410"/>
        <v>0</v>
      </c>
      <c r="R308" s="7">
        <f t="shared" si="410"/>
        <v>0</v>
      </c>
      <c r="S308" s="7">
        <f t="shared" si="410"/>
        <v>0</v>
      </c>
      <c r="T308" s="7">
        <f t="shared" si="410"/>
        <v>0</v>
      </c>
      <c r="U308" s="7">
        <f t="shared" si="410"/>
        <v>0</v>
      </c>
      <c r="V308" s="7">
        <f t="shared" si="410"/>
        <v>0</v>
      </c>
      <c r="W308" s="7">
        <f t="shared" si="410"/>
        <v>0</v>
      </c>
      <c r="X308" s="7">
        <f t="shared" si="410"/>
        <v>0</v>
      </c>
      <c r="Y308" s="7">
        <f t="shared" si="410"/>
        <v>0</v>
      </c>
      <c r="Z308" s="7">
        <f t="shared" si="410"/>
        <v>0</v>
      </c>
      <c r="AA308" s="7">
        <f t="shared" si="410"/>
        <v>0</v>
      </c>
      <c r="AB308" s="7">
        <f t="shared" si="410"/>
        <v>0</v>
      </c>
      <c r="AC308" s="7">
        <f t="shared" si="410"/>
        <v>0</v>
      </c>
      <c r="AD308" s="7">
        <f t="shared" si="410"/>
        <v>0</v>
      </c>
      <c r="AE308" s="7">
        <f t="shared" si="410"/>
        <v>0</v>
      </c>
      <c r="AF308" s="7">
        <f t="shared" si="410"/>
        <v>0</v>
      </c>
      <c r="AG308" s="7">
        <f t="shared" si="410"/>
        <v>0</v>
      </c>
      <c r="AH308" s="7">
        <f t="shared" si="410"/>
        <v>0</v>
      </c>
      <c r="AI308" s="7">
        <f t="shared" si="410"/>
        <v>0</v>
      </c>
      <c r="AJ308" s="7">
        <f t="shared" si="410"/>
        <v>0</v>
      </c>
      <c r="AK308" s="7">
        <f t="shared" si="410"/>
        <v>0</v>
      </c>
      <c r="AL308" s="7">
        <f t="shared" si="410"/>
        <v>0</v>
      </c>
      <c r="AM308" s="7">
        <f t="shared" si="410"/>
        <v>0</v>
      </c>
      <c r="AN308" s="7">
        <f t="shared" si="410"/>
        <v>0</v>
      </c>
      <c r="AO308" s="7">
        <f t="shared" si="410"/>
        <v>0</v>
      </c>
      <c r="AP308" s="7">
        <f t="shared" si="410"/>
        <v>0</v>
      </c>
      <c r="AQ308" s="7">
        <f t="shared" si="410"/>
        <v>0</v>
      </c>
      <c r="AR308" s="7">
        <f t="shared" si="410"/>
        <v>0</v>
      </c>
      <c r="AS308" s="7">
        <f t="shared" si="410"/>
        <v>0</v>
      </c>
      <c r="AT308" s="7">
        <f t="shared" si="410"/>
        <v>0</v>
      </c>
      <c r="AU308" s="7">
        <f t="shared" si="410"/>
        <v>0</v>
      </c>
      <c r="AV308" s="7">
        <f t="shared" si="410"/>
        <v>0</v>
      </c>
      <c r="AW308" s="7">
        <f t="shared" si="410"/>
        <v>0</v>
      </c>
      <c r="AX308" s="7">
        <f t="shared" si="410"/>
        <v>0</v>
      </c>
      <c r="AY308" s="7">
        <f t="shared" si="410"/>
        <v>0</v>
      </c>
      <c r="AZ308" s="7">
        <f t="shared" si="410"/>
        <v>0</v>
      </c>
      <c r="BA308" s="7">
        <f t="shared" si="410"/>
        <v>0</v>
      </c>
      <c r="BB308" s="7">
        <f t="shared" si="410"/>
        <v>0</v>
      </c>
      <c r="BC308" s="7">
        <f t="shared" si="410"/>
        <v>0</v>
      </c>
      <c r="BD308" s="7">
        <f t="shared" si="410"/>
        <v>0</v>
      </c>
      <c r="BE308" s="7">
        <f t="shared" si="410"/>
        <v>0</v>
      </c>
      <c r="BF308" s="7">
        <f t="shared" si="410"/>
        <v>0</v>
      </c>
      <c r="BG308" s="7">
        <f t="shared" si="410"/>
        <v>0</v>
      </c>
      <c r="BH308" s="7">
        <f t="shared" si="410"/>
        <v>0</v>
      </c>
      <c r="BI308" s="7">
        <f t="shared" si="410"/>
        <v>0</v>
      </c>
      <c r="BJ308" s="7">
        <f t="shared" si="410"/>
        <v>0</v>
      </c>
      <c r="BK308" s="7">
        <f t="shared" si="410"/>
        <v>0</v>
      </c>
      <c r="BL308" s="7">
        <f t="shared" si="410"/>
        <v>0</v>
      </c>
      <c r="BM308" s="7">
        <f t="shared" si="410"/>
        <v>0</v>
      </c>
      <c r="BN308" s="7">
        <f t="shared" si="410"/>
        <v>0</v>
      </c>
      <c r="BO308" s="7">
        <f t="shared" ref="BO308:DZ308" si="411">-BO293</f>
        <v>0</v>
      </c>
      <c r="BP308" s="7">
        <f t="shared" si="411"/>
        <v>0</v>
      </c>
      <c r="BQ308" s="7">
        <f t="shared" si="411"/>
        <v>0</v>
      </c>
      <c r="BR308" s="7">
        <f t="shared" si="411"/>
        <v>0</v>
      </c>
      <c r="BS308" s="7">
        <f t="shared" si="411"/>
        <v>0</v>
      </c>
      <c r="BT308" s="7">
        <f t="shared" si="411"/>
        <v>0</v>
      </c>
      <c r="BU308" s="7">
        <f t="shared" si="411"/>
        <v>0</v>
      </c>
      <c r="BV308" s="7">
        <f t="shared" si="411"/>
        <v>-958.08000000007451</v>
      </c>
      <c r="BW308" s="7">
        <f t="shared" si="411"/>
        <v>0</v>
      </c>
      <c r="BX308" s="7">
        <f t="shared" si="411"/>
        <v>0</v>
      </c>
      <c r="BY308" s="7">
        <f t="shared" si="411"/>
        <v>0</v>
      </c>
      <c r="BZ308" s="7">
        <f t="shared" si="411"/>
        <v>0</v>
      </c>
      <c r="CA308" s="7">
        <f t="shared" si="411"/>
        <v>0</v>
      </c>
      <c r="CB308" s="7">
        <f t="shared" si="411"/>
        <v>0</v>
      </c>
      <c r="CC308" s="7">
        <f t="shared" si="411"/>
        <v>0</v>
      </c>
      <c r="CD308" s="7">
        <f t="shared" si="411"/>
        <v>0</v>
      </c>
      <c r="CE308" s="7">
        <f t="shared" si="411"/>
        <v>0</v>
      </c>
      <c r="CF308" s="7">
        <f t="shared" si="411"/>
        <v>0</v>
      </c>
      <c r="CG308" s="7">
        <f t="shared" si="411"/>
        <v>0</v>
      </c>
      <c r="CH308" s="7">
        <f t="shared" si="411"/>
        <v>0</v>
      </c>
      <c r="CI308" s="7">
        <f t="shared" si="411"/>
        <v>0</v>
      </c>
      <c r="CJ308" s="7">
        <f t="shared" si="411"/>
        <v>0</v>
      </c>
      <c r="CK308" s="7">
        <f t="shared" si="411"/>
        <v>0</v>
      </c>
      <c r="CL308" s="7">
        <f t="shared" si="411"/>
        <v>0</v>
      </c>
      <c r="CM308" s="7">
        <f t="shared" si="411"/>
        <v>0</v>
      </c>
      <c r="CN308" s="7">
        <f t="shared" si="411"/>
        <v>0</v>
      </c>
      <c r="CO308" s="7">
        <f t="shared" si="411"/>
        <v>0</v>
      </c>
      <c r="CP308" s="7">
        <f t="shared" si="411"/>
        <v>-606.85999999998603</v>
      </c>
      <c r="CQ308" s="7">
        <f t="shared" si="411"/>
        <v>0</v>
      </c>
      <c r="CR308" s="7">
        <f t="shared" si="411"/>
        <v>0</v>
      </c>
      <c r="CS308" s="7">
        <f t="shared" si="411"/>
        <v>0</v>
      </c>
      <c r="CT308" s="7">
        <f t="shared" si="411"/>
        <v>0</v>
      </c>
      <c r="CU308" s="7">
        <f t="shared" si="411"/>
        <v>0</v>
      </c>
      <c r="CV308" s="7">
        <f t="shared" si="411"/>
        <v>0</v>
      </c>
      <c r="CW308" s="7">
        <f t="shared" si="411"/>
        <v>0</v>
      </c>
      <c r="CX308" s="7">
        <f t="shared" si="411"/>
        <v>0</v>
      </c>
      <c r="CY308" s="7">
        <f t="shared" si="411"/>
        <v>0</v>
      </c>
      <c r="CZ308" s="7">
        <f t="shared" si="411"/>
        <v>0</v>
      </c>
      <c r="DA308" s="7">
        <f t="shared" si="411"/>
        <v>0</v>
      </c>
      <c r="DB308" s="7">
        <f t="shared" si="411"/>
        <v>0</v>
      </c>
      <c r="DC308" s="7">
        <f t="shared" si="411"/>
        <v>0</v>
      </c>
      <c r="DD308" s="7">
        <f t="shared" si="411"/>
        <v>0</v>
      </c>
      <c r="DE308" s="7">
        <f t="shared" si="411"/>
        <v>0</v>
      </c>
      <c r="DF308" s="7">
        <f t="shared" si="411"/>
        <v>0</v>
      </c>
      <c r="DG308" s="7">
        <f t="shared" si="411"/>
        <v>0</v>
      </c>
      <c r="DH308" s="7">
        <f t="shared" si="411"/>
        <v>0</v>
      </c>
      <c r="DI308" s="7">
        <f t="shared" si="411"/>
        <v>0</v>
      </c>
      <c r="DJ308" s="7">
        <f t="shared" si="411"/>
        <v>0</v>
      </c>
      <c r="DK308" s="7">
        <f t="shared" si="411"/>
        <v>0</v>
      </c>
      <c r="DL308" s="7">
        <f t="shared" si="411"/>
        <v>0</v>
      </c>
      <c r="DM308" s="7">
        <f t="shared" si="411"/>
        <v>0</v>
      </c>
      <c r="DN308" s="7">
        <f t="shared" si="411"/>
        <v>0</v>
      </c>
      <c r="DO308" s="7">
        <f t="shared" si="411"/>
        <v>0</v>
      </c>
      <c r="DP308" s="7">
        <f t="shared" si="411"/>
        <v>0</v>
      </c>
      <c r="DQ308" s="7">
        <f t="shared" si="411"/>
        <v>-99.789999999979045</v>
      </c>
      <c r="DR308" s="7">
        <f t="shared" si="411"/>
        <v>0</v>
      </c>
      <c r="DS308" s="7">
        <f t="shared" si="411"/>
        <v>0</v>
      </c>
      <c r="DT308" s="7">
        <f t="shared" si="411"/>
        <v>0</v>
      </c>
      <c r="DU308" s="7">
        <f t="shared" si="411"/>
        <v>0</v>
      </c>
      <c r="DV308" s="7">
        <f t="shared" si="411"/>
        <v>0</v>
      </c>
      <c r="DW308" s="7">
        <f t="shared" si="411"/>
        <v>0</v>
      </c>
      <c r="DX308" s="7">
        <f t="shared" si="411"/>
        <v>0</v>
      </c>
      <c r="DY308" s="7">
        <f t="shared" si="411"/>
        <v>0</v>
      </c>
      <c r="DZ308" s="7">
        <f t="shared" si="411"/>
        <v>0</v>
      </c>
      <c r="EA308" s="7">
        <f t="shared" ref="EA308:FY308" si="412">-EA293</f>
        <v>-484.93999999994412</v>
      </c>
      <c r="EB308" s="7">
        <f t="shared" si="412"/>
        <v>0</v>
      </c>
      <c r="EC308" s="7">
        <f t="shared" si="412"/>
        <v>0</v>
      </c>
      <c r="ED308" s="7">
        <f t="shared" si="412"/>
        <v>-4746.5499999999302</v>
      </c>
      <c r="EE308" s="7">
        <f t="shared" si="412"/>
        <v>0</v>
      </c>
      <c r="EF308" s="7">
        <f t="shared" si="412"/>
        <v>0</v>
      </c>
      <c r="EG308" s="7">
        <f t="shared" si="412"/>
        <v>0</v>
      </c>
      <c r="EH308" s="7">
        <f t="shared" si="412"/>
        <v>0</v>
      </c>
      <c r="EI308" s="7">
        <f t="shared" si="412"/>
        <v>0</v>
      </c>
      <c r="EJ308" s="7">
        <f t="shared" si="412"/>
        <v>0</v>
      </c>
      <c r="EK308" s="7">
        <f t="shared" si="412"/>
        <v>0</v>
      </c>
      <c r="EL308" s="7">
        <f t="shared" si="412"/>
        <v>0</v>
      </c>
      <c r="EM308" s="7">
        <f t="shared" si="412"/>
        <v>0</v>
      </c>
      <c r="EN308" s="7">
        <f t="shared" si="412"/>
        <v>0</v>
      </c>
      <c r="EO308" s="7">
        <f t="shared" si="412"/>
        <v>0</v>
      </c>
      <c r="EP308" s="7">
        <f t="shared" si="412"/>
        <v>0</v>
      </c>
      <c r="EQ308" s="7">
        <f t="shared" si="412"/>
        <v>0</v>
      </c>
      <c r="ER308" s="7">
        <f t="shared" si="412"/>
        <v>0</v>
      </c>
      <c r="ES308" s="7">
        <f t="shared" si="412"/>
        <v>0</v>
      </c>
      <c r="ET308" s="7">
        <f t="shared" si="412"/>
        <v>0</v>
      </c>
      <c r="EU308" s="7">
        <f t="shared" si="412"/>
        <v>0</v>
      </c>
      <c r="EV308" s="7">
        <f t="shared" si="412"/>
        <v>0</v>
      </c>
      <c r="EW308" s="7">
        <f t="shared" si="412"/>
        <v>0</v>
      </c>
      <c r="EX308" s="7">
        <f t="shared" si="412"/>
        <v>0</v>
      </c>
      <c r="EY308" s="7">
        <f t="shared" si="412"/>
        <v>0</v>
      </c>
      <c r="EZ308" s="7">
        <f t="shared" si="412"/>
        <v>0</v>
      </c>
      <c r="FA308" s="7">
        <f t="shared" si="412"/>
        <v>0</v>
      </c>
      <c r="FB308" s="7">
        <f t="shared" si="412"/>
        <v>-68640.521394016032</v>
      </c>
      <c r="FC308" s="7">
        <f t="shared" si="412"/>
        <v>0</v>
      </c>
      <c r="FD308" s="7">
        <f t="shared" si="412"/>
        <v>0</v>
      </c>
      <c r="FE308" s="7">
        <f t="shared" si="412"/>
        <v>0</v>
      </c>
      <c r="FF308" s="7">
        <f t="shared" si="412"/>
        <v>0</v>
      </c>
      <c r="FG308" s="7">
        <f t="shared" si="412"/>
        <v>0</v>
      </c>
      <c r="FH308" s="7">
        <f t="shared" si="412"/>
        <v>0</v>
      </c>
      <c r="FI308" s="7">
        <f t="shared" si="412"/>
        <v>0</v>
      </c>
      <c r="FJ308" s="7">
        <f t="shared" si="412"/>
        <v>-744.95000000006985</v>
      </c>
      <c r="FK308" s="7">
        <f t="shared" si="412"/>
        <v>-420437.48589796241</v>
      </c>
      <c r="FL308" s="7">
        <f t="shared" si="412"/>
        <v>0</v>
      </c>
      <c r="FM308" s="7">
        <f t="shared" si="412"/>
        <v>0</v>
      </c>
      <c r="FN308" s="7">
        <f t="shared" si="412"/>
        <v>0</v>
      </c>
      <c r="FO308" s="7">
        <f t="shared" si="412"/>
        <v>-2060.7199999999721</v>
      </c>
      <c r="FP308" s="7">
        <f t="shared" si="412"/>
        <v>0</v>
      </c>
      <c r="FQ308" s="7">
        <f t="shared" si="412"/>
        <v>-522.23999999999069</v>
      </c>
      <c r="FR308" s="7">
        <f t="shared" si="412"/>
        <v>-410.13000000000466</v>
      </c>
      <c r="FS308" s="7">
        <f t="shared" si="412"/>
        <v>0</v>
      </c>
      <c r="FT308" s="7">
        <f t="shared" si="412"/>
        <v>-309.86999999999534</v>
      </c>
      <c r="FU308" s="7">
        <f t="shared" si="412"/>
        <v>0</v>
      </c>
      <c r="FV308" s="7">
        <f t="shared" si="412"/>
        <v>0</v>
      </c>
      <c r="FW308" s="7">
        <f t="shared" si="412"/>
        <v>0</v>
      </c>
      <c r="FX308" s="7">
        <f t="shared" si="412"/>
        <v>0</v>
      </c>
      <c r="FY308" s="7">
        <f t="shared" si="412"/>
        <v>0</v>
      </c>
      <c r="FZ308" s="7">
        <f>SUM(C308:FY308)</f>
        <v>-500022.1372919784</v>
      </c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</row>
    <row r="309" spans="1:195" x14ac:dyDescent="0.3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>
        <f>FT304+FT305</f>
        <v>1386846.1371200001</v>
      </c>
      <c r="FU309" s="7"/>
      <c r="FV309" s="7"/>
      <c r="FW309" s="7"/>
      <c r="FX309" s="7"/>
      <c r="FY309" s="7"/>
      <c r="FZ309" s="7"/>
      <c r="GB309" s="7"/>
      <c r="GC309" s="7"/>
      <c r="GD309" s="7"/>
      <c r="GE309" s="7"/>
      <c r="GF309" s="7"/>
      <c r="GG309" s="83"/>
      <c r="GH309" s="7"/>
      <c r="GI309" s="7"/>
      <c r="GJ309" s="7"/>
      <c r="GK309" s="7"/>
      <c r="GL309" s="7"/>
      <c r="GM309" s="7"/>
    </row>
    <row r="310" spans="1:195" x14ac:dyDescent="0.3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</row>
    <row r="311" spans="1:195" x14ac:dyDescent="0.35">
      <c r="A311" s="6" t="s">
        <v>593</v>
      </c>
      <c r="B311" s="42" t="s">
        <v>882</v>
      </c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  <c r="BD311" s="44"/>
      <c r="BE311" s="44"/>
      <c r="BF311" s="44"/>
      <c r="BG311" s="44"/>
      <c r="BH311" s="44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44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113"/>
      <c r="ER311" s="44"/>
      <c r="ES311" s="44"/>
      <c r="ET311" s="44"/>
      <c r="EU311" s="44"/>
      <c r="EV311" s="44"/>
      <c r="EW311" s="44"/>
      <c r="EX311" s="44"/>
      <c r="EY311" s="44"/>
      <c r="EZ311" s="44"/>
      <c r="FA311" s="44"/>
      <c r="FB311" s="44"/>
      <c r="FC311" s="44"/>
      <c r="FD311" s="44"/>
      <c r="FE311" s="44"/>
      <c r="FF311" s="44"/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</row>
    <row r="312" spans="1:195" x14ac:dyDescent="0.35">
      <c r="A312" s="6" t="s">
        <v>883</v>
      </c>
      <c r="B312" s="7" t="s">
        <v>884</v>
      </c>
      <c r="C312" s="41">
        <f t="shared" ref="C312:BN312" si="413">+C260</f>
        <v>2.7E-2</v>
      </c>
      <c r="D312" s="41">
        <f t="shared" si="413"/>
        <v>2.7E-2</v>
      </c>
      <c r="E312" s="41">
        <f t="shared" si="413"/>
        <v>2.7E-2</v>
      </c>
      <c r="F312" s="41">
        <f t="shared" si="413"/>
        <v>2.7E-2</v>
      </c>
      <c r="G312" s="41">
        <f t="shared" si="413"/>
        <v>2.5264999999999999E-2</v>
      </c>
      <c r="H312" s="41">
        <f t="shared" si="413"/>
        <v>2.7E-2</v>
      </c>
      <c r="I312" s="41">
        <f t="shared" si="413"/>
        <v>2.7E-2</v>
      </c>
      <c r="J312" s="41">
        <f t="shared" si="413"/>
        <v>2.7E-2</v>
      </c>
      <c r="K312" s="41">
        <f t="shared" si="413"/>
        <v>2.7E-2</v>
      </c>
      <c r="L312" s="41">
        <f t="shared" si="413"/>
        <v>2.4895E-2</v>
      </c>
      <c r="M312" s="41">
        <f t="shared" si="413"/>
        <v>2.3947E-2</v>
      </c>
      <c r="N312" s="41">
        <f t="shared" si="413"/>
        <v>1.8755999999999998E-2</v>
      </c>
      <c r="O312" s="41">
        <f t="shared" si="413"/>
        <v>2.7E-2</v>
      </c>
      <c r="P312" s="41">
        <f t="shared" si="413"/>
        <v>2.7E-2</v>
      </c>
      <c r="Q312" s="41">
        <f t="shared" si="413"/>
        <v>2.7E-2</v>
      </c>
      <c r="R312" s="41">
        <f t="shared" si="413"/>
        <v>2.6908999999999999E-2</v>
      </c>
      <c r="S312" s="41">
        <f t="shared" si="413"/>
        <v>2.4014000000000001E-2</v>
      </c>
      <c r="T312" s="41">
        <f t="shared" si="413"/>
        <v>2.2301000000000001E-2</v>
      </c>
      <c r="U312" s="41">
        <f t="shared" si="413"/>
        <v>2.1801000000000001E-2</v>
      </c>
      <c r="V312" s="41">
        <f t="shared" si="413"/>
        <v>2.7E-2</v>
      </c>
      <c r="W312" s="41">
        <f t="shared" si="413"/>
        <v>2.7E-2</v>
      </c>
      <c r="X312" s="41">
        <f t="shared" si="413"/>
        <v>1.3756000000000001E-2</v>
      </c>
      <c r="Y312" s="41">
        <f t="shared" si="413"/>
        <v>2.2498000000000001E-2</v>
      </c>
      <c r="Z312" s="41">
        <f t="shared" si="413"/>
        <v>2.1915E-2</v>
      </c>
      <c r="AA312" s="41">
        <f t="shared" si="413"/>
        <v>2.7E-2</v>
      </c>
      <c r="AB312" s="41">
        <f t="shared" si="413"/>
        <v>2.7E-2</v>
      </c>
      <c r="AC312" s="41">
        <f t="shared" si="413"/>
        <v>1.8981999999999999E-2</v>
      </c>
      <c r="AD312" s="41">
        <f t="shared" si="413"/>
        <v>1.7693E-2</v>
      </c>
      <c r="AE312" s="41">
        <f t="shared" si="413"/>
        <v>1.0814000000000001E-2</v>
      </c>
      <c r="AF312" s="41">
        <f t="shared" si="413"/>
        <v>9.6740000000000003E-3</v>
      </c>
      <c r="AG312" s="41">
        <f t="shared" si="413"/>
        <v>1.2485E-2</v>
      </c>
      <c r="AH312" s="41">
        <f t="shared" si="413"/>
        <v>2.0122999999999999E-2</v>
      </c>
      <c r="AI312" s="41">
        <f t="shared" si="413"/>
        <v>2.7E-2</v>
      </c>
      <c r="AJ312" s="41">
        <f t="shared" si="413"/>
        <v>2.1787999999999998E-2</v>
      </c>
      <c r="AK312" s="41">
        <f t="shared" si="413"/>
        <v>1.9279999999999999E-2</v>
      </c>
      <c r="AL312" s="41">
        <f t="shared" si="413"/>
        <v>2.7E-2</v>
      </c>
      <c r="AM312" s="41">
        <f t="shared" si="413"/>
        <v>1.9449000000000001E-2</v>
      </c>
      <c r="AN312" s="41">
        <f t="shared" si="413"/>
        <v>2.5902999999999999E-2</v>
      </c>
      <c r="AO312" s="41">
        <f t="shared" si="413"/>
        <v>2.5656000000000002E-2</v>
      </c>
      <c r="AP312" s="41">
        <f t="shared" si="413"/>
        <v>2.7E-2</v>
      </c>
      <c r="AQ312" s="41">
        <f t="shared" si="413"/>
        <v>1.8558999999999999E-2</v>
      </c>
      <c r="AR312" s="41">
        <f t="shared" si="413"/>
        <v>2.7E-2</v>
      </c>
      <c r="AS312" s="41">
        <f t="shared" si="413"/>
        <v>1.2137999999999999E-2</v>
      </c>
      <c r="AT312" s="41">
        <f t="shared" si="413"/>
        <v>2.7E-2</v>
      </c>
      <c r="AU312" s="41">
        <f t="shared" si="413"/>
        <v>2.2187999999999999E-2</v>
      </c>
      <c r="AV312" s="41">
        <f t="shared" si="413"/>
        <v>2.7E-2</v>
      </c>
      <c r="AW312" s="41">
        <f t="shared" si="413"/>
        <v>2.3595999999999999E-2</v>
      </c>
      <c r="AX312" s="41">
        <f t="shared" si="413"/>
        <v>1.9798E-2</v>
      </c>
      <c r="AY312" s="41">
        <f t="shared" si="413"/>
        <v>2.7E-2</v>
      </c>
      <c r="AZ312" s="41">
        <f t="shared" si="413"/>
        <v>1.5720000000000001E-2</v>
      </c>
      <c r="BA312" s="41">
        <f t="shared" si="413"/>
        <v>2.4893999999999999E-2</v>
      </c>
      <c r="BB312" s="41">
        <f t="shared" si="413"/>
        <v>2.2683999999999999E-2</v>
      </c>
      <c r="BC312" s="41">
        <f t="shared" si="413"/>
        <v>2.0715000000000001E-2</v>
      </c>
      <c r="BD312" s="41">
        <f t="shared" si="413"/>
        <v>2.7E-2</v>
      </c>
      <c r="BE312" s="41">
        <f t="shared" si="413"/>
        <v>2.5815999999999999E-2</v>
      </c>
      <c r="BF312" s="41">
        <f t="shared" si="413"/>
        <v>2.7E-2</v>
      </c>
      <c r="BG312" s="41">
        <f t="shared" si="413"/>
        <v>2.7E-2</v>
      </c>
      <c r="BH312" s="41">
        <f t="shared" si="413"/>
        <v>2.4419E-2</v>
      </c>
      <c r="BI312" s="41">
        <f t="shared" si="413"/>
        <v>1.1433E-2</v>
      </c>
      <c r="BJ312" s="41">
        <f t="shared" si="413"/>
        <v>2.6164E-2</v>
      </c>
      <c r="BK312" s="41">
        <f t="shared" si="413"/>
        <v>2.7E-2</v>
      </c>
      <c r="BL312" s="41">
        <f t="shared" si="413"/>
        <v>2.7E-2</v>
      </c>
      <c r="BM312" s="41">
        <f t="shared" si="413"/>
        <v>2.3834000000000001E-2</v>
      </c>
      <c r="BN312" s="41">
        <f t="shared" si="413"/>
        <v>2.7E-2</v>
      </c>
      <c r="BO312" s="41">
        <f t="shared" ref="BO312:DZ312" si="414">+BO260</f>
        <v>1.8203E-2</v>
      </c>
      <c r="BP312" s="41">
        <f t="shared" si="414"/>
        <v>2.4702000000000002E-2</v>
      </c>
      <c r="BQ312" s="41">
        <f t="shared" si="414"/>
        <v>2.4759E-2</v>
      </c>
      <c r="BR312" s="41">
        <f t="shared" si="414"/>
        <v>7.7000000000000002E-3</v>
      </c>
      <c r="BS312" s="41">
        <f t="shared" si="414"/>
        <v>4.3949999999999996E-3</v>
      </c>
      <c r="BT312" s="41">
        <f t="shared" si="414"/>
        <v>6.6509999999999998E-3</v>
      </c>
      <c r="BU312" s="41">
        <f t="shared" si="414"/>
        <v>1.3811E-2</v>
      </c>
      <c r="BV312" s="41">
        <f t="shared" si="414"/>
        <v>1.0054E-2</v>
      </c>
      <c r="BW312" s="41">
        <f t="shared" si="414"/>
        <v>1.5736E-2</v>
      </c>
      <c r="BX312" s="41">
        <f t="shared" si="414"/>
        <v>1.9067000000000001E-2</v>
      </c>
      <c r="BY312" s="41">
        <f t="shared" si="414"/>
        <v>2.6780999999999999E-2</v>
      </c>
      <c r="BZ312" s="41">
        <f t="shared" si="414"/>
        <v>2.7E-2</v>
      </c>
      <c r="CA312" s="41">
        <f t="shared" si="414"/>
        <v>2.3040999999999999E-2</v>
      </c>
      <c r="CB312" s="41">
        <f t="shared" si="414"/>
        <v>2.7E-2</v>
      </c>
      <c r="CC312" s="41">
        <f t="shared" si="414"/>
        <v>2.5198999999999999E-2</v>
      </c>
      <c r="CD312" s="41">
        <f t="shared" si="414"/>
        <v>2.2519999999999998E-2</v>
      </c>
      <c r="CE312" s="41">
        <f t="shared" si="414"/>
        <v>2.7E-2</v>
      </c>
      <c r="CF312" s="41">
        <f t="shared" si="414"/>
        <v>2.4334000000000001E-2</v>
      </c>
      <c r="CG312" s="41">
        <f t="shared" si="414"/>
        <v>2.7E-2</v>
      </c>
      <c r="CH312" s="41">
        <f t="shared" si="414"/>
        <v>2.5187999999999999E-2</v>
      </c>
      <c r="CI312" s="41">
        <f t="shared" si="414"/>
        <v>2.7E-2</v>
      </c>
      <c r="CJ312" s="41">
        <f t="shared" si="414"/>
        <v>2.6468999999999999E-2</v>
      </c>
      <c r="CK312" s="41">
        <f t="shared" si="414"/>
        <v>9.6010000000000002E-3</v>
      </c>
      <c r="CL312" s="41">
        <f t="shared" si="414"/>
        <v>1.1228999999999999E-2</v>
      </c>
      <c r="CM312" s="41">
        <f t="shared" si="414"/>
        <v>5.274E-3</v>
      </c>
      <c r="CN312" s="41">
        <f t="shared" si="414"/>
        <v>2.7E-2</v>
      </c>
      <c r="CO312" s="41">
        <f t="shared" si="414"/>
        <v>2.5360000000000001E-2</v>
      </c>
      <c r="CP312" s="41">
        <f t="shared" si="414"/>
        <v>1.7521999999999999E-2</v>
      </c>
      <c r="CQ312" s="41">
        <f t="shared" si="414"/>
        <v>1.5427E-2</v>
      </c>
      <c r="CR312" s="41">
        <f t="shared" si="414"/>
        <v>4.169E-3</v>
      </c>
      <c r="CS312" s="41">
        <f t="shared" si="414"/>
        <v>2.5658E-2</v>
      </c>
      <c r="CT312" s="41">
        <f t="shared" si="414"/>
        <v>1.1520000000000001E-2</v>
      </c>
      <c r="CU312" s="41">
        <f t="shared" si="414"/>
        <v>2.2616000000000001E-2</v>
      </c>
      <c r="CV312" s="41">
        <f t="shared" si="414"/>
        <v>1.3979E-2</v>
      </c>
      <c r="CW312" s="41">
        <f t="shared" si="414"/>
        <v>1.7378999999999999E-2</v>
      </c>
      <c r="CX312" s="41">
        <f t="shared" si="414"/>
        <v>2.4823999999999999E-2</v>
      </c>
      <c r="CY312" s="41">
        <f t="shared" si="414"/>
        <v>2.7E-2</v>
      </c>
      <c r="CZ312" s="41">
        <f t="shared" si="414"/>
        <v>2.7E-2</v>
      </c>
      <c r="DA312" s="41">
        <f t="shared" si="414"/>
        <v>2.7E-2</v>
      </c>
      <c r="DB312" s="41">
        <f t="shared" si="414"/>
        <v>2.7E-2</v>
      </c>
      <c r="DC312" s="41">
        <f t="shared" si="414"/>
        <v>2.0417999999999999E-2</v>
      </c>
      <c r="DD312" s="41">
        <f t="shared" si="414"/>
        <v>3.4299999999999999E-3</v>
      </c>
      <c r="DE312" s="41">
        <f t="shared" si="414"/>
        <v>1.1894999999999999E-2</v>
      </c>
      <c r="DF312" s="41">
        <f t="shared" si="414"/>
        <v>2.7E-2</v>
      </c>
      <c r="DG312" s="41">
        <f t="shared" si="414"/>
        <v>2.3453000000000002E-2</v>
      </c>
      <c r="DH312" s="41">
        <f t="shared" si="414"/>
        <v>2.3515999999999999E-2</v>
      </c>
      <c r="DI312" s="41">
        <f t="shared" si="414"/>
        <v>2.1845E-2</v>
      </c>
      <c r="DJ312" s="41">
        <f t="shared" si="414"/>
        <v>2.3883000000000001E-2</v>
      </c>
      <c r="DK312" s="41">
        <f t="shared" si="414"/>
        <v>1.8658000000000001E-2</v>
      </c>
      <c r="DL312" s="41">
        <f t="shared" si="414"/>
        <v>2.4967E-2</v>
      </c>
      <c r="DM312" s="41">
        <f t="shared" si="414"/>
        <v>2.2898999999999999E-2</v>
      </c>
      <c r="DN312" s="41">
        <f t="shared" si="414"/>
        <v>2.7E-2</v>
      </c>
      <c r="DO312" s="41">
        <f t="shared" si="414"/>
        <v>2.7E-2</v>
      </c>
      <c r="DP312" s="41">
        <f t="shared" si="414"/>
        <v>2.7E-2</v>
      </c>
      <c r="DQ312" s="41">
        <f t="shared" si="414"/>
        <v>1.7145000000000001E-2</v>
      </c>
      <c r="DR312" s="41">
        <f t="shared" si="414"/>
        <v>2.7E-2</v>
      </c>
      <c r="DS312" s="41">
        <f t="shared" si="414"/>
        <v>2.7E-2</v>
      </c>
      <c r="DT312" s="41">
        <f t="shared" si="414"/>
        <v>2.4729000000000001E-2</v>
      </c>
      <c r="DU312" s="41">
        <f t="shared" si="414"/>
        <v>2.7E-2</v>
      </c>
      <c r="DV312" s="41">
        <f t="shared" si="414"/>
        <v>2.7E-2</v>
      </c>
      <c r="DW312" s="41">
        <f t="shared" si="414"/>
        <v>2.4996999999999998E-2</v>
      </c>
      <c r="DX312" s="41">
        <f t="shared" si="414"/>
        <v>2.1930999999999999E-2</v>
      </c>
      <c r="DY312" s="41">
        <f t="shared" si="414"/>
        <v>1.5928000000000001E-2</v>
      </c>
      <c r="DZ312" s="41">
        <f t="shared" si="414"/>
        <v>2.0662E-2</v>
      </c>
      <c r="EA312" s="41">
        <f t="shared" ref="EA312:FX312" si="415">+EA260</f>
        <v>9.9769999999999998E-3</v>
      </c>
      <c r="EB312" s="41">
        <f t="shared" si="415"/>
        <v>2.7E-2</v>
      </c>
      <c r="EC312" s="41">
        <f t="shared" si="415"/>
        <v>2.7E-2</v>
      </c>
      <c r="ED312" s="41">
        <f t="shared" si="415"/>
        <v>4.0070000000000001E-3</v>
      </c>
      <c r="EE312" s="41">
        <f t="shared" si="415"/>
        <v>2.7E-2</v>
      </c>
      <c r="EF312" s="41">
        <f t="shared" si="415"/>
        <v>2.2595000000000001E-2</v>
      </c>
      <c r="EG312" s="41">
        <f t="shared" si="415"/>
        <v>2.7E-2</v>
      </c>
      <c r="EH312" s="41">
        <f t="shared" si="415"/>
        <v>2.7E-2</v>
      </c>
      <c r="EI312" s="41">
        <f t="shared" si="415"/>
        <v>2.7E-2</v>
      </c>
      <c r="EJ312" s="41">
        <f t="shared" si="415"/>
        <v>2.7E-2</v>
      </c>
      <c r="EK312" s="41">
        <f t="shared" si="415"/>
        <v>5.7670000000000004E-3</v>
      </c>
      <c r="EL312" s="41">
        <f t="shared" si="415"/>
        <v>5.1159999999999999E-3</v>
      </c>
      <c r="EM312" s="41">
        <f t="shared" si="415"/>
        <v>1.9307999999999999E-2</v>
      </c>
      <c r="EN312" s="41">
        <f t="shared" si="415"/>
        <v>2.7E-2</v>
      </c>
      <c r="EO312" s="41">
        <f t="shared" si="415"/>
        <v>2.7E-2</v>
      </c>
      <c r="EP312" s="41">
        <f t="shared" si="415"/>
        <v>2.3585999999999999E-2</v>
      </c>
      <c r="EQ312" s="41">
        <f t="shared" si="415"/>
        <v>6.2630000000000003E-3</v>
      </c>
      <c r="ER312" s="41">
        <f t="shared" si="415"/>
        <v>2.1283E-2</v>
      </c>
      <c r="ES312" s="41">
        <f t="shared" si="415"/>
        <v>2.6557999999999998E-2</v>
      </c>
      <c r="ET312" s="41">
        <f t="shared" si="415"/>
        <v>2.7E-2</v>
      </c>
      <c r="EU312" s="41">
        <f t="shared" si="415"/>
        <v>2.7E-2</v>
      </c>
      <c r="EV312" s="41">
        <f t="shared" si="415"/>
        <v>1.3965E-2</v>
      </c>
      <c r="EW312" s="41">
        <f t="shared" si="415"/>
        <v>7.2810000000000001E-3</v>
      </c>
      <c r="EX312" s="41">
        <f t="shared" si="415"/>
        <v>6.9100000000000003E-3</v>
      </c>
      <c r="EY312" s="41">
        <f t="shared" si="415"/>
        <v>2.7E-2</v>
      </c>
      <c r="EZ312" s="41">
        <f t="shared" si="415"/>
        <v>2.5942E-2</v>
      </c>
      <c r="FA312" s="41">
        <f t="shared" si="415"/>
        <v>1.0666E-2</v>
      </c>
      <c r="FB312" s="41">
        <f t="shared" si="415"/>
        <v>9.3449999999999991E-3</v>
      </c>
      <c r="FC312" s="41">
        <f t="shared" si="415"/>
        <v>2.555E-2</v>
      </c>
      <c r="FD312" s="41">
        <f t="shared" si="415"/>
        <v>2.7E-2</v>
      </c>
      <c r="FE312" s="41">
        <f t="shared" si="415"/>
        <v>1.7180999999999998E-2</v>
      </c>
      <c r="FF312" s="41">
        <f t="shared" si="415"/>
        <v>2.7E-2</v>
      </c>
      <c r="FG312" s="41">
        <f t="shared" si="415"/>
        <v>2.7E-2</v>
      </c>
      <c r="FH312" s="41">
        <f t="shared" si="415"/>
        <v>2.2772000000000001E-2</v>
      </c>
      <c r="FI312" s="41">
        <f t="shared" si="415"/>
        <v>9.1999999999999998E-3</v>
      </c>
      <c r="FJ312" s="41">
        <f t="shared" si="415"/>
        <v>1.7013E-2</v>
      </c>
      <c r="FK312" s="41">
        <f t="shared" si="415"/>
        <v>1.0796999999999999E-2</v>
      </c>
      <c r="FL312" s="41">
        <f t="shared" si="415"/>
        <v>2.7E-2</v>
      </c>
      <c r="FM312" s="41">
        <f t="shared" si="415"/>
        <v>2.1413999999999999E-2</v>
      </c>
      <c r="FN312" s="41">
        <f t="shared" si="415"/>
        <v>2.7E-2</v>
      </c>
      <c r="FO312" s="41">
        <f t="shared" si="415"/>
        <v>2.7629999999999998E-3</v>
      </c>
      <c r="FP312" s="41">
        <f t="shared" si="415"/>
        <v>1.2142999999999999E-2</v>
      </c>
      <c r="FQ312" s="41">
        <f t="shared" si="415"/>
        <v>1.8315000000000001E-2</v>
      </c>
      <c r="FR312" s="41">
        <f t="shared" si="415"/>
        <v>4.0130000000000001E-3</v>
      </c>
      <c r="FS312" s="41">
        <f t="shared" si="415"/>
        <v>5.0679999999999996E-3</v>
      </c>
      <c r="FT312" s="41">
        <f t="shared" si="415"/>
        <v>2.2160000000000001E-3</v>
      </c>
      <c r="FU312" s="41">
        <f t="shared" si="415"/>
        <v>2.1344999999999999E-2</v>
      </c>
      <c r="FV312" s="41">
        <f t="shared" si="415"/>
        <v>1.8031999999999999E-2</v>
      </c>
      <c r="FW312" s="41">
        <f t="shared" si="415"/>
        <v>2.4497999999999999E-2</v>
      </c>
      <c r="FX312" s="41">
        <f t="shared" si="415"/>
        <v>2.2675000000000001E-2</v>
      </c>
      <c r="FY312" s="41"/>
      <c r="FZ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</row>
    <row r="313" spans="1:195" x14ac:dyDescent="0.35">
      <c r="A313" s="6" t="s">
        <v>885</v>
      </c>
      <c r="B313" s="7" t="s">
        <v>886</v>
      </c>
      <c r="C313" s="41">
        <f t="shared" ref="C313:BN313" si="416">+C272</f>
        <v>0</v>
      </c>
      <c r="D313" s="41">
        <f t="shared" si="416"/>
        <v>0</v>
      </c>
      <c r="E313" s="41">
        <f t="shared" si="416"/>
        <v>0</v>
      </c>
      <c r="F313" s="41">
        <f t="shared" si="416"/>
        <v>0</v>
      </c>
      <c r="G313" s="41">
        <f t="shared" si="416"/>
        <v>0</v>
      </c>
      <c r="H313" s="41">
        <f t="shared" si="416"/>
        <v>0</v>
      </c>
      <c r="I313" s="41">
        <f t="shared" si="416"/>
        <v>0</v>
      </c>
      <c r="J313" s="41">
        <f t="shared" si="416"/>
        <v>0</v>
      </c>
      <c r="K313" s="41">
        <f t="shared" si="416"/>
        <v>0</v>
      </c>
      <c r="L313" s="41">
        <f t="shared" si="416"/>
        <v>0</v>
      </c>
      <c r="M313" s="41">
        <f t="shared" si="416"/>
        <v>0</v>
      </c>
      <c r="N313" s="41">
        <f t="shared" si="416"/>
        <v>0</v>
      </c>
      <c r="O313" s="41">
        <f t="shared" si="416"/>
        <v>0</v>
      </c>
      <c r="P313" s="41">
        <f t="shared" si="416"/>
        <v>0</v>
      </c>
      <c r="Q313" s="41">
        <f t="shared" si="416"/>
        <v>0</v>
      </c>
      <c r="R313" s="41">
        <f t="shared" si="416"/>
        <v>0</v>
      </c>
      <c r="S313" s="41">
        <f t="shared" si="416"/>
        <v>0</v>
      </c>
      <c r="T313" s="41">
        <f t="shared" si="416"/>
        <v>0</v>
      </c>
      <c r="U313" s="41">
        <f t="shared" si="416"/>
        <v>0</v>
      </c>
      <c r="V313" s="41">
        <f t="shared" si="416"/>
        <v>0</v>
      </c>
      <c r="W313" s="41">
        <f t="shared" si="416"/>
        <v>0</v>
      </c>
      <c r="X313" s="41">
        <f t="shared" si="416"/>
        <v>0</v>
      </c>
      <c r="Y313" s="41">
        <f t="shared" si="416"/>
        <v>0</v>
      </c>
      <c r="Z313" s="41">
        <f t="shared" si="416"/>
        <v>0</v>
      </c>
      <c r="AA313" s="41">
        <f t="shared" si="416"/>
        <v>0</v>
      </c>
      <c r="AB313" s="41">
        <f t="shared" si="416"/>
        <v>0</v>
      </c>
      <c r="AC313" s="41">
        <f t="shared" si="416"/>
        <v>0</v>
      </c>
      <c r="AD313" s="41">
        <f t="shared" si="416"/>
        <v>0</v>
      </c>
      <c r="AE313" s="41">
        <f t="shared" si="416"/>
        <v>0</v>
      </c>
      <c r="AF313" s="41">
        <f t="shared" si="416"/>
        <v>0</v>
      </c>
      <c r="AG313" s="41">
        <f t="shared" si="416"/>
        <v>0</v>
      </c>
      <c r="AH313" s="41">
        <f t="shared" si="416"/>
        <v>0</v>
      </c>
      <c r="AI313" s="41">
        <f t="shared" si="416"/>
        <v>0</v>
      </c>
      <c r="AJ313" s="41">
        <f t="shared" si="416"/>
        <v>0</v>
      </c>
      <c r="AK313" s="41">
        <f t="shared" si="416"/>
        <v>0</v>
      </c>
      <c r="AL313" s="41">
        <f t="shared" si="416"/>
        <v>0</v>
      </c>
      <c r="AM313" s="41">
        <f t="shared" si="416"/>
        <v>0</v>
      </c>
      <c r="AN313" s="41">
        <f t="shared" si="416"/>
        <v>0</v>
      </c>
      <c r="AO313" s="41">
        <f t="shared" si="416"/>
        <v>0</v>
      </c>
      <c r="AP313" s="41">
        <f t="shared" si="416"/>
        <v>0</v>
      </c>
      <c r="AQ313" s="41">
        <f t="shared" si="416"/>
        <v>0</v>
      </c>
      <c r="AR313" s="41">
        <f t="shared" si="416"/>
        <v>0</v>
      </c>
      <c r="AS313" s="41">
        <f t="shared" si="416"/>
        <v>0</v>
      </c>
      <c r="AT313" s="41">
        <f t="shared" si="416"/>
        <v>0</v>
      </c>
      <c r="AU313" s="41">
        <f t="shared" si="416"/>
        <v>0</v>
      </c>
      <c r="AV313" s="41">
        <f t="shared" si="416"/>
        <v>0</v>
      </c>
      <c r="AW313" s="41">
        <f t="shared" si="416"/>
        <v>0</v>
      </c>
      <c r="AX313" s="41">
        <f t="shared" si="416"/>
        <v>0</v>
      </c>
      <c r="AY313" s="41">
        <f t="shared" si="416"/>
        <v>0</v>
      </c>
      <c r="AZ313" s="41">
        <f t="shared" si="416"/>
        <v>0</v>
      </c>
      <c r="BA313" s="41">
        <f t="shared" si="416"/>
        <v>0</v>
      </c>
      <c r="BB313" s="41">
        <f t="shared" si="416"/>
        <v>0</v>
      </c>
      <c r="BC313" s="41">
        <f t="shared" si="416"/>
        <v>0</v>
      </c>
      <c r="BD313" s="41">
        <f t="shared" si="416"/>
        <v>0</v>
      </c>
      <c r="BE313" s="41">
        <f t="shared" si="416"/>
        <v>0</v>
      </c>
      <c r="BF313" s="41">
        <f t="shared" si="416"/>
        <v>0</v>
      </c>
      <c r="BG313" s="41">
        <f t="shared" si="416"/>
        <v>0</v>
      </c>
      <c r="BH313" s="41">
        <f t="shared" si="416"/>
        <v>0</v>
      </c>
      <c r="BI313" s="41">
        <f t="shared" si="416"/>
        <v>0</v>
      </c>
      <c r="BJ313" s="41">
        <f t="shared" si="416"/>
        <v>0</v>
      </c>
      <c r="BK313" s="41">
        <f t="shared" si="416"/>
        <v>0</v>
      </c>
      <c r="BL313" s="41">
        <f t="shared" si="416"/>
        <v>0</v>
      </c>
      <c r="BM313" s="41">
        <f t="shared" si="416"/>
        <v>0</v>
      </c>
      <c r="BN313" s="41">
        <f t="shared" si="416"/>
        <v>0</v>
      </c>
      <c r="BO313" s="41">
        <f t="shared" ref="BO313:DZ313" si="417">+BO272</f>
        <v>0</v>
      </c>
      <c r="BP313" s="41">
        <f t="shared" si="417"/>
        <v>0</v>
      </c>
      <c r="BQ313" s="41">
        <f t="shared" si="417"/>
        <v>0</v>
      </c>
      <c r="BR313" s="41">
        <f t="shared" si="417"/>
        <v>0</v>
      </c>
      <c r="BS313" s="41">
        <f t="shared" si="417"/>
        <v>0</v>
      </c>
      <c r="BT313" s="41">
        <f t="shared" si="417"/>
        <v>0</v>
      </c>
      <c r="BU313" s="41">
        <f t="shared" si="417"/>
        <v>0</v>
      </c>
      <c r="BV313" s="41">
        <f t="shared" si="417"/>
        <v>5.3600000000000002E-4</v>
      </c>
      <c r="BW313" s="41">
        <f t="shared" si="417"/>
        <v>0</v>
      </c>
      <c r="BX313" s="41">
        <f t="shared" si="417"/>
        <v>0</v>
      </c>
      <c r="BY313" s="41">
        <f t="shared" si="417"/>
        <v>0</v>
      </c>
      <c r="BZ313" s="41">
        <f t="shared" si="417"/>
        <v>0</v>
      </c>
      <c r="CA313" s="41">
        <f t="shared" si="417"/>
        <v>0</v>
      </c>
      <c r="CB313" s="41">
        <f t="shared" si="417"/>
        <v>0</v>
      </c>
      <c r="CC313" s="41">
        <f t="shared" si="417"/>
        <v>0</v>
      </c>
      <c r="CD313" s="41">
        <f t="shared" si="417"/>
        <v>0</v>
      </c>
      <c r="CE313" s="41">
        <f t="shared" si="417"/>
        <v>0</v>
      </c>
      <c r="CF313" s="41">
        <f t="shared" si="417"/>
        <v>0</v>
      </c>
      <c r="CG313" s="41">
        <f t="shared" si="417"/>
        <v>0</v>
      </c>
      <c r="CH313" s="41">
        <f t="shared" si="417"/>
        <v>0</v>
      </c>
      <c r="CI313" s="41">
        <f t="shared" si="417"/>
        <v>0</v>
      </c>
      <c r="CJ313" s="41">
        <f t="shared" si="417"/>
        <v>0</v>
      </c>
      <c r="CK313" s="41">
        <f t="shared" si="417"/>
        <v>0</v>
      </c>
      <c r="CL313" s="41">
        <f t="shared" si="417"/>
        <v>0</v>
      </c>
      <c r="CM313" s="41">
        <f t="shared" si="417"/>
        <v>0</v>
      </c>
      <c r="CN313" s="41">
        <f t="shared" si="417"/>
        <v>0</v>
      </c>
      <c r="CO313" s="41">
        <f t="shared" si="417"/>
        <v>0</v>
      </c>
      <c r="CP313" s="41">
        <f t="shared" si="417"/>
        <v>7.4899999999999999E-4</v>
      </c>
      <c r="CQ313" s="41">
        <f t="shared" si="417"/>
        <v>0</v>
      </c>
      <c r="CR313" s="41">
        <f t="shared" si="417"/>
        <v>0</v>
      </c>
      <c r="CS313" s="41">
        <f t="shared" si="417"/>
        <v>0</v>
      </c>
      <c r="CT313" s="41">
        <f t="shared" si="417"/>
        <v>0</v>
      </c>
      <c r="CU313" s="41">
        <f t="shared" si="417"/>
        <v>0</v>
      </c>
      <c r="CV313" s="41">
        <f t="shared" si="417"/>
        <v>0</v>
      </c>
      <c r="CW313" s="41">
        <f t="shared" si="417"/>
        <v>0</v>
      </c>
      <c r="CX313" s="41">
        <f t="shared" si="417"/>
        <v>0</v>
      </c>
      <c r="CY313" s="41">
        <f t="shared" si="417"/>
        <v>0</v>
      </c>
      <c r="CZ313" s="41">
        <f t="shared" si="417"/>
        <v>0</v>
      </c>
      <c r="DA313" s="41">
        <f t="shared" si="417"/>
        <v>0</v>
      </c>
      <c r="DB313" s="41">
        <f t="shared" si="417"/>
        <v>0</v>
      </c>
      <c r="DC313" s="41">
        <f t="shared" si="417"/>
        <v>0</v>
      </c>
      <c r="DD313" s="41">
        <f t="shared" si="417"/>
        <v>0</v>
      </c>
      <c r="DE313" s="41">
        <f t="shared" si="417"/>
        <v>0</v>
      </c>
      <c r="DF313" s="41">
        <f t="shared" si="417"/>
        <v>0</v>
      </c>
      <c r="DG313" s="41">
        <f t="shared" si="417"/>
        <v>0</v>
      </c>
      <c r="DH313" s="41">
        <f t="shared" si="417"/>
        <v>0</v>
      </c>
      <c r="DI313" s="41">
        <f t="shared" si="417"/>
        <v>0</v>
      </c>
      <c r="DJ313" s="41">
        <f t="shared" si="417"/>
        <v>0</v>
      </c>
      <c r="DK313" s="41">
        <f t="shared" si="417"/>
        <v>0</v>
      </c>
      <c r="DL313" s="41">
        <f t="shared" si="417"/>
        <v>0</v>
      </c>
      <c r="DM313" s="41">
        <f t="shared" si="417"/>
        <v>0</v>
      </c>
      <c r="DN313" s="41">
        <f t="shared" si="417"/>
        <v>0</v>
      </c>
      <c r="DO313" s="41">
        <f t="shared" si="417"/>
        <v>0</v>
      </c>
      <c r="DP313" s="41">
        <f t="shared" si="417"/>
        <v>0</v>
      </c>
      <c r="DQ313" s="41">
        <f t="shared" si="417"/>
        <v>6.9300000000000004E-4</v>
      </c>
      <c r="DR313" s="41">
        <f t="shared" si="417"/>
        <v>0</v>
      </c>
      <c r="DS313" s="41">
        <f t="shared" si="417"/>
        <v>0</v>
      </c>
      <c r="DT313" s="41">
        <f t="shared" si="417"/>
        <v>0</v>
      </c>
      <c r="DU313" s="41">
        <f t="shared" si="417"/>
        <v>0</v>
      </c>
      <c r="DV313" s="41">
        <f t="shared" si="417"/>
        <v>0</v>
      </c>
      <c r="DW313" s="41">
        <f t="shared" si="417"/>
        <v>0</v>
      </c>
      <c r="DX313" s="41">
        <f t="shared" si="417"/>
        <v>0</v>
      </c>
      <c r="DY313" s="41">
        <f t="shared" si="417"/>
        <v>0</v>
      </c>
      <c r="DZ313" s="41">
        <f t="shared" si="417"/>
        <v>0</v>
      </c>
      <c r="EA313" s="41">
        <f t="shared" ref="EA313:FX313" si="418">+EA272</f>
        <v>8.6299999999999994E-4</v>
      </c>
      <c r="EB313" s="41">
        <f t="shared" si="418"/>
        <v>0</v>
      </c>
      <c r="EC313" s="41">
        <f t="shared" si="418"/>
        <v>0</v>
      </c>
      <c r="ED313" s="41">
        <f t="shared" si="418"/>
        <v>1.7200000000000001E-4</v>
      </c>
      <c r="EE313" s="41">
        <f t="shared" si="418"/>
        <v>0</v>
      </c>
      <c r="EF313" s="41">
        <f t="shared" si="418"/>
        <v>0</v>
      </c>
      <c r="EG313" s="41">
        <f t="shared" si="418"/>
        <v>0</v>
      </c>
      <c r="EH313" s="41">
        <f t="shared" si="418"/>
        <v>0</v>
      </c>
      <c r="EI313" s="41">
        <f t="shared" si="418"/>
        <v>0</v>
      </c>
      <c r="EJ313" s="41">
        <f t="shared" si="418"/>
        <v>0</v>
      </c>
      <c r="EK313" s="41">
        <f t="shared" si="418"/>
        <v>0</v>
      </c>
      <c r="EL313" s="41">
        <f t="shared" si="418"/>
        <v>0</v>
      </c>
      <c r="EM313" s="41">
        <f t="shared" si="418"/>
        <v>0</v>
      </c>
      <c r="EN313" s="41">
        <f t="shared" si="418"/>
        <v>0</v>
      </c>
      <c r="EO313" s="41">
        <f t="shared" si="418"/>
        <v>0</v>
      </c>
      <c r="EP313" s="41">
        <f t="shared" si="418"/>
        <v>0</v>
      </c>
      <c r="EQ313" s="41">
        <f t="shared" si="418"/>
        <v>0</v>
      </c>
      <c r="ER313" s="41">
        <f t="shared" si="418"/>
        <v>0</v>
      </c>
      <c r="ES313" s="41">
        <f t="shared" si="418"/>
        <v>0</v>
      </c>
      <c r="ET313" s="41">
        <f t="shared" si="418"/>
        <v>0</v>
      </c>
      <c r="EU313" s="41">
        <f t="shared" si="418"/>
        <v>0</v>
      </c>
      <c r="EV313" s="41">
        <f t="shared" si="418"/>
        <v>0</v>
      </c>
      <c r="EW313" s="41">
        <f t="shared" si="418"/>
        <v>0</v>
      </c>
      <c r="EX313" s="41">
        <f t="shared" si="418"/>
        <v>0</v>
      </c>
      <c r="EY313" s="41">
        <f t="shared" si="418"/>
        <v>0</v>
      </c>
      <c r="EZ313" s="41">
        <f t="shared" si="418"/>
        <v>0</v>
      </c>
      <c r="FA313" s="41">
        <f t="shared" si="418"/>
        <v>0</v>
      </c>
      <c r="FB313" s="41">
        <f t="shared" si="418"/>
        <v>2.7900000000000001E-4</v>
      </c>
      <c r="FC313" s="41">
        <f t="shared" si="418"/>
        <v>0</v>
      </c>
      <c r="FD313" s="41">
        <f t="shared" si="418"/>
        <v>0</v>
      </c>
      <c r="FE313" s="41">
        <f t="shared" si="418"/>
        <v>0</v>
      </c>
      <c r="FF313" s="41">
        <f t="shared" si="418"/>
        <v>0</v>
      </c>
      <c r="FG313" s="41">
        <f t="shared" si="418"/>
        <v>0</v>
      </c>
      <c r="FH313" s="41">
        <f t="shared" si="418"/>
        <v>0</v>
      </c>
      <c r="FI313" s="41">
        <f t="shared" si="418"/>
        <v>0</v>
      </c>
      <c r="FJ313" s="41">
        <f t="shared" si="418"/>
        <v>6.7999999999999994E-4</v>
      </c>
      <c r="FK313" s="41">
        <f t="shared" si="418"/>
        <v>4.8000000000000001E-5</v>
      </c>
      <c r="FL313" s="41">
        <f t="shared" si="418"/>
        <v>0</v>
      </c>
      <c r="FM313" s="41">
        <f t="shared" si="418"/>
        <v>0</v>
      </c>
      <c r="FN313" s="41">
        <f t="shared" si="418"/>
        <v>0</v>
      </c>
      <c r="FO313" s="41">
        <f t="shared" si="418"/>
        <v>1.45E-4</v>
      </c>
      <c r="FP313" s="41">
        <f t="shared" si="418"/>
        <v>0</v>
      </c>
      <c r="FQ313" s="41">
        <f t="shared" si="418"/>
        <v>1.049E-3</v>
      </c>
      <c r="FR313" s="41">
        <f t="shared" si="418"/>
        <v>1.1900000000000001E-4</v>
      </c>
      <c r="FS313" s="41">
        <f t="shared" si="418"/>
        <v>0</v>
      </c>
      <c r="FT313" s="41">
        <f t="shared" si="418"/>
        <v>1.1900000000000001E-4</v>
      </c>
      <c r="FU313" s="41">
        <f t="shared" si="418"/>
        <v>0</v>
      </c>
      <c r="FV313" s="41">
        <f t="shared" si="418"/>
        <v>0</v>
      </c>
      <c r="FW313" s="41">
        <f t="shared" si="418"/>
        <v>0</v>
      </c>
      <c r="FX313" s="41">
        <f t="shared" si="418"/>
        <v>0</v>
      </c>
      <c r="FY313" s="41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</row>
    <row r="314" spans="1:195" x14ac:dyDescent="0.35">
      <c r="A314" s="6" t="s">
        <v>887</v>
      </c>
      <c r="B314" s="7" t="s">
        <v>888</v>
      </c>
      <c r="C314" s="41">
        <f t="shared" ref="C314:BN314" si="419">ROUND((C76/C46),6)</f>
        <v>1.7799999999999999E-4</v>
      </c>
      <c r="D314" s="41">
        <f t="shared" si="419"/>
        <v>0</v>
      </c>
      <c r="E314" s="41">
        <f t="shared" si="419"/>
        <v>0</v>
      </c>
      <c r="F314" s="41">
        <f t="shared" si="419"/>
        <v>0</v>
      </c>
      <c r="G314" s="41">
        <f t="shared" si="419"/>
        <v>0</v>
      </c>
      <c r="H314" s="41">
        <f t="shared" si="419"/>
        <v>0</v>
      </c>
      <c r="I314" s="41">
        <f t="shared" si="419"/>
        <v>4.6700000000000002E-4</v>
      </c>
      <c r="J314" s="41">
        <f t="shared" si="419"/>
        <v>0</v>
      </c>
      <c r="K314" s="41">
        <f t="shared" si="419"/>
        <v>0</v>
      </c>
      <c r="L314" s="41">
        <f t="shared" si="419"/>
        <v>0</v>
      </c>
      <c r="M314" s="41">
        <f t="shared" si="419"/>
        <v>0</v>
      </c>
      <c r="N314" s="41">
        <f t="shared" si="419"/>
        <v>7.27E-4</v>
      </c>
      <c r="O314" s="41">
        <f t="shared" si="419"/>
        <v>9.3700000000000001E-4</v>
      </c>
      <c r="P314" s="41">
        <f t="shared" si="419"/>
        <v>1.25E-4</v>
      </c>
      <c r="Q314" s="41">
        <f t="shared" si="419"/>
        <v>0</v>
      </c>
      <c r="R314" s="41">
        <f t="shared" si="419"/>
        <v>0</v>
      </c>
      <c r="S314" s="41">
        <f t="shared" si="419"/>
        <v>0</v>
      </c>
      <c r="T314" s="41">
        <f t="shared" si="419"/>
        <v>0</v>
      </c>
      <c r="U314" s="41">
        <f t="shared" si="419"/>
        <v>0</v>
      </c>
      <c r="V314" s="41">
        <f t="shared" si="419"/>
        <v>0</v>
      </c>
      <c r="W314" s="41">
        <f t="shared" si="419"/>
        <v>0</v>
      </c>
      <c r="X314" s="41">
        <f t="shared" si="419"/>
        <v>2.5500000000000002E-4</v>
      </c>
      <c r="Y314" s="41">
        <f t="shared" si="419"/>
        <v>0</v>
      </c>
      <c r="Z314" s="41">
        <f t="shared" si="419"/>
        <v>4.7400000000000003E-3</v>
      </c>
      <c r="AA314" s="41">
        <f t="shared" si="419"/>
        <v>0</v>
      </c>
      <c r="AB314" s="41">
        <f t="shared" si="419"/>
        <v>0</v>
      </c>
      <c r="AC314" s="41">
        <f t="shared" si="419"/>
        <v>0</v>
      </c>
      <c r="AD314" s="41">
        <f t="shared" si="419"/>
        <v>0</v>
      </c>
      <c r="AE314" s="41">
        <f t="shared" si="419"/>
        <v>1.3879999999999999E-3</v>
      </c>
      <c r="AF314" s="41">
        <f t="shared" si="419"/>
        <v>0</v>
      </c>
      <c r="AG314" s="41">
        <f t="shared" si="419"/>
        <v>0</v>
      </c>
      <c r="AH314" s="41">
        <f t="shared" si="419"/>
        <v>4.8650000000000004E-3</v>
      </c>
      <c r="AI314" s="41">
        <f t="shared" si="419"/>
        <v>0</v>
      </c>
      <c r="AJ314" s="41">
        <f t="shared" si="419"/>
        <v>0</v>
      </c>
      <c r="AK314" s="41">
        <f t="shared" si="419"/>
        <v>0</v>
      </c>
      <c r="AL314" s="41">
        <f t="shared" si="419"/>
        <v>0</v>
      </c>
      <c r="AM314" s="41">
        <f t="shared" si="419"/>
        <v>0</v>
      </c>
      <c r="AN314" s="41">
        <f t="shared" si="419"/>
        <v>0</v>
      </c>
      <c r="AO314" s="41">
        <f t="shared" si="419"/>
        <v>0</v>
      </c>
      <c r="AP314" s="41">
        <f t="shared" si="419"/>
        <v>0</v>
      </c>
      <c r="AQ314" s="41">
        <f t="shared" si="419"/>
        <v>0</v>
      </c>
      <c r="AR314" s="41">
        <f t="shared" si="419"/>
        <v>0</v>
      </c>
      <c r="AS314" s="41">
        <f t="shared" si="419"/>
        <v>4.6200000000000001E-4</v>
      </c>
      <c r="AT314" s="41">
        <f t="shared" si="419"/>
        <v>0</v>
      </c>
      <c r="AU314" s="41">
        <f t="shared" si="419"/>
        <v>0</v>
      </c>
      <c r="AV314" s="41">
        <f t="shared" si="419"/>
        <v>0</v>
      </c>
      <c r="AW314" s="41">
        <f t="shared" si="419"/>
        <v>0</v>
      </c>
      <c r="AX314" s="41">
        <f t="shared" si="419"/>
        <v>0</v>
      </c>
      <c r="AY314" s="41">
        <f t="shared" si="419"/>
        <v>0</v>
      </c>
      <c r="AZ314" s="41">
        <f t="shared" si="419"/>
        <v>0</v>
      </c>
      <c r="BA314" s="41">
        <f t="shared" si="419"/>
        <v>0</v>
      </c>
      <c r="BB314" s="41">
        <f t="shared" si="419"/>
        <v>0</v>
      </c>
      <c r="BC314" s="41">
        <f t="shared" si="419"/>
        <v>0</v>
      </c>
      <c r="BD314" s="41">
        <f t="shared" si="419"/>
        <v>0</v>
      </c>
      <c r="BE314" s="41">
        <f t="shared" si="419"/>
        <v>0</v>
      </c>
      <c r="BF314" s="41">
        <f t="shared" si="419"/>
        <v>0</v>
      </c>
      <c r="BG314" s="41">
        <f t="shared" si="419"/>
        <v>0</v>
      </c>
      <c r="BH314" s="41">
        <f t="shared" si="419"/>
        <v>0</v>
      </c>
      <c r="BI314" s="41">
        <f t="shared" si="419"/>
        <v>0</v>
      </c>
      <c r="BJ314" s="41">
        <f t="shared" si="419"/>
        <v>0</v>
      </c>
      <c r="BK314" s="41">
        <f t="shared" si="419"/>
        <v>0</v>
      </c>
      <c r="BL314" s="41">
        <f t="shared" si="419"/>
        <v>0</v>
      </c>
      <c r="BM314" s="41">
        <f t="shared" si="419"/>
        <v>9.8799999999999995E-4</v>
      </c>
      <c r="BN314" s="41">
        <f t="shared" si="419"/>
        <v>0</v>
      </c>
      <c r="BO314" s="41">
        <f t="shared" ref="BO314:DZ314" si="420">ROUND((BO76/BO46),6)</f>
        <v>0</v>
      </c>
      <c r="BP314" s="41">
        <f t="shared" si="420"/>
        <v>0</v>
      </c>
      <c r="BQ314" s="41">
        <f t="shared" si="420"/>
        <v>0</v>
      </c>
      <c r="BR314" s="41">
        <f t="shared" si="420"/>
        <v>0</v>
      </c>
      <c r="BS314" s="41">
        <f t="shared" si="420"/>
        <v>0</v>
      </c>
      <c r="BT314" s="41">
        <f t="shared" si="420"/>
        <v>0</v>
      </c>
      <c r="BU314" s="41">
        <f t="shared" si="420"/>
        <v>0</v>
      </c>
      <c r="BV314" s="41">
        <f t="shared" si="420"/>
        <v>6.1600000000000001E-4</v>
      </c>
      <c r="BW314" s="41">
        <f t="shared" si="420"/>
        <v>0</v>
      </c>
      <c r="BX314" s="41">
        <f t="shared" si="420"/>
        <v>0</v>
      </c>
      <c r="BY314" s="41">
        <f t="shared" si="420"/>
        <v>0</v>
      </c>
      <c r="BZ314" s="41">
        <f t="shared" si="420"/>
        <v>0</v>
      </c>
      <c r="CA314" s="41">
        <f t="shared" si="420"/>
        <v>0</v>
      </c>
      <c r="CB314" s="41">
        <f t="shared" si="420"/>
        <v>0</v>
      </c>
      <c r="CC314" s="41">
        <f t="shared" si="420"/>
        <v>0</v>
      </c>
      <c r="CD314" s="41">
        <f t="shared" si="420"/>
        <v>3.2980000000000002E-3</v>
      </c>
      <c r="CE314" s="41">
        <f t="shared" si="420"/>
        <v>0</v>
      </c>
      <c r="CF314" s="41">
        <f t="shared" si="420"/>
        <v>4.6340000000000001E-3</v>
      </c>
      <c r="CG314" s="41">
        <f t="shared" si="420"/>
        <v>0</v>
      </c>
      <c r="CH314" s="41">
        <f t="shared" si="420"/>
        <v>0</v>
      </c>
      <c r="CI314" s="41">
        <f t="shared" si="420"/>
        <v>0</v>
      </c>
      <c r="CJ314" s="41">
        <f t="shared" si="420"/>
        <v>0</v>
      </c>
      <c r="CK314" s="41">
        <f t="shared" si="420"/>
        <v>1.583E-3</v>
      </c>
      <c r="CL314" s="41">
        <f t="shared" si="420"/>
        <v>1.2899999999999999E-4</v>
      </c>
      <c r="CM314" s="41">
        <f t="shared" si="420"/>
        <v>0</v>
      </c>
      <c r="CN314" s="41">
        <f t="shared" si="420"/>
        <v>0</v>
      </c>
      <c r="CO314" s="41">
        <f t="shared" si="420"/>
        <v>0</v>
      </c>
      <c r="CP314" s="41">
        <f t="shared" si="420"/>
        <v>0</v>
      </c>
      <c r="CQ314" s="41">
        <f t="shared" si="420"/>
        <v>0</v>
      </c>
      <c r="CR314" s="41">
        <f t="shared" si="420"/>
        <v>4.6200000000000001E-4</v>
      </c>
      <c r="CS314" s="41">
        <f t="shared" si="420"/>
        <v>0</v>
      </c>
      <c r="CT314" s="41">
        <f t="shared" si="420"/>
        <v>4.7399999999999997E-4</v>
      </c>
      <c r="CU314" s="41">
        <f t="shared" si="420"/>
        <v>0</v>
      </c>
      <c r="CV314" s="41">
        <f t="shared" si="420"/>
        <v>1.1460000000000001E-3</v>
      </c>
      <c r="CW314" s="41">
        <f t="shared" si="420"/>
        <v>0</v>
      </c>
      <c r="CX314" s="41">
        <f t="shared" si="420"/>
        <v>0</v>
      </c>
      <c r="CY314" s="41">
        <f t="shared" si="420"/>
        <v>0</v>
      </c>
      <c r="CZ314" s="41">
        <f t="shared" si="420"/>
        <v>0</v>
      </c>
      <c r="DA314" s="41">
        <f t="shared" si="420"/>
        <v>4.0099999999999999E-4</v>
      </c>
      <c r="DB314" s="41">
        <f t="shared" si="420"/>
        <v>0</v>
      </c>
      <c r="DC314" s="41">
        <f t="shared" si="420"/>
        <v>6.3100000000000005E-4</v>
      </c>
      <c r="DD314" s="41">
        <f t="shared" si="420"/>
        <v>1.4E-5</v>
      </c>
      <c r="DE314" s="41">
        <f t="shared" si="420"/>
        <v>0</v>
      </c>
      <c r="DF314" s="41">
        <f t="shared" si="420"/>
        <v>0</v>
      </c>
      <c r="DG314" s="41">
        <f t="shared" si="420"/>
        <v>0</v>
      </c>
      <c r="DH314" s="41">
        <f t="shared" si="420"/>
        <v>6.7500000000000004E-4</v>
      </c>
      <c r="DI314" s="41">
        <f t="shared" si="420"/>
        <v>0</v>
      </c>
      <c r="DJ314" s="41">
        <f t="shared" si="420"/>
        <v>0</v>
      </c>
      <c r="DK314" s="41">
        <f t="shared" si="420"/>
        <v>0</v>
      </c>
      <c r="DL314" s="41">
        <f t="shared" si="420"/>
        <v>0</v>
      </c>
      <c r="DM314" s="41">
        <f t="shared" si="420"/>
        <v>0</v>
      </c>
      <c r="DN314" s="41">
        <f t="shared" si="420"/>
        <v>0</v>
      </c>
      <c r="DO314" s="41">
        <f t="shared" si="420"/>
        <v>0</v>
      </c>
      <c r="DP314" s="41">
        <f t="shared" si="420"/>
        <v>3.0299999999999999E-4</v>
      </c>
      <c r="DQ314" s="41">
        <f t="shared" si="420"/>
        <v>0</v>
      </c>
      <c r="DR314" s="41">
        <f t="shared" si="420"/>
        <v>0</v>
      </c>
      <c r="DS314" s="41">
        <f t="shared" si="420"/>
        <v>0</v>
      </c>
      <c r="DT314" s="41">
        <f t="shared" si="420"/>
        <v>0</v>
      </c>
      <c r="DU314" s="41">
        <f t="shared" si="420"/>
        <v>0</v>
      </c>
      <c r="DV314" s="41">
        <f t="shared" si="420"/>
        <v>0</v>
      </c>
      <c r="DW314" s="41">
        <f t="shared" si="420"/>
        <v>0</v>
      </c>
      <c r="DX314" s="41">
        <f t="shared" si="420"/>
        <v>0</v>
      </c>
      <c r="DY314" s="41">
        <f t="shared" si="420"/>
        <v>0</v>
      </c>
      <c r="DZ314" s="41">
        <f t="shared" si="420"/>
        <v>0</v>
      </c>
      <c r="EA314" s="41">
        <f t="shared" ref="EA314:FX314" si="421">ROUND((EA76/EA46),6)</f>
        <v>8.9400000000000005E-4</v>
      </c>
      <c r="EB314" s="41">
        <f t="shared" si="421"/>
        <v>0</v>
      </c>
      <c r="EC314" s="41">
        <f t="shared" si="421"/>
        <v>0</v>
      </c>
      <c r="ED314" s="41">
        <f t="shared" si="421"/>
        <v>1.3300000000000001E-4</v>
      </c>
      <c r="EE314" s="41">
        <f t="shared" si="421"/>
        <v>0</v>
      </c>
      <c r="EF314" s="41">
        <f t="shared" si="421"/>
        <v>0</v>
      </c>
      <c r="EG314" s="41">
        <f t="shared" si="421"/>
        <v>0</v>
      </c>
      <c r="EH314" s="41">
        <f t="shared" si="421"/>
        <v>0</v>
      </c>
      <c r="EI314" s="41">
        <f t="shared" si="421"/>
        <v>0</v>
      </c>
      <c r="EJ314" s="41">
        <f t="shared" si="421"/>
        <v>0</v>
      </c>
      <c r="EK314" s="41">
        <f t="shared" si="421"/>
        <v>0</v>
      </c>
      <c r="EL314" s="41">
        <f t="shared" si="421"/>
        <v>1.9059999999999999E-3</v>
      </c>
      <c r="EM314" s="41">
        <f t="shared" si="421"/>
        <v>0</v>
      </c>
      <c r="EN314" s="41">
        <f t="shared" si="421"/>
        <v>0</v>
      </c>
      <c r="EO314" s="41">
        <f t="shared" si="421"/>
        <v>0</v>
      </c>
      <c r="EP314" s="41">
        <f t="shared" si="421"/>
        <v>0</v>
      </c>
      <c r="EQ314" s="41">
        <f t="shared" si="421"/>
        <v>6.2E-4</v>
      </c>
      <c r="ER314" s="41">
        <f t="shared" si="421"/>
        <v>0</v>
      </c>
      <c r="ES314" s="41">
        <f t="shared" si="421"/>
        <v>0</v>
      </c>
      <c r="ET314" s="41">
        <f t="shared" si="421"/>
        <v>0</v>
      </c>
      <c r="EU314" s="41">
        <f t="shared" si="421"/>
        <v>0</v>
      </c>
      <c r="EV314" s="41">
        <f t="shared" si="421"/>
        <v>2.6699999999999998E-4</v>
      </c>
      <c r="EW314" s="41">
        <f t="shared" si="421"/>
        <v>0</v>
      </c>
      <c r="EX314" s="41">
        <f t="shared" si="421"/>
        <v>0</v>
      </c>
      <c r="EY314" s="41">
        <f t="shared" si="421"/>
        <v>0</v>
      </c>
      <c r="EZ314" s="41">
        <f t="shared" si="421"/>
        <v>2.7100000000000002E-3</v>
      </c>
      <c r="FA314" s="41">
        <f t="shared" si="421"/>
        <v>4.3600000000000003E-4</v>
      </c>
      <c r="FB314" s="41">
        <f t="shared" si="421"/>
        <v>0</v>
      </c>
      <c r="FC314" s="41">
        <f t="shared" si="421"/>
        <v>0</v>
      </c>
      <c r="FD314" s="41">
        <f t="shared" si="421"/>
        <v>0</v>
      </c>
      <c r="FE314" s="41">
        <f t="shared" si="421"/>
        <v>2.3800000000000001E-4</v>
      </c>
      <c r="FF314" s="41">
        <f t="shared" si="421"/>
        <v>0</v>
      </c>
      <c r="FG314" s="41">
        <f t="shared" si="421"/>
        <v>0</v>
      </c>
      <c r="FH314" s="41">
        <f t="shared" si="421"/>
        <v>2.0240000000000002E-3</v>
      </c>
      <c r="FI314" s="41">
        <f t="shared" si="421"/>
        <v>0</v>
      </c>
      <c r="FJ314" s="41">
        <f t="shared" si="421"/>
        <v>0</v>
      </c>
      <c r="FK314" s="41">
        <f t="shared" si="421"/>
        <v>1.9000000000000001E-5</v>
      </c>
      <c r="FL314" s="41">
        <f t="shared" si="421"/>
        <v>0</v>
      </c>
      <c r="FM314" s="41">
        <f t="shared" si="421"/>
        <v>0</v>
      </c>
      <c r="FN314" s="41">
        <f t="shared" si="421"/>
        <v>0</v>
      </c>
      <c r="FO314" s="41">
        <f t="shared" si="421"/>
        <v>0</v>
      </c>
      <c r="FP314" s="41">
        <f t="shared" si="421"/>
        <v>0</v>
      </c>
      <c r="FQ314" s="41">
        <f t="shared" si="421"/>
        <v>0</v>
      </c>
      <c r="FR314" s="41">
        <f t="shared" si="421"/>
        <v>0</v>
      </c>
      <c r="FS314" s="41">
        <f t="shared" si="421"/>
        <v>0</v>
      </c>
      <c r="FT314" s="41">
        <f t="shared" si="421"/>
        <v>0</v>
      </c>
      <c r="FU314" s="41">
        <f t="shared" si="421"/>
        <v>0</v>
      </c>
      <c r="FV314" s="41">
        <f t="shared" si="421"/>
        <v>0</v>
      </c>
      <c r="FW314" s="41">
        <f t="shared" si="421"/>
        <v>0</v>
      </c>
      <c r="FX314" s="41">
        <f t="shared" si="421"/>
        <v>0</v>
      </c>
      <c r="FY314" s="41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</row>
    <row r="315" spans="1:195" x14ac:dyDescent="0.35">
      <c r="A315" s="7"/>
      <c r="B315" s="7" t="s">
        <v>889</v>
      </c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  <c r="BI315" s="41"/>
      <c r="BJ315" s="41"/>
      <c r="BK315" s="41"/>
      <c r="BL315" s="41"/>
      <c r="BM315" s="41"/>
      <c r="BN315" s="41"/>
      <c r="BO315" s="41"/>
      <c r="BP315" s="41"/>
      <c r="BQ315" s="41"/>
      <c r="BR315" s="41"/>
      <c r="BS315" s="41"/>
      <c r="BT315" s="41"/>
      <c r="BU315" s="41"/>
      <c r="BV315" s="41"/>
      <c r="BW315" s="41"/>
      <c r="BX315" s="41"/>
      <c r="BY315" s="41"/>
      <c r="BZ315" s="41"/>
      <c r="CA315" s="41"/>
      <c r="CB315" s="41"/>
      <c r="CC315" s="41"/>
      <c r="CD315" s="41"/>
      <c r="CE315" s="41"/>
      <c r="CF315" s="41"/>
      <c r="CG315" s="41"/>
      <c r="CH315" s="41"/>
      <c r="CI315" s="41"/>
      <c r="CJ315" s="41"/>
      <c r="CK315" s="41"/>
      <c r="CL315" s="41"/>
      <c r="CM315" s="41"/>
      <c r="CN315" s="41"/>
      <c r="CO315" s="41"/>
      <c r="CP315" s="41"/>
      <c r="CQ315" s="41"/>
      <c r="CR315" s="41"/>
      <c r="CS315" s="41"/>
      <c r="CT315" s="41"/>
      <c r="CU315" s="41"/>
      <c r="CV315" s="41"/>
      <c r="CW315" s="41"/>
      <c r="CX315" s="41"/>
      <c r="CY315" s="41"/>
      <c r="CZ315" s="41"/>
      <c r="DA315" s="41"/>
      <c r="DB315" s="41"/>
      <c r="DC315" s="41"/>
      <c r="DD315" s="41"/>
      <c r="DE315" s="41"/>
      <c r="DF315" s="41"/>
      <c r="DG315" s="41"/>
      <c r="DH315" s="41"/>
      <c r="DI315" s="41"/>
      <c r="DJ315" s="41"/>
      <c r="DK315" s="41"/>
      <c r="DL315" s="41"/>
      <c r="DM315" s="41"/>
      <c r="DN315" s="41"/>
      <c r="DO315" s="41"/>
      <c r="DP315" s="41"/>
      <c r="DQ315" s="41"/>
      <c r="DR315" s="41"/>
      <c r="DS315" s="41"/>
      <c r="DT315" s="41"/>
      <c r="DU315" s="41"/>
      <c r="DV315" s="41"/>
      <c r="DW315" s="41"/>
      <c r="DX315" s="41"/>
      <c r="DY315" s="41"/>
      <c r="DZ315" s="41"/>
      <c r="EA315" s="41"/>
      <c r="EB315" s="41"/>
      <c r="EC315" s="41"/>
      <c r="ED315" s="41"/>
      <c r="EE315" s="41"/>
      <c r="EF315" s="41"/>
      <c r="EG315" s="41"/>
      <c r="EH315" s="41"/>
      <c r="EI315" s="41"/>
      <c r="EJ315" s="41"/>
      <c r="EK315" s="41"/>
      <c r="EL315" s="41"/>
      <c r="EM315" s="41"/>
      <c r="EN315" s="41"/>
      <c r="EO315" s="41"/>
      <c r="EP315" s="41"/>
      <c r="EQ315" s="41"/>
      <c r="ER315" s="41"/>
      <c r="ES315" s="41"/>
      <c r="ET315" s="41"/>
      <c r="EU315" s="41"/>
      <c r="EV315" s="41"/>
      <c r="EW315" s="41"/>
      <c r="EX315" s="41"/>
      <c r="EY315" s="41"/>
      <c r="EZ315" s="41"/>
      <c r="FA315" s="41"/>
      <c r="FB315" s="41"/>
      <c r="FC315" s="41"/>
      <c r="FD315" s="41"/>
      <c r="FE315" s="41"/>
      <c r="FF315" s="41"/>
      <c r="FG315" s="41"/>
      <c r="FH315" s="41"/>
      <c r="FI315" s="41"/>
      <c r="FJ315" s="41"/>
      <c r="FK315" s="41"/>
      <c r="FL315" s="41"/>
      <c r="FM315" s="41"/>
      <c r="FN315" s="41"/>
      <c r="FO315" s="41"/>
      <c r="FP315" s="41"/>
      <c r="FQ315" s="41"/>
      <c r="FR315" s="41"/>
      <c r="FS315" s="41"/>
      <c r="FT315" s="41"/>
      <c r="FU315" s="41"/>
      <c r="FV315" s="41"/>
      <c r="FW315" s="41"/>
      <c r="FX315" s="41"/>
      <c r="FY315" s="41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</row>
    <row r="316" spans="1:195" x14ac:dyDescent="0.35">
      <c r="A316" s="6" t="s">
        <v>890</v>
      </c>
      <c r="B316" s="7" t="s">
        <v>891</v>
      </c>
      <c r="C316" s="41">
        <f t="shared" ref="C316:BN316" si="422">ROUND((C77/C46),6)</f>
        <v>0</v>
      </c>
      <c r="D316" s="41">
        <f t="shared" si="422"/>
        <v>0</v>
      </c>
      <c r="E316" s="41">
        <f t="shared" si="422"/>
        <v>0</v>
      </c>
      <c r="F316" s="41">
        <f t="shared" si="422"/>
        <v>0</v>
      </c>
      <c r="G316" s="41">
        <f t="shared" si="422"/>
        <v>0</v>
      </c>
      <c r="H316" s="41">
        <f t="shared" si="422"/>
        <v>0</v>
      </c>
      <c r="I316" s="41">
        <f t="shared" si="422"/>
        <v>0</v>
      </c>
      <c r="J316" s="41">
        <f t="shared" si="422"/>
        <v>0</v>
      </c>
      <c r="K316" s="41">
        <f t="shared" si="422"/>
        <v>0</v>
      </c>
      <c r="L316" s="41">
        <f t="shared" si="422"/>
        <v>0</v>
      </c>
      <c r="M316" s="41">
        <f t="shared" si="422"/>
        <v>0</v>
      </c>
      <c r="N316" s="41">
        <f t="shared" si="422"/>
        <v>4.3999999999999999E-5</v>
      </c>
      <c r="O316" s="41">
        <f t="shared" si="422"/>
        <v>0</v>
      </c>
      <c r="P316" s="41">
        <f t="shared" si="422"/>
        <v>0</v>
      </c>
      <c r="Q316" s="41">
        <f t="shared" si="422"/>
        <v>0</v>
      </c>
      <c r="R316" s="41">
        <f t="shared" si="422"/>
        <v>0</v>
      </c>
      <c r="S316" s="41">
        <f t="shared" si="422"/>
        <v>0</v>
      </c>
      <c r="T316" s="41">
        <f t="shared" si="422"/>
        <v>0</v>
      </c>
      <c r="U316" s="41">
        <f t="shared" si="422"/>
        <v>0</v>
      </c>
      <c r="V316" s="41">
        <f t="shared" si="422"/>
        <v>0</v>
      </c>
      <c r="W316" s="41">
        <f t="shared" si="422"/>
        <v>0</v>
      </c>
      <c r="X316" s="41">
        <f t="shared" si="422"/>
        <v>0</v>
      </c>
      <c r="Y316" s="41">
        <f t="shared" si="422"/>
        <v>0</v>
      </c>
      <c r="Z316" s="41">
        <f t="shared" si="422"/>
        <v>0</v>
      </c>
      <c r="AA316" s="41">
        <f t="shared" si="422"/>
        <v>0</v>
      </c>
      <c r="AB316" s="41">
        <f t="shared" si="422"/>
        <v>0</v>
      </c>
      <c r="AC316" s="41">
        <f t="shared" si="422"/>
        <v>0</v>
      </c>
      <c r="AD316" s="41">
        <f t="shared" si="422"/>
        <v>0</v>
      </c>
      <c r="AE316" s="41">
        <f t="shared" si="422"/>
        <v>0</v>
      </c>
      <c r="AF316" s="41">
        <f t="shared" si="422"/>
        <v>0</v>
      </c>
      <c r="AG316" s="41">
        <f t="shared" si="422"/>
        <v>0</v>
      </c>
      <c r="AH316" s="41">
        <f t="shared" si="422"/>
        <v>0</v>
      </c>
      <c r="AI316" s="41">
        <f t="shared" si="422"/>
        <v>0</v>
      </c>
      <c r="AJ316" s="41">
        <f t="shared" si="422"/>
        <v>0</v>
      </c>
      <c r="AK316" s="41">
        <f t="shared" si="422"/>
        <v>0</v>
      </c>
      <c r="AL316" s="41">
        <f t="shared" si="422"/>
        <v>0</v>
      </c>
      <c r="AM316" s="41">
        <f t="shared" si="422"/>
        <v>0</v>
      </c>
      <c r="AN316" s="41">
        <f t="shared" si="422"/>
        <v>0</v>
      </c>
      <c r="AO316" s="41">
        <f t="shared" si="422"/>
        <v>0</v>
      </c>
      <c r="AP316" s="41">
        <f t="shared" si="422"/>
        <v>0</v>
      </c>
      <c r="AQ316" s="41">
        <f t="shared" si="422"/>
        <v>0</v>
      </c>
      <c r="AR316" s="41">
        <f t="shared" si="422"/>
        <v>0</v>
      </c>
      <c r="AS316" s="41">
        <f t="shared" si="422"/>
        <v>0</v>
      </c>
      <c r="AT316" s="41">
        <f t="shared" si="422"/>
        <v>0</v>
      </c>
      <c r="AU316" s="41">
        <f t="shared" si="422"/>
        <v>0</v>
      </c>
      <c r="AV316" s="41">
        <f t="shared" si="422"/>
        <v>0</v>
      </c>
      <c r="AW316" s="41">
        <f t="shared" si="422"/>
        <v>0</v>
      </c>
      <c r="AX316" s="41">
        <f t="shared" si="422"/>
        <v>0</v>
      </c>
      <c r="AY316" s="41">
        <f t="shared" si="422"/>
        <v>0</v>
      </c>
      <c r="AZ316" s="41">
        <f t="shared" si="422"/>
        <v>0</v>
      </c>
      <c r="BA316" s="41">
        <f t="shared" si="422"/>
        <v>0</v>
      </c>
      <c r="BB316" s="41">
        <f t="shared" si="422"/>
        <v>0</v>
      </c>
      <c r="BC316" s="41">
        <f t="shared" si="422"/>
        <v>0</v>
      </c>
      <c r="BD316" s="41">
        <f t="shared" si="422"/>
        <v>0</v>
      </c>
      <c r="BE316" s="41">
        <f t="shared" si="422"/>
        <v>0</v>
      </c>
      <c r="BF316" s="41">
        <f t="shared" si="422"/>
        <v>0</v>
      </c>
      <c r="BG316" s="41">
        <f t="shared" si="422"/>
        <v>0</v>
      </c>
      <c r="BH316" s="41">
        <f t="shared" si="422"/>
        <v>0</v>
      </c>
      <c r="BI316" s="41">
        <f t="shared" si="422"/>
        <v>0</v>
      </c>
      <c r="BJ316" s="41">
        <f t="shared" si="422"/>
        <v>0</v>
      </c>
      <c r="BK316" s="41">
        <f t="shared" si="422"/>
        <v>0</v>
      </c>
      <c r="BL316" s="41">
        <f t="shared" si="422"/>
        <v>0</v>
      </c>
      <c r="BM316" s="41">
        <f t="shared" si="422"/>
        <v>0</v>
      </c>
      <c r="BN316" s="41">
        <f t="shared" si="422"/>
        <v>0</v>
      </c>
      <c r="BO316" s="41">
        <f t="shared" ref="BO316:DZ316" si="423">ROUND((BO77/BO46),6)</f>
        <v>0</v>
      </c>
      <c r="BP316" s="41">
        <f t="shared" si="423"/>
        <v>0</v>
      </c>
      <c r="BQ316" s="41">
        <f t="shared" si="423"/>
        <v>0</v>
      </c>
      <c r="BR316" s="41">
        <f t="shared" si="423"/>
        <v>0</v>
      </c>
      <c r="BS316" s="41">
        <f t="shared" si="423"/>
        <v>0</v>
      </c>
      <c r="BT316" s="41">
        <f t="shared" si="423"/>
        <v>0</v>
      </c>
      <c r="BU316" s="41">
        <f t="shared" si="423"/>
        <v>0</v>
      </c>
      <c r="BV316" s="41">
        <f t="shared" si="423"/>
        <v>0</v>
      </c>
      <c r="BW316" s="41">
        <f t="shared" si="423"/>
        <v>0</v>
      </c>
      <c r="BX316" s="41">
        <f t="shared" si="423"/>
        <v>0</v>
      </c>
      <c r="BY316" s="41">
        <f t="shared" si="423"/>
        <v>0</v>
      </c>
      <c r="BZ316" s="41">
        <f t="shared" si="423"/>
        <v>0</v>
      </c>
      <c r="CA316" s="41">
        <f t="shared" si="423"/>
        <v>0</v>
      </c>
      <c r="CB316" s="41">
        <f t="shared" si="423"/>
        <v>0</v>
      </c>
      <c r="CC316" s="41">
        <f t="shared" si="423"/>
        <v>0</v>
      </c>
      <c r="CD316" s="41">
        <f t="shared" si="423"/>
        <v>0</v>
      </c>
      <c r="CE316" s="41">
        <f t="shared" si="423"/>
        <v>0</v>
      </c>
      <c r="CF316" s="41">
        <f t="shared" si="423"/>
        <v>0</v>
      </c>
      <c r="CG316" s="41">
        <f t="shared" si="423"/>
        <v>0</v>
      </c>
      <c r="CH316" s="41">
        <f t="shared" si="423"/>
        <v>0</v>
      </c>
      <c r="CI316" s="41">
        <f t="shared" si="423"/>
        <v>0</v>
      </c>
      <c r="CJ316" s="41">
        <f t="shared" si="423"/>
        <v>0</v>
      </c>
      <c r="CK316" s="41">
        <f t="shared" si="423"/>
        <v>0</v>
      </c>
      <c r="CL316" s="41">
        <f t="shared" si="423"/>
        <v>0</v>
      </c>
      <c r="CM316" s="41">
        <f t="shared" si="423"/>
        <v>0</v>
      </c>
      <c r="CN316" s="41">
        <f t="shared" si="423"/>
        <v>0</v>
      </c>
      <c r="CO316" s="41">
        <f t="shared" si="423"/>
        <v>0</v>
      </c>
      <c r="CP316" s="41">
        <f t="shared" si="423"/>
        <v>0</v>
      </c>
      <c r="CQ316" s="41">
        <f t="shared" si="423"/>
        <v>0</v>
      </c>
      <c r="CR316" s="41">
        <f t="shared" si="423"/>
        <v>0</v>
      </c>
      <c r="CS316" s="41">
        <f t="shared" si="423"/>
        <v>0</v>
      </c>
      <c r="CT316" s="41">
        <f t="shared" si="423"/>
        <v>0</v>
      </c>
      <c r="CU316" s="41">
        <f t="shared" si="423"/>
        <v>0</v>
      </c>
      <c r="CV316" s="41">
        <f t="shared" si="423"/>
        <v>0</v>
      </c>
      <c r="CW316" s="41">
        <f t="shared" si="423"/>
        <v>0</v>
      </c>
      <c r="CX316" s="41">
        <f t="shared" si="423"/>
        <v>0</v>
      </c>
      <c r="CY316" s="41">
        <f t="shared" si="423"/>
        <v>0</v>
      </c>
      <c r="CZ316" s="41">
        <f t="shared" si="423"/>
        <v>0</v>
      </c>
      <c r="DA316" s="41">
        <f t="shared" si="423"/>
        <v>0</v>
      </c>
      <c r="DB316" s="41">
        <f t="shared" si="423"/>
        <v>0</v>
      </c>
      <c r="DC316" s="41">
        <f t="shared" si="423"/>
        <v>0</v>
      </c>
      <c r="DD316" s="41">
        <f t="shared" si="423"/>
        <v>0</v>
      </c>
      <c r="DE316" s="41">
        <f t="shared" si="423"/>
        <v>0</v>
      </c>
      <c r="DF316" s="41">
        <f t="shared" si="423"/>
        <v>0</v>
      </c>
      <c r="DG316" s="41">
        <f t="shared" si="423"/>
        <v>0</v>
      </c>
      <c r="DH316" s="41">
        <f t="shared" si="423"/>
        <v>0</v>
      </c>
      <c r="DI316" s="41">
        <f t="shared" si="423"/>
        <v>0</v>
      </c>
      <c r="DJ316" s="41">
        <f t="shared" si="423"/>
        <v>0</v>
      </c>
      <c r="DK316" s="41">
        <f t="shared" si="423"/>
        <v>0</v>
      </c>
      <c r="DL316" s="41">
        <f t="shared" si="423"/>
        <v>0</v>
      </c>
      <c r="DM316" s="41">
        <f t="shared" si="423"/>
        <v>0</v>
      </c>
      <c r="DN316" s="41">
        <f t="shared" si="423"/>
        <v>0</v>
      </c>
      <c r="DO316" s="41">
        <f t="shared" si="423"/>
        <v>0</v>
      </c>
      <c r="DP316" s="41">
        <f t="shared" si="423"/>
        <v>0</v>
      </c>
      <c r="DQ316" s="41">
        <f t="shared" si="423"/>
        <v>0</v>
      </c>
      <c r="DR316" s="41">
        <f t="shared" si="423"/>
        <v>0</v>
      </c>
      <c r="DS316" s="41">
        <f t="shared" si="423"/>
        <v>0</v>
      </c>
      <c r="DT316" s="41">
        <f t="shared" si="423"/>
        <v>0</v>
      </c>
      <c r="DU316" s="41">
        <f t="shared" si="423"/>
        <v>0</v>
      </c>
      <c r="DV316" s="41">
        <f t="shared" si="423"/>
        <v>0</v>
      </c>
      <c r="DW316" s="41">
        <f t="shared" si="423"/>
        <v>0</v>
      </c>
      <c r="DX316" s="41">
        <f t="shared" si="423"/>
        <v>0</v>
      </c>
      <c r="DY316" s="41">
        <f t="shared" si="423"/>
        <v>0</v>
      </c>
      <c r="DZ316" s="41">
        <f t="shared" si="423"/>
        <v>0</v>
      </c>
      <c r="EA316" s="41">
        <f t="shared" ref="EA316:FX316" si="424">ROUND((EA77/EA46),6)</f>
        <v>0</v>
      </c>
      <c r="EB316" s="41">
        <f t="shared" si="424"/>
        <v>0</v>
      </c>
      <c r="EC316" s="41">
        <f t="shared" si="424"/>
        <v>0</v>
      </c>
      <c r="ED316" s="41">
        <f t="shared" si="424"/>
        <v>0</v>
      </c>
      <c r="EE316" s="41">
        <f t="shared" si="424"/>
        <v>0</v>
      </c>
      <c r="EF316" s="41">
        <f t="shared" si="424"/>
        <v>0</v>
      </c>
      <c r="EG316" s="41">
        <f t="shared" si="424"/>
        <v>0</v>
      </c>
      <c r="EH316" s="41">
        <f t="shared" si="424"/>
        <v>0</v>
      </c>
      <c r="EI316" s="41">
        <f t="shared" si="424"/>
        <v>0</v>
      </c>
      <c r="EJ316" s="41">
        <f t="shared" si="424"/>
        <v>0</v>
      </c>
      <c r="EK316" s="41">
        <f t="shared" si="424"/>
        <v>0</v>
      </c>
      <c r="EL316" s="41">
        <f t="shared" si="424"/>
        <v>0</v>
      </c>
      <c r="EM316" s="41">
        <f t="shared" si="424"/>
        <v>0</v>
      </c>
      <c r="EN316" s="41">
        <f t="shared" si="424"/>
        <v>0</v>
      </c>
      <c r="EO316" s="41">
        <f t="shared" si="424"/>
        <v>0</v>
      </c>
      <c r="EP316" s="41">
        <f t="shared" si="424"/>
        <v>0</v>
      </c>
      <c r="EQ316" s="41">
        <f t="shared" si="424"/>
        <v>0</v>
      </c>
      <c r="ER316" s="41">
        <f t="shared" si="424"/>
        <v>0</v>
      </c>
      <c r="ES316" s="41">
        <f t="shared" si="424"/>
        <v>0</v>
      </c>
      <c r="ET316" s="41">
        <f t="shared" si="424"/>
        <v>0</v>
      </c>
      <c r="EU316" s="41">
        <f t="shared" si="424"/>
        <v>0</v>
      </c>
      <c r="EV316" s="41">
        <f t="shared" si="424"/>
        <v>0</v>
      </c>
      <c r="EW316" s="41">
        <f t="shared" si="424"/>
        <v>0</v>
      </c>
      <c r="EX316" s="41">
        <f t="shared" si="424"/>
        <v>0</v>
      </c>
      <c r="EY316" s="41">
        <f t="shared" si="424"/>
        <v>0</v>
      </c>
      <c r="EZ316" s="41">
        <f t="shared" si="424"/>
        <v>0</v>
      </c>
      <c r="FA316" s="41">
        <f t="shared" si="424"/>
        <v>0</v>
      </c>
      <c r="FB316" s="41">
        <f t="shared" si="424"/>
        <v>0</v>
      </c>
      <c r="FC316" s="41">
        <f t="shared" si="424"/>
        <v>0</v>
      </c>
      <c r="FD316" s="41">
        <f t="shared" si="424"/>
        <v>0</v>
      </c>
      <c r="FE316" s="41">
        <f t="shared" si="424"/>
        <v>0</v>
      </c>
      <c r="FF316" s="41">
        <f t="shared" si="424"/>
        <v>0</v>
      </c>
      <c r="FG316" s="41">
        <f t="shared" si="424"/>
        <v>0</v>
      </c>
      <c r="FH316" s="41">
        <f t="shared" si="424"/>
        <v>0</v>
      </c>
      <c r="FI316" s="41">
        <f t="shared" si="424"/>
        <v>0</v>
      </c>
      <c r="FJ316" s="41">
        <f t="shared" si="424"/>
        <v>0</v>
      </c>
      <c r="FK316" s="41">
        <f t="shared" si="424"/>
        <v>0</v>
      </c>
      <c r="FL316" s="41">
        <f t="shared" si="424"/>
        <v>0</v>
      </c>
      <c r="FM316" s="41">
        <f t="shared" si="424"/>
        <v>0</v>
      </c>
      <c r="FN316" s="41">
        <f t="shared" si="424"/>
        <v>0</v>
      </c>
      <c r="FO316" s="41">
        <f t="shared" si="424"/>
        <v>0</v>
      </c>
      <c r="FP316" s="41">
        <f t="shared" si="424"/>
        <v>0</v>
      </c>
      <c r="FQ316" s="41">
        <f t="shared" si="424"/>
        <v>0</v>
      </c>
      <c r="FR316" s="41">
        <f t="shared" si="424"/>
        <v>0</v>
      </c>
      <c r="FS316" s="41">
        <f t="shared" si="424"/>
        <v>0</v>
      </c>
      <c r="FT316" s="41">
        <f t="shared" si="424"/>
        <v>0</v>
      </c>
      <c r="FU316" s="41">
        <f t="shared" si="424"/>
        <v>0</v>
      </c>
      <c r="FV316" s="41">
        <f t="shared" si="424"/>
        <v>0</v>
      </c>
      <c r="FW316" s="41">
        <f t="shared" si="424"/>
        <v>0</v>
      </c>
      <c r="FX316" s="41">
        <f t="shared" si="424"/>
        <v>0</v>
      </c>
      <c r="FY316" s="41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</row>
    <row r="317" spans="1:195" x14ac:dyDescent="0.35">
      <c r="A317" s="7"/>
      <c r="B317" s="7" t="s">
        <v>892</v>
      </c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  <c r="BA317" s="41"/>
      <c r="BB317" s="41"/>
      <c r="BC317" s="41"/>
      <c r="BD317" s="41"/>
      <c r="BE317" s="41"/>
      <c r="BF317" s="41"/>
      <c r="BG317" s="41"/>
      <c r="BH317" s="41"/>
      <c r="BI317" s="41"/>
      <c r="BJ317" s="41"/>
      <c r="BK317" s="41"/>
      <c r="BL317" s="41"/>
      <c r="BM317" s="41"/>
      <c r="BN317" s="41"/>
      <c r="BO317" s="41"/>
      <c r="BP317" s="41"/>
      <c r="BQ317" s="41"/>
      <c r="BR317" s="41"/>
      <c r="BS317" s="41"/>
      <c r="BT317" s="41"/>
      <c r="BU317" s="41"/>
      <c r="BV317" s="41"/>
      <c r="BW317" s="41"/>
      <c r="BX317" s="41"/>
      <c r="BY317" s="41"/>
      <c r="BZ317" s="41"/>
      <c r="CA317" s="41"/>
      <c r="CB317" s="41"/>
      <c r="CC317" s="41"/>
      <c r="CD317" s="41"/>
      <c r="CE317" s="41"/>
      <c r="CF317" s="41"/>
      <c r="CG317" s="41"/>
      <c r="CH317" s="41"/>
      <c r="CI317" s="41"/>
      <c r="CJ317" s="41"/>
      <c r="CK317" s="41"/>
      <c r="CL317" s="41"/>
      <c r="CM317" s="41"/>
      <c r="CN317" s="41"/>
      <c r="CO317" s="41"/>
      <c r="CP317" s="41"/>
      <c r="CQ317" s="41"/>
      <c r="CR317" s="41"/>
      <c r="CS317" s="41"/>
      <c r="CT317" s="41"/>
      <c r="CU317" s="41"/>
      <c r="CV317" s="41"/>
      <c r="CW317" s="41"/>
      <c r="CX317" s="41"/>
      <c r="CY317" s="41"/>
      <c r="CZ317" s="41"/>
      <c r="DA317" s="41"/>
      <c r="DB317" s="41"/>
      <c r="DC317" s="41"/>
      <c r="DD317" s="41"/>
      <c r="DE317" s="41"/>
      <c r="DF317" s="41"/>
      <c r="DG317" s="41"/>
      <c r="DH317" s="41"/>
      <c r="DI317" s="41"/>
      <c r="DJ317" s="41"/>
      <c r="DK317" s="41"/>
      <c r="DL317" s="41"/>
      <c r="DM317" s="41"/>
      <c r="DN317" s="41"/>
      <c r="DO317" s="41"/>
      <c r="DP317" s="41"/>
      <c r="DQ317" s="41"/>
      <c r="DR317" s="41"/>
      <c r="DS317" s="41"/>
      <c r="DT317" s="41"/>
      <c r="DU317" s="41"/>
      <c r="DV317" s="41"/>
      <c r="DW317" s="41"/>
      <c r="DX317" s="41"/>
      <c r="DY317" s="41"/>
      <c r="DZ317" s="41"/>
      <c r="EA317" s="41"/>
      <c r="EB317" s="41"/>
      <c r="EC317" s="41"/>
      <c r="ED317" s="41"/>
      <c r="EE317" s="41"/>
      <c r="EF317" s="41"/>
      <c r="EG317" s="41"/>
      <c r="EH317" s="41"/>
      <c r="EI317" s="41"/>
      <c r="EJ317" s="41"/>
      <c r="EK317" s="41"/>
      <c r="EL317" s="41"/>
      <c r="EM317" s="41"/>
      <c r="EN317" s="41"/>
      <c r="EO317" s="41"/>
      <c r="EP317" s="41"/>
      <c r="EQ317" s="41"/>
      <c r="ER317" s="41"/>
      <c r="ES317" s="41"/>
      <c r="ET317" s="41"/>
      <c r="EU317" s="41"/>
      <c r="EV317" s="41"/>
      <c r="EW317" s="41"/>
      <c r="EX317" s="41"/>
      <c r="EY317" s="41"/>
      <c r="EZ317" s="41"/>
      <c r="FA317" s="41"/>
      <c r="FB317" s="41"/>
      <c r="FC317" s="41"/>
      <c r="FD317" s="41"/>
      <c r="FE317" s="41"/>
      <c r="FF317" s="41"/>
      <c r="FG317" s="41"/>
      <c r="FH317" s="41"/>
      <c r="FI317" s="41"/>
      <c r="FJ317" s="41"/>
      <c r="FK317" s="41"/>
      <c r="FL317" s="41"/>
      <c r="FM317" s="41"/>
      <c r="FN317" s="41"/>
      <c r="FO317" s="41"/>
      <c r="FP317" s="41"/>
      <c r="FQ317" s="41"/>
      <c r="FR317" s="41"/>
      <c r="FS317" s="41"/>
      <c r="FT317" s="41"/>
      <c r="FU317" s="41"/>
      <c r="FV317" s="41"/>
      <c r="FW317" s="41"/>
      <c r="FX317" s="41"/>
      <c r="FY317" s="41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</row>
    <row r="318" spans="1:195" x14ac:dyDescent="0.35">
      <c r="A318" s="6" t="s">
        <v>893</v>
      </c>
      <c r="B318" s="7" t="s">
        <v>894</v>
      </c>
      <c r="C318" s="41">
        <f t="shared" ref="C318:BN318" si="425">ROUND((C78/C46),6)</f>
        <v>3.8890000000000001E-3</v>
      </c>
      <c r="D318" s="41">
        <f t="shared" si="425"/>
        <v>1.4997999999999999E-2</v>
      </c>
      <c r="E318" s="41">
        <f t="shared" si="425"/>
        <v>3.9620000000000002E-3</v>
      </c>
      <c r="F318" s="41">
        <f t="shared" si="425"/>
        <v>2.4800000000000001E-4</v>
      </c>
      <c r="G318" s="41">
        <f t="shared" si="425"/>
        <v>2.3270000000000001E-3</v>
      </c>
      <c r="H318" s="41">
        <f t="shared" si="425"/>
        <v>2.3010000000000001E-3</v>
      </c>
      <c r="I318" s="41">
        <f t="shared" si="425"/>
        <v>7.0609999999999996E-3</v>
      </c>
      <c r="J318" s="41">
        <f t="shared" si="425"/>
        <v>0</v>
      </c>
      <c r="K318" s="41">
        <f t="shared" si="425"/>
        <v>0</v>
      </c>
      <c r="L318" s="41">
        <f t="shared" si="425"/>
        <v>5.6090000000000003E-3</v>
      </c>
      <c r="M318" s="41">
        <f t="shared" si="425"/>
        <v>3.0249999999999999E-3</v>
      </c>
      <c r="N318" s="41">
        <f t="shared" si="425"/>
        <v>8.7600000000000004E-3</v>
      </c>
      <c r="O318" s="41">
        <f t="shared" si="425"/>
        <v>1.0723999999999999E-2</v>
      </c>
      <c r="P318" s="41">
        <f t="shared" si="425"/>
        <v>0</v>
      </c>
      <c r="Q318" s="41">
        <f t="shared" si="425"/>
        <v>7.0330000000000002E-3</v>
      </c>
      <c r="R318" s="41">
        <f t="shared" si="425"/>
        <v>0</v>
      </c>
      <c r="S318" s="41">
        <f t="shared" si="425"/>
        <v>0</v>
      </c>
      <c r="T318" s="41">
        <f t="shared" si="425"/>
        <v>0</v>
      </c>
      <c r="U318" s="41">
        <f t="shared" si="425"/>
        <v>3.3140000000000001E-3</v>
      </c>
      <c r="V318" s="41">
        <f t="shared" si="425"/>
        <v>0</v>
      </c>
      <c r="W318" s="41">
        <f t="shared" si="425"/>
        <v>0</v>
      </c>
      <c r="X318" s="41">
        <f t="shared" si="425"/>
        <v>8.2439999999999996E-3</v>
      </c>
      <c r="Y318" s="41">
        <f t="shared" si="425"/>
        <v>0</v>
      </c>
      <c r="Z318" s="41">
        <f t="shared" si="425"/>
        <v>0</v>
      </c>
      <c r="AA318" s="41">
        <f t="shared" si="425"/>
        <v>5.3509999999999999E-3</v>
      </c>
      <c r="AB318" s="41">
        <f t="shared" si="425"/>
        <v>7.894E-3</v>
      </c>
      <c r="AC318" s="41">
        <f t="shared" si="425"/>
        <v>5.0070000000000002E-3</v>
      </c>
      <c r="AD318" s="41">
        <f t="shared" si="425"/>
        <v>5.4169999999999999E-3</v>
      </c>
      <c r="AE318" s="41">
        <f t="shared" si="425"/>
        <v>4.6309999999999997E-3</v>
      </c>
      <c r="AF318" s="41">
        <f t="shared" si="425"/>
        <v>2.2049999999999999E-3</v>
      </c>
      <c r="AG318" s="41">
        <f t="shared" si="425"/>
        <v>5.6140000000000001E-3</v>
      </c>
      <c r="AH318" s="41">
        <f t="shared" si="425"/>
        <v>0</v>
      </c>
      <c r="AI318" s="41">
        <f t="shared" si="425"/>
        <v>0</v>
      </c>
      <c r="AJ318" s="41">
        <f t="shared" si="425"/>
        <v>0</v>
      </c>
      <c r="AK318" s="41">
        <f t="shared" si="425"/>
        <v>0</v>
      </c>
      <c r="AL318" s="41">
        <f t="shared" si="425"/>
        <v>3.7009999999999999E-3</v>
      </c>
      <c r="AM318" s="41">
        <f t="shared" si="425"/>
        <v>0</v>
      </c>
      <c r="AN318" s="41">
        <f t="shared" si="425"/>
        <v>0</v>
      </c>
      <c r="AO318" s="41">
        <f t="shared" si="425"/>
        <v>0</v>
      </c>
      <c r="AP318" s="41">
        <f t="shared" si="425"/>
        <v>5.1609999999999998E-3</v>
      </c>
      <c r="AQ318" s="41">
        <f t="shared" si="425"/>
        <v>0</v>
      </c>
      <c r="AR318" s="41">
        <f t="shared" si="425"/>
        <v>7.1139999999999997E-3</v>
      </c>
      <c r="AS318" s="41">
        <f t="shared" si="425"/>
        <v>1.2979999999999999E-3</v>
      </c>
      <c r="AT318" s="41">
        <f t="shared" si="425"/>
        <v>0</v>
      </c>
      <c r="AU318" s="41">
        <f t="shared" si="425"/>
        <v>0</v>
      </c>
      <c r="AV318" s="41">
        <f t="shared" si="425"/>
        <v>0</v>
      </c>
      <c r="AW318" s="41">
        <f t="shared" si="425"/>
        <v>0</v>
      </c>
      <c r="AX318" s="41">
        <f t="shared" si="425"/>
        <v>0</v>
      </c>
      <c r="AY318" s="41">
        <f t="shared" si="425"/>
        <v>0</v>
      </c>
      <c r="AZ318" s="41">
        <f t="shared" si="425"/>
        <v>5.8310000000000002E-3</v>
      </c>
      <c r="BA318" s="41">
        <f t="shared" si="425"/>
        <v>4.6280000000000002E-3</v>
      </c>
      <c r="BB318" s="41">
        <f t="shared" si="425"/>
        <v>2.885E-3</v>
      </c>
      <c r="BC318" s="41">
        <f t="shared" si="425"/>
        <v>1.7302000000000001E-2</v>
      </c>
      <c r="BD318" s="41">
        <f t="shared" si="425"/>
        <v>9.6279999999999994E-3</v>
      </c>
      <c r="BE318" s="41">
        <f t="shared" si="425"/>
        <v>1.0387E-2</v>
      </c>
      <c r="BF318" s="41">
        <f t="shared" si="425"/>
        <v>9.6769999999999998E-3</v>
      </c>
      <c r="BG318" s="41">
        <f t="shared" si="425"/>
        <v>0</v>
      </c>
      <c r="BH318" s="41">
        <f t="shared" si="425"/>
        <v>0</v>
      </c>
      <c r="BI318" s="41">
        <f t="shared" si="425"/>
        <v>0</v>
      </c>
      <c r="BJ318" s="41">
        <f t="shared" si="425"/>
        <v>4.3670000000000002E-3</v>
      </c>
      <c r="BK318" s="41">
        <f t="shared" si="425"/>
        <v>4.5040000000000002E-3</v>
      </c>
      <c r="BL318" s="41">
        <f t="shared" si="425"/>
        <v>0</v>
      </c>
      <c r="BM318" s="41">
        <f t="shared" si="425"/>
        <v>0</v>
      </c>
      <c r="BN318" s="41">
        <f t="shared" si="425"/>
        <v>0</v>
      </c>
      <c r="BO318" s="41">
        <f t="shared" ref="BO318:DZ318" si="426">ROUND((BO78/BO46),6)</f>
        <v>1.8990000000000001E-3</v>
      </c>
      <c r="BP318" s="41">
        <f t="shared" si="426"/>
        <v>0</v>
      </c>
      <c r="BQ318" s="41">
        <f t="shared" si="426"/>
        <v>4.8129999999999996E-3</v>
      </c>
      <c r="BR318" s="41">
        <f t="shared" si="426"/>
        <v>3.2030000000000001E-3</v>
      </c>
      <c r="BS318" s="41">
        <f t="shared" si="426"/>
        <v>1.7390000000000001E-3</v>
      </c>
      <c r="BT318" s="41">
        <f t="shared" si="426"/>
        <v>2.1220000000000002E-3</v>
      </c>
      <c r="BU318" s="41">
        <f t="shared" si="426"/>
        <v>7.0400000000000003E-3</v>
      </c>
      <c r="BV318" s="41">
        <f t="shared" si="426"/>
        <v>1.044E-3</v>
      </c>
      <c r="BW318" s="41">
        <f t="shared" si="426"/>
        <v>3.5720000000000001E-3</v>
      </c>
      <c r="BX318" s="41">
        <f t="shared" si="426"/>
        <v>0</v>
      </c>
      <c r="BY318" s="41">
        <f t="shared" si="426"/>
        <v>0</v>
      </c>
      <c r="BZ318" s="41">
        <f t="shared" si="426"/>
        <v>0</v>
      </c>
      <c r="CA318" s="41">
        <f t="shared" si="426"/>
        <v>0</v>
      </c>
      <c r="CB318" s="41">
        <f t="shared" si="426"/>
        <v>8.3909999999999992E-3</v>
      </c>
      <c r="CC318" s="41">
        <f t="shared" si="426"/>
        <v>0</v>
      </c>
      <c r="CD318" s="41">
        <f t="shared" si="426"/>
        <v>0</v>
      </c>
      <c r="CE318" s="41">
        <f t="shared" si="426"/>
        <v>0</v>
      </c>
      <c r="CF318" s="41">
        <f t="shared" si="426"/>
        <v>0</v>
      </c>
      <c r="CG318" s="41">
        <f t="shared" si="426"/>
        <v>5.045E-3</v>
      </c>
      <c r="CH318" s="41">
        <f t="shared" si="426"/>
        <v>0</v>
      </c>
      <c r="CI318" s="41">
        <f t="shared" si="426"/>
        <v>2.3649999999999999E-3</v>
      </c>
      <c r="CJ318" s="41">
        <f t="shared" si="426"/>
        <v>1.8259999999999999E-3</v>
      </c>
      <c r="CK318" s="41">
        <f t="shared" si="426"/>
        <v>3.3830000000000002E-3</v>
      </c>
      <c r="CL318" s="41">
        <f t="shared" si="426"/>
        <v>7.5420000000000001E-3</v>
      </c>
      <c r="CM318" s="41">
        <f t="shared" si="426"/>
        <v>3.1250000000000002E-3</v>
      </c>
      <c r="CN318" s="41">
        <f t="shared" si="426"/>
        <v>7.1789999999999996E-3</v>
      </c>
      <c r="CO318" s="41">
        <f t="shared" si="426"/>
        <v>4.2709999999999996E-3</v>
      </c>
      <c r="CP318" s="41">
        <f t="shared" si="426"/>
        <v>3.0799999999999998E-3</v>
      </c>
      <c r="CQ318" s="41">
        <f t="shared" si="426"/>
        <v>0</v>
      </c>
      <c r="CR318" s="41">
        <f t="shared" si="426"/>
        <v>2.0530000000000001E-3</v>
      </c>
      <c r="CS318" s="41">
        <f t="shared" si="426"/>
        <v>0</v>
      </c>
      <c r="CT318" s="41">
        <f t="shared" si="426"/>
        <v>0</v>
      </c>
      <c r="CU318" s="41">
        <f t="shared" si="426"/>
        <v>1.0459E-2</v>
      </c>
      <c r="CV318" s="41">
        <f t="shared" si="426"/>
        <v>6.9430000000000004E-3</v>
      </c>
      <c r="CW318" s="41">
        <f t="shared" si="426"/>
        <v>0</v>
      </c>
      <c r="CX318" s="41">
        <f t="shared" si="426"/>
        <v>0</v>
      </c>
      <c r="CY318" s="41">
        <f t="shared" si="426"/>
        <v>0</v>
      </c>
      <c r="CZ318" s="41">
        <f t="shared" si="426"/>
        <v>2.189E-3</v>
      </c>
      <c r="DA318" s="41">
        <f t="shared" si="426"/>
        <v>0</v>
      </c>
      <c r="DB318" s="41">
        <f t="shared" si="426"/>
        <v>0</v>
      </c>
      <c r="DC318" s="41">
        <f t="shared" si="426"/>
        <v>7.6949999999999996E-3</v>
      </c>
      <c r="DD318" s="41">
        <f t="shared" si="426"/>
        <v>0</v>
      </c>
      <c r="DE318" s="41">
        <f t="shared" si="426"/>
        <v>1.6199999999999999E-3</v>
      </c>
      <c r="DF318" s="41">
        <f t="shared" si="426"/>
        <v>6.3340000000000002E-3</v>
      </c>
      <c r="DG318" s="41">
        <f t="shared" si="426"/>
        <v>1.284E-3</v>
      </c>
      <c r="DH318" s="41">
        <f t="shared" si="426"/>
        <v>4.6150000000000002E-3</v>
      </c>
      <c r="DI318" s="41">
        <f t="shared" si="426"/>
        <v>0</v>
      </c>
      <c r="DJ318" s="41">
        <f t="shared" si="426"/>
        <v>6.2890000000000003E-3</v>
      </c>
      <c r="DK318" s="41">
        <f t="shared" si="426"/>
        <v>6.0920000000000002E-3</v>
      </c>
      <c r="DL318" s="41">
        <f t="shared" si="426"/>
        <v>0</v>
      </c>
      <c r="DM318" s="41">
        <f t="shared" si="426"/>
        <v>1.0093E-2</v>
      </c>
      <c r="DN318" s="41">
        <f t="shared" si="426"/>
        <v>1.5319999999999999E-3</v>
      </c>
      <c r="DO318" s="41">
        <f t="shared" si="426"/>
        <v>1.5820000000000001E-3</v>
      </c>
      <c r="DP318" s="41">
        <f t="shared" si="426"/>
        <v>0</v>
      </c>
      <c r="DQ318" s="41">
        <f t="shared" si="426"/>
        <v>0</v>
      </c>
      <c r="DR318" s="41">
        <f t="shared" si="426"/>
        <v>0</v>
      </c>
      <c r="DS318" s="41">
        <f t="shared" si="426"/>
        <v>0</v>
      </c>
      <c r="DT318" s="41">
        <f t="shared" si="426"/>
        <v>0</v>
      </c>
      <c r="DU318" s="41">
        <f t="shared" si="426"/>
        <v>0</v>
      </c>
      <c r="DV318" s="41">
        <f t="shared" si="426"/>
        <v>0</v>
      </c>
      <c r="DW318" s="41">
        <f t="shared" si="426"/>
        <v>7.8100000000000001E-4</v>
      </c>
      <c r="DX318" s="41">
        <f t="shared" si="426"/>
        <v>1.531E-3</v>
      </c>
      <c r="DY318" s="41">
        <f t="shared" si="426"/>
        <v>2.6819999999999999E-3</v>
      </c>
      <c r="DZ318" s="41">
        <f t="shared" si="426"/>
        <v>2.3749999999999999E-3</v>
      </c>
      <c r="EA318" s="41">
        <f t="shared" ref="EA318:FX318" si="427">ROUND((EA78/EA46),6)</f>
        <v>3.3599999999999998E-4</v>
      </c>
      <c r="EB318" s="41">
        <f t="shared" si="427"/>
        <v>5.4489999999999999E-3</v>
      </c>
      <c r="EC318" s="41">
        <f t="shared" si="427"/>
        <v>0</v>
      </c>
      <c r="ED318" s="41">
        <f t="shared" si="427"/>
        <v>7.2999999999999996E-4</v>
      </c>
      <c r="EE318" s="41">
        <f t="shared" si="427"/>
        <v>0</v>
      </c>
      <c r="EF318" s="41">
        <f t="shared" si="427"/>
        <v>0</v>
      </c>
      <c r="EG318" s="41">
        <f t="shared" si="427"/>
        <v>0</v>
      </c>
      <c r="EH318" s="41">
        <f t="shared" si="427"/>
        <v>0</v>
      </c>
      <c r="EI318" s="41">
        <f t="shared" si="427"/>
        <v>0</v>
      </c>
      <c r="EJ318" s="41">
        <f t="shared" si="427"/>
        <v>0</v>
      </c>
      <c r="EK318" s="41">
        <f t="shared" si="427"/>
        <v>6.11E-4</v>
      </c>
      <c r="EL318" s="41">
        <f t="shared" si="427"/>
        <v>0</v>
      </c>
      <c r="EM318" s="41">
        <f t="shared" si="427"/>
        <v>7.4689999999999999E-3</v>
      </c>
      <c r="EN318" s="41">
        <f t="shared" si="427"/>
        <v>2.6679999999999998E-3</v>
      </c>
      <c r="EO318" s="41">
        <f t="shared" si="427"/>
        <v>1.7240000000000001E-3</v>
      </c>
      <c r="EP318" s="41">
        <f t="shared" si="427"/>
        <v>6.1859999999999997E-3</v>
      </c>
      <c r="EQ318" s="41">
        <f t="shared" si="427"/>
        <v>9.1600000000000004E-4</v>
      </c>
      <c r="ER318" s="41">
        <f t="shared" si="427"/>
        <v>6.8780000000000004E-3</v>
      </c>
      <c r="ES318" s="41">
        <f t="shared" si="427"/>
        <v>0</v>
      </c>
      <c r="ET318" s="41">
        <f t="shared" si="427"/>
        <v>3.7429999999999998E-3</v>
      </c>
      <c r="EU318" s="41">
        <f t="shared" si="427"/>
        <v>0</v>
      </c>
      <c r="EV318" s="41">
        <f t="shared" si="427"/>
        <v>0</v>
      </c>
      <c r="EW318" s="41">
        <f t="shared" si="427"/>
        <v>1.5250000000000001E-3</v>
      </c>
      <c r="EX318" s="41">
        <f t="shared" si="427"/>
        <v>7.4770000000000001E-3</v>
      </c>
      <c r="EY318" s="41">
        <f t="shared" si="427"/>
        <v>0</v>
      </c>
      <c r="EZ318" s="41">
        <f t="shared" si="427"/>
        <v>0</v>
      </c>
      <c r="FA318" s="41">
        <f t="shared" si="427"/>
        <v>1.3860000000000001E-3</v>
      </c>
      <c r="FB318" s="41">
        <f t="shared" si="427"/>
        <v>1.356E-3</v>
      </c>
      <c r="FC318" s="41">
        <f t="shared" si="427"/>
        <v>2.666E-3</v>
      </c>
      <c r="FD318" s="41">
        <f t="shared" si="427"/>
        <v>0</v>
      </c>
      <c r="FE318" s="41">
        <f t="shared" si="427"/>
        <v>7.607E-3</v>
      </c>
      <c r="FF318" s="41">
        <f t="shared" si="427"/>
        <v>0</v>
      </c>
      <c r="FG318" s="41">
        <f t="shared" si="427"/>
        <v>0</v>
      </c>
      <c r="FH318" s="41">
        <f t="shared" si="427"/>
        <v>4.0769999999999999E-3</v>
      </c>
      <c r="FI318" s="41">
        <f t="shared" si="427"/>
        <v>2.3059999999999999E-3</v>
      </c>
      <c r="FJ318" s="41">
        <f t="shared" si="427"/>
        <v>1.0189999999999999E-3</v>
      </c>
      <c r="FK318" s="41">
        <f t="shared" si="427"/>
        <v>1.838E-3</v>
      </c>
      <c r="FL318" s="41">
        <f t="shared" si="427"/>
        <v>1.109E-3</v>
      </c>
      <c r="FM318" s="41">
        <f t="shared" si="427"/>
        <v>3.7599999999999998E-4</v>
      </c>
      <c r="FN318" s="41">
        <f t="shared" si="427"/>
        <v>0</v>
      </c>
      <c r="FO318" s="41">
        <f t="shared" si="427"/>
        <v>4.73E-4</v>
      </c>
      <c r="FP318" s="41">
        <f t="shared" si="427"/>
        <v>1.547E-3</v>
      </c>
      <c r="FQ318" s="41">
        <f t="shared" si="427"/>
        <v>1.567E-3</v>
      </c>
      <c r="FR318" s="41">
        <f t="shared" si="427"/>
        <v>6.7199999999999996E-4</v>
      </c>
      <c r="FS318" s="41">
        <f t="shared" si="427"/>
        <v>1.2899999999999999E-4</v>
      </c>
      <c r="FT318" s="41">
        <f t="shared" si="427"/>
        <v>2.24E-4</v>
      </c>
      <c r="FU318" s="41">
        <f t="shared" si="427"/>
        <v>7.241E-3</v>
      </c>
      <c r="FV318" s="41">
        <f t="shared" si="427"/>
        <v>2.8630000000000001E-3</v>
      </c>
      <c r="FW318" s="41">
        <f t="shared" si="427"/>
        <v>0</v>
      </c>
      <c r="FX318" s="41">
        <f t="shared" si="427"/>
        <v>1.7642999999999999E-2</v>
      </c>
      <c r="FY318" s="41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</row>
    <row r="319" spans="1:195" x14ac:dyDescent="0.35">
      <c r="A319" s="7"/>
      <c r="B319" s="7" t="s">
        <v>895</v>
      </c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  <c r="BM319" s="41"/>
      <c r="BN319" s="41"/>
      <c r="BO319" s="41"/>
      <c r="BP319" s="41"/>
      <c r="BQ319" s="41"/>
      <c r="BR319" s="41"/>
      <c r="BS319" s="41"/>
      <c r="BT319" s="41"/>
      <c r="BU319" s="41"/>
      <c r="BV319" s="41"/>
      <c r="BW319" s="41"/>
      <c r="BX319" s="41"/>
      <c r="BY319" s="41"/>
      <c r="BZ319" s="41"/>
      <c r="CA319" s="41"/>
      <c r="CB319" s="41"/>
      <c r="CC319" s="41"/>
      <c r="CD319" s="41"/>
      <c r="CE319" s="41"/>
      <c r="CF319" s="41"/>
      <c r="CG319" s="41"/>
      <c r="CH319" s="41"/>
      <c r="CI319" s="41"/>
      <c r="CJ319" s="41"/>
      <c r="CK319" s="41"/>
      <c r="CL319" s="41"/>
      <c r="CM319" s="41"/>
      <c r="CN319" s="41"/>
      <c r="CO319" s="41"/>
      <c r="CP319" s="41"/>
      <c r="CQ319" s="41"/>
      <c r="CR319" s="41"/>
      <c r="CS319" s="41"/>
      <c r="CT319" s="41"/>
      <c r="CU319" s="41"/>
      <c r="CV319" s="41"/>
      <c r="CW319" s="41"/>
      <c r="CX319" s="41"/>
      <c r="CY319" s="41"/>
      <c r="CZ319" s="41"/>
      <c r="DA319" s="41"/>
      <c r="DB319" s="41"/>
      <c r="DC319" s="41"/>
      <c r="DD319" s="41"/>
      <c r="DE319" s="41"/>
      <c r="DF319" s="41"/>
      <c r="DG319" s="41"/>
      <c r="DH319" s="41"/>
      <c r="DI319" s="41"/>
      <c r="DJ319" s="41"/>
      <c r="DK319" s="41"/>
      <c r="DL319" s="41"/>
      <c r="DM319" s="41"/>
      <c r="DN319" s="41"/>
      <c r="DO319" s="41"/>
      <c r="DP319" s="41"/>
      <c r="DQ319" s="41"/>
      <c r="DR319" s="41"/>
      <c r="DS319" s="41"/>
      <c r="DT319" s="41"/>
      <c r="DU319" s="41"/>
      <c r="DV319" s="41"/>
      <c r="DW319" s="41"/>
      <c r="DX319" s="41"/>
      <c r="DY319" s="41"/>
      <c r="DZ319" s="41"/>
      <c r="EA319" s="41"/>
      <c r="EB319" s="41"/>
      <c r="EC319" s="41"/>
      <c r="ED319" s="41"/>
      <c r="EE319" s="41"/>
      <c r="EF319" s="41"/>
      <c r="EG319" s="41"/>
      <c r="EH319" s="41"/>
      <c r="EI319" s="41"/>
      <c r="EJ319" s="41"/>
      <c r="EK319" s="41"/>
      <c r="EL319" s="41"/>
      <c r="EM319" s="41"/>
      <c r="EN319" s="41"/>
      <c r="EO319" s="41"/>
      <c r="EP319" s="41"/>
      <c r="EQ319" s="41"/>
      <c r="ER319" s="41"/>
      <c r="ES319" s="41"/>
      <c r="ET319" s="41"/>
      <c r="EU319" s="41"/>
      <c r="EV319" s="41"/>
      <c r="EW319" s="41"/>
      <c r="EX319" s="41"/>
      <c r="EY319" s="41"/>
      <c r="EZ319" s="41"/>
      <c r="FA319" s="41"/>
      <c r="FB319" s="41"/>
      <c r="FC319" s="41"/>
      <c r="FD319" s="41"/>
      <c r="FE319" s="41"/>
      <c r="FF319" s="41"/>
      <c r="FG319" s="41"/>
      <c r="FH319" s="41"/>
      <c r="FI319" s="41"/>
      <c r="FJ319" s="41"/>
      <c r="FK319" s="41"/>
      <c r="FL319" s="41"/>
      <c r="FM319" s="41"/>
      <c r="FN319" s="41"/>
      <c r="FO319" s="41"/>
      <c r="FP319" s="41"/>
      <c r="FQ319" s="41"/>
      <c r="FR319" s="41"/>
      <c r="FS319" s="41"/>
      <c r="FT319" s="41"/>
      <c r="FU319" s="41"/>
      <c r="FV319" s="41"/>
      <c r="FW319" s="41"/>
      <c r="FX319" s="41"/>
      <c r="FY319" s="41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</row>
    <row r="320" spans="1:195" x14ac:dyDescent="0.35">
      <c r="A320" s="6" t="s">
        <v>896</v>
      </c>
      <c r="B320" s="7" t="s">
        <v>897</v>
      </c>
      <c r="C320" s="41">
        <f t="shared" ref="C320:AH320" si="428">SUM(C312:C318)</f>
        <v>3.1067000000000001E-2</v>
      </c>
      <c r="D320" s="41">
        <f t="shared" si="428"/>
        <v>4.1998000000000001E-2</v>
      </c>
      <c r="E320" s="41">
        <f t="shared" si="428"/>
        <v>3.0962E-2</v>
      </c>
      <c r="F320" s="41">
        <f t="shared" si="428"/>
        <v>2.7248000000000001E-2</v>
      </c>
      <c r="G320" s="41">
        <f t="shared" si="428"/>
        <v>2.7591999999999998E-2</v>
      </c>
      <c r="H320" s="41">
        <f t="shared" si="428"/>
        <v>2.9301000000000001E-2</v>
      </c>
      <c r="I320" s="41">
        <f t="shared" si="428"/>
        <v>3.4527999999999996E-2</v>
      </c>
      <c r="J320" s="41">
        <f t="shared" si="428"/>
        <v>2.7E-2</v>
      </c>
      <c r="K320" s="41">
        <f t="shared" si="428"/>
        <v>2.7E-2</v>
      </c>
      <c r="L320" s="41">
        <f t="shared" si="428"/>
        <v>3.0504E-2</v>
      </c>
      <c r="M320" s="41">
        <f t="shared" si="428"/>
        <v>2.6971999999999999E-2</v>
      </c>
      <c r="N320" s="41">
        <f t="shared" si="428"/>
        <v>2.8286999999999996E-2</v>
      </c>
      <c r="O320" s="41">
        <f t="shared" si="428"/>
        <v>3.8661000000000001E-2</v>
      </c>
      <c r="P320" s="41">
        <f t="shared" si="428"/>
        <v>2.7125E-2</v>
      </c>
      <c r="Q320" s="41">
        <f t="shared" si="428"/>
        <v>3.4033000000000001E-2</v>
      </c>
      <c r="R320" s="41">
        <f t="shared" si="428"/>
        <v>2.6908999999999999E-2</v>
      </c>
      <c r="S320" s="41">
        <f t="shared" si="428"/>
        <v>2.4014000000000001E-2</v>
      </c>
      <c r="T320" s="41">
        <f t="shared" si="428"/>
        <v>2.2301000000000001E-2</v>
      </c>
      <c r="U320" s="41">
        <f t="shared" si="428"/>
        <v>2.5115000000000002E-2</v>
      </c>
      <c r="V320" s="41">
        <f t="shared" si="428"/>
        <v>2.7E-2</v>
      </c>
      <c r="W320" s="41">
        <f t="shared" si="428"/>
        <v>2.7E-2</v>
      </c>
      <c r="X320" s="41">
        <f t="shared" si="428"/>
        <v>2.2255E-2</v>
      </c>
      <c r="Y320" s="41">
        <f t="shared" si="428"/>
        <v>2.2498000000000001E-2</v>
      </c>
      <c r="Z320" s="41">
        <f t="shared" si="428"/>
        <v>2.6655000000000002E-2</v>
      </c>
      <c r="AA320" s="41">
        <f t="shared" si="428"/>
        <v>3.2350999999999998E-2</v>
      </c>
      <c r="AB320" s="41">
        <f t="shared" si="428"/>
        <v>3.4894000000000001E-2</v>
      </c>
      <c r="AC320" s="41">
        <f t="shared" si="428"/>
        <v>2.3989E-2</v>
      </c>
      <c r="AD320" s="41">
        <f t="shared" si="428"/>
        <v>2.3109999999999999E-2</v>
      </c>
      <c r="AE320" s="41">
        <f t="shared" si="428"/>
        <v>1.6833000000000001E-2</v>
      </c>
      <c r="AF320" s="41">
        <f t="shared" si="428"/>
        <v>1.1879000000000001E-2</v>
      </c>
      <c r="AG320" s="41">
        <f t="shared" si="428"/>
        <v>1.8099000000000001E-2</v>
      </c>
      <c r="AH320" s="41">
        <f t="shared" si="428"/>
        <v>2.4988E-2</v>
      </c>
      <c r="AI320" s="41">
        <f t="shared" ref="AI320:CT320" si="429">SUM(AI312:AI318)</f>
        <v>2.7E-2</v>
      </c>
      <c r="AJ320" s="41">
        <f t="shared" si="429"/>
        <v>2.1787999999999998E-2</v>
      </c>
      <c r="AK320" s="41">
        <f t="shared" si="429"/>
        <v>1.9279999999999999E-2</v>
      </c>
      <c r="AL320" s="41">
        <f t="shared" si="429"/>
        <v>3.0700999999999999E-2</v>
      </c>
      <c r="AM320" s="41">
        <f t="shared" si="429"/>
        <v>1.9449000000000001E-2</v>
      </c>
      <c r="AN320" s="41">
        <f t="shared" si="429"/>
        <v>2.5902999999999999E-2</v>
      </c>
      <c r="AO320" s="41">
        <f t="shared" si="429"/>
        <v>2.5656000000000002E-2</v>
      </c>
      <c r="AP320" s="41">
        <f t="shared" si="429"/>
        <v>3.2161000000000002E-2</v>
      </c>
      <c r="AQ320" s="41">
        <f t="shared" si="429"/>
        <v>1.8558999999999999E-2</v>
      </c>
      <c r="AR320" s="41">
        <f t="shared" si="429"/>
        <v>3.4113999999999998E-2</v>
      </c>
      <c r="AS320" s="41">
        <f t="shared" si="429"/>
        <v>1.3898000000000001E-2</v>
      </c>
      <c r="AT320" s="41">
        <f t="shared" si="429"/>
        <v>2.7E-2</v>
      </c>
      <c r="AU320" s="41">
        <f t="shared" si="429"/>
        <v>2.2187999999999999E-2</v>
      </c>
      <c r="AV320" s="41">
        <f t="shared" si="429"/>
        <v>2.7E-2</v>
      </c>
      <c r="AW320" s="41">
        <f t="shared" si="429"/>
        <v>2.3595999999999999E-2</v>
      </c>
      <c r="AX320" s="41">
        <f t="shared" si="429"/>
        <v>1.9798E-2</v>
      </c>
      <c r="AY320" s="41">
        <f t="shared" si="429"/>
        <v>2.7E-2</v>
      </c>
      <c r="AZ320" s="41">
        <f t="shared" si="429"/>
        <v>2.1551000000000001E-2</v>
      </c>
      <c r="BA320" s="41">
        <f t="shared" si="429"/>
        <v>2.9522E-2</v>
      </c>
      <c r="BB320" s="41">
        <f t="shared" si="429"/>
        <v>2.5568999999999998E-2</v>
      </c>
      <c r="BC320" s="41">
        <f t="shared" si="429"/>
        <v>3.8017000000000002E-2</v>
      </c>
      <c r="BD320" s="41">
        <f t="shared" si="429"/>
        <v>3.6628000000000001E-2</v>
      </c>
      <c r="BE320" s="41">
        <f t="shared" si="429"/>
        <v>3.6202999999999999E-2</v>
      </c>
      <c r="BF320" s="41">
        <f t="shared" si="429"/>
        <v>3.6677000000000001E-2</v>
      </c>
      <c r="BG320" s="41">
        <f t="shared" si="429"/>
        <v>2.7E-2</v>
      </c>
      <c r="BH320" s="41">
        <f t="shared" si="429"/>
        <v>2.4419E-2</v>
      </c>
      <c r="BI320" s="41">
        <f t="shared" si="429"/>
        <v>1.1433E-2</v>
      </c>
      <c r="BJ320" s="41">
        <f t="shared" si="429"/>
        <v>3.0530999999999999E-2</v>
      </c>
      <c r="BK320" s="41">
        <f t="shared" si="429"/>
        <v>3.1503999999999997E-2</v>
      </c>
      <c r="BL320" s="41">
        <f t="shared" si="429"/>
        <v>2.7E-2</v>
      </c>
      <c r="BM320" s="41">
        <f t="shared" si="429"/>
        <v>2.4822E-2</v>
      </c>
      <c r="BN320" s="41">
        <f t="shared" si="429"/>
        <v>2.7E-2</v>
      </c>
      <c r="BO320" s="41">
        <f t="shared" si="429"/>
        <v>2.0102000000000002E-2</v>
      </c>
      <c r="BP320" s="41">
        <f t="shared" si="429"/>
        <v>2.4702000000000002E-2</v>
      </c>
      <c r="BQ320" s="41">
        <f t="shared" si="429"/>
        <v>2.9572000000000001E-2</v>
      </c>
      <c r="BR320" s="41">
        <f t="shared" si="429"/>
        <v>1.0902999999999999E-2</v>
      </c>
      <c r="BS320" s="41">
        <f t="shared" si="429"/>
        <v>6.1339999999999997E-3</v>
      </c>
      <c r="BT320" s="41">
        <f t="shared" si="429"/>
        <v>8.7729999999999995E-3</v>
      </c>
      <c r="BU320" s="41">
        <f t="shared" si="429"/>
        <v>2.0851000000000001E-2</v>
      </c>
      <c r="BV320" s="41">
        <f t="shared" si="429"/>
        <v>1.225E-2</v>
      </c>
      <c r="BW320" s="41">
        <f t="shared" si="429"/>
        <v>1.9307999999999999E-2</v>
      </c>
      <c r="BX320" s="41">
        <f t="shared" si="429"/>
        <v>1.9067000000000001E-2</v>
      </c>
      <c r="BY320" s="41">
        <f t="shared" si="429"/>
        <v>2.6780999999999999E-2</v>
      </c>
      <c r="BZ320" s="41">
        <f t="shared" si="429"/>
        <v>2.7E-2</v>
      </c>
      <c r="CA320" s="41">
        <f t="shared" si="429"/>
        <v>2.3040999999999999E-2</v>
      </c>
      <c r="CB320" s="41">
        <f t="shared" si="429"/>
        <v>3.5390999999999999E-2</v>
      </c>
      <c r="CC320" s="41">
        <f t="shared" si="429"/>
        <v>2.5198999999999999E-2</v>
      </c>
      <c r="CD320" s="41">
        <f t="shared" si="429"/>
        <v>2.5817999999999997E-2</v>
      </c>
      <c r="CE320" s="41">
        <f t="shared" si="429"/>
        <v>2.7E-2</v>
      </c>
      <c r="CF320" s="41">
        <f t="shared" si="429"/>
        <v>2.8968000000000001E-2</v>
      </c>
      <c r="CG320" s="41">
        <f t="shared" si="429"/>
        <v>3.2044999999999997E-2</v>
      </c>
      <c r="CH320" s="41">
        <f t="shared" si="429"/>
        <v>2.5187999999999999E-2</v>
      </c>
      <c r="CI320" s="41">
        <f t="shared" si="429"/>
        <v>2.9364999999999999E-2</v>
      </c>
      <c r="CJ320" s="41">
        <f t="shared" si="429"/>
        <v>2.8295000000000001E-2</v>
      </c>
      <c r="CK320" s="41">
        <f t="shared" si="429"/>
        <v>1.4567E-2</v>
      </c>
      <c r="CL320" s="41">
        <f t="shared" si="429"/>
        <v>1.89E-2</v>
      </c>
      <c r="CM320" s="41">
        <f t="shared" si="429"/>
        <v>8.3990000000000002E-3</v>
      </c>
      <c r="CN320" s="41">
        <f t="shared" si="429"/>
        <v>3.4179000000000001E-2</v>
      </c>
      <c r="CO320" s="41">
        <f t="shared" si="429"/>
        <v>2.9631000000000001E-2</v>
      </c>
      <c r="CP320" s="41">
        <f t="shared" si="429"/>
        <v>2.1350999999999998E-2</v>
      </c>
      <c r="CQ320" s="41">
        <f t="shared" si="429"/>
        <v>1.5427E-2</v>
      </c>
      <c r="CR320" s="41">
        <f t="shared" si="429"/>
        <v>6.6839999999999998E-3</v>
      </c>
      <c r="CS320" s="41">
        <f t="shared" si="429"/>
        <v>2.5658E-2</v>
      </c>
      <c r="CT320" s="41">
        <f t="shared" si="429"/>
        <v>1.1994000000000001E-2</v>
      </c>
      <c r="CU320" s="41">
        <f t="shared" ref="CU320:FF320" si="430">SUM(CU312:CU318)</f>
        <v>3.3075E-2</v>
      </c>
      <c r="CV320" s="41">
        <f t="shared" si="430"/>
        <v>2.2068000000000001E-2</v>
      </c>
      <c r="CW320" s="41">
        <f t="shared" si="430"/>
        <v>1.7378999999999999E-2</v>
      </c>
      <c r="CX320" s="41">
        <f t="shared" si="430"/>
        <v>2.4823999999999999E-2</v>
      </c>
      <c r="CY320" s="41">
        <f t="shared" si="430"/>
        <v>2.7E-2</v>
      </c>
      <c r="CZ320" s="41">
        <f t="shared" si="430"/>
        <v>2.9189E-2</v>
      </c>
      <c r="DA320" s="41">
        <f t="shared" si="430"/>
        <v>2.7400999999999998E-2</v>
      </c>
      <c r="DB320" s="41">
        <f t="shared" si="430"/>
        <v>2.7E-2</v>
      </c>
      <c r="DC320" s="41">
        <f t="shared" si="430"/>
        <v>2.8743999999999999E-2</v>
      </c>
      <c r="DD320" s="41">
        <f t="shared" si="430"/>
        <v>3.444E-3</v>
      </c>
      <c r="DE320" s="41">
        <f t="shared" si="430"/>
        <v>1.3514999999999999E-2</v>
      </c>
      <c r="DF320" s="41">
        <f t="shared" si="430"/>
        <v>3.3334000000000003E-2</v>
      </c>
      <c r="DG320" s="41">
        <f t="shared" si="430"/>
        <v>2.4737000000000002E-2</v>
      </c>
      <c r="DH320" s="41">
        <f t="shared" si="430"/>
        <v>2.8805999999999998E-2</v>
      </c>
      <c r="DI320" s="41">
        <f t="shared" si="430"/>
        <v>2.1845E-2</v>
      </c>
      <c r="DJ320" s="41">
        <f t="shared" si="430"/>
        <v>3.0172000000000001E-2</v>
      </c>
      <c r="DK320" s="41">
        <f t="shared" si="430"/>
        <v>2.4750000000000001E-2</v>
      </c>
      <c r="DL320" s="41">
        <f t="shared" si="430"/>
        <v>2.4967E-2</v>
      </c>
      <c r="DM320" s="41">
        <f t="shared" si="430"/>
        <v>3.2992E-2</v>
      </c>
      <c r="DN320" s="41">
        <f t="shared" si="430"/>
        <v>2.8531999999999998E-2</v>
      </c>
      <c r="DO320" s="41">
        <f t="shared" si="430"/>
        <v>2.8582E-2</v>
      </c>
      <c r="DP320" s="41">
        <f t="shared" si="430"/>
        <v>2.7303000000000001E-2</v>
      </c>
      <c r="DQ320" s="41">
        <f t="shared" si="430"/>
        <v>1.7838E-2</v>
      </c>
      <c r="DR320" s="41">
        <f t="shared" si="430"/>
        <v>2.7E-2</v>
      </c>
      <c r="DS320" s="41">
        <f t="shared" si="430"/>
        <v>2.7E-2</v>
      </c>
      <c r="DT320" s="41">
        <f t="shared" si="430"/>
        <v>2.4729000000000001E-2</v>
      </c>
      <c r="DU320" s="41">
        <f t="shared" si="430"/>
        <v>2.7E-2</v>
      </c>
      <c r="DV320" s="41">
        <f t="shared" si="430"/>
        <v>2.7E-2</v>
      </c>
      <c r="DW320" s="41">
        <f t="shared" si="430"/>
        <v>2.5777999999999999E-2</v>
      </c>
      <c r="DX320" s="41">
        <f t="shared" si="430"/>
        <v>2.3462E-2</v>
      </c>
      <c r="DY320" s="41">
        <f t="shared" si="430"/>
        <v>1.8610000000000002E-2</v>
      </c>
      <c r="DZ320" s="41">
        <f t="shared" si="430"/>
        <v>2.3036999999999998E-2</v>
      </c>
      <c r="EA320" s="41">
        <f t="shared" si="430"/>
        <v>1.2069999999999999E-2</v>
      </c>
      <c r="EB320" s="41">
        <f t="shared" si="430"/>
        <v>3.2448999999999999E-2</v>
      </c>
      <c r="EC320" s="41">
        <f t="shared" si="430"/>
        <v>2.7E-2</v>
      </c>
      <c r="ED320" s="41">
        <f t="shared" si="430"/>
        <v>5.0420000000000005E-3</v>
      </c>
      <c r="EE320" s="41">
        <f t="shared" si="430"/>
        <v>2.7E-2</v>
      </c>
      <c r="EF320" s="41">
        <f t="shared" si="430"/>
        <v>2.2595000000000001E-2</v>
      </c>
      <c r="EG320" s="41">
        <f t="shared" si="430"/>
        <v>2.7E-2</v>
      </c>
      <c r="EH320" s="41">
        <f t="shared" si="430"/>
        <v>2.7E-2</v>
      </c>
      <c r="EI320" s="41">
        <f t="shared" si="430"/>
        <v>2.7E-2</v>
      </c>
      <c r="EJ320" s="41">
        <f t="shared" si="430"/>
        <v>2.7E-2</v>
      </c>
      <c r="EK320" s="41">
        <f t="shared" si="430"/>
        <v>6.378E-3</v>
      </c>
      <c r="EL320" s="41">
        <f t="shared" si="430"/>
        <v>7.0219999999999996E-3</v>
      </c>
      <c r="EM320" s="41">
        <f t="shared" si="430"/>
        <v>2.6776999999999999E-2</v>
      </c>
      <c r="EN320" s="41">
        <f t="shared" si="430"/>
        <v>2.9668E-2</v>
      </c>
      <c r="EO320" s="41">
        <f t="shared" si="430"/>
        <v>2.8724E-2</v>
      </c>
      <c r="EP320" s="41">
        <f t="shared" si="430"/>
        <v>2.9772E-2</v>
      </c>
      <c r="EQ320" s="41">
        <f t="shared" si="430"/>
        <v>7.7990000000000004E-3</v>
      </c>
      <c r="ER320" s="41">
        <f t="shared" si="430"/>
        <v>2.8160999999999999E-2</v>
      </c>
      <c r="ES320" s="41">
        <f t="shared" si="430"/>
        <v>2.6557999999999998E-2</v>
      </c>
      <c r="ET320" s="41">
        <f t="shared" si="430"/>
        <v>3.0742999999999999E-2</v>
      </c>
      <c r="EU320" s="41">
        <f t="shared" si="430"/>
        <v>2.7E-2</v>
      </c>
      <c r="EV320" s="41">
        <f t="shared" si="430"/>
        <v>1.4232E-2</v>
      </c>
      <c r="EW320" s="41">
        <f t="shared" si="430"/>
        <v>8.8059999999999996E-3</v>
      </c>
      <c r="EX320" s="41">
        <f t="shared" si="430"/>
        <v>1.4387E-2</v>
      </c>
      <c r="EY320" s="41">
        <f t="shared" si="430"/>
        <v>2.7E-2</v>
      </c>
      <c r="EZ320" s="41">
        <f t="shared" si="430"/>
        <v>2.8652E-2</v>
      </c>
      <c r="FA320" s="41">
        <f t="shared" si="430"/>
        <v>1.2488000000000001E-2</v>
      </c>
      <c r="FB320" s="41">
        <f t="shared" si="430"/>
        <v>1.0979999999999998E-2</v>
      </c>
      <c r="FC320" s="41">
        <f t="shared" si="430"/>
        <v>2.8215999999999998E-2</v>
      </c>
      <c r="FD320" s="41">
        <f t="shared" si="430"/>
        <v>2.7E-2</v>
      </c>
      <c r="FE320" s="41">
        <f t="shared" si="430"/>
        <v>2.5025999999999996E-2</v>
      </c>
      <c r="FF320" s="41">
        <f t="shared" si="430"/>
        <v>2.7E-2</v>
      </c>
      <c r="FG320" s="41">
        <f t="shared" ref="FG320:FX320" si="431">SUM(FG312:FG318)</f>
        <v>2.7E-2</v>
      </c>
      <c r="FH320" s="41">
        <f t="shared" si="431"/>
        <v>2.8873000000000003E-2</v>
      </c>
      <c r="FI320" s="41">
        <f t="shared" si="431"/>
        <v>1.1505999999999999E-2</v>
      </c>
      <c r="FJ320" s="41">
        <f t="shared" si="431"/>
        <v>1.8711999999999999E-2</v>
      </c>
      <c r="FK320" s="41">
        <f t="shared" si="431"/>
        <v>1.2701999999999998E-2</v>
      </c>
      <c r="FL320" s="41">
        <f t="shared" si="431"/>
        <v>2.8108999999999999E-2</v>
      </c>
      <c r="FM320" s="41">
        <f t="shared" si="431"/>
        <v>2.179E-2</v>
      </c>
      <c r="FN320" s="41">
        <f t="shared" si="431"/>
        <v>2.7E-2</v>
      </c>
      <c r="FO320" s="41">
        <f t="shared" si="431"/>
        <v>3.3809999999999999E-3</v>
      </c>
      <c r="FP320" s="41">
        <f t="shared" si="431"/>
        <v>1.3689999999999999E-2</v>
      </c>
      <c r="FQ320" s="41">
        <f t="shared" si="431"/>
        <v>2.0931000000000002E-2</v>
      </c>
      <c r="FR320" s="41">
        <f t="shared" si="431"/>
        <v>4.8040000000000001E-3</v>
      </c>
      <c r="FS320" s="41">
        <f t="shared" si="431"/>
        <v>5.1969999999999994E-3</v>
      </c>
      <c r="FT320" s="41">
        <f t="shared" si="431"/>
        <v>2.5590000000000001E-3</v>
      </c>
      <c r="FU320" s="41">
        <f t="shared" si="431"/>
        <v>2.8586E-2</v>
      </c>
      <c r="FV320" s="41">
        <f t="shared" si="431"/>
        <v>2.0895E-2</v>
      </c>
      <c r="FW320" s="41">
        <f t="shared" si="431"/>
        <v>2.4497999999999999E-2</v>
      </c>
      <c r="FX320" s="41">
        <f t="shared" si="431"/>
        <v>4.0318E-2</v>
      </c>
      <c r="FY320" s="41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</row>
    <row r="321" spans="1:195" x14ac:dyDescent="0.35">
      <c r="A321" s="7"/>
      <c r="B321" s="7" t="s">
        <v>898</v>
      </c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</row>
    <row r="322" spans="1:195" x14ac:dyDescent="0.3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</row>
    <row r="323" spans="1:195" x14ac:dyDescent="0.35">
      <c r="A323" s="7"/>
      <c r="B323" s="7" t="s">
        <v>899</v>
      </c>
      <c r="C323" s="7">
        <f t="shared" ref="C323:BN323" si="432">ROUND(C324/C94,2)</f>
        <v>11224.71</v>
      </c>
      <c r="D323" s="7">
        <f t="shared" si="432"/>
        <v>10630.38</v>
      </c>
      <c r="E323" s="7">
        <f t="shared" si="432"/>
        <v>11296.78</v>
      </c>
      <c r="F323" s="7">
        <f t="shared" si="432"/>
        <v>10587.11</v>
      </c>
      <c r="G323" s="7">
        <f t="shared" si="432"/>
        <v>10977</v>
      </c>
      <c r="H323" s="7">
        <f t="shared" si="432"/>
        <v>11131.59</v>
      </c>
      <c r="I323" s="7">
        <f t="shared" si="432"/>
        <v>11188.22</v>
      </c>
      <c r="J323" s="7">
        <f t="shared" si="432"/>
        <v>10583.47</v>
      </c>
      <c r="K323" s="7">
        <f t="shared" si="432"/>
        <v>15209.08</v>
      </c>
      <c r="L323" s="7">
        <f t="shared" si="432"/>
        <v>11265.08</v>
      </c>
      <c r="M323" s="7">
        <f t="shared" si="432"/>
        <v>12718.06</v>
      </c>
      <c r="N323" s="7">
        <f t="shared" si="432"/>
        <v>10774.99</v>
      </c>
      <c r="O323" s="7">
        <f t="shared" si="432"/>
        <v>10316.24</v>
      </c>
      <c r="P323" s="7">
        <f t="shared" si="432"/>
        <v>14818.6</v>
      </c>
      <c r="Q323" s="7">
        <f t="shared" si="432"/>
        <v>11515.03</v>
      </c>
      <c r="R323" s="7">
        <f t="shared" si="432"/>
        <v>18538.25</v>
      </c>
      <c r="S323" s="7">
        <f t="shared" si="432"/>
        <v>11003.53</v>
      </c>
      <c r="T323" s="7">
        <f t="shared" si="432"/>
        <v>18521.400000000001</v>
      </c>
      <c r="U323" s="7">
        <f t="shared" si="432"/>
        <v>22213.040000000001</v>
      </c>
      <c r="V323" s="7">
        <f t="shared" si="432"/>
        <v>14894.79</v>
      </c>
      <c r="W323" s="7">
        <f t="shared" si="432"/>
        <v>16320.84</v>
      </c>
      <c r="X323" s="7">
        <f t="shared" si="432"/>
        <v>21197.15</v>
      </c>
      <c r="Y323" s="7">
        <f t="shared" si="432"/>
        <v>12590.16</v>
      </c>
      <c r="Z323" s="7">
        <f t="shared" si="432"/>
        <v>15240.38</v>
      </c>
      <c r="AA323" s="7">
        <f t="shared" si="432"/>
        <v>10491.83</v>
      </c>
      <c r="AB323" s="7">
        <f t="shared" si="432"/>
        <v>10621.02</v>
      </c>
      <c r="AC323" s="7">
        <f t="shared" si="432"/>
        <v>11011.75</v>
      </c>
      <c r="AD323" s="7">
        <f t="shared" si="432"/>
        <v>10524.57</v>
      </c>
      <c r="AE323" s="7">
        <f t="shared" si="432"/>
        <v>20174.41</v>
      </c>
      <c r="AF323" s="7">
        <f t="shared" si="432"/>
        <v>18275.09</v>
      </c>
      <c r="AG323" s="7">
        <f t="shared" si="432"/>
        <v>11873.76</v>
      </c>
      <c r="AH323" s="7">
        <f t="shared" si="432"/>
        <v>10845.89</v>
      </c>
      <c r="AI323" s="7">
        <f t="shared" si="432"/>
        <v>12857.67</v>
      </c>
      <c r="AJ323" s="7">
        <f t="shared" si="432"/>
        <v>19074.509999999998</v>
      </c>
      <c r="AK323" s="7">
        <f t="shared" si="432"/>
        <v>18320.55</v>
      </c>
      <c r="AL323" s="7">
        <f t="shared" si="432"/>
        <v>14882.39</v>
      </c>
      <c r="AM323" s="7">
        <f t="shared" si="432"/>
        <v>12871.11</v>
      </c>
      <c r="AN323" s="7">
        <f t="shared" si="432"/>
        <v>13997.43</v>
      </c>
      <c r="AO323" s="7">
        <f t="shared" si="432"/>
        <v>10557.9</v>
      </c>
      <c r="AP323" s="7">
        <f t="shared" si="432"/>
        <v>11029.98</v>
      </c>
      <c r="AQ323" s="7">
        <f t="shared" si="432"/>
        <v>16490.2</v>
      </c>
      <c r="AR323" s="7">
        <f t="shared" si="432"/>
        <v>10375.469999999999</v>
      </c>
      <c r="AS323" s="7">
        <f t="shared" si="432"/>
        <v>11169.48</v>
      </c>
      <c r="AT323" s="7">
        <f t="shared" si="432"/>
        <v>10639.92</v>
      </c>
      <c r="AU323" s="7">
        <f t="shared" si="432"/>
        <v>15149.57</v>
      </c>
      <c r="AV323" s="7">
        <f t="shared" si="432"/>
        <v>14908.91</v>
      </c>
      <c r="AW323" s="7">
        <f t="shared" si="432"/>
        <v>15977.8</v>
      </c>
      <c r="AX323" s="7">
        <f t="shared" si="432"/>
        <v>22668.81</v>
      </c>
      <c r="AY323" s="7">
        <f t="shared" si="432"/>
        <v>13103.97</v>
      </c>
      <c r="AZ323" s="7">
        <f t="shared" si="432"/>
        <v>10862.6</v>
      </c>
      <c r="BA323" s="7">
        <f t="shared" si="432"/>
        <v>10269.82</v>
      </c>
      <c r="BB323" s="7">
        <f t="shared" si="432"/>
        <v>10343.31</v>
      </c>
      <c r="BC323" s="7">
        <f t="shared" si="432"/>
        <v>10637.34</v>
      </c>
      <c r="BD323" s="7">
        <f t="shared" si="432"/>
        <v>10122.06</v>
      </c>
      <c r="BE323" s="7">
        <f t="shared" si="432"/>
        <v>11030.25</v>
      </c>
      <c r="BF323" s="7">
        <f t="shared" si="432"/>
        <v>10215.11</v>
      </c>
      <c r="BG323" s="7">
        <f t="shared" si="432"/>
        <v>11625.48</v>
      </c>
      <c r="BH323" s="7">
        <f t="shared" si="432"/>
        <v>12031.73</v>
      </c>
      <c r="BI323" s="7">
        <f t="shared" si="432"/>
        <v>16065.99</v>
      </c>
      <c r="BJ323" s="7">
        <f t="shared" si="432"/>
        <v>10191.81</v>
      </c>
      <c r="BK323" s="7">
        <f t="shared" si="432"/>
        <v>10659.87</v>
      </c>
      <c r="BL323" s="7">
        <f t="shared" si="432"/>
        <v>20720.21</v>
      </c>
      <c r="BM323" s="7">
        <f t="shared" si="432"/>
        <v>13909.58</v>
      </c>
      <c r="BN323" s="7">
        <f t="shared" si="432"/>
        <v>10303.27</v>
      </c>
      <c r="BO323" s="7">
        <f t="shared" ref="BO323:DZ323" si="433">ROUND(BO324/BO94,2)</f>
        <v>10696.89</v>
      </c>
      <c r="BP323" s="7">
        <f t="shared" si="433"/>
        <v>18116.46</v>
      </c>
      <c r="BQ323" s="7">
        <f t="shared" si="433"/>
        <v>11237.38</v>
      </c>
      <c r="BR323" s="7">
        <f t="shared" si="433"/>
        <v>10280.280000000001</v>
      </c>
      <c r="BS323" s="7">
        <f t="shared" si="433"/>
        <v>11698.87</v>
      </c>
      <c r="BT323" s="7">
        <f t="shared" si="433"/>
        <v>13415.8</v>
      </c>
      <c r="BU323" s="7">
        <f t="shared" si="433"/>
        <v>13365.24</v>
      </c>
      <c r="BV323" s="7">
        <f t="shared" si="433"/>
        <v>10826.04</v>
      </c>
      <c r="BW323" s="7">
        <f t="shared" si="433"/>
        <v>10667.67</v>
      </c>
      <c r="BX323" s="7">
        <f t="shared" si="433"/>
        <v>23214.98</v>
      </c>
      <c r="BY323" s="7">
        <f t="shared" si="433"/>
        <v>11757.25</v>
      </c>
      <c r="BZ323" s="7">
        <f t="shared" si="433"/>
        <v>16544.509999999998</v>
      </c>
      <c r="CA323" s="7">
        <f t="shared" si="433"/>
        <v>19123.990000000002</v>
      </c>
      <c r="CB323" s="7">
        <f t="shared" si="433"/>
        <v>10462.68</v>
      </c>
      <c r="CC323" s="7">
        <f t="shared" si="433"/>
        <v>17096.84</v>
      </c>
      <c r="CD323" s="7">
        <f t="shared" si="433"/>
        <v>15078.4</v>
      </c>
      <c r="CE323" s="7">
        <f t="shared" si="433"/>
        <v>18288.009999999998</v>
      </c>
      <c r="CF323" s="7">
        <f t="shared" si="433"/>
        <v>18545.18</v>
      </c>
      <c r="CG323" s="7">
        <f t="shared" si="433"/>
        <v>16631.23</v>
      </c>
      <c r="CH323" s="7">
        <f t="shared" si="433"/>
        <v>20705.32</v>
      </c>
      <c r="CI323" s="7">
        <f t="shared" si="433"/>
        <v>11162.67</v>
      </c>
      <c r="CJ323" s="7">
        <f t="shared" si="433"/>
        <v>11368.88</v>
      </c>
      <c r="CK323" s="7">
        <f t="shared" si="433"/>
        <v>10738.14</v>
      </c>
      <c r="CL323" s="7">
        <f t="shared" si="433"/>
        <v>11266.59</v>
      </c>
      <c r="CM323" s="7">
        <f t="shared" si="433"/>
        <v>12415.57</v>
      </c>
      <c r="CN323" s="7">
        <f t="shared" si="433"/>
        <v>10095.64</v>
      </c>
      <c r="CO323" s="7">
        <f t="shared" si="433"/>
        <v>10176.620000000001</v>
      </c>
      <c r="CP323" s="7">
        <f t="shared" si="433"/>
        <v>11451.1</v>
      </c>
      <c r="CQ323" s="7">
        <f t="shared" si="433"/>
        <v>12152.6</v>
      </c>
      <c r="CR323" s="7">
        <f t="shared" si="433"/>
        <v>16042.82</v>
      </c>
      <c r="CS323" s="7">
        <f t="shared" si="433"/>
        <v>13737.19</v>
      </c>
      <c r="CT323" s="7">
        <f t="shared" si="433"/>
        <v>20482.650000000001</v>
      </c>
      <c r="CU323" s="7">
        <f t="shared" si="433"/>
        <v>13949.11</v>
      </c>
      <c r="CV323" s="7">
        <f t="shared" si="433"/>
        <v>19929.54</v>
      </c>
      <c r="CW323" s="7">
        <f t="shared" si="433"/>
        <v>17038.34</v>
      </c>
      <c r="CX323" s="7">
        <f t="shared" si="433"/>
        <v>11922.38</v>
      </c>
      <c r="CY323" s="7">
        <f t="shared" si="433"/>
        <v>21644.41</v>
      </c>
      <c r="CZ323" s="7">
        <f t="shared" si="433"/>
        <v>10619.27</v>
      </c>
      <c r="DA323" s="7">
        <f t="shared" si="433"/>
        <v>16737.3</v>
      </c>
      <c r="DB323" s="7">
        <f t="shared" si="433"/>
        <v>13858.12</v>
      </c>
      <c r="DC323" s="7">
        <f t="shared" si="433"/>
        <v>17502.580000000002</v>
      </c>
      <c r="DD323" s="7">
        <f t="shared" si="433"/>
        <v>19270.099999999999</v>
      </c>
      <c r="DE323" s="7">
        <f t="shared" si="433"/>
        <v>13949.15</v>
      </c>
      <c r="DF323" s="7">
        <f t="shared" si="433"/>
        <v>10009.700000000001</v>
      </c>
      <c r="DG323" s="7">
        <f t="shared" si="433"/>
        <v>21563.46</v>
      </c>
      <c r="DH323" s="7">
        <f t="shared" si="433"/>
        <v>10416.5</v>
      </c>
      <c r="DI323" s="7">
        <f t="shared" si="433"/>
        <v>10415.51</v>
      </c>
      <c r="DJ323" s="7">
        <f t="shared" si="433"/>
        <v>11632.37</v>
      </c>
      <c r="DK323" s="7">
        <f t="shared" si="433"/>
        <v>11954.66</v>
      </c>
      <c r="DL323" s="7">
        <f t="shared" si="433"/>
        <v>10757.55</v>
      </c>
      <c r="DM323" s="7">
        <f t="shared" si="433"/>
        <v>17152.59</v>
      </c>
      <c r="DN323" s="7">
        <f t="shared" si="433"/>
        <v>11323.18</v>
      </c>
      <c r="DO323" s="7">
        <f t="shared" si="433"/>
        <v>10766.78</v>
      </c>
      <c r="DP323" s="7">
        <f t="shared" si="433"/>
        <v>17731.05</v>
      </c>
      <c r="DQ323" s="7">
        <f t="shared" si="433"/>
        <v>11261.11</v>
      </c>
      <c r="DR323" s="7">
        <f t="shared" si="433"/>
        <v>11294.83</v>
      </c>
      <c r="DS323" s="7">
        <f t="shared" si="433"/>
        <v>12031.37</v>
      </c>
      <c r="DT323" s="7">
        <f t="shared" si="433"/>
        <v>18861.97</v>
      </c>
      <c r="DU323" s="7">
        <f t="shared" si="433"/>
        <v>13388.14</v>
      </c>
      <c r="DV323" s="7">
        <f t="shared" si="433"/>
        <v>16736.63</v>
      </c>
      <c r="DW323" s="7">
        <f t="shared" si="433"/>
        <v>14144.76</v>
      </c>
      <c r="DX323" s="7">
        <f t="shared" si="433"/>
        <v>20521.43</v>
      </c>
      <c r="DY323" s="7">
        <f t="shared" si="433"/>
        <v>15231.11</v>
      </c>
      <c r="DZ323" s="7">
        <f t="shared" si="433"/>
        <v>11885.91</v>
      </c>
      <c r="EA323" s="7">
        <f t="shared" ref="EA323:FX323" si="434">ROUND(EA324/EA94,2)</f>
        <v>12138.75</v>
      </c>
      <c r="EB323" s="7">
        <f t="shared" si="434"/>
        <v>11716.81</v>
      </c>
      <c r="EC323" s="7">
        <f t="shared" si="434"/>
        <v>13369.77</v>
      </c>
      <c r="ED323" s="7">
        <f t="shared" si="434"/>
        <v>13846.64</v>
      </c>
      <c r="EE323" s="7">
        <f t="shared" si="434"/>
        <v>17263.86</v>
      </c>
      <c r="EF323" s="7">
        <f t="shared" si="434"/>
        <v>11032.57</v>
      </c>
      <c r="EG323" s="7">
        <f t="shared" si="434"/>
        <v>14542.35</v>
      </c>
      <c r="EH323" s="7">
        <f t="shared" si="434"/>
        <v>14996.24</v>
      </c>
      <c r="EI323" s="7">
        <f t="shared" si="434"/>
        <v>11000.63</v>
      </c>
      <c r="EJ323" s="7">
        <f t="shared" si="434"/>
        <v>10190.209999999999</v>
      </c>
      <c r="EK323" s="7">
        <f t="shared" si="434"/>
        <v>11157.53</v>
      </c>
      <c r="EL323" s="7">
        <f t="shared" si="434"/>
        <v>11530.74</v>
      </c>
      <c r="EM323" s="7">
        <f t="shared" si="434"/>
        <v>12737.22</v>
      </c>
      <c r="EN323" s="7">
        <f t="shared" si="434"/>
        <v>11161.97</v>
      </c>
      <c r="EO323" s="7">
        <f t="shared" si="434"/>
        <v>13596.54</v>
      </c>
      <c r="EP323" s="7">
        <f t="shared" si="434"/>
        <v>13079.52</v>
      </c>
      <c r="EQ323" s="7">
        <f t="shared" si="434"/>
        <v>10693.54</v>
      </c>
      <c r="ER323" s="7">
        <f t="shared" si="434"/>
        <v>14908.89</v>
      </c>
      <c r="ES323" s="7">
        <f t="shared" si="434"/>
        <v>18055.39</v>
      </c>
      <c r="ET323" s="7">
        <f t="shared" si="434"/>
        <v>19523.37</v>
      </c>
      <c r="EU323" s="7">
        <f t="shared" si="434"/>
        <v>12273.04</v>
      </c>
      <c r="EV323" s="7">
        <f t="shared" si="434"/>
        <v>22651.86</v>
      </c>
      <c r="EW323" s="7">
        <f t="shared" si="434"/>
        <v>14394.63</v>
      </c>
      <c r="EX323" s="7">
        <f t="shared" si="434"/>
        <v>19751.61</v>
      </c>
      <c r="EY323" s="7">
        <f t="shared" si="434"/>
        <v>12635.23</v>
      </c>
      <c r="EZ323" s="7">
        <f t="shared" si="434"/>
        <v>19552.080000000002</v>
      </c>
      <c r="FA323" s="7">
        <f t="shared" si="434"/>
        <v>11249.02</v>
      </c>
      <c r="FB323" s="7">
        <f t="shared" si="434"/>
        <v>14481.54</v>
      </c>
      <c r="FC323" s="7">
        <f t="shared" si="434"/>
        <v>10431.19</v>
      </c>
      <c r="FD323" s="7">
        <f t="shared" si="434"/>
        <v>12819.95</v>
      </c>
      <c r="FE323" s="7">
        <f t="shared" si="434"/>
        <v>21312.33</v>
      </c>
      <c r="FF323" s="7">
        <f t="shared" si="434"/>
        <v>17568.939999999999</v>
      </c>
      <c r="FG323" s="7">
        <f t="shared" si="434"/>
        <v>20082.96</v>
      </c>
      <c r="FH323" s="7">
        <f t="shared" si="434"/>
        <v>21621.59</v>
      </c>
      <c r="FI323" s="7">
        <f t="shared" si="434"/>
        <v>10713.1</v>
      </c>
      <c r="FJ323" s="7">
        <f t="shared" si="434"/>
        <v>10312.469999999999</v>
      </c>
      <c r="FK323" s="7">
        <f t="shared" si="434"/>
        <v>10535.56</v>
      </c>
      <c r="FL323" s="7">
        <f t="shared" si="434"/>
        <v>9872.32</v>
      </c>
      <c r="FM323" s="7">
        <f t="shared" si="434"/>
        <v>10062.14</v>
      </c>
      <c r="FN323" s="7">
        <f t="shared" si="434"/>
        <v>10794.06</v>
      </c>
      <c r="FO323" s="7">
        <f t="shared" si="434"/>
        <v>11068.06</v>
      </c>
      <c r="FP323" s="7">
        <f t="shared" si="434"/>
        <v>10761.84</v>
      </c>
      <c r="FQ323" s="7">
        <f t="shared" si="434"/>
        <v>10977.67</v>
      </c>
      <c r="FR323" s="7">
        <f t="shared" si="434"/>
        <v>18366.8</v>
      </c>
      <c r="FS323" s="7">
        <f t="shared" si="434"/>
        <v>17399.63</v>
      </c>
      <c r="FT323" s="7">
        <f t="shared" si="434"/>
        <v>22926.46</v>
      </c>
      <c r="FU323" s="7">
        <f t="shared" si="434"/>
        <v>11982.53</v>
      </c>
      <c r="FV323" s="7">
        <f t="shared" si="434"/>
        <v>11620.03</v>
      </c>
      <c r="FW323" s="7">
        <f t="shared" si="434"/>
        <v>18757.650000000001</v>
      </c>
      <c r="FX323" s="7">
        <f t="shared" si="434"/>
        <v>23355.99</v>
      </c>
      <c r="FY323" s="7"/>
      <c r="FZ323" s="7"/>
      <c r="GA323" s="114">
        <f>ROUND(FZ324/FZ94,2)</f>
        <v>10790.34</v>
      </c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</row>
    <row r="324" spans="1:195" x14ac:dyDescent="0.35">
      <c r="A324" s="6" t="s">
        <v>900</v>
      </c>
      <c r="B324" s="7" t="s">
        <v>901</v>
      </c>
      <c r="C324" s="18">
        <f t="shared" ref="C324:BN324" si="435">IF(AND(C187&lt;&gt;0,C94&gt;459,C135&gt;C18),MIN(C187/459*C189,C211),MIN(((C276-C176)/C94)*C94,C211))</f>
        <v>71318444.450000003</v>
      </c>
      <c r="D324" s="18">
        <f t="shared" si="435"/>
        <v>422286551.61000001</v>
      </c>
      <c r="E324" s="18">
        <f t="shared" si="435"/>
        <v>69402467.370000005</v>
      </c>
      <c r="F324" s="18">
        <f t="shared" si="435"/>
        <v>227340103.25999999</v>
      </c>
      <c r="G324" s="18">
        <f t="shared" si="435"/>
        <v>17266823.32</v>
      </c>
      <c r="H324" s="18">
        <f t="shared" si="435"/>
        <v>12372761.359999999</v>
      </c>
      <c r="I324" s="18">
        <f t="shared" si="435"/>
        <v>97189640.450000003</v>
      </c>
      <c r="J324" s="18">
        <f t="shared" si="435"/>
        <v>22853942.879999999</v>
      </c>
      <c r="K324" s="18">
        <f t="shared" si="435"/>
        <v>3999988.4499999997</v>
      </c>
      <c r="L324" s="18">
        <f t="shared" si="435"/>
        <v>25170703.370000001</v>
      </c>
      <c r="M324" s="18">
        <f t="shared" si="435"/>
        <v>13528196.619999999</v>
      </c>
      <c r="N324" s="18">
        <f t="shared" si="435"/>
        <v>557923886.89999998</v>
      </c>
      <c r="O324" s="18">
        <f t="shared" si="435"/>
        <v>138983489.18000001</v>
      </c>
      <c r="P324" s="18">
        <f t="shared" si="435"/>
        <v>4890137.75</v>
      </c>
      <c r="Q324" s="18">
        <f t="shared" si="435"/>
        <v>433261910.78999996</v>
      </c>
      <c r="R324" s="18">
        <f t="shared" si="435"/>
        <v>9213509.9600000009</v>
      </c>
      <c r="S324" s="18">
        <f t="shared" si="435"/>
        <v>17886236.419999998</v>
      </c>
      <c r="T324" s="18">
        <f t="shared" si="435"/>
        <v>3024544.5300000003</v>
      </c>
      <c r="U324" s="18">
        <f t="shared" si="435"/>
        <v>1161742.24</v>
      </c>
      <c r="V324" s="18">
        <f t="shared" si="435"/>
        <v>3931927.29</v>
      </c>
      <c r="W324" s="18">
        <f t="shared" si="435"/>
        <v>3433578.72</v>
      </c>
      <c r="X324" s="18">
        <f t="shared" si="435"/>
        <v>1059857.6599999999</v>
      </c>
      <c r="Y324" s="18">
        <f t="shared" si="435"/>
        <v>5564852.5499999998</v>
      </c>
      <c r="Z324" s="18">
        <f t="shared" si="435"/>
        <v>3525100.52</v>
      </c>
      <c r="AA324" s="18">
        <f t="shared" si="435"/>
        <v>322573270.16999996</v>
      </c>
      <c r="AB324" s="18">
        <f t="shared" si="435"/>
        <v>295212813.24000001</v>
      </c>
      <c r="AC324" s="18">
        <f t="shared" si="435"/>
        <v>10351046.92</v>
      </c>
      <c r="AD324" s="18">
        <f t="shared" si="435"/>
        <v>14822591.85</v>
      </c>
      <c r="AE324" s="18">
        <f t="shared" si="435"/>
        <v>1908499.02</v>
      </c>
      <c r="AF324" s="18">
        <f t="shared" si="435"/>
        <v>3125041.06</v>
      </c>
      <c r="AG324" s="18">
        <f t="shared" si="435"/>
        <v>7418723.2000000002</v>
      </c>
      <c r="AH324" s="18">
        <f t="shared" si="435"/>
        <v>10886022.639999999</v>
      </c>
      <c r="AI324" s="18">
        <f t="shared" si="435"/>
        <v>4956633.08</v>
      </c>
      <c r="AJ324" s="18">
        <f t="shared" si="435"/>
        <v>3128220.27</v>
      </c>
      <c r="AK324" s="18">
        <f t="shared" si="435"/>
        <v>3250066.2699999996</v>
      </c>
      <c r="AL324" s="18">
        <f t="shared" si="435"/>
        <v>4107539.61</v>
      </c>
      <c r="AM324" s="18">
        <f t="shared" si="435"/>
        <v>4995277.1500000004</v>
      </c>
      <c r="AN324" s="18">
        <f t="shared" si="435"/>
        <v>4595356.92</v>
      </c>
      <c r="AO324" s="18">
        <f t="shared" si="435"/>
        <v>46166103.399999999</v>
      </c>
      <c r="AP324" s="18">
        <f t="shared" si="435"/>
        <v>927648287.61000001</v>
      </c>
      <c r="AQ324" s="18">
        <f t="shared" si="435"/>
        <v>3944455.91</v>
      </c>
      <c r="AR324" s="18">
        <f t="shared" si="435"/>
        <v>649856194.44000006</v>
      </c>
      <c r="AS324" s="18">
        <f t="shared" si="435"/>
        <v>74751726.590000004</v>
      </c>
      <c r="AT324" s="18">
        <f t="shared" si="435"/>
        <v>24843155.939999998</v>
      </c>
      <c r="AU324" s="18">
        <f t="shared" si="435"/>
        <v>4408525.1399999997</v>
      </c>
      <c r="AV324" s="18">
        <f t="shared" si="435"/>
        <v>4670961.68</v>
      </c>
      <c r="AW324" s="18">
        <f t="shared" si="435"/>
        <v>4090316.1999999997</v>
      </c>
      <c r="AX324" s="18">
        <f t="shared" si="435"/>
        <v>1541479.14</v>
      </c>
      <c r="AY324" s="18">
        <f t="shared" si="435"/>
        <v>5577048.4500000002</v>
      </c>
      <c r="AZ324" s="18">
        <f t="shared" si="435"/>
        <v>135282206.91</v>
      </c>
      <c r="BA324" s="18">
        <f t="shared" si="435"/>
        <v>92616286.609999999</v>
      </c>
      <c r="BB324" s="18">
        <f t="shared" si="435"/>
        <v>80317629.200000003</v>
      </c>
      <c r="BC324" s="18">
        <f t="shared" si="435"/>
        <v>276615759.54000002</v>
      </c>
      <c r="BD324" s="18">
        <f t="shared" si="435"/>
        <v>36601375.93</v>
      </c>
      <c r="BE324" s="18">
        <f t="shared" si="435"/>
        <v>14326088.300000001</v>
      </c>
      <c r="BF324" s="18">
        <f t="shared" si="435"/>
        <v>249738832.12</v>
      </c>
      <c r="BG324" s="18">
        <f t="shared" si="435"/>
        <v>10811696.74</v>
      </c>
      <c r="BH324" s="18">
        <f t="shared" si="435"/>
        <v>6699268.1000000006</v>
      </c>
      <c r="BI324" s="18">
        <f t="shared" si="435"/>
        <v>4206077.32</v>
      </c>
      <c r="BJ324" s="18">
        <f t="shared" si="435"/>
        <v>64212075.509999998</v>
      </c>
      <c r="BK324" s="18">
        <f t="shared" si="435"/>
        <v>210760629.77000001</v>
      </c>
      <c r="BL324" s="18">
        <f t="shared" si="435"/>
        <v>2374536.0099999998</v>
      </c>
      <c r="BM324" s="18">
        <f t="shared" si="435"/>
        <v>5014405.3500000006</v>
      </c>
      <c r="BN324" s="18">
        <f t="shared" si="435"/>
        <v>33448334.32</v>
      </c>
      <c r="BO324" s="18">
        <f t="shared" ref="BO324:BX324" si="436">IF(AND(BO187&lt;&gt;0,BO94&gt;459,BO135&gt;BO18),MIN(BO187/459*BO189,BO211),MIN(((BO276-BO176)/BO94)*BO94,BO211))</f>
        <v>13896323.75</v>
      </c>
      <c r="BP324" s="18">
        <f t="shared" si="436"/>
        <v>3293572.66</v>
      </c>
      <c r="BQ324" s="18">
        <f t="shared" si="436"/>
        <v>66691586.149999999</v>
      </c>
      <c r="BR324" s="18">
        <f t="shared" si="436"/>
        <v>46314532.789999999</v>
      </c>
      <c r="BS324" s="18">
        <f t="shared" si="436"/>
        <v>13299271.58</v>
      </c>
      <c r="BT324" s="18">
        <f t="shared" si="436"/>
        <v>5421324.0199999996</v>
      </c>
      <c r="BU324" s="18">
        <f t="shared" si="436"/>
        <v>5479748.1499999994</v>
      </c>
      <c r="BV324" s="18">
        <f t="shared" si="436"/>
        <v>13513064.84</v>
      </c>
      <c r="BW324" s="18">
        <f t="shared" si="436"/>
        <v>21342380.73</v>
      </c>
      <c r="BX324" s="18">
        <f t="shared" si="436"/>
        <v>1620405.31</v>
      </c>
      <c r="BY324" s="18">
        <f>IF(AND(BY187&lt;&gt;0,BY94&gt;459,BY135&gt;BY18),MIN(BY187/459*BY189,BY211),MIN(((BY276-BY176)/BY94)*BY94,BY211))+235</f>
        <v>5529435.6110958597</v>
      </c>
      <c r="BZ324" s="18">
        <f t="shared" ref="BZ324:EK324" si="437">IF(AND(BZ187&lt;&gt;0,BZ94&gt;459,BZ135&gt;BZ18),MIN(BZ187/459*BZ189,BZ211),MIN(((BZ276-BZ176)/BZ94)*BZ94,BZ211))</f>
        <v>3408168.0799999996</v>
      </c>
      <c r="CA324" s="18">
        <f t="shared" si="437"/>
        <v>2931707.39</v>
      </c>
      <c r="CB324" s="18">
        <f t="shared" si="437"/>
        <v>792774984.17999995</v>
      </c>
      <c r="CC324" s="18">
        <f t="shared" si="437"/>
        <v>3282593.38</v>
      </c>
      <c r="CD324" s="18">
        <f t="shared" si="437"/>
        <v>3246981.58</v>
      </c>
      <c r="CE324" s="18">
        <f t="shared" si="437"/>
        <v>2812695.88</v>
      </c>
      <c r="CF324" s="18">
        <f t="shared" si="437"/>
        <v>2353383.25</v>
      </c>
      <c r="CG324" s="18">
        <f t="shared" si="437"/>
        <v>3397760.92</v>
      </c>
      <c r="CH324" s="18">
        <f t="shared" si="437"/>
        <v>2136789.4899999998</v>
      </c>
      <c r="CI324" s="18">
        <f t="shared" si="437"/>
        <v>7850707.1400000006</v>
      </c>
      <c r="CJ324" s="18">
        <f t="shared" si="437"/>
        <v>10485521.810000001</v>
      </c>
      <c r="CK324" s="18">
        <f t="shared" si="437"/>
        <v>53407635.530000001</v>
      </c>
      <c r="CL324" s="18">
        <f t="shared" si="437"/>
        <v>14641610.32</v>
      </c>
      <c r="CM324" s="18">
        <f t="shared" si="437"/>
        <v>8914380.3499999996</v>
      </c>
      <c r="CN324" s="18">
        <f t="shared" si="437"/>
        <v>322615526.28999996</v>
      </c>
      <c r="CO324" s="18">
        <f t="shared" si="437"/>
        <v>149777508.57999998</v>
      </c>
      <c r="CP324" s="18">
        <f t="shared" si="437"/>
        <v>11419037.720000001</v>
      </c>
      <c r="CQ324" s="18">
        <f t="shared" si="437"/>
        <v>9720864.3800000008</v>
      </c>
      <c r="CR324" s="18">
        <f t="shared" si="437"/>
        <v>3758831.73</v>
      </c>
      <c r="CS324" s="18">
        <f t="shared" si="437"/>
        <v>4387657.75</v>
      </c>
      <c r="CT324" s="18">
        <f t="shared" si="437"/>
        <v>2136340.65</v>
      </c>
      <c r="CU324" s="18">
        <f t="shared" si="437"/>
        <v>1046183.57</v>
      </c>
      <c r="CV324" s="18">
        <f t="shared" si="437"/>
        <v>996476.94</v>
      </c>
      <c r="CW324" s="18">
        <f t="shared" si="437"/>
        <v>3492858.88</v>
      </c>
      <c r="CX324" s="18">
        <f t="shared" si="437"/>
        <v>5609481.4400000004</v>
      </c>
      <c r="CY324" s="18">
        <f t="shared" si="437"/>
        <v>1082220.6299999999</v>
      </c>
      <c r="CZ324" s="18">
        <f t="shared" si="437"/>
        <v>20273247.07</v>
      </c>
      <c r="DA324" s="18">
        <f t="shared" si="437"/>
        <v>3385956.29</v>
      </c>
      <c r="DB324" s="18">
        <f t="shared" si="437"/>
        <v>4469244.41</v>
      </c>
      <c r="DC324" s="18">
        <f t="shared" si="437"/>
        <v>3185469.79</v>
      </c>
      <c r="DD324" s="18">
        <f t="shared" si="437"/>
        <v>3025404.92</v>
      </c>
      <c r="DE324" s="18">
        <f t="shared" si="437"/>
        <v>4419091.8400000008</v>
      </c>
      <c r="DF324" s="18">
        <f t="shared" si="437"/>
        <v>214602149.91999999</v>
      </c>
      <c r="DG324" s="18">
        <f t="shared" si="437"/>
        <v>2048529.0099999998</v>
      </c>
      <c r="DH324" s="18">
        <f t="shared" si="437"/>
        <v>19860103.859999999</v>
      </c>
      <c r="DI324" s="18">
        <f t="shared" si="437"/>
        <v>26378748.710000001</v>
      </c>
      <c r="DJ324" s="18">
        <f t="shared" si="437"/>
        <v>7433085.79</v>
      </c>
      <c r="DK324" s="18">
        <f t="shared" si="437"/>
        <v>5803988.0900000008</v>
      </c>
      <c r="DL324" s="18">
        <f t="shared" si="437"/>
        <v>61626548.579999998</v>
      </c>
      <c r="DM324" s="18">
        <f t="shared" si="437"/>
        <v>4023653.82</v>
      </c>
      <c r="DN324" s="18">
        <f t="shared" si="437"/>
        <v>14745051.01</v>
      </c>
      <c r="DO324" s="18">
        <f t="shared" si="437"/>
        <v>34776686.189999998</v>
      </c>
      <c r="DP324" s="18">
        <f t="shared" si="437"/>
        <v>3563941.39</v>
      </c>
      <c r="DQ324" s="18">
        <f t="shared" si="437"/>
        <v>9200327.9000000004</v>
      </c>
      <c r="DR324" s="18">
        <f t="shared" si="437"/>
        <v>15449070.879999999</v>
      </c>
      <c r="DS324" s="18">
        <f t="shared" si="437"/>
        <v>8075455.5199999996</v>
      </c>
      <c r="DT324" s="18">
        <f t="shared" si="437"/>
        <v>3404586.16</v>
      </c>
      <c r="DU324" s="18">
        <f t="shared" si="437"/>
        <v>4815715.75</v>
      </c>
      <c r="DV324" s="18">
        <f t="shared" si="437"/>
        <v>3578292.34</v>
      </c>
      <c r="DW324" s="18">
        <f t="shared" si="437"/>
        <v>4411751.32</v>
      </c>
      <c r="DX324" s="18">
        <f t="shared" si="437"/>
        <v>3422974.93</v>
      </c>
      <c r="DY324" s="18">
        <f t="shared" si="437"/>
        <v>4762767.8999999994</v>
      </c>
      <c r="DZ324" s="18">
        <f t="shared" si="437"/>
        <v>8771799.8499999996</v>
      </c>
      <c r="EA324" s="18">
        <f t="shared" si="437"/>
        <v>6686022.3900000006</v>
      </c>
      <c r="EB324" s="18">
        <f t="shared" si="437"/>
        <v>6689124.0100000007</v>
      </c>
      <c r="EC324" s="18">
        <f t="shared" si="437"/>
        <v>4040344.6599999997</v>
      </c>
      <c r="ED324" s="18">
        <f t="shared" si="437"/>
        <v>21969075.060000002</v>
      </c>
      <c r="EE324" s="18">
        <f t="shared" si="437"/>
        <v>3340556.36</v>
      </c>
      <c r="EF324" s="18">
        <f t="shared" si="437"/>
        <v>15803058.91</v>
      </c>
      <c r="EG324" s="18">
        <f t="shared" si="437"/>
        <v>3731567.53</v>
      </c>
      <c r="EH324" s="18">
        <f t="shared" si="437"/>
        <v>3749059.6</v>
      </c>
      <c r="EI324" s="18">
        <f t="shared" si="437"/>
        <v>159332092.80000001</v>
      </c>
      <c r="EJ324" s="18">
        <f t="shared" si="437"/>
        <v>103004461.11999999</v>
      </c>
      <c r="EK324" s="18">
        <f t="shared" si="437"/>
        <v>7654067.2800000003</v>
      </c>
      <c r="EL324" s="18">
        <f t="shared" ref="EL324:FX324" si="438">IF(AND(EL187&lt;&gt;0,EL94&gt;459,EL135&gt;EL18),MIN(EL187/459*EL189,EL211),MIN(((EL276-EL176)/EL94)*EL94,EL211))</f>
        <v>5390619.9100000001</v>
      </c>
      <c r="EM324" s="18">
        <f t="shared" si="438"/>
        <v>5029929.9400000004</v>
      </c>
      <c r="EN324" s="18">
        <f t="shared" si="438"/>
        <v>10565925.279999999</v>
      </c>
      <c r="EO324" s="18">
        <f t="shared" si="438"/>
        <v>4452865.4800000004</v>
      </c>
      <c r="EP324" s="18">
        <f t="shared" si="438"/>
        <v>5506479.0100000007</v>
      </c>
      <c r="EQ324" s="18">
        <f t="shared" si="438"/>
        <v>28824440.09</v>
      </c>
      <c r="ER324" s="18">
        <f t="shared" si="438"/>
        <v>4673938.54</v>
      </c>
      <c r="ES324" s="18">
        <f t="shared" si="438"/>
        <v>3166554.02</v>
      </c>
      <c r="ET324" s="18">
        <f t="shared" si="438"/>
        <v>3834389.82</v>
      </c>
      <c r="EU324" s="18">
        <f t="shared" si="438"/>
        <v>7087680.4741830062</v>
      </c>
      <c r="EV324" s="18">
        <f t="shared" si="438"/>
        <v>1710215.29</v>
      </c>
      <c r="EW324" s="18">
        <f t="shared" si="438"/>
        <v>12431203.1</v>
      </c>
      <c r="EX324" s="18">
        <f t="shared" si="438"/>
        <v>3357774.37</v>
      </c>
      <c r="EY324" s="18">
        <f t="shared" si="438"/>
        <v>2830291.3600000003</v>
      </c>
      <c r="EZ324" s="18">
        <f t="shared" si="438"/>
        <v>2561323</v>
      </c>
      <c r="FA324" s="18">
        <f t="shared" si="438"/>
        <v>38947482.310000002</v>
      </c>
      <c r="FB324" s="18">
        <f t="shared" si="438"/>
        <v>4469002.29</v>
      </c>
      <c r="FC324" s="18">
        <f t="shared" si="438"/>
        <v>21916143.609999999</v>
      </c>
      <c r="FD324" s="18">
        <f t="shared" si="438"/>
        <v>5217718.42</v>
      </c>
      <c r="FE324" s="18">
        <f t="shared" si="438"/>
        <v>1837123.05</v>
      </c>
      <c r="FF324" s="18">
        <f t="shared" si="438"/>
        <v>3461080.9499999997</v>
      </c>
      <c r="FG324" s="18">
        <f t="shared" si="438"/>
        <v>2570619.31</v>
      </c>
      <c r="FH324" s="18">
        <f t="shared" si="438"/>
        <v>1535132.99</v>
      </c>
      <c r="FI324" s="18">
        <f t="shared" si="438"/>
        <v>18993261.43</v>
      </c>
      <c r="FJ324" s="18">
        <f t="shared" si="438"/>
        <v>20800244.669999998</v>
      </c>
      <c r="FK324" s="18">
        <f t="shared" si="438"/>
        <v>27121700.5</v>
      </c>
      <c r="FL324" s="18">
        <f t="shared" si="438"/>
        <v>80776672.010000005</v>
      </c>
      <c r="FM324" s="18">
        <f t="shared" si="438"/>
        <v>38482641.07</v>
      </c>
      <c r="FN324" s="18">
        <f t="shared" si="438"/>
        <v>234537320.14999998</v>
      </c>
      <c r="FO324" s="18">
        <f t="shared" si="438"/>
        <v>12097389.16</v>
      </c>
      <c r="FP324" s="18">
        <f t="shared" si="438"/>
        <v>24676899.129999999</v>
      </c>
      <c r="FQ324" s="18">
        <f t="shared" si="438"/>
        <v>10859112.01</v>
      </c>
      <c r="FR324" s="18">
        <f t="shared" si="438"/>
        <v>3137048.9799999995</v>
      </c>
      <c r="FS324" s="18">
        <f t="shared" si="438"/>
        <v>3295490.11</v>
      </c>
      <c r="FT324" s="18">
        <f t="shared" si="438"/>
        <v>1387050.77</v>
      </c>
      <c r="FU324" s="18">
        <f t="shared" si="438"/>
        <v>9907153.9400000013</v>
      </c>
      <c r="FV324" s="18">
        <f t="shared" si="438"/>
        <v>8117751</v>
      </c>
      <c r="FW324" s="18">
        <f t="shared" si="438"/>
        <v>3143781.9899999998</v>
      </c>
      <c r="FX324" s="18">
        <f t="shared" si="438"/>
        <v>1342969.18</v>
      </c>
      <c r="FY324" s="18"/>
      <c r="FZ324" s="7">
        <f>SUM(C324:FY324)</f>
        <v>8968102000.4052773</v>
      </c>
      <c r="GA324" s="114">
        <f>ROUND(GA323*0.95,2)-0.02</f>
        <v>10250.799999999999</v>
      </c>
      <c r="GB324" s="7">
        <f>ROUND(GA324+(GA324*GE277),2)</f>
        <v>10092.94</v>
      </c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</row>
    <row r="325" spans="1:195" x14ac:dyDescent="0.35">
      <c r="A325" s="7"/>
      <c r="B325" s="7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  <c r="ES325" s="18"/>
      <c r="ET325" s="18"/>
      <c r="EU325" s="18"/>
      <c r="EV325" s="18"/>
      <c r="EW325" s="18"/>
      <c r="EX325" s="18"/>
      <c r="EY325" s="18"/>
      <c r="EZ325" s="18"/>
      <c r="FA325" s="18"/>
      <c r="FB325" s="18"/>
      <c r="FC325" s="18"/>
      <c r="FD325" s="18"/>
      <c r="FE325" s="18"/>
      <c r="FF325" s="18"/>
      <c r="FG325" s="18"/>
      <c r="FH325" s="18"/>
      <c r="FI325" s="18"/>
      <c r="FJ325" s="18"/>
      <c r="FK325" s="18"/>
      <c r="FL325" s="18"/>
      <c r="FM325" s="18"/>
      <c r="FN325" s="18"/>
      <c r="FO325" s="18"/>
      <c r="FP325" s="18"/>
      <c r="FQ325" s="18"/>
      <c r="FR325" s="18"/>
      <c r="FS325" s="18"/>
      <c r="FT325" s="18"/>
      <c r="FU325" s="18"/>
      <c r="FV325" s="18"/>
      <c r="FW325" s="18"/>
      <c r="FX325" s="18"/>
      <c r="FY325" s="18"/>
      <c r="FZ325" s="7"/>
      <c r="GA325" s="44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</row>
    <row r="326" spans="1:195" x14ac:dyDescent="0.35">
      <c r="B326" s="7" t="s">
        <v>902</v>
      </c>
      <c r="F326" s="115"/>
      <c r="G326" s="115"/>
      <c r="BY326" s="116"/>
    </row>
    <row r="327" spans="1:195" x14ac:dyDescent="0.35">
      <c r="B327" s="8"/>
    </row>
    <row r="328" spans="1:195" x14ac:dyDescent="0.35">
      <c r="B328" s="8"/>
      <c r="BY328">
        <v>5574299.9699999997</v>
      </c>
    </row>
    <row r="329" spans="1:195" x14ac:dyDescent="0.35">
      <c r="BY329">
        <f>BY328-BY324</f>
        <v>44864.35890414007</v>
      </c>
    </row>
    <row r="330" spans="1:195" x14ac:dyDescent="0.35">
      <c r="F330" s="115"/>
      <c r="G330" s="115"/>
    </row>
    <row r="331" spans="1:195" x14ac:dyDescent="0.35">
      <c r="F331" s="115"/>
      <c r="G331" s="115"/>
    </row>
    <row r="332" spans="1:195" x14ac:dyDescent="0.35">
      <c r="F332" s="115"/>
      <c r="G332" s="115"/>
    </row>
    <row r="333" spans="1:195" x14ac:dyDescent="0.35">
      <c r="F333" s="115"/>
      <c r="G333" s="115"/>
    </row>
    <row r="334" spans="1:195" x14ac:dyDescent="0.35">
      <c r="F334" s="115"/>
      <c r="G334" s="115"/>
    </row>
    <row r="335" spans="1:195" x14ac:dyDescent="0.35">
      <c r="F335" s="115"/>
      <c r="G335" s="115"/>
    </row>
    <row r="336" spans="1:195" x14ac:dyDescent="0.35">
      <c r="F336" s="115"/>
      <c r="G336" s="115"/>
    </row>
    <row r="337" spans="6:7" x14ac:dyDescent="0.35">
      <c r="F337" s="115"/>
      <c r="G337" s="115"/>
    </row>
    <row r="338" spans="6:7" x14ac:dyDescent="0.35">
      <c r="F338" s="115"/>
      <c r="G338" s="115"/>
    </row>
    <row r="339" spans="6:7" x14ac:dyDescent="0.35">
      <c r="F339" s="115"/>
      <c r="G339" s="115"/>
    </row>
    <row r="340" spans="6:7" x14ac:dyDescent="0.35">
      <c r="F340" s="115"/>
      <c r="G340" s="115"/>
    </row>
    <row r="341" spans="6:7" x14ac:dyDescent="0.35">
      <c r="F341" s="115"/>
      <c r="G341" s="115"/>
    </row>
    <row r="342" spans="6:7" x14ac:dyDescent="0.35">
      <c r="F342" s="115"/>
      <c r="G342" s="115"/>
    </row>
    <row r="343" spans="6:7" x14ac:dyDescent="0.35">
      <c r="F343" s="115"/>
      <c r="G343" s="115"/>
    </row>
    <row r="344" spans="6:7" x14ac:dyDescent="0.35">
      <c r="F344" s="115"/>
      <c r="G344" s="115"/>
    </row>
    <row r="345" spans="6:7" x14ac:dyDescent="0.35">
      <c r="F345" s="115"/>
      <c r="G345" s="115"/>
    </row>
    <row r="346" spans="6:7" x14ac:dyDescent="0.35">
      <c r="F346" s="115"/>
      <c r="G346" s="115"/>
    </row>
    <row r="347" spans="6:7" x14ac:dyDescent="0.35">
      <c r="F347" s="115"/>
      <c r="G347" s="115"/>
    </row>
    <row r="348" spans="6:7" x14ac:dyDescent="0.35">
      <c r="F348" s="115"/>
      <c r="G348" s="115"/>
    </row>
    <row r="349" spans="6:7" x14ac:dyDescent="0.35">
      <c r="F349" s="115"/>
      <c r="G349" s="115"/>
    </row>
    <row r="350" spans="6:7" x14ac:dyDescent="0.35">
      <c r="F350" s="115"/>
      <c r="G350" s="115"/>
    </row>
    <row r="351" spans="6:7" x14ac:dyDescent="0.35">
      <c r="F351" s="115"/>
      <c r="G351" s="115"/>
    </row>
    <row r="352" spans="6:7" x14ac:dyDescent="0.35">
      <c r="F352" s="115"/>
      <c r="G352" s="115"/>
    </row>
    <row r="353" spans="6:7" x14ac:dyDescent="0.35">
      <c r="F353" s="115"/>
      <c r="G353" s="115"/>
    </row>
    <row r="354" spans="6:7" x14ac:dyDescent="0.35">
      <c r="F354" s="115"/>
      <c r="G354" s="115"/>
    </row>
    <row r="355" spans="6:7" x14ac:dyDescent="0.35">
      <c r="F355" s="115"/>
      <c r="G355" s="115"/>
    </row>
    <row r="356" spans="6:7" x14ac:dyDescent="0.35">
      <c r="F356" s="115"/>
      <c r="G356" s="115"/>
    </row>
    <row r="357" spans="6:7" x14ac:dyDescent="0.35">
      <c r="F357" s="115"/>
      <c r="G357" s="115"/>
    </row>
    <row r="358" spans="6:7" x14ac:dyDescent="0.35">
      <c r="F358" s="115"/>
      <c r="G358" s="115"/>
    </row>
    <row r="359" spans="6:7" x14ac:dyDescent="0.35">
      <c r="F359" s="115"/>
      <c r="G359" s="115"/>
    </row>
    <row r="360" spans="6:7" x14ac:dyDescent="0.35">
      <c r="F360" s="115"/>
      <c r="G360" s="115"/>
    </row>
    <row r="361" spans="6:7" x14ac:dyDescent="0.35">
      <c r="F361" s="115"/>
      <c r="G361" s="115"/>
    </row>
    <row r="362" spans="6:7" x14ac:dyDescent="0.35">
      <c r="F362" s="115"/>
      <c r="G362" s="115"/>
    </row>
    <row r="363" spans="6:7" x14ac:dyDescent="0.35">
      <c r="F363" s="115"/>
      <c r="G363" s="115"/>
    </row>
    <row r="364" spans="6:7" x14ac:dyDescent="0.35">
      <c r="F364" s="115"/>
      <c r="G364" s="115"/>
    </row>
    <row r="365" spans="6:7" x14ac:dyDescent="0.35">
      <c r="F365" s="115"/>
      <c r="G365" s="115"/>
    </row>
    <row r="366" spans="6:7" x14ac:dyDescent="0.35">
      <c r="F366" s="115"/>
      <c r="G366" s="115"/>
    </row>
    <row r="367" spans="6:7" x14ac:dyDescent="0.35">
      <c r="F367" s="115"/>
      <c r="G367" s="115"/>
    </row>
    <row r="368" spans="6:7" x14ac:dyDescent="0.35">
      <c r="F368" s="115"/>
      <c r="G368" s="115"/>
    </row>
    <row r="369" spans="6:7" x14ac:dyDescent="0.35">
      <c r="F369" s="115"/>
      <c r="G369" s="115"/>
    </row>
    <row r="370" spans="6:7" x14ac:dyDescent="0.35">
      <c r="F370" s="115"/>
      <c r="G370" s="115"/>
    </row>
    <row r="371" spans="6:7" x14ac:dyDescent="0.35">
      <c r="F371" s="115"/>
      <c r="G371" s="115"/>
    </row>
    <row r="372" spans="6:7" x14ac:dyDescent="0.35">
      <c r="F372" s="115"/>
      <c r="G372" s="115"/>
    </row>
    <row r="373" spans="6:7" x14ac:dyDescent="0.35">
      <c r="F373" s="115"/>
      <c r="G373" s="115"/>
    </row>
    <row r="374" spans="6:7" x14ac:dyDescent="0.35">
      <c r="F374" s="115"/>
      <c r="G374" s="115"/>
    </row>
    <row r="375" spans="6:7" x14ac:dyDescent="0.35">
      <c r="F375" s="115"/>
      <c r="G375" s="115"/>
    </row>
    <row r="376" spans="6:7" x14ac:dyDescent="0.35">
      <c r="F376" s="115"/>
      <c r="G376" s="115"/>
    </row>
    <row r="377" spans="6:7" x14ac:dyDescent="0.35">
      <c r="F377" s="115"/>
      <c r="G377" s="115"/>
    </row>
    <row r="378" spans="6:7" x14ac:dyDescent="0.35">
      <c r="F378" s="115"/>
      <c r="G378" s="115"/>
    </row>
    <row r="379" spans="6:7" x14ac:dyDescent="0.35">
      <c r="F379" s="115"/>
      <c r="G379" s="115"/>
    </row>
    <row r="380" spans="6:7" x14ac:dyDescent="0.35">
      <c r="F380" s="115"/>
      <c r="G380" s="115"/>
    </row>
    <row r="381" spans="6:7" x14ac:dyDescent="0.35">
      <c r="F381" s="115"/>
      <c r="G381" s="115"/>
    </row>
    <row r="382" spans="6:7" x14ac:dyDescent="0.35">
      <c r="F382" s="115"/>
      <c r="G382" s="115"/>
    </row>
    <row r="383" spans="6:7" x14ac:dyDescent="0.35">
      <c r="F383" s="115"/>
      <c r="G383" s="115"/>
    </row>
    <row r="384" spans="6:7" x14ac:dyDescent="0.35">
      <c r="F384" s="115"/>
      <c r="G384" s="115"/>
    </row>
    <row r="385" spans="6:7" x14ac:dyDescent="0.35">
      <c r="F385" s="115"/>
      <c r="G385" s="115"/>
    </row>
    <row r="386" spans="6:7" x14ac:dyDescent="0.35">
      <c r="F386" s="115"/>
      <c r="G386" s="115"/>
    </row>
    <row r="387" spans="6:7" x14ac:dyDescent="0.35">
      <c r="F387" s="115"/>
      <c r="G387" s="115"/>
    </row>
    <row r="388" spans="6:7" x14ac:dyDescent="0.35">
      <c r="F388" s="115"/>
      <c r="G388" s="115"/>
    </row>
    <row r="389" spans="6:7" x14ac:dyDescent="0.35">
      <c r="F389" s="115"/>
      <c r="G389" s="115"/>
    </row>
    <row r="390" spans="6:7" x14ac:dyDescent="0.35">
      <c r="F390" s="115"/>
      <c r="G390" s="115"/>
    </row>
    <row r="391" spans="6:7" x14ac:dyDescent="0.35">
      <c r="F391" s="115"/>
      <c r="G391" s="115"/>
    </row>
    <row r="392" spans="6:7" x14ac:dyDescent="0.35">
      <c r="F392" s="115"/>
      <c r="G392" s="115"/>
    </row>
    <row r="393" spans="6:7" x14ac:dyDescent="0.35">
      <c r="F393" s="115"/>
      <c r="G393" s="115"/>
    </row>
    <row r="394" spans="6:7" x14ac:dyDescent="0.35">
      <c r="F394" s="115"/>
      <c r="G394" s="115"/>
    </row>
    <row r="395" spans="6:7" x14ac:dyDescent="0.35">
      <c r="F395" s="115"/>
      <c r="G395" s="115"/>
    </row>
    <row r="396" spans="6:7" x14ac:dyDescent="0.35">
      <c r="F396" s="115"/>
      <c r="G396" s="115"/>
    </row>
    <row r="397" spans="6:7" x14ac:dyDescent="0.35">
      <c r="F397" s="115"/>
      <c r="G397" s="115"/>
    </row>
    <row r="398" spans="6:7" x14ac:dyDescent="0.35">
      <c r="F398" s="115"/>
      <c r="G398" s="115"/>
    </row>
    <row r="399" spans="6:7" x14ac:dyDescent="0.35">
      <c r="F399" s="115"/>
      <c r="G399" s="115"/>
    </row>
    <row r="400" spans="6:7" x14ac:dyDescent="0.35">
      <c r="F400" s="115"/>
      <c r="G400" s="115"/>
    </row>
    <row r="401" spans="6:7" x14ac:dyDescent="0.35">
      <c r="F401" s="115"/>
      <c r="G401" s="115"/>
    </row>
    <row r="402" spans="6:7" x14ac:dyDescent="0.35">
      <c r="F402" s="115"/>
      <c r="G402" s="115"/>
    </row>
    <row r="403" spans="6:7" x14ac:dyDescent="0.35">
      <c r="F403" s="115"/>
      <c r="G403" s="115"/>
    </row>
    <row r="404" spans="6:7" x14ac:dyDescent="0.35">
      <c r="F404" s="115"/>
      <c r="G404" s="115"/>
    </row>
    <row r="405" spans="6:7" x14ac:dyDescent="0.35">
      <c r="F405" s="115"/>
      <c r="G405" s="115"/>
    </row>
    <row r="406" spans="6:7" x14ac:dyDescent="0.35">
      <c r="F406" s="115"/>
      <c r="G406" s="115"/>
    </row>
    <row r="407" spans="6:7" x14ac:dyDescent="0.35">
      <c r="F407" s="115"/>
      <c r="G407" s="115"/>
    </row>
    <row r="408" spans="6:7" x14ac:dyDescent="0.35">
      <c r="F408" s="115"/>
      <c r="G408" s="115"/>
    </row>
    <row r="409" spans="6:7" x14ac:dyDescent="0.35">
      <c r="F409" s="115"/>
      <c r="G409" s="115"/>
    </row>
    <row r="410" spans="6:7" x14ac:dyDescent="0.35">
      <c r="F410" s="115"/>
      <c r="G410" s="115"/>
    </row>
    <row r="411" spans="6:7" x14ac:dyDescent="0.35">
      <c r="F411" s="115"/>
      <c r="G411" s="115"/>
    </row>
    <row r="412" spans="6:7" x14ac:dyDescent="0.35">
      <c r="F412" s="115"/>
      <c r="G412" s="115"/>
    </row>
    <row r="413" spans="6:7" x14ac:dyDescent="0.35">
      <c r="F413" s="115"/>
      <c r="G413" s="115"/>
    </row>
    <row r="414" spans="6:7" x14ac:dyDescent="0.35">
      <c r="F414" s="115"/>
      <c r="G414" s="115"/>
    </row>
    <row r="415" spans="6:7" x14ac:dyDescent="0.35">
      <c r="F415" s="115"/>
      <c r="G415" s="115"/>
    </row>
    <row r="416" spans="6:7" x14ac:dyDescent="0.35">
      <c r="F416" s="115"/>
      <c r="G416" s="115"/>
    </row>
    <row r="417" spans="6:7" x14ac:dyDescent="0.35">
      <c r="F417" s="115"/>
      <c r="G417" s="115"/>
    </row>
    <row r="418" spans="6:7" x14ac:dyDescent="0.35">
      <c r="F418" s="115"/>
      <c r="G418" s="115"/>
    </row>
    <row r="419" spans="6:7" x14ac:dyDescent="0.35">
      <c r="F419" s="115"/>
      <c r="G419" s="115"/>
    </row>
    <row r="420" spans="6:7" x14ac:dyDescent="0.35">
      <c r="F420" s="115"/>
      <c r="G420" s="115"/>
    </row>
    <row r="421" spans="6:7" x14ac:dyDescent="0.35">
      <c r="F421" s="115"/>
      <c r="G421" s="115"/>
    </row>
    <row r="422" spans="6:7" x14ac:dyDescent="0.35">
      <c r="F422" s="115"/>
      <c r="G422" s="115"/>
    </row>
    <row r="423" spans="6:7" x14ac:dyDescent="0.35">
      <c r="F423" s="115"/>
      <c r="G423" s="115"/>
    </row>
    <row r="424" spans="6:7" x14ac:dyDescent="0.35">
      <c r="F424" s="115"/>
      <c r="G424" s="115"/>
    </row>
    <row r="425" spans="6:7" x14ac:dyDescent="0.35">
      <c r="F425" s="115"/>
      <c r="G425" s="115"/>
    </row>
    <row r="426" spans="6:7" x14ac:dyDescent="0.35">
      <c r="F426" s="115"/>
      <c r="G426" s="115"/>
    </row>
    <row r="427" spans="6:7" x14ac:dyDescent="0.35">
      <c r="F427" s="115"/>
      <c r="G427" s="115"/>
    </row>
    <row r="428" spans="6:7" x14ac:dyDescent="0.35">
      <c r="F428" s="115"/>
      <c r="G428" s="115"/>
    </row>
  </sheetData>
  <scenarios current="0">
    <scenario name="test2" locked="1" count="1" user="Herrmann_V" comment="Created by Herrmann_V on 11/9/2010">
      <inputCells r="D1" val="40000" numFmtId="180"/>
    </scenario>
  </scenarios>
  <pageMargins left="0.7" right="0.7" top="0.75" bottom="0.75" header="0.3" footer="0.3"/>
  <pageSetup scale="7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FY2023-24 June Final</vt:lpstr>
      <vt:lpstr>'FY2023-24 June Final'!Print_Area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Kahle, Tim</dc:creator>
  <cp:lastModifiedBy>Kahle, Tim</cp:lastModifiedBy>
  <dcterms:created xsi:type="dcterms:W3CDTF">2024-06-14T19:57:01Z</dcterms:created>
  <dcterms:modified xsi:type="dcterms:W3CDTF">2024-06-14T19:58:30Z</dcterms:modified>
</cp:coreProperties>
</file>