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hle_t\Desktop\COPIED\"/>
    </mc:Choice>
  </mc:AlternateContent>
  <bookViews>
    <workbookView xWindow="0" yWindow="0" windowWidth="23040" windowHeight="9384"/>
  </bookViews>
  <sheets>
    <sheet name="FY20-21 Leg Council 6-5-20" sheetId="1" r:id="rId1"/>
  </sheets>
  <externalReferences>
    <externalReference r:id="rId2"/>
  </externalReferences>
  <definedNames>
    <definedName name="_Order1" hidden="1">255</definedName>
    <definedName name="DISTRICT" localSheetId="0">#REF!</definedName>
    <definedName name="DISTRICT">#REF!</definedName>
    <definedName name="MILL" localSheetId="0">#REF!</definedName>
    <definedName name="MILL">#REF!</definedName>
    <definedName name="MOUNTAIN" localSheetId="0">#REF!</definedName>
    <definedName name="MOUNTAIN">#REF!</definedName>
    <definedName name="OUTLAY" localSheetId="0">#REF!</definedName>
    <definedName name="OUTLAY">#REF!</definedName>
    <definedName name="_xlnm.Print_Area" localSheetId="0">'FY20-21 Leg Council 6-5-20'!$A$8:$C$331</definedName>
    <definedName name="RURAL" localSheetId="0">#REF!</definedName>
    <definedName name="RURAL">#REF!</definedName>
    <definedName name="SUMMARY" localSheetId="0">'[1]district disk'!#REF!</definedName>
    <definedName name="SUMMARY">#REF!</definedName>
    <definedName name="URBAN" localSheetId="0">#REF!</definedName>
    <definedName name="URBAN">#REF!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09" i="1" l="1"/>
  <c r="E309" i="1"/>
  <c r="F309" i="1"/>
  <c r="G309" i="1"/>
  <c r="H309" i="1"/>
  <c r="I309" i="1"/>
  <c r="J309" i="1"/>
  <c r="K309" i="1"/>
  <c r="L309" i="1"/>
  <c r="M309" i="1"/>
  <c r="N309" i="1"/>
  <c r="O309" i="1"/>
  <c r="P309" i="1"/>
  <c r="Q309" i="1"/>
  <c r="R309" i="1"/>
  <c r="S309" i="1"/>
  <c r="T309" i="1"/>
  <c r="U309" i="1"/>
  <c r="V309" i="1"/>
  <c r="W309" i="1"/>
  <c r="X309" i="1"/>
  <c r="Y309" i="1"/>
  <c r="Z309" i="1"/>
  <c r="AA309" i="1"/>
  <c r="AB309" i="1"/>
  <c r="AC309" i="1"/>
  <c r="AD309" i="1"/>
  <c r="AE309" i="1"/>
  <c r="AF309" i="1"/>
  <c r="AG309" i="1"/>
  <c r="AH309" i="1"/>
  <c r="AI309" i="1"/>
  <c r="AJ309" i="1"/>
  <c r="AK309" i="1"/>
  <c r="AL309" i="1"/>
  <c r="AM309" i="1"/>
  <c r="AN309" i="1"/>
  <c r="AO309" i="1"/>
  <c r="AP309" i="1"/>
  <c r="AQ309" i="1"/>
  <c r="AR309" i="1"/>
  <c r="AS309" i="1"/>
  <c r="AT309" i="1"/>
  <c r="AU309" i="1"/>
  <c r="AV309" i="1"/>
  <c r="AW309" i="1"/>
  <c r="AX309" i="1"/>
  <c r="AY309" i="1"/>
  <c r="AZ309" i="1"/>
  <c r="BA309" i="1"/>
  <c r="BB309" i="1"/>
  <c r="BC309" i="1"/>
  <c r="BD309" i="1"/>
  <c r="BE309" i="1"/>
  <c r="BF309" i="1"/>
  <c r="BG309" i="1"/>
  <c r="BH309" i="1"/>
  <c r="BI309" i="1"/>
  <c r="BJ309" i="1"/>
  <c r="BK309" i="1"/>
  <c r="BL309" i="1"/>
  <c r="BM309" i="1"/>
  <c r="BN309" i="1"/>
  <c r="BO309" i="1"/>
  <c r="BP309" i="1"/>
  <c r="BQ309" i="1"/>
  <c r="BR309" i="1"/>
  <c r="BS309" i="1"/>
  <c r="BT309" i="1"/>
  <c r="BU309" i="1"/>
  <c r="BV309" i="1"/>
  <c r="BW309" i="1"/>
  <c r="BX309" i="1"/>
  <c r="BY309" i="1"/>
  <c r="BZ309" i="1"/>
  <c r="CA309" i="1"/>
  <c r="CB309" i="1"/>
  <c r="CC309" i="1"/>
  <c r="CD309" i="1"/>
  <c r="CE309" i="1"/>
  <c r="CF309" i="1"/>
  <c r="CG309" i="1"/>
  <c r="CH309" i="1"/>
  <c r="CI309" i="1"/>
  <c r="CJ309" i="1"/>
  <c r="CK309" i="1"/>
  <c r="CL309" i="1"/>
  <c r="CM309" i="1"/>
  <c r="CN309" i="1"/>
  <c r="CO309" i="1"/>
  <c r="CP309" i="1"/>
  <c r="CQ309" i="1"/>
  <c r="CR309" i="1"/>
  <c r="CS309" i="1"/>
  <c r="CT309" i="1"/>
  <c r="CU309" i="1"/>
  <c r="CV309" i="1"/>
  <c r="CW309" i="1"/>
  <c r="CX309" i="1"/>
  <c r="CY309" i="1"/>
  <c r="CZ309" i="1"/>
  <c r="DA309" i="1"/>
  <c r="DB309" i="1"/>
  <c r="DC309" i="1"/>
  <c r="DD309" i="1"/>
  <c r="DE309" i="1"/>
  <c r="DF309" i="1"/>
  <c r="DG309" i="1"/>
  <c r="DH309" i="1"/>
  <c r="DI309" i="1"/>
  <c r="DJ309" i="1"/>
  <c r="DK309" i="1"/>
  <c r="DL309" i="1"/>
  <c r="DM309" i="1"/>
  <c r="DN309" i="1"/>
  <c r="DO309" i="1"/>
  <c r="DP309" i="1"/>
  <c r="DQ309" i="1"/>
  <c r="DR309" i="1"/>
  <c r="DS309" i="1"/>
  <c r="DT309" i="1"/>
  <c r="DU309" i="1"/>
  <c r="DV309" i="1"/>
  <c r="DW309" i="1"/>
  <c r="DX309" i="1"/>
  <c r="DY309" i="1"/>
  <c r="DZ309" i="1"/>
  <c r="EA309" i="1"/>
  <c r="EB309" i="1"/>
  <c r="EC309" i="1"/>
  <c r="ED309" i="1"/>
  <c r="EE309" i="1"/>
  <c r="EF309" i="1"/>
  <c r="EG309" i="1"/>
  <c r="EH309" i="1"/>
  <c r="EI309" i="1"/>
  <c r="EJ309" i="1"/>
  <c r="EK309" i="1"/>
  <c r="EL309" i="1"/>
  <c r="EM309" i="1"/>
  <c r="EN309" i="1"/>
  <c r="EO309" i="1"/>
  <c r="EP309" i="1"/>
  <c r="EQ309" i="1"/>
  <c r="ER309" i="1"/>
  <c r="ES309" i="1"/>
  <c r="ET309" i="1"/>
  <c r="EU309" i="1"/>
  <c r="EV309" i="1"/>
  <c r="EW309" i="1"/>
  <c r="EX309" i="1"/>
  <c r="EY309" i="1"/>
  <c r="EZ309" i="1"/>
  <c r="FA309" i="1"/>
  <c r="FB309" i="1"/>
  <c r="FC309" i="1"/>
  <c r="FD309" i="1"/>
  <c r="FE309" i="1"/>
  <c r="FF309" i="1"/>
  <c r="FG309" i="1"/>
  <c r="FH309" i="1"/>
  <c r="FI309" i="1"/>
  <c r="FJ309" i="1"/>
  <c r="FK309" i="1"/>
  <c r="FL309" i="1"/>
  <c r="FM309" i="1"/>
  <c r="FN309" i="1"/>
  <c r="FO309" i="1"/>
  <c r="FP309" i="1"/>
  <c r="FQ309" i="1"/>
  <c r="FR309" i="1"/>
  <c r="FS309" i="1"/>
  <c r="FT309" i="1"/>
  <c r="FU309" i="1"/>
  <c r="FV309" i="1"/>
  <c r="FW309" i="1"/>
  <c r="FX309" i="1"/>
  <c r="D310" i="1"/>
  <c r="E310" i="1"/>
  <c r="F310" i="1"/>
  <c r="G310" i="1"/>
  <c r="H310" i="1"/>
  <c r="I310" i="1"/>
  <c r="J310" i="1"/>
  <c r="K310" i="1"/>
  <c r="L310" i="1"/>
  <c r="M310" i="1"/>
  <c r="N310" i="1"/>
  <c r="O310" i="1"/>
  <c r="P310" i="1"/>
  <c r="Q310" i="1"/>
  <c r="R310" i="1"/>
  <c r="S310" i="1"/>
  <c r="T310" i="1"/>
  <c r="U310" i="1"/>
  <c r="V310" i="1"/>
  <c r="W310" i="1"/>
  <c r="X310" i="1"/>
  <c r="Y310" i="1"/>
  <c r="Z310" i="1"/>
  <c r="AA310" i="1"/>
  <c r="AB310" i="1"/>
  <c r="AC310" i="1"/>
  <c r="AD310" i="1"/>
  <c r="AE310" i="1"/>
  <c r="AF310" i="1"/>
  <c r="AG310" i="1"/>
  <c r="AH310" i="1"/>
  <c r="AI310" i="1"/>
  <c r="AJ310" i="1"/>
  <c r="AK310" i="1"/>
  <c r="AL310" i="1"/>
  <c r="AM310" i="1"/>
  <c r="AN310" i="1"/>
  <c r="AO310" i="1"/>
  <c r="AP310" i="1"/>
  <c r="AQ310" i="1"/>
  <c r="AR310" i="1"/>
  <c r="AS310" i="1"/>
  <c r="AT310" i="1"/>
  <c r="AU310" i="1"/>
  <c r="AV310" i="1"/>
  <c r="AW310" i="1"/>
  <c r="AX310" i="1"/>
  <c r="AY310" i="1"/>
  <c r="AZ310" i="1"/>
  <c r="BA310" i="1"/>
  <c r="BB310" i="1"/>
  <c r="BC310" i="1"/>
  <c r="BD310" i="1"/>
  <c r="BE310" i="1"/>
  <c r="BF310" i="1"/>
  <c r="BG310" i="1"/>
  <c r="BH310" i="1"/>
  <c r="BI310" i="1"/>
  <c r="BJ310" i="1"/>
  <c r="BK310" i="1"/>
  <c r="BL310" i="1"/>
  <c r="BM310" i="1"/>
  <c r="BN310" i="1"/>
  <c r="BO310" i="1"/>
  <c r="BP310" i="1"/>
  <c r="BQ310" i="1"/>
  <c r="BR310" i="1"/>
  <c r="BS310" i="1"/>
  <c r="BT310" i="1"/>
  <c r="BU310" i="1"/>
  <c r="BV310" i="1"/>
  <c r="BW310" i="1"/>
  <c r="BX310" i="1"/>
  <c r="BY310" i="1"/>
  <c r="BZ310" i="1"/>
  <c r="CA310" i="1"/>
  <c r="CB310" i="1"/>
  <c r="CC310" i="1"/>
  <c r="CD310" i="1"/>
  <c r="CE310" i="1"/>
  <c r="CF310" i="1"/>
  <c r="CG310" i="1"/>
  <c r="CH310" i="1"/>
  <c r="CI310" i="1"/>
  <c r="CJ310" i="1"/>
  <c r="CK310" i="1"/>
  <c r="CL310" i="1"/>
  <c r="CM310" i="1"/>
  <c r="CN310" i="1"/>
  <c r="CO310" i="1"/>
  <c r="CP310" i="1"/>
  <c r="CQ310" i="1"/>
  <c r="CR310" i="1"/>
  <c r="CS310" i="1"/>
  <c r="CT310" i="1"/>
  <c r="CU310" i="1"/>
  <c r="CV310" i="1"/>
  <c r="CW310" i="1"/>
  <c r="CX310" i="1"/>
  <c r="CY310" i="1"/>
  <c r="CZ310" i="1"/>
  <c r="DA310" i="1"/>
  <c r="DB310" i="1"/>
  <c r="DC310" i="1"/>
  <c r="DD310" i="1"/>
  <c r="DE310" i="1"/>
  <c r="DF310" i="1"/>
  <c r="DG310" i="1"/>
  <c r="DH310" i="1"/>
  <c r="DI310" i="1"/>
  <c r="DJ310" i="1"/>
  <c r="DK310" i="1"/>
  <c r="DL310" i="1"/>
  <c r="DM310" i="1"/>
  <c r="DN310" i="1"/>
  <c r="DO310" i="1"/>
  <c r="DP310" i="1"/>
  <c r="DQ310" i="1"/>
  <c r="DR310" i="1"/>
  <c r="DS310" i="1"/>
  <c r="DT310" i="1"/>
  <c r="DU310" i="1"/>
  <c r="DV310" i="1"/>
  <c r="DW310" i="1"/>
  <c r="DX310" i="1"/>
  <c r="DY310" i="1"/>
  <c r="DZ310" i="1"/>
  <c r="EA310" i="1"/>
  <c r="EB310" i="1"/>
  <c r="EC310" i="1"/>
  <c r="ED310" i="1"/>
  <c r="EE310" i="1"/>
  <c r="EF310" i="1"/>
  <c r="EG310" i="1"/>
  <c r="EH310" i="1"/>
  <c r="EI310" i="1"/>
  <c r="EJ310" i="1"/>
  <c r="EK310" i="1"/>
  <c r="EL310" i="1"/>
  <c r="EM310" i="1"/>
  <c r="EN310" i="1"/>
  <c r="EO310" i="1"/>
  <c r="EP310" i="1"/>
  <c r="EQ310" i="1"/>
  <c r="ER310" i="1"/>
  <c r="ES310" i="1"/>
  <c r="ET310" i="1"/>
  <c r="EU310" i="1"/>
  <c r="EV310" i="1"/>
  <c r="EW310" i="1"/>
  <c r="EX310" i="1"/>
  <c r="EY310" i="1"/>
  <c r="EZ310" i="1"/>
  <c r="FA310" i="1"/>
  <c r="FB310" i="1"/>
  <c r="FC310" i="1"/>
  <c r="FD310" i="1"/>
  <c r="FE310" i="1"/>
  <c r="FF310" i="1"/>
  <c r="FG310" i="1"/>
  <c r="FH310" i="1"/>
  <c r="FI310" i="1"/>
  <c r="FJ310" i="1"/>
  <c r="FK310" i="1"/>
  <c r="FL310" i="1"/>
  <c r="FM310" i="1"/>
  <c r="FN310" i="1"/>
  <c r="FO310" i="1"/>
  <c r="FP310" i="1"/>
  <c r="FQ310" i="1"/>
  <c r="FR310" i="1"/>
  <c r="FS310" i="1"/>
  <c r="FT310" i="1"/>
  <c r="FU310" i="1"/>
  <c r="FV310" i="1"/>
  <c r="FW310" i="1"/>
  <c r="FX310" i="1"/>
  <c r="C310" i="1"/>
  <c r="GC308" i="1"/>
  <c r="AY307" i="1" s="1"/>
  <c r="AY308" i="1" s="1"/>
  <c r="AY311" i="1" s="1"/>
  <c r="C309" i="1"/>
  <c r="FT315" i="1" l="1"/>
  <c r="DS315" i="1"/>
  <c r="BG315" i="1"/>
  <c r="C307" i="1"/>
  <c r="FP315" i="1"/>
  <c r="EQ315" i="1"/>
  <c r="DK315" i="1"/>
  <c r="CE315" i="1"/>
  <c r="AY315" i="1"/>
  <c r="E315" i="1"/>
  <c r="EY315" i="1"/>
  <c r="CM315" i="1"/>
  <c r="AA315" i="1"/>
  <c r="FL315" i="1"/>
  <c r="EI315" i="1"/>
  <c r="DC315" i="1"/>
  <c r="BW315" i="1"/>
  <c r="AQ315" i="1"/>
  <c r="FX315" i="1"/>
  <c r="FG315" i="1"/>
  <c r="EA315" i="1"/>
  <c r="CU315" i="1"/>
  <c r="BO315" i="1"/>
  <c r="AI315" i="1"/>
  <c r="FS315" i="1"/>
  <c r="FK315" i="1"/>
  <c r="EU315" i="1"/>
  <c r="EE315" i="1"/>
  <c r="DO315" i="1"/>
  <c r="CY315" i="1"/>
  <c r="CI315" i="1"/>
  <c r="BS315" i="1"/>
  <c r="BC315" i="1"/>
  <c r="AM315" i="1"/>
  <c r="W315" i="1"/>
  <c r="S315" i="1"/>
  <c r="FW315" i="1"/>
  <c r="FO315" i="1"/>
  <c r="FC315" i="1"/>
  <c r="EM315" i="1"/>
  <c r="DW315" i="1"/>
  <c r="DG315" i="1"/>
  <c r="CQ315" i="1"/>
  <c r="CA315" i="1"/>
  <c r="BK315" i="1"/>
  <c r="AU315" i="1"/>
  <c r="AE315" i="1"/>
  <c r="M315" i="1"/>
  <c r="EA307" i="1"/>
  <c r="EA308" i="1" s="1"/>
  <c r="EA311" i="1" s="1"/>
  <c r="BO307" i="1"/>
  <c r="BO308" i="1" s="1"/>
  <c r="BO311" i="1" s="1"/>
  <c r="FV315" i="1"/>
  <c r="FR315" i="1"/>
  <c r="FN315" i="1"/>
  <c r="FJ315" i="1"/>
  <c r="FF315" i="1"/>
  <c r="FB315" i="1"/>
  <c r="EX315" i="1"/>
  <c r="ET315" i="1"/>
  <c r="EP315" i="1"/>
  <c r="EL315" i="1"/>
  <c r="EH315" i="1"/>
  <c r="ED315" i="1"/>
  <c r="DZ315" i="1"/>
  <c r="DV315" i="1"/>
  <c r="DR315" i="1"/>
  <c r="DN315" i="1"/>
  <c r="DJ315" i="1"/>
  <c r="DF315" i="1"/>
  <c r="DB315" i="1"/>
  <c r="CX315" i="1"/>
  <c r="CT315" i="1"/>
  <c r="CP315" i="1"/>
  <c r="CL315" i="1"/>
  <c r="CH315" i="1"/>
  <c r="CD315" i="1"/>
  <c r="BZ315" i="1"/>
  <c r="BV315" i="1"/>
  <c r="BR315" i="1"/>
  <c r="BN315" i="1"/>
  <c r="BJ315" i="1"/>
  <c r="BF315" i="1"/>
  <c r="BB315" i="1"/>
  <c r="AX315" i="1"/>
  <c r="AT315" i="1"/>
  <c r="AP315" i="1"/>
  <c r="AL315" i="1"/>
  <c r="AH315" i="1"/>
  <c r="AD315" i="1"/>
  <c r="Z315" i="1"/>
  <c r="V315" i="1"/>
  <c r="R315" i="1"/>
  <c r="L315" i="1"/>
  <c r="D315" i="1"/>
  <c r="FW307" i="1"/>
  <c r="FW308" i="1" s="1"/>
  <c r="FW311" i="1" s="1"/>
  <c r="DK307" i="1"/>
  <c r="DK308" i="1" s="1"/>
  <c r="DK311" i="1" s="1"/>
  <c r="D307" i="1"/>
  <c r="H307" i="1"/>
  <c r="L307" i="1"/>
  <c r="P307" i="1"/>
  <c r="T307" i="1"/>
  <c r="X307" i="1"/>
  <c r="AB307" i="1"/>
  <c r="AF307" i="1"/>
  <c r="AJ307" i="1"/>
  <c r="AN307" i="1"/>
  <c r="AR307" i="1"/>
  <c r="AV307" i="1"/>
  <c r="AZ307" i="1"/>
  <c r="BD307" i="1"/>
  <c r="BH307" i="1"/>
  <c r="BL307" i="1"/>
  <c r="BP307" i="1"/>
  <c r="BT307" i="1"/>
  <c r="BX307" i="1"/>
  <c r="CB307" i="1"/>
  <c r="CF307" i="1"/>
  <c r="CJ307" i="1"/>
  <c r="CN307" i="1"/>
  <c r="CR307" i="1"/>
  <c r="CV307" i="1"/>
  <c r="CZ307" i="1"/>
  <c r="DD307" i="1"/>
  <c r="DH307" i="1"/>
  <c r="DL307" i="1"/>
  <c r="DP307" i="1"/>
  <c r="DT307" i="1"/>
  <c r="DX307" i="1"/>
  <c r="EB307" i="1"/>
  <c r="EF307" i="1"/>
  <c r="EJ307" i="1"/>
  <c r="EN307" i="1"/>
  <c r="ER307" i="1"/>
  <c r="EV307" i="1"/>
  <c r="EZ307" i="1"/>
  <c r="FD307" i="1"/>
  <c r="FH307" i="1"/>
  <c r="FL307" i="1"/>
  <c r="FP307" i="1"/>
  <c r="FT307" i="1"/>
  <c r="FX307" i="1"/>
  <c r="E307" i="1"/>
  <c r="I307" i="1"/>
  <c r="M307" i="1"/>
  <c r="Q307" i="1"/>
  <c r="U307" i="1"/>
  <c r="Y307" i="1"/>
  <c r="AC307" i="1"/>
  <c r="AG307" i="1"/>
  <c r="AK307" i="1"/>
  <c r="AO307" i="1"/>
  <c r="AS307" i="1"/>
  <c r="AW307" i="1"/>
  <c r="BA307" i="1"/>
  <c r="BE307" i="1"/>
  <c r="BI307" i="1"/>
  <c r="BM307" i="1"/>
  <c r="BQ307" i="1"/>
  <c r="BU307" i="1"/>
  <c r="BY307" i="1"/>
  <c r="CC307" i="1"/>
  <c r="CG307" i="1"/>
  <c r="CK307" i="1"/>
  <c r="CO307" i="1"/>
  <c r="CS307" i="1"/>
  <c r="CW307" i="1"/>
  <c r="DA307" i="1"/>
  <c r="DE307" i="1"/>
  <c r="DI307" i="1"/>
  <c r="DM307" i="1"/>
  <c r="DQ307" i="1"/>
  <c r="DU307" i="1"/>
  <c r="DY307" i="1"/>
  <c r="EC307" i="1"/>
  <c r="EG307" i="1"/>
  <c r="EK307" i="1"/>
  <c r="EO307" i="1"/>
  <c r="ES307" i="1"/>
  <c r="EW307" i="1"/>
  <c r="FA307" i="1"/>
  <c r="FE307" i="1"/>
  <c r="FI307" i="1"/>
  <c r="FM307" i="1"/>
  <c r="FQ307" i="1"/>
  <c r="FU307" i="1"/>
  <c r="F307" i="1"/>
  <c r="J307" i="1"/>
  <c r="N307" i="1"/>
  <c r="R307" i="1"/>
  <c r="V307" i="1"/>
  <c r="Z307" i="1"/>
  <c r="AD307" i="1"/>
  <c r="AH307" i="1"/>
  <c r="AL307" i="1"/>
  <c r="AP307" i="1"/>
  <c r="AT307" i="1"/>
  <c r="AX307" i="1"/>
  <c r="BB307" i="1"/>
  <c r="BF307" i="1"/>
  <c r="BJ307" i="1"/>
  <c r="BN307" i="1"/>
  <c r="BR307" i="1"/>
  <c r="BV307" i="1"/>
  <c r="BZ307" i="1"/>
  <c r="CD307" i="1"/>
  <c r="CH307" i="1"/>
  <c r="CL307" i="1"/>
  <c r="CP307" i="1"/>
  <c r="CT307" i="1"/>
  <c r="CX307" i="1"/>
  <c r="DB307" i="1"/>
  <c r="DF307" i="1"/>
  <c r="DJ307" i="1"/>
  <c r="DN307" i="1"/>
  <c r="DR307" i="1"/>
  <c r="DV307" i="1"/>
  <c r="DZ307" i="1"/>
  <c r="ED307" i="1"/>
  <c r="EH307" i="1"/>
  <c r="EL307" i="1"/>
  <c r="EP307" i="1"/>
  <c r="ET307" i="1"/>
  <c r="EX307" i="1"/>
  <c r="FB307" i="1"/>
  <c r="FF307" i="1"/>
  <c r="FJ307" i="1"/>
  <c r="FN307" i="1"/>
  <c r="FR307" i="1"/>
  <c r="FV307" i="1"/>
  <c r="G307" i="1"/>
  <c r="G308" i="1" s="1"/>
  <c r="G311" i="1" s="1"/>
  <c r="W307" i="1"/>
  <c r="W308" i="1" s="1"/>
  <c r="W311" i="1" s="1"/>
  <c r="AM307" i="1"/>
  <c r="AM308" i="1" s="1"/>
  <c r="AM311" i="1" s="1"/>
  <c r="BC307" i="1"/>
  <c r="BC308" i="1" s="1"/>
  <c r="BC311" i="1" s="1"/>
  <c r="BS307" i="1"/>
  <c r="BS308" i="1" s="1"/>
  <c r="BS311" i="1" s="1"/>
  <c r="CI307" i="1"/>
  <c r="CI308" i="1" s="1"/>
  <c r="CI311" i="1" s="1"/>
  <c r="CY307" i="1"/>
  <c r="CY308" i="1" s="1"/>
  <c r="CY311" i="1" s="1"/>
  <c r="DO307" i="1"/>
  <c r="DO308" i="1" s="1"/>
  <c r="DO311" i="1" s="1"/>
  <c r="EE307" i="1"/>
  <c r="EE308" i="1" s="1"/>
  <c r="EE311" i="1" s="1"/>
  <c r="EU307" i="1"/>
  <c r="EU308" i="1" s="1"/>
  <c r="EU311" i="1" s="1"/>
  <c r="FK307" i="1"/>
  <c r="FK308" i="1" s="1"/>
  <c r="FK311" i="1" s="1"/>
  <c r="F315" i="1"/>
  <c r="J315" i="1"/>
  <c r="N315" i="1"/>
  <c r="K307" i="1"/>
  <c r="K308" i="1" s="1"/>
  <c r="K311" i="1" s="1"/>
  <c r="AA307" i="1"/>
  <c r="AA308" i="1" s="1"/>
  <c r="AA311" i="1" s="1"/>
  <c r="AQ307" i="1"/>
  <c r="AQ308" i="1" s="1"/>
  <c r="AQ311" i="1" s="1"/>
  <c r="BG307" i="1"/>
  <c r="BG308" i="1" s="1"/>
  <c r="BG311" i="1" s="1"/>
  <c r="BW307" i="1"/>
  <c r="BW308" i="1" s="1"/>
  <c r="BW311" i="1" s="1"/>
  <c r="CM307" i="1"/>
  <c r="CM308" i="1" s="1"/>
  <c r="CM311" i="1" s="1"/>
  <c r="DC307" i="1"/>
  <c r="DC308" i="1" s="1"/>
  <c r="DC311" i="1" s="1"/>
  <c r="DS307" i="1"/>
  <c r="DS308" i="1" s="1"/>
  <c r="DS311" i="1" s="1"/>
  <c r="EI307" i="1"/>
  <c r="EI308" i="1" s="1"/>
  <c r="EI311" i="1" s="1"/>
  <c r="EY307" i="1"/>
  <c r="EY308" i="1" s="1"/>
  <c r="EY311" i="1" s="1"/>
  <c r="FO307" i="1"/>
  <c r="FO308" i="1" s="1"/>
  <c r="FO311" i="1" s="1"/>
  <c r="G315" i="1"/>
  <c r="K315" i="1"/>
  <c r="O315" i="1"/>
  <c r="O307" i="1"/>
  <c r="O308" i="1" s="1"/>
  <c r="O311" i="1" s="1"/>
  <c r="AE307" i="1"/>
  <c r="AE308" i="1" s="1"/>
  <c r="AE311" i="1" s="1"/>
  <c r="AU307" i="1"/>
  <c r="AU308" i="1" s="1"/>
  <c r="AU311" i="1" s="1"/>
  <c r="BK307" i="1"/>
  <c r="BK308" i="1" s="1"/>
  <c r="BK311" i="1" s="1"/>
  <c r="CA307" i="1"/>
  <c r="CA308" i="1" s="1"/>
  <c r="CA311" i="1" s="1"/>
  <c r="CQ307" i="1"/>
  <c r="CQ308" i="1" s="1"/>
  <c r="CQ311" i="1" s="1"/>
  <c r="DG307" i="1"/>
  <c r="DG308" i="1" s="1"/>
  <c r="DG311" i="1" s="1"/>
  <c r="DW307" i="1"/>
  <c r="DW308" i="1" s="1"/>
  <c r="DW311" i="1" s="1"/>
  <c r="EM307" i="1"/>
  <c r="EM308" i="1" s="1"/>
  <c r="EM311" i="1" s="1"/>
  <c r="FC307" i="1"/>
  <c r="FC308" i="1" s="1"/>
  <c r="FC311" i="1" s="1"/>
  <c r="FS307" i="1"/>
  <c r="FS308" i="1" s="1"/>
  <c r="FS311" i="1" s="1"/>
  <c r="C315" i="1"/>
  <c r="FU315" i="1"/>
  <c r="FQ315" i="1"/>
  <c r="FM315" i="1"/>
  <c r="FI315" i="1"/>
  <c r="FE315" i="1"/>
  <c r="FA315" i="1"/>
  <c r="EW315" i="1"/>
  <c r="ES315" i="1"/>
  <c r="EO315" i="1"/>
  <c r="EK315" i="1"/>
  <c r="EG315" i="1"/>
  <c r="EC315" i="1"/>
  <c r="DY315" i="1"/>
  <c r="DU315" i="1"/>
  <c r="DQ315" i="1"/>
  <c r="DM315" i="1"/>
  <c r="DI315" i="1"/>
  <c r="DE315" i="1"/>
  <c r="DA315" i="1"/>
  <c r="CW315" i="1"/>
  <c r="CS315" i="1"/>
  <c r="CO315" i="1"/>
  <c r="CK315" i="1"/>
  <c r="CG315" i="1"/>
  <c r="CC315" i="1"/>
  <c r="BY315" i="1"/>
  <c r="BU315" i="1"/>
  <c r="BQ315" i="1"/>
  <c r="BM315" i="1"/>
  <c r="BI315" i="1"/>
  <c r="BE315" i="1"/>
  <c r="BA315" i="1"/>
  <c r="AW315" i="1"/>
  <c r="AS315" i="1"/>
  <c r="AO315" i="1"/>
  <c r="AK315" i="1"/>
  <c r="AG315" i="1"/>
  <c r="AC315" i="1"/>
  <c r="Y315" i="1"/>
  <c r="U315" i="1"/>
  <c r="Q315" i="1"/>
  <c r="I315" i="1"/>
  <c r="FG307" i="1"/>
  <c r="FG308" i="1" s="1"/>
  <c r="FG311" i="1" s="1"/>
  <c r="CU307" i="1"/>
  <c r="CU308" i="1" s="1"/>
  <c r="CU311" i="1" s="1"/>
  <c r="AI307" i="1"/>
  <c r="AI308" i="1" s="1"/>
  <c r="AI311" i="1" s="1"/>
  <c r="FH315" i="1"/>
  <c r="FD315" i="1"/>
  <c r="EZ315" i="1"/>
  <c r="EV315" i="1"/>
  <c r="ER315" i="1"/>
  <c r="EN315" i="1"/>
  <c r="EJ315" i="1"/>
  <c r="EF315" i="1"/>
  <c r="EB315" i="1"/>
  <c r="DX315" i="1"/>
  <c r="DT315" i="1"/>
  <c r="DP315" i="1"/>
  <c r="DL315" i="1"/>
  <c r="DH315" i="1"/>
  <c r="DD315" i="1"/>
  <c r="CZ315" i="1"/>
  <c r="CV315" i="1"/>
  <c r="CR315" i="1"/>
  <c r="CN315" i="1"/>
  <c r="CJ315" i="1"/>
  <c r="CF315" i="1"/>
  <c r="CB315" i="1"/>
  <c r="BX315" i="1"/>
  <c r="BT315" i="1"/>
  <c r="BP315" i="1"/>
  <c r="BL315" i="1"/>
  <c r="BH315" i="1"/>
  <c r="BD315" i="1"/>
  <c r="AZ315" i="1"/>
  <c r="AV315" i="1"/>
  <c r="AR315" i="1"/>
  <c r="AN315" i="1"/>
  <c r="AJ315" i="1"/>
  <c r="AF315" i="1"/>
  <c r="AB315" i="1"/>
  <c r="X315" i="1"/>
  <c r="T315" i="1"/>
  <c r="P315" i="1"/>
  <c r="H315" i="1"/>
  <c r="EQ307" i="1"/>
  <c r="EQ308" i="1" s="1"/>
  <c r="EQ311" i="1" s="1"/>
  <c r="CE307" i="1"/>
  <c r="CE308" i="1" s="1"/>
  <c r="CE311" i="1" s="1"/>
  <c r="S307" i="1"/>
  <c r="S308" i="1" s="1"/>
  <c r="S311" i="1" s="1"/>
  <c r="EU314" i="1"/>
  <c r="EM314" i="1"/>
  <c r="CQ314" i="1"/>
  <c r="BG314" i="1"/>
  <c r="AY314" i="1"/>
  <c r="AE314" i="1" l="1"/>
  <c r="CE314" i="1"/>
  <c r="FW314" i="1"/>
  <c r="CI314" i="1"/>
  <c r="EQ314" i="1"/>
  <c r="W314" i="1"/>
  <c r="BO314" i="1"/>
  <c r="DS314" i="1"/>
  <c r="FC314" i="1"/>
  <c r="DO314" i="1"/>
  <c r="BK314" i="1"/>
  <c r="BC314" i="1"/>
  <c r="BW314" i="1"/>
  <c r="DW314" i="1"/>
  <c r="EY314" i="1"/>
  <c r="C314" i="1"/>
  <c r="FZ307" i="1"/>
  <c r="GB307" i="1" s="1"/>
  <c r="CM314" i="1"/>
  <c r="AA314" i="1"/>
  <c r="CU314" i="1"/>
  <c r="FG314" i="1"/>
  <c r="K314" i="1"/>
  <c r="AU314" i="1"/>
  <c r="CY314" i="1"/>
  <c r="FS314" i="1"/>
  <c r="DG314" i="1"/>
  <c r="EI314" i="1"/>
  <c r="C308" i="1"/>
  <c r="C311" i="1" s="1"/>
  <c r="O314" i="1"/>
  <c r="AM314" i="1"/>
  <c r="CA314" i="1"/>
  <c r="DK314" i="1"/>
  <c r="EA314" i="1"/>
  <c r="FK314" i="1"/>
  <c r="ET314" i="1"/>
  <c r="ET308" i="1"/>
  <c r="ET311" i="1" s="1"/>
  <c r="DN308" i="1"/>
  <c r="DN311" i="1" s="1"/>
  <c r="DN314" i="1"/>
  <c r="CH314" i="1"/>
  <c r="CH308" i="1"/>
  <c r="CH311" i="1" s="1"/>
  <c r="BB308" i="1"/>
  <c r="BB311" i="1" s="1"/>
  <c r="BB314" i="1"/>
  <c r="V308" i="1"/>
  <c r="V311" i="1" s="1"/>
  <c r="V314" i="1"/>
  <c r="FI308" i="1"/>
  <c r="FI311" i="1" s="1"/>
  <c r="FI314" i="1"/>
  <c r="EC308" i="1"/>
  <c r="EC311" i="1" s="1"/>
  <c r="EC314" i="1"/>
  <c r="CW308" i="1"/>
  <c r="CW311" i="1" s="1"/>
  <c r="CW314" i="1"/>
  <c r="BA308" i="1"/>
  <c r="BA311" i="1" s="1"/>
  <c r="BA314" i="1"/>
  <c r="U308" i="1"/>
  <c r="U311" i="1" s="1"/>
  <c r="U314" i="1"/>
  <c r="FL308" i="1"/>
  <c r="FL311" i="1" s="1"/>
  <c r="FL314" i="1"/>
  <c r="EF308" i="1"/>
  <c r="EF311" i="1" s="1"/>
  <c r="EF314" i="1"/>
  <c r="CZ308" i="1"/>
  <c r="CZ311" i="1" s="1"/>
  <c r="CZ314" i="1"/>
  <c r="BT308" i="1"/>
  <c r="BT311" i="1" s="1"/>
  <c r="BT314" i="1"/>
  <c r="AN308" i="1"/>
  <c r="AN311" i="1" s="1"/>
  <c r="AN314" i="1"/>
  <c r="H308" i="1"/>
  <c r="H311" i="1" s="1"/>
  <c r="H314" i="1"/>
  <c r="S314" i="1"/>
  <c r="AI314" i="1"/>
  <c r="FV308" i="1"/>
  <c r="FV311" i="1" s="1"/>
  <c r="FV314" i="1"/>
  <c r="FF308" i="1"/>
  <c r="FF311" i="1" s="1"/>
  <c r="FF314" i="1"/>
  <c r="EP308" i="1"/>
  <c r="EP311" i="1" s="1"/>
  <c r="EP314" i="1"/>
  <c r="DZ308" i="1"/>
  <c r="DZ311" i="1" s="1"/>
  <c r="DZ314" i="1"/>
  <c r="DJ308" i="1"/>
  <c r="DJ311" i="1" s="1"/>
  <c r="DJ314" i="1"/>
  <c r="CT308" i="1"/>
  <c r="CT311" i="1" s="1"/>
  <c r="CT314" i="1"/>
  <c r="CD308" i="1"/>
  <c r="CD311" i="1" s="1"/>
  <c r="CD314" i="1"/>
  <c r="BN308" i="1"/>
  <c r="BN311" i="1" s="1"/>
  <c r="BN314" i="1"/>
  <c r="AX308" i="1"/>
  <c r="AX311" i="1" s="1"/>
  <c r="AX314" i="1"/>
  <c r="AH308" i="1"/>
  <c r="AH311" i="1" s="1"/>
  <c r="AH314" i="1"/>
  <c r="R308" i="1"/>
  <c r="R311" i="1" s="1"/>
  <c r="R314" i="1"/>
  <c r="FU308" i="1"/>
  <c r="FU311" i="1" s="1"/>
  <c r="FU314" i="1"/>
  <c r="FE308" i="1"/>
  <c r="FE311" i="1" s="1"/>
  <c r="FE314" i="1"/>
  <c r="EO308" i="1"/>
  <c r="EO311" i="1" s="1"/>
  <c r="EO314" i="1"/>
  <c r="DY308" i="1"/>
  <c r="DY311" i="1" s="1"/>
  <c r="DY314" i="1"/>
  <c r="DI308" i="1"/>
  <c r="DI311" i="1" s="1"/>
  <c r="DI314" i="1"/>
  <c r="CS308" i="1"/>
  <c r="CS311" i="1" s="1"/>
  <c r="CS314" i="1"/>
  <c r="CC308" i="1"/>
  <c r="CC311" i="1" s="1"/>
  <c r="CC314" i="1"/>
  <c r="BM308" i="1"/>
  <c r="BM311" i="1" s="1"/>
  <c r="BM314" i="1"/>
  <c r="AW308" i="1"/>
  <c r="AW311" i="1" s="1"/>
  <c r="AW314" i="1"/>
  <c r="AG308" i="1"/>
  <c r="AG311" i="1" s="1"/>
  <c r="AG314" i="1"/>
  <c r="Q308" i="1"/>
  <c r="Q311" i="1" s="1"/>
  <c r="Q314" i="1"/>
  <c r="FX308" i="1"/>
  <c r="FX311" i="1" s="1"/>
  <c r="FX314" i="1"/>
  <c r="FH308" i="1"/>
  <c r="FH311" i="1" s="1"/>
  <c r="FH314" i="1"/>
  <c r="ER308" i="1"/>
  <c r="ER311" i="1" s="1"/>
  <c r="ER314" i="1"/>
  <c r="EB308" i="1"/>
  <c r="EB311" i="1" s="1"/>
  <c r="EB314" i="1"/>
  <c r="DL308" i="1"/>
  <c r="DL311" i="1" s="1"/>
  <c r="DL314" i="1"/>
  <c r="CV308" i="1"/>
  <c r="CV311" i="1" s="1"/>
  <c r="CV314" i="1"/>
  <c r="CF308" i="1"/>
  <c r="CF311" i="1" s="1"/>
  <c r="CF314" i="1"/>
  <c r="BP308" i="1"/>
  <c r="BP311" i="1" s="1"/>
  <c r="BP314" i="1"/>
  <c r="AZ308" i="1"/>
  <c r="AZ311" i="1" s="1"/>
  <c r="AZ314" i="1"/>
  <c r="AJ308" i="1"/>
  <c r="AJ311" i="1" s="1"/>
  <c r="AJ314" i="1"/>
  <c r="T308" i="1"/>
  <c r="T311" i="1" s="1"/>
  <c r="T314" i="1"/>
  <c r="D308" i="1"/>
  <c r="D311" i="1" s="1"/>
  <c r="D314" i="1"/>
  <c r="FJ308" i="1"/>
  <c r="FJ311" i="1" s="1"/>
  <c r="FJ314" i="1"/>
  <c r="ED308" i="1"/>
  <c r="ED311" i="1" s="1"/>
  <c r="ED314" i="1"/>
  <c r="CX308" i="1"/>
  <c r="CX311" i="1" s="1"/>
  <c r="CX314" i="1"/>
  <c r="BR308" i="1"/>
  <c r="BR311" i="1" s="1"/>
  <c r="BR314" i="1"/>
  <c r="AL308" i="1"/>
  <c r="AL311" i="1" s="1"/>
  <c r="AL314" i="1"/>
  <c r="F314" i="1"/>
  <c r="F308" i="1"/>
  <c r="F311" i="1" s="1"/>
  <c r="ES308" i="1"/>
  <c r="ES311" i="1" s="1"/>
  <c r="ES314" i="1"/>
  <c r="DM308" i="1"/>
  <c r="DM311" i="1" s="1"/>
  <c r="DM314" i="1"/>
  <c r="BQ308" i="1"/>
  <c r="BQ311" i="1" s="1"/>
  <c r="BQ314" i="1"/>
  <c r="AK308" i="1"/>
  <c r="AK311" i="1" s="1"/>
  <c r="AK314" i="1"/>
  <c r="E308" i="1"/>
  <c r="E311" i="1" s="1"/>
  <c r="E314" i="1"/>
  <c r="EV308" i="1"/>
  <c r="EV311" i="1" s="1"/>
  <c r="EV314" i="1"/>
  <c r="DP308" i="1"/>
  <c r="DP311" i="1" s="1"/>
  <c r="DP314" i="1"/>
  <c r="CJ308" i="1"/>
  <c r="CJ311" i="1" s="1"/>
  <c r="CJ314" i="1"/>
  <c r="BD308" i="1"/>
  <c r="BD311" i="1" s="1"/>
  <c r="BD314" i="1"/>
  <c r="X308" i="1"/>
  <c r="X311" i="1" s="1"/>
  <c r="X314" i="1"/>
  <c r="G314" i="1"/>
  <c r="BS314" i="1"/>
  <c r="EE314" i="1"/>
  <c r="FR308" i="1"/>
  <c r="FR311" i="1" s="1"/>
  <c r="FR314" i="1"/>
  <c r="FB308" i="1"/>
  <c r="FB311" i="1" s="1"/>
  <c r="FB314" i="1"/>
  <c r="EL308" i="1"/>
  <c r="EL311" i="1" s="1"/>
  <c r="EL314" i="1"/>
  <c r="DV308" i="1"/>
  <c r="DV311" i="1" s="1"/>
  <c r="DV314" i="1"/>
  <c r="DF308" i="1"/>
  <c r="DF311" i="1" s="1"/>
  <c r="DF314" i="1"/>
  <c r="CP308" i="1"/>
  <c r="CP311" i="1" s="1"/>
  <c r="CP314" i="1"/>
  <c r="BZ308" i="1"/>
  <c r="BZ311" i="1" s="1"/>
  <c r="BZ314" i="1"/>
  <c r="BJ308" i="1"/>
  <c r="BJ311" i="1" s="1"/>
  <c r="BJ314" i="1"/>
  <c r="AT308" i="1"/>
  <c r="AT311" i="1" s="1"/>
  <c r="AT314" i="1"/>
  <c r="AD308" i="1"/>
  <c r="AD311" i="1" s="1"/>
  <c r="AD314" i="1"/>
  <c r="N308" i="1"/>
  <c r="N311" i="1" s="1"/>
  <c r="N314" i="1"/>
  <c r="FQ308" i="1"/>
  <c r="FQ311" i="1" s="1"/>
  <c r="FQ314" i="1"/>
  <c r="FA308" i="1"/>
  <c r="FA311" i="1" s="1"/>
  <c r="FA314" i="1"/>
  <c r="EK308" i="1"/>
  <c r="EK311" i="1" s="1"/>
  <c r="EK314" i="1"/>
  <c r="DU308" i="1"/>
  <c r="DU311" i="1" s="1"/>
  <c r="DU314" i="1"/>
  <c r="DE308" i="1"/>
  <c r="DE311" i="1" s="1"/>
  <c r="DE314" i="1"/>
  <c r="CO308" i="1"/>
  <c r="CO311" i="1" s="1"/>
  <c r="CO314" i="1"/>
  <c r="BY308" i="1"/>
  <c r="BY311" i="1" s="1"/>
  <c r="BY314" i="1"/>
  <c r="BI308" i="1"/>
  <c r="BI311" i="1" s="1"/>
  <c r="BI314" i="1"/>
  <c r="AS308" i="1"/>
  <c r="AS311" i="1" s="1"/>
  <c r="AS314" i="1"/>
  <c r="AC308" i="1"/>
  <c r="AC311" i="1" s="1"/>
  <c r="AC314" i="1"/>
  <c r="M308" i="1"/>
  <c r="M311" i="1" s="1"/>
  <c r="M314" i="1"/>
  <c r="FT308" i="1"/>
  <c r="FT311" i="1" s="1"/>
  <c r="FT314" i="1"/>
  <c r="FD308" i="1"/>
  <c r="FD311" i="1" s="1"/>
  <c r="FD314" i="1"/>
  <c r="EN308" i="1"/>
  <c r="EN311" i="1" s="1"/>
  <c r="EN314" i="1"/>
  <c r="DX308" i="1"/>
  <c r="DX311" i="1" s="1"/>
  <c r="DX314" i="1"/>
  <c r="DH308" i="1"/>
  <c r="DH311" i="1" s="1"/>
  <c r="DH314" i="1"/>
  <c r="CR308" i="1"/>
  <c r="CR311" i="1" s="1"/>
  <c r="CR314" i="1"/>
  <c r="CB308" i="1"/>
  <c r="CB311" i="1" s="1"/>
  <c r="CB314" i="1"/>
  <c r="BL308" i="1"/>
  <c r="BL311" i="1" s="1"/>
  <c r="BL314" i="1"/>
  <c r="AV308" i="1"/>
  <c r="AV311" i="1" s="1"/>
  <c r="AV314" i="1"/>
  <c r="AF308" i="1"/>
  <c r="AF311" i="1" s="1"/>
  <c r="AF314" i="1"/>
  <c r="P308" i="1"/>
  <c r="P311" i="1" s="1"/>
  <c r="P314" i="1"/>
  <c r="CG308" i="1"/>
  <c r="CG311" i="1" s="1"/>
  <c r="CG314" i="1"/>
  <c r="AQ314" i="1"/>
  <c r="DC314" i="1"/>
  <c r="FO314" i="1"/>
  <c r="FN308" i="1"/>
  <c r="FN311" i="1" s="1"/>
  <c r="FN314" i="1"/>
  <c r="EX308" i="1"/>
  <c r="EX311" i="1" s="1"/>
  <c r="EX314" i="1"/>
  <c r="EH308" i="1"/>
  <c r="EH311" i="1" s="1"/>
  <c r="EH314" i="1"/>
  <c r="DR308" i="1"/>
  <c r="DR311" i="1" s="1"/>
  <c r="DR314" i="1"/>
  <c r="DB308" i="1"/>
  <c r="DB311" i="1" s="1"/>
  <c r="DB314" i="1"/>
  <c r="CL308" i="1"/>
  <c r="CL311" i="1" s="1"/>
  <c r="CL314" i="1"/>
  <c r="BV308" i="1"/>
  <c r="BV311" i="1" s="1"/>
  <c r="BV314" i="1"/>
  <c r="BF308" i="1"/>
  <c r="BF311" i="1" s="1"/>
  <c r="BF314" i="1"/>
  <c r="AP308" i="1"/>
  <c r="AP311" i="1" s="1"/>
  <c r="AP314" i="1"/>
  <c r="Z308" i="1"/>
  <c r="Z311" i="1" s="1"/>
  <c r="Z314" i="1"/>
  <c r="J308" i="1"/>
  <c r="J311" i="1" s="1"/>
  <c r="J314" i="1"/>
  <c r="FM308" i="1"/>
  <c r="FM311" i="1" s="1"/>
  <c r="FM314" i="1"/>
  <c r="EW308" i="1"/>
  <c r="EW311" i="1" s="1"/>
  <c r="EW314" i="1"/>
  <c r="EG308" i="1"/>
  <c r="EG311" i="1" s="1"/>
  <c r="EG314" i="1"/>
  <c r="DQ308" i="1"/>
  <c r="DQ311" i="1" s="1"/>
  <c r="DQ314" i="1"/>
  <c r="DA308" i="1"/>
  <c r="DA311" i="1" s="1"/>
  <c r="DA314" i="1"/>
  <c r="CK308" i="1"/>
  <c r="CK311" i="1" s="1"/>
  <c r="CK314" i="1"/>
  <c r="BU308" i="1"/>
  <c r="BU311" i="1" s="1"/>
  <c r="BU314" i="1"/>
  <c r="BE308" i="1"/>
  <c r="BE311" i="1" s="1"/>
  <c r="BE314" i="1"/>
  <c r="AO308" i="1"/>
  <c r="AO311" i="1" s="1"/>
  <c r="AO314" i="1"/>
  <c r="Y308" i="1"/>
  <c r="Y311" i="1" s="1"/>
  <c r="Y314" i="1"/>
  <c r="I308" i="1"/>
  <c r="I311" i="1" s="1"/>
  <c r="I314" i="1"/>
  <c r="FP314" i="1"/>
  <c r="FP308" i="1"/>
  <c r="FP311" i="1" s="1"/>
  <c r="EZ308" i="1"/>
  <c r="EZ311" i="1" s="1"/>
  <c r="EZ314" i="1"/>
  <c r="EJ308" i="1"/>
  <c r="EJ311" i="1" s="1"/>
  <c r="EJ314" i="1"/>
  <c r="DT308" i="1"/>
  <c r="DT311" i="1" s="1"/>
  <c r="DT314" i="1"/>
  <c r="DD308" i="1"/>
  <c r="DD311" i="1" s="1"/>
  <c r="DD314" i="1"/>
  <c r="CN308" i="1"/>
  <c r="CN311" i="1" s="1"/>
  <c r="CN314" i="1"/>
  <c r="BX308" i="1"/>
  <c r="BX311" i="1" s="1"/>
  <c r="BX314" i="1"/>
  <c r="BH308" i="1"/>
  <c r="BH311" i="1" s="1"/>
  <c r="BH314" i="1"/>
  <c r="AR308" i="1"/>
  <c r="AR311" i="1" s="1"/>
  <c r="AR314" i="1"/>
  <c r="AB308" i="1"/>
  <c r="AB311" i="1" s="1"/>
  <c r="AB314" i="1"/>
  <c r="L308" i="1"/>
  <c r="L311" i="1" s="1"/>
  <c r="L314" i="1"/>
  <c r="DQ132" i="1" l="1"/>
  <c r="CV132" i="1"/>
  <c r="O133" i="1"/>
  <c r="C63" i="1"/>
  <c r="C67" i="1"/>
  <c r="C86" i="1"/>
  <c r="C87" i="1"/>
  <c r="C88" i="1"/>
  <c r="C89" i="1"/>
  <c r="C93" i="1"/>
  <c r="C94" i="1"/>
  <c r="C95" i="1"/>
  <c r="C96" i="1"/>
  <c r="C97" i="1"/>
  <c r="C99" i="1"/>
  <c r="C100" i="1"/>
  <c r="C101" i="1"/>
  <c r="C102" i="1"/>
  <c r="C120" i="1"/>
  <c r="C132" i="1"/>
  <c r="C134" i="1" s="1"/>
  <c r="C135" i="1" s="1"/>
  <c r="C133" i="1"/>
  <c r="C137" i="1"/>
  <c r="C142" i="1"/>
  <c r="C167" i="1"/>
  <c r="C171" i="1"/>
  <c r="C192" i="1"/>
  <c r="C193" i="1"/>
  <c r="FX324" i="1"/>
  <c r="FW324" i="1"/>
  <c r="FV324" i="1"/>
  <c r="FU324" i="1"/>
  <c r="FT324" i="1"/>
  <c r="FS324" i="1"/>
  <c r="FR324" i="1"/>
  <c r="FQ324" i="1"/>
  <c r="FP324" i="1"/>
  <c r="FO324" i="1"/>
  <c r="FN324" i="1"/>
  <c r="FM324" i="1"/>
  <c r="FL324" i="1"/>
  <c r="FK324" i="1"/>
  <c r="FJ324" i="1"/>
  <c r="FI324" i="1"/>
  <c r="FH324" i="1"/>
  <c r="FG324" i="1"/>
  <c r="FF324" i="1"/>
  <c r="FE324" i="1"/>
  <c r="FD324" i="1"/>
  <c r="FC324" i="1"/>
  <c r="FB324" i="1"/>
  <c r="FA324" i="1"/>
  <c r="EZ324" i="1"/>
  <c r="EY324" i="1"/>
  <c r="EX324" i="1"/>
  <c r="EW324" i="1"/>
  <c r="EV324" i="1"/>
  <c r="EU324" i="1"/>
  <c r="ET324" i="1"/>
  <c r="ES324" i="1"/>
  <c r="ER324" i="1"/>
  <c r="EQ324" i="1"/>
  <c r="EP324" i="1"/>
  <c r="EO324" i="1"/>
  <c r="EN324" i="1"/>
  <c r="EM324" i="1"/>
  <c r="EL324" i="1"/>
  <c r="EK324" i="1"/>
  <c r="EJ324" i="1"/>
  <c r="EI324" i="1"/>
  <c r="EH324" i="1"/>
  <c r="EG324" i="1"/>
  <c r="EF324" i="1"/>
  <c r="EE324" i="1"/>
  <c r="ED324" i="1"/>
  <c r="EC324" i="1"/>
  <c r="EB324" i="1"/>
  <c r="EA324" i="1"/>
  <c r="DZ324" i="1"/>
  <c r="DY324" i="1"/>
  <c r="DX324" i="1"/>
  <c r="DW324" i="1"/>
  <c r="DV324" i="1"/>
  <c r="DU324" i="1"/>
  <c r="DT324" i="1"/>
  <c r="DS324" i="1"/>
  <c r="DR324" i="1"/>
  <c r="DQ324" i="1"/>
  <c r="DP324" i="1"/>
  <c r="DO324" i="1"/>
  <c r="DN324" i="1"/>
  <c r="DM324" i="1"/>
  <c r="DL324" i="1"/>
  <c r="DK324" i="1"/>
  <c r="DJ324" i="1"/>
  <c r="DI324" i="1"/>
  <c r="DH324" i="1"/>
  <c r="DG324" i="1"/>
  <c r="DF324" i="1"/>
  <c r="DE324" i="1"/>
  <c r="DD324" i="1"/>
  <c r="DC324" i="1"/>
  <c r="DB324" i="1"/>
  <c r="DA324" i="1"/>
  <c r="CZ324" i="1"/>
  <c r="CY324" i="1"/>
  <c r="CX324" i="1"/>
  <c r="CW324" i="1"/>
  <c r="CV324" i="1"/>
  <c r="CU324" i="1"/>
  <c r="CT324" i="1"/>
  <c r="CS324" i="1"/>
  <c r="CR324" i="1"/>
  <c r="CQ324" i="1"/>
  <c r="CP324" i="1"/>
  <c r="CO324" i="1"/>
  <c r="CN324" i="1"/>
  <c r="CM324" i="1"/>
  <c r="CL324" i="1"/>
  <c r="CK324" i="1"/>
  <c r="CJ324" i="1"/>
  <c r="CI324" i="1"/>
  <c r="CH324" i="1"/>
  <c r="CG324" i="1"/>
  <c r="CF324" i="1"/>
  <c r="CE324" i="1"/>
  <c r="CD324" i="1"/>
  <c r="CC324" i="1"/>
  <c r="CB324" i="1"/>
  <c r="CA324" i="1"/>
  <c r="BZ324" i="1"/>
  <c r="BY324" i="1"/>
  <c r="BX324" i="1"/>
  <c r="BW324" i="1"/>
  <c r="BV324" i="1"/>
  <c r="BU324" i="1"/>
  <c r="BT324" i="1"/>
  <c r="BS324" i="1"/>
  <c r="BR324" i="1"/>
  <c r="BQ324" i="1"/>
  <c r="BP324" i="1"/>
  <c r="BO324" i="1"/>
  <c r="BN324" i="1"/>
  <c r="BM324" i="1"/>
  <c r="BL324" i="1"/>
  <c r="BK324" i="1"/>
  <c r="BJ324" i="1"/>
  <c r="BI324" i="1"/>
  <c r="BH324" i="1"/>
  <c r="BG324" i="1"/>
  <c r="BF324" i="1"/>
  <c r="BE324" i="1"/>
  <c r="BD324" i="1"/>
  <c r="BC324" i="1"/>
  <c r="BB324" i="1"/>
  <c r="BA324" i="1"/>
  <c r="AZ324" i="1"/>
  <c r="AY324" i="1"/>
  <c r="AX324" i="1"/>
  <c r="AW324" i="1"/>
  <c r="AV324" i="1"/>
  <c r="AU324" i="1"/>
  <c r="AT324" i="1"/>
  <c r="AS324" i="1"/>
  <c r="AR324" i="1"/>
  <c r="AQ324" i="1"/>
  <c r="AP324" i="1"/>
  <c r="AO324" i="1"/>
  <c r="AN324" i="1"/>
  <c r="AM324" i="1"/>
  <c r="AL324" i="1"/>
  <c r="AK324" i="1"/>
  <c r="AJ324" i="1"/>
  <c r="AI324" i="1"/>
  <c r="AH324" i="1"/>
  <c r="AG324" i="1"/>
  <c r="AF324" i="1"/>
  <c r="AE324" i="1"/>
  <c r="AD324" i="1"/>
  <c r="AC324" i="1"/>
  <c r="AB324" i="1"/>
  <c r="AA324" i="1"/>
  <c r="Z324" i="1"/>
  <c r="Y324" i="1"/>
  <c r="X324" i="1"/>
  <c r="W324" i="1"/>
  <c r="V324" i="1"/>
  <c r="U324" i="1"/>
  <c r="T324" i="1"/>
  <c r="S324" i="1"/>
  <c r="R324" i="1"/>
  <c r="Q324" i="1"/>
  <c r="P324" i="1"/>
  <c r="O324" i="1"/>
  <c r="N324" i="1"/>
  <c r="M324" i="1"/>
  <c r="L324" i="1"/>
  <c r="K324" i="1"/>
  <c r="J324" i="1"/>
  <c r="I324" i="1"/>
  <c r="H324" i="1"/>
  <c r="G324" i="1"/>
  <c r="F324" i="1"/>
  <c r="E324" i="1"/>
  <c r="D324" i="1"/>
  <c r="C324" i="1"/>
  <c r="FX322" i="1"/>
  <c r="FW322" i="1"/>
  <c r="FV322" i="1"/>
  <c r="FU322" i="1"/>
  <c r="FT322" i="1"/>
  <c r="FS322" i="1"/>
  <c r="FR322" i="1"/>
  <c r="FQ322" i="1"/>
  <c r="FP322" i="1"/>
  <c r="FO322" i="1"/>
  <c r="FN322" i="1"/>
  <c r="FM322" i="1"/>
  <c r="FL322" i="1"/>
  <c r="FK322" i="1"/>
  <c r="FJ322" i="1"/>
  <c r="FI322" i="1"/>
  <c r="FH322" i="1"/>
  <c r="FG322" i="1"/>
  <c r="FF322" i="1"/>
  <c r="FE322" i="1"/>
  <c r="FD322" i="1"/>
  <c r="FC322" i="1"/>
  <c r="FB322" i="1"/>
  <c r="FA322" i="1"/>
  <c r="EZ322" i="1"/>
  <c r="EY322" i="1"/>
  <c r="EX322" i="1"/>
  <c r="EW322" i="1"/>
  <c r="EV322" i="1"/>
  <c r="EU322" i="1"/>
  <c r="ET322" i="1"/>
  <c r="ES322" i="1"/>
  <c r="ER322" i="1"/>
  <c r="EQ322" i="1"/>
  <c r="EP322" i="1"/>
  <c r="EO322" i="1"/>
  <c r="EN322" i="1"/>
  <c r="EM322" i="1"/>
  <c r="EL322" i="1"/>
  <c r="EK322" i="1"/>
  <c r="EJ322" i="1"/>
  <c r="EI322" i="1"/>
  <c r="EH322" i="1"/>
  <c r="EG322" i="1"/>
  <c r="EF322" i="1"/>
  <c r="EE322" i="1"/>
  <c r="ED322" i="1"/>
  <c r="EC322" i="1"/>
  <c r="EB322" i="1"/>
  <c r="EA322" i="1"/>
  <c r="DZ322" i="1"/>
  <c r="DY322" i="1"/>
  <c r="DX322" i="1"/>
  <c r="DW322" i="1"/>
  <c r="DV322" i="1"/>
  <c r="DU322" i="1"/>
  <c r="DT322" i="1"/>
  <c r="DS322" i="1"/>
  <c r="DR322" i="1"/>
  <c r="DQ322" i="1"/>
  <c r="DP322" i="1"/>
  <c r="DO322" i="1"/>
  <c r="DN322" i="1"/>
  <c r="DM322" i="1"/>
  <c r="DL322" i="1"/>
  <c r="DK322" i="1"/>
  <c r="DJ322" i="1"/>
  <c r="DI322" i="1"/>
  <c r="DH322" i="1"/>
  <c r="DG322" i="1"/>
  <c r="DF322" i="1"/>
  <c r="DE322" i="1"/>
  <c r="DD322" i="1"/>
  <c r="DC322" i="1"/>
  <c r="DB322" i="1"/>
  <c r="DA322" i="1"/>
  <c r="CZ322" i="1"/>
  <c r="CY322" i="1"/>
  <c r="CX322" i="1"/>
  <c r="CW322" i="1"/>
  <c r="CV322" i="1"/>
  <c r="CU322" i="1"/>
  <c r="CT322" i="1"/>
  <c r="CS322" i="1"/>
  <c r="CR322" i="1"/>
  <c r="CQ322" i="1"/>
  <c r="CP322" i="1"/>
  <c r="CO322" i="1"/>
  <c r="CN322" i="1"/>
  <c r="CM322" i="1"/>
  <c r="CL322" i="1"/>
  <c r="CK322" i="1"/>
  <c r="CJ322" i="1"/>
  <c r="CI322" i="1"/>
  <c r="CH322" i="1"/>
  <c r="CG322" i="1"/>
  <c r="CF322" i="1"/>
  <c r="CE322" i="1"/>
  <c r="CD322" i="1"/>
  <c r="CC322" i="1"/>
  <c r="CB322" i="1"/>
  <c r="CA322" i="1"/>
  <c r="BZ322" i="1"/>
  <c r="BY322" i="1"/>
  <c r="BX322" i="1"/>
  <c r="BW322" i="1"/>
  <c r="BV322" i="1"/>
  <c r="BU322" i="1"/>
  <c r="BT322" i="1"/>
  <c r="BS322" i="1"/>
  <c r="BR322" i="1"/>
  <c r="BQ322" i="1"/>
  <c r="BP322" i="1"/>
  <c r="BO322" i="1"/>
  <c r="BN322" i="1"/>
  <c r="BM322" i="1"/>
  <c r="BL322" i="1"/>
  <c r="BK322" i="1"/>
  <c r="BJ322" i="1"/>
  <c r="BI322" i="1"/>
  <c r="BH322" i="1"/>
  <c r="BG322" i="1"/>
  <c r="BF322" i="1"/>
  <c r="BE322" i="1"/>
  <c r="BD322" i="1"/>
  <c r="BC322" i="1"/>
  <c r="BB322" i="1"/>
  <c r="BA322" i="1"/>
  <c r="AZ322" i="1"/>
  <c r="AY322" i="1"/>
  <c r="AX322" i="1"/>
  <c r="AW322" i="1"/>
  <c r="AV322" i="1"/>
  <c r="AU322" i="1"/>
  <c r="AT322" i="1"/>
  <c r="AS322" i="1"/>
  <c r="AR322" i="1"/>
  <c r="AQ322" i="1"/>
  <c r="AP322" i="1"/>
  <c r="AO322" i="1"/>
  <c r="AN322" i="1"/>
  <c r="AM322" i="1"/>
  <c r="AL322" i="1"/>
  <c r="AK322" i="1"/>
  <c r="AJ322" i="1"/>
  <c r="AI322" i="1"/>
  <c r="AH322" i="1"/>
  <c r="AG322" i="1"/>
  <c r="AF322" i="1"/>
  <c r="AE322" i="1"/>
  <c r="AD322" i="1"/>
  <c r="AC322" i="1"/>
  <c r="AB322" i="1"/>
  <c r="AA322" i="1"/>
  <c r="Z322" i="1"/>
  <c r="Y322" i="1"/>
  <c r="X322" i="1"/>
  <c r="W322" i="1"/>
  <c r="V322" i="1"/>
  <c r="U322" i="1"/>
  <c r="T322" i="1"/>
  <c r="S322" i="1"/>
  <c r="R322" i="1"/>
  <c r="Q322" i="1"/>
  <c r="P322" i="1"/>
  <c r="O322" i="1"/>
  <c r="N322" i="1"/>
  <c r="M322" i="1"/>
  <c r="L322" i="1"/>
  <c r="K322" i="1"/>
  <c r="J322" i="1"/>
  <c r="I322" i="1"/>
  <c r="H322" i="1"/>
  <c r="G322" i="1"/>
  <c r="F322" i="1"/>
  <c r="E322" i="1"/>
  <c r="D322" i="1"/>
  <c r="C322" i="1"/>
  <c r="FX320" i="1"/>
  <c r="FW320" i="1"/>
  <c r="FV320" i="1"/>
  <c r="FU320" i="1"/>
  <c r="FT320" i="1"/>
  <c r="FS320" i="1"/>
  <c r="FR320" i="1"/>
  <c r="FQ320" i="1"/>
  <c r="FP320" i="1"/>
  <c r="FO320" i="1"/>
  <c r="FN320" i="1"/>
  <c r="FM320" i="1"/>
  <c r="FL320" i="1"/>
  <c r="FK320" i="1"/>
  <c r="FJ320" i="1"/>
  <c r="FI320" i="1"/>
  <c r="FH320" i="1"/>
  <c r="FG320" i="1"/>
  <c r="FF320" i="1"/>
  <c r="FE320" i="1"/>
  <c r="FD320" i="1"/>
  <c r="FC320" i="1"/>
  <c r="FB320" i="1"/>
  <c r="FA320" i="1"/>
  <c r="EZ320" i="1"/>
  <c r="EY320" i="1"/>
  <c r="EX320" i="1"/>
  <c r="EW320" i="1"/>
  <c r="EV320" i="1"/>
  <c r="EU320" i="1"/>
  <c r="ET320" i="1"/>
  <c r="ES320" i="1"/>
  <c r="ER320" i="1"/>
  <c r="EQ320" i="1"/>
  <c r="EP320" i="1"/>
  <c r="EO320" i="1"/>
  <c r="EN320" i="1"/>
  <c r="EM320" i="1"/>
  <c r="EL320" i="1"/>
  <c r="EK320" i="1"/>
  <c r="EJ320" i="1"/>
  <c r="EI320" i="1"/>
  <c r="EH320" i="1"/>
  <c r="EG320" i="1"/>
  <c r="EF320" i="1"/>
  <c r="EE320" i="1"/>
  <c r="ED320" i="1"/>
  <c r="EC320" i="1"/>
  <c r="EB320" i="1"/>
  <c r="EA320" i="1"/>
  <c r="DZ320" i="1"/>
  <c r="DY320" i="1"/>
  <c r="DX320" i="1"/>
  <c r="DW320" i="1"/>
  <c r="DV320" i="1"/>
  <c r="DU320" i="1"/>
  <c r="DT320" i="1"/>
  <c r="DS320" i="1"/>
  <c r="DR320" i="1"/>
  <c r="DQ320" i="1"/>
  <c r="DP320" i="1"/>
  <c r="DO320" i="1"/>
  <c r="DN320" i="1"/>
  <c r="DM320" i="1"/>
  <c r="DL320" i="1"/>
  <c r="DK320" i="1"/>
  <c r="DJ320" i="1"/>
  <c r="DI320" i="1"/>
  <c r="DH320" i="1"/>
  <c r="DG320" i="1"/>
  <c r="DF320" i="1"/>
  <c r="DE320" i="1"/>
  <c r="DD320" i="1"/>
  <c r="DC320" i="1"/>
  <c r="DB320" i="1"/>
  <c r="DA320" i="1"/>
  <c r="CZ320" i="1"/>
  <c r="CY320" i="1"/>
  <c r="CX320" i="1"/>
  <c r="CW320" i="1"/>
  <c r="CV320" i="1"/>
  <c r="CU320" i="1"/>
  <c r="CT320" i="1"/>
  <c r="CS320" i="1"/>
  <c r="CR320" i="1"/>
  <c r="CQ320" i="1"/>
  <c r="CP320" i="1"/>
  <c r="CO320" i="1"/>
  <c r="CN320" i="1"/>
  <c r="CM320" i="1"/>
  <c r="CL320" i="1"/>
  <c r="CK320" i="1"/>
  <c r="CJ320" i="1"/>
  <c r="CI320" i="1"/>
  <c r="CH320" i="1"/>
  <c r="CG320" i="1"/>
  <c r="CF320" i="1"/>
  <c r="CE320" i="1"/>
  <c r="CD320" i="1"/>
  <c r="CC320" i="1"/>
  <c r="CB320" i="1"/>
  <c r="CA320" i="1"/>
  <c r="BZ320" i="1"/>
  <c r="BY320" i="1"/>
  <c r="BX320" i="1"/>
  <c r="BW320" i="1"/>
  <c r="BV320" i="1"/>
  <c r="BU320" i="1"/>
  <c r="BT320" i="1"/>
  <c r="BS320" i="1"/>
  <c r="BR320" i="1"/>
  <c r="BQ320" i="1"/>
  <c r="BP320" i="1"/>
  <c r="BO320" i="1"/>
  <c r="BN320" i="1"/>
  <c r="BM320" i="1"/>
  <c r="BL320" i="1"/>
  <c r="BK320" i="1"/>
  <c r="BJ320" i="1"/>
  <c r="BI320" i="1"/>
  <c r="BH320" i="1"/>
  <c r="BG320" i="1"/>
  <c r="BF320" i="1"/>
  <c r="BE320" i="1"/>
  <c r="BD320" i="1"/>
  <c r="BC320" i="1"/>
  <c r="BB320" i="1"/>
  <c r="BA320" i="1"/>
  <c r="AZ320" i="1"/>
  <c r="AY320" i="1"/>
  <c r="AX320" i="1"/>
  <c r="AW320" i="1"/>
  <c r="AV320" i="1"/>
  <c r="AU320" i="1"/>
  <c r="AT320" i="1"/>
  <c r="AS320" i="1"/>
  <c r="AR320" i="1"/>
  <c r="AQ320" i="1"/>
  <c r="AP320" i="1"/>
  <c r="AO320" i="1"/>
  <c r="AN320" i="1"/>
  <c r="AM320" i="1"/>
  <c r="AL320" i="1"/>
  <c r="AK320" i="1"/>
  <c r="AJ320" i="1"/>
  <c r="AI320" i="1"/>
  <c r="AH320" i="1"/>
  <c r="AG320" i="1"/>
  <c r="AF320" i="1"/>
  <c r="AE320" i="1"/>
  <c r="AD320" i="1"/>
  <c r="AC320" i="1"/>
  <c r="AB320" i="1"/>
  <c r="AA320" i="1"/>
  <c r="Z320" i="1"/>
  <c r="Y320" i="1"/>
  <c r="X320" i="1"/>
  <c r="W320" i="1"/>
  <c r="V320" i="1"/>
  <c r="U320" i="1"/>
  <c r="T320" i="1"/>
  <c r="S320" i="1"/>
  <c r="R320" i="1"/>
  <c r="Q320" i="1"/>
  <c r="P320" i="1"/>
  <c r="O320" i="1"/>
  <c r="N320" i="1"/>
  <c r="M320" i="1"/>
  <c r="L320" i="1"/>
  <c r="K320" i="1"/>
  <c r="J320" i="1"/>
  <c r="I320" i="1"/>
  <c r="H320" i="1"/>
  <c r="G320" i="1"/>
  <c r="F320" i="1"/>
  <c r="E320" i="1"/>
  <c r="D320" i="1"/>
  <c r="C320" i="1"/>
  <c r="BC318" i="1"/>
  <c r="FY287" i="1"/>
  <c r="FY301" i="1" s="1"/>
  <c r="FY286" i="1"/>
  <c r="FY300" i="1" s="1"/>
  <c r="FY285" i="1"/>
  <c r="FX274" i="1"/>
  <c r="FX287" i="1" s="1"/>
  <c r="FX301" i="1" s="1"/>
  <c r="FW274" i="1"/>
  <c r="FW287" i="1" s="1"/>
  <c r="FW301" i="1" s="1"/>
  <c r="FV274" i="1"/>
  <c r="FV287" i="1" s="1"/>
  <c r="FV301" i="1" s="1"/>
  <c r="FU274" i="1"/>
  <c r="FU287" i="1" s="1"/>
  <c r="FU301" i="1" s="1"/>
  <c r="FT274" i="1"/>
  <c r="FT287" i="1" s="1"/>
  <c r="FT301" i="1" s="1"/>
  <c r="FS274" i="1"/>
  <c r="FS287" i="1" s="1"/>
  <c r="FS301" i="1" s="1"/>
  <c r="FR274" i="1"/>
  <c r="FR287" i="1" s="1"/>
  <c r="FR301" i="1" s="1"/>
  <c r="FQ274" i="1"/>
  <c r="FQ287" i="1" s="1"/>
  <c r="FQ301" i="1" s="1"/>
  <c r="FP274" i="1"/>
  <c r="FP287" i="1" s="1"/>
  <c r="FP301" i="1" s="1"/>
  <c r="FO274" i="1"/>
  <c r="FO287" i="1" s="1"/>
  <c r="FO301" i="1" s="1"/>
  <c r="FN274" i="1"/>
  <c r="FN287" i="1" s="1"/>
  <c r="FN301" i="1" s="1"/>
  <c r="FM274" i="1"/>
  <c r="FM287" i="1" s="1"/>
  <c r="FM301" i="1" s="1"/>
  <c r="FL274" i="1"/>
  <c r="FL287" i="1" s="1"/>
  <c r="FL301" i="1" s="1"/>
  <c r="FK274" i="1"/>
  <c r="FK287" i="1" s="1"/>
  <c r="FK301" i="1" s="1"/>
  <c r="FJ274" i="1"/>
  <c r="FJ287" i="1" s="1"/>
  <c r="FJ301" i="1" s="1"/>
  <c r="FI274" i="1"/>
  <c r="FI287" i="1" s="1"/>
  <c r="FI301" i="1" s="1"/>
  <c r="FH274" i="1"/>
  <c r="FH287" i="1" s="1"/>
  <c r="FH301" i="1" s="1"/>
  <c r="FG274" i="1"/>
  <c r="FG287" i="1" s="1"/>
  <c r="FG301" i="1" s="1"/>
  <c r="FF274" i="1"/>
  <c r="FF287" i="1" s="1"/>
  <c r="FF301" i="1" s="1"/>
  <c r="FE274" i="1"/>
  <c r="FE287" i="1" s="1"/>
  <c r="FE301" i="1" s="1"/>
  <c r="FD274" i="1"/>
  <c r="FD287" i="1" s="1"/>
  <c r="FD301" i="1" s="1"/>
  <c r="FC274" i="1"/>
  <c r="FC287" i="1" s="1"/>
  <c r="FC301" i="1" s="1"/>
  <c r="FB274" i="1"/>
  <c r="FB287" i="1" s="1"/>
  <c r="FB301" i="1" s="1"/>
  <c r="FA274" i="1"/>
  <c r="FA287" i="1" s="1"/>
  <c r="FA301" i="1" s="1"/>
  <c r="EZ274" i="1"/>
  <c r="EZ287" i="1" s="1"/>
  <c r="EZ301" i="1" s="1"/>
  <c r="EY274" i="1"/>
  <c r="EY287" i="1" s="1"/>
  <c r="EY301" i="1" s="1"/>
  <c r="EX274" i="1"/>
  <c r="EX287" i="1" s="1"/>
  <c r="EX301" i="1" s="1"/>
  <c r="EW274" i="1"/>
  <c r="EW287" i="1" s="1"/>
  <c r="EW301" i="1" s="1"/>
  <c r="EV274" i="1"/>
  <c r="EV287" i="1" s="1"/>
  <c r="EV301" i="1" s="1"/>
  <c r="EU274" i="1"/>
  <c r="EU287" i="1" s="1"/>
  <c r="EU301" i="1" s="1"/>
  <c r="ET274" i="1"/>
  <c r="ET287" i="1" s="1"/>
  <c r="ET301" i="1" s="1"/>
  <c r="ES274" i="1"/>
  <c r="ES287" i="1" s="1"/>
  <c r="ES301" i="1" s="1"/>
  <c r="ER274" i="1"/>
  <c r="ER287" i="1" s="1"/>
  <c r="ER301" i="1" s="1"/>
  <c r="EQ274" i="1"/>
  <c r="EQ287" i="1" s="1"/>
  <c r="EQ301" i="1" s="1"/>
  <c r="EP274" i="1"/>
  <c r="EP287" i="1" s="1"/>
  <c r="EP301" i="1" s="1"/>
  <c r="EO274" i="1"/>
  <c r="EO287" i="1" s="1"/>
  <c r="EO301" i="1" s="1"/>
  <c r="EN274" i="1"/>
  <c r="EN287" i="1" s="1"/>
  <c r="EN301" i="1" s="1"/>
  <c r="EM274" i="1"/>
  <c r="EM287" i="1" s="1"/>
  <c r="EM301" i="1" s="1"/>
  <c r="EL274" i="1"/>
  <c r="EL287" i="1" s="1"/>
  <c r="EL301" i="1" s="1"/>
  <c r="EK274" i="1"/>
  <c r="EK287" i="1" s="1"/>
  <c r="EK301" i="1" s="1"/>
  <c r="EJ274" i="1"/>
  <c r="EJ287" i="1" s="1"/>
  <c r="EJ301" i="1" s="1"/>
  <c r="EI274" i="1"/>
  <c r="EI287" i="1" s="1"/>
  <c r="EI301" i="1" s="1"/>
  <c r="EH274" i="1"/>
  <c r="EH287" i="1" s="1"/>
  <c r="EH301" i="1" s="1"/>
  <c r="EG274" i="1"/>
  <c r="EG287" i="1" s="1"/>
  <c r="EG301" i="1" s="1"/>
  <c r="EF274" i="1"/>
  <c r="EF287" i="1" s="1"/>
  <c r="EF301" i="1" s="1"/>
  <c r="EE274" i="1"/>
  <c r="EE287" i="1" s="1"/>
  <c r="EE301" i="1" s="1"/>
  <c r="ED274" i="1"/>
  <c r="ED287" i="1" s="1"/>
  <c r="ED301" i="1" s="1"/>
  <c r="EC274" i="1"/>
  <c r="EC287" i="1" s="1"/>
  <c r="EC301" i="1" s="1"/>
  <c r="EB274" i="1"/>
  <c r="EB287" i="1" s="1"/>
  <c r="EB301" i="1" s="1"/>
  <c r="EA274" i="1"/>
  <c r="EA287" i="1" s="1"/>
  <c r="EA301" i="1" s="1"/>
  <c r="DZ274" i="1"/>
  <c r="DZ287" i="1" s="1"/>
  <c r="DZ301" i="1" s="1"/>
  <c r="DY274" i="1"/>
  <c r="DY287" i="1" s="1"/>
  <c r="DY301" i="1" s="1"/>
  <c r="DX274" i="1"/>
  <c r="DX287" i="1" s="1"/>
  <c r="DX301" i="1" s="1"/>
  <c r="DW274" i="1"/>
  <c r="DW287" i="1" s="1"/>
  <c r="DW301" i="1" s="1"/>
  <c r="DV274" i="1"/>
  <c r="DV287" i="1" s="1"/>
  <c r="DV301" i="1" s="1"/>
  <c r="DU274" i="1"/>
  <c r="DU287" i="1" s="1"/>
  <c r="DU301" i="1" s="1"/>
  <c r="DT274" i="1"/>
  <c r="DT287" i="1" s="1"/>
  <c r="DT301" i="1" s="1"/>
  <c r="DS274" i="1"/>
  <c r="DS287" i="1" s="1"/>
  <c r="DS301" i="1" s="1"/>
  <c r="DR274" i="1"/>
  <c r="DR287" i="1" s="1"/>
  <c r="DR301" i="1" s="1"/>
  <c r="DQ274" i="1"/>
  <c r="DQ287" i="1" s="1"/>
  <c r="DQ301" i="1" s="1"/>
  <c r="DP274" i="1"/>
  <c r="DP287" i="1" s="1"/>
  <c r="DP301" i="1" s="1"/>
  <c r="DO274" i="1"/>
  <c r="DO287" i="1" s="1"/>
  <c r="DO301" i="1" s="1"/>
  <c r="DN274" i="1"/>
  <c r="DN287" i="1" s="1"/>
  <c r="DN301" i="1" s="1"/>
  <c r="DM274" i="1"/>
  <c r="DM287" i="1" s="1"/>
  <c r="DM301" i="1" s="1"/>
  <c r="DL274" i="1"/>
  <c r="DL287" i="1" s="1"/>
  <c r="DL301" i="1" s="1"/>
  <c r="DK274" i="1"/>
  <c r="DK287" i="1" s="1"/>
  <c r="DK301" i="1" s="1"/>
  <c r="DJ274" i="1"/>
  <c r="DJ287" i="1" s="1"/>
  <c r="DJ301" i="1" s="1"/>
  <c r="DI274" i="1"/>
  <c r="DI287" i="1" s="1"/>
  <c r="DI301" i="1" s="1"/>
  <c r="DH274" i="1"/>
  <c r="DH287" i="1" s="1"/>
  <c r="DH301" i="1" s="1"/>
  <c r="DG274" i="1"/>
  <c r="DG287" i="1" s="1"/>
  <c r="DG301" i="1" s="1"/>
  <c r="DF274" i="1"/>
  <c r="DF287" i="1" s="1"/>
  <c r="DF301" i="1" s="1"/>
  <c r="DE274" i="1"/>
  <c r="DE287" i="1" s="1"/>
  <c r="DE301" i="1" s="1"/>
  <c r="DD274" i="1"/>
  <c r="DD287" i="1" s="1"/>
  <c r="DD301" i="1" s="1"/>
  <c r="DC274" i="1"/>
  <c r="DC287" i="1" s="1"/>
  <c r="DC301" i="1" s="1"/>
  <c r="DB274" i="1"/>
  <c r="DB287" i="1" s="1"/>
  <c r="DB301" i="1" s="1"/>
  <c r="DA274" i="1"/>
  <c r="DA287" i="1" s="1"/>
  <c r="DA301" i="1" s="1"/>
  <c r="CZ274" i="1"/>
  <c r="CZ287" i="1" s="1"/>
  <c r="CZ301" i="1" s="1"/>
  <c r="CY274" i="1"/>
  <c r="CY287" i="1" s="1"/>
  <c r="CY301" i="1" s="1"/>
  <c r="CX274" i="1"/>
  <c r="CX287" i="1" s="1"/>
  <c r="CX301" i="1" s="1"/>
  <c r="CW274" i="1"/>
  <c r="CW287" i="1" s="1"/>
  <c r="CW301" i="1" s="1"/>
  <c r="CV274" i="1"/>
  <c r="CV287" i="1" s="1"/>
  <c r="CV301" i="1" s="1"/>
  <c r="CU274" i="1"/>
  <c r="CU287" i="1" s="1"/>
  <c r="CU301" i="1" s="1"/>
  <c r="CT274" i="1"/>
  <c r="CT287" i="1" s="1"/>
  <c r="CT301" i="1" s="1"/>
  <c r="CS274" i="1"/>
  <c r="CS287" i="1" s="1"/>
  <c r="CS301" i="1" s="1"/>
  <c r="CR274" i="1"/>
  <c r="CR287" i="1" s="1"/>
  <c r="CR301" i="1" s="1"/>
  <c r="CQ274" i="1"/>
  <c r="CQ287" i="1" s="1"/>
  <c r="CQ301" i="1" s="1"/>
  <c r="CP274" i="1"/>
  <c r="CP287" i="1" s="1"/>
  <c r="CP301" i="1" s="1"/>
  <c r="CO274" i="1"/>
  <c r="CO287" i="1" s="1"/>
  <c r="CO301" i="1" s="1"/>
  <c r="CN274" i="1"/>
  <c r="CN287" i="1" s="1"/>
  <c r="CN301" i="1" s="1"/>
  <c r="CM274" i="1"/>
  <c r="CM287" i="1" s="1"/>
  <c r="CM301" i="1" s="1"/>
  <c r="CL274" i="1"/>
  <c r="CL287" i="1" s="1"/>
  <c r="CL301" i="1" s="1"/>
  <c r="CK274" i="1"/>
  <c r="CK287" i="1" s="1"/>
  <c r="CK301" i="1" s="1"/>
  <c r="CJ274" i="1"/>
  <c r="CJ287" i="1" s="1"/>
  <c r="CJ301" i="1" s="1"/>
  <c r="CI274" i="1"/>
  <c r="CI287" i="1" s="1"/>
  <c r="CI301" i="1" s="1"/>
  <c r="CH274" i="1"/>
  <c r="CH287" i="1" s="1"/>
  <c r="CH301" i="1" s="1"/>
  <c r="CG274" i="1"/>
  <c r="CG287" i="1" s="1"/>
  <c r="CG301" i="1" s="1"/>
  <c r="CF274" i="1"/>
  <c r="CF287" i="1" s="1"/>
  <c r="CF301" i="1" s="1"/>
  <c r="CE274" i="1"/>
  <c r="CE287" i="1" s="1"/>
  <c r="CE301" i="1" s="1"/>
  <c r="CD274" i="1"/>
  <c r="CD287" i="1" s="1"/>
  <c r="CD301" i="1" s="1"/>
  <c r="CC274" i="1"/>
  <c r="CC287" i="1" s="1"/>
  <c r="CC301" i="1" s="1"/>
  <c r="CB274" i="1"/>
  <c r="CB287" i="1" s="1"/>
  <c r="CB301" i="1" s="1"/>
  <c r="CA274" i="1"/>
  <c r="CA287" i="1" s="1"/>
  <c r="CA301" i="1" s="1"/>
  <c r="BZ274" i="1"/>
  <c r="BZ287" i="1" s="1"/>
  <c r="BZ301" i="1" s="1"/>
  <c r="BY274" i="1"/>
  <c r="BY287" i="1" s="1"/>
  <c r="BY301" i="1" s="1"/>
  <c r="BX274" i="1"/>
  <c r="BX287" i="1" s="1"/>
  <c r="BX301" i="1" s="1"/>
  <c r="BW274" i="1"/>
  <c r="BW287" i="1" s="1"/>
  <c r="BW301" i="1" s="1"/>
  <c r="BV274" i="1"/>
  <c r="BV287" i="1" s="1"/>
  <c r="BV301" i="1" s="1"/>
  <c r="BU274" i="1"/>
  <c r="BU287" i="1" s="1"/>
  <c r="BU301" i="1" s="1"/>
  <c r="BT274" i="1"/>
  <c r="BT287" i="1" s="1"/>
  <c r="BT301" i="1" s="1"/>
  <c r="BS274" i="1"/>
  <c r="BS287" i="1" s="1"/>
  <c r="BS301" i="1" s="1"/>
  <c r="BR274" i="1"/>
  <c r="BR287" i="1" s="1"/>
  <c r="BR301" i="1" s="1"/>
  <c r="BQ274" i="1"/>
  <c r="BQ287" i="1" s="1"/>
  <c r="BQ301" i="1" s="1"/>
  <c r="BP274" i="1"/>
  <c r="BP287" i="1" s="1"/>
  <c r="BP301" i="1" s="1"/>
  <c r="BO274" i="1"/>
  <c r="BO287" i="1" s="1"/>
  <c r="BO301" i="1" s="1"/>
  <c r="BN274" i="1"/>
  <c r="BN287" i="1" s="1"/>
  <c r="BN301" i="1" s="1"/>
  <c r="BM274" i="1"/>
  <c r="BM287" i="1" s="1"/>
  <c r="BM301" i="1" s="1"/>
  <c r="BL274" i="1"/>
  <c r="BL287" i="1" s="1"/>
  <c r="BL301" i="1" s="1"/>
  <c r="BK274" i="1"/>
  <c r="BK287" i="1" s="1"/>
  <c r="BK301" i="1" s="1"/>
  <c r="BJ274" i="1"/>
  <c r="BJ287" i="1" s="1"/>
  <c r="BJ301" i="1" s="1"/>
  <c r="BI274" i="1"/>
  <c r="BI287" i="1" s="1"/>
  <c r="BI301" i="1" s="1"/>
  <c r="BH274" i="1"/>
  <c r="BH287" i="1" s="1"/>
  <c r="BH301" i="1" s="1"/>
  <c r="BG274" i="1"/>
  <c r="BG287" i="1" s="1"/>
  <c r="BG301" i="1" s="1"/>
  <c r="BF274" i="1"/>
  <c r="BF287" i="1" s="1"/>
  <c r="BF301" i="1" s="1"/>
  <c r="BE274" i="1"/>
  <c r="BE287" i="1" s="1"/>
  <c r="BE301" i="1" s="1"/>
  <c r="BD274" i="1"/>
  <c r="BD287" i="1" s="1"/>
  <c r="BD301" i="1" s="1"/>
  <c r="BC274" i="1"/>
  <c r="BC287" i="1" s="1"/>
  <c r="BC301" i="1" s="1"/>
  <c r="BB274" i="1"/>
  <c r="BB287" i="1" s="1"/>
  <c r="BB301" i="1" s="1"/>
  <c r="BA274" i="1"/>
  <c r="BA287" i="1" s="1"/>
  <c r="BA301" i="1" s="1"/>
  <c r="AZ274" i="1"/>
  <c r="AZ287" i="1" s="1"/>
  <c r="AZ301" i="1" s="1"/>
  <c r="AY274" i="1"/>
  <c r="AY287" i="1" s="1"/>
  <c r="AY301" i="1" s="1"/>
  <c r="AX274" i="1"/>
  <c r="AX287" i="1" s="1"/>
  <c r="AX301" i="1" s="1"/>
  <c r="AW274" i="1"/>
  <c r="AW287" i="1" s="1"/>
  <c r="AW301" i="1" s="1"/>
  <c r="AV274" i="1"/>
  <c r="AV287" i="1" s="1"/>
  <c r="AV301" i="1" s="1"/>
  <c r="AU274" i="1"/>
  <c r="AU287" i="1" s="1"/>
  <c r="AU301" i="1" s="1"/>
  <c r="AT274" i="1"/>
  <c r="AT287" i="1" s="1"/>
  <c r="AT301" i="1" s="1"/>
  <c r="AS274" i="1"/>
  <c r="AS287" i="1" s="1"/>
  <c r="AS301" i="1" s="1"/>
  <c r="AR274" i="1"/>
  <c r="AR287" i="1" s="1"/>
  <c r="AR301" i="1" s="1"/>
  <c r="AQ274" i="1"/>
  <c r="AQ287" i="1" s="1"/>
  <c r="AQ301" i="1" s="1"/>
  <c r="AP274" i="1"/>
  <c r="AP287" i="1" s="1"/>
  <c r="AP301" i="1" s="1"/>
  <c r="AO274" i="1"/>
  <c r="AO287" i="1" s="1"/>
  <c r="AO301" i="1" s="1"/>
  <c r="AN274" i="1"/>
  <c r="AN287" i="1" s="1"/>
  <c r="AN301" i="1" s="1"/>
  <c r="AM274" i="1"/>
  <c r="AM287" i="1" s="1"/>
  <c r="AM301" i="1" s="1"/>
  <c r="AL274" i="1"/>
  <c r="AL287" i="1" s="1"/>
  <c r="AL301" i="1" s="1"/>
  <c r="AK274" i="1"/>
  <c r="AK287" i="1" s="1"/>
  <c r="AK301" i="1" s="1"/>
  <c r="AJ274" i="1"/>
  <c r="AJ287" i="1" s="1"/>
  <c r="AJ301" i="1" s="1"/>
  <c r="AI274" i="1"/>
  <c r="AI287" i="1" s="1"/>
  <c r="AI301" i="1" s="1"/>
  <c r="AH274" i="1"/>
  <c r="AH287" i="1" s="1"/>
  <c r="AH301" i="1" s="1"/>
  <c r="AG274" i="1"/>
  <c r="AG287" i="1" s="1"/>
  <c r="AG301" i="1" s="1"/>
  <c r="AF274" i="1"/>
  <c r="AF287" i="1" s="1"/>
  <c r="AF301" i="1" s="1"/>
  <c r="AE274" i="1"/>
  <c r="AE287" i="1" s="1"/>
  <c r="AE301" i="1" s="1"/>
  <c r="AD274" i="1"/>
  <c r="AD287" i="1" s="1"/>
  <c r="AD301" i="1" s="1"/>
  <c r="AC274" i="1"/>
  <c r="AC287" i="1" s="1"/>
  <c r="AC301" i="1" s="1"/>
  <c r="AB274" i="1"/>
  <c r="AB287" i="1" s="1"/>
  <c r="AB301" i="1" s="1"/>
  <c r="AA274" i="1"/>
  <c r="AA287" i="1" s="1"/>
  <c r="AA301" i="1" s="1"/>
  <c r="Z274" i="1"/>
  <c r="Z287" i="1" s="1"/>
  <c r="Z301" i="1" s="1"/>
  <c r="Y274" i="1"/>
  <c r="Y287" i="1" s="1"/>
  <c r="Y301" i="1" s="1"/>
  <c r="X274" i="1"/>
  <c r="X287" i="1" s="1"/>
  <c r="X301" i="1" s="1"/>
  <c r="W274" i="1"/>
  <c r="W287" i="1" s="1"/>
  <c r="W301" i="1" s="1"/>
  <c r="V274" i="1"/>
  <c r="V287" i="1" s="1"/>
  <c r="V301" i="1" s="1"/>
  <c r="U274" i="1"/>
  <c r="U287" i="1" s="1"/>
  <c r="U301" i="1" s="1"/>
  <c r="T274" i="1"/>
  <c r="T287" i="1" s="1"/>
  <c r="T301" i="1" s="1"/>
  <c r="S274" i="1"/>
  <c r="S287" i="1" s="1"/>
  <c r="S301" i="1" s="1"/>
  <c r="R274" i="1"/>
  <c r="R287" i="1" s="1"/>
  <c r="R301" i="1" s="1"/>
  <c r="Q274" i="1"/>
  <c r="Q287" i="1" s="1"/>
  <c r="Q301" i="1" s="1"/>
  <c r="P274" i="1"/>
  <c r="P287" i="1" s="1"/>
  <c r="P301" i="1" s="1"/>
  <c r="O274" i="1"/>
  <c r="O287" i="1" s="1"/>
  <c r="O301" i="1" s="1"/>
  <c r="N274" i="1"/>
  <c r="N287" i="1" s="1"/>
  <c r="N301" i="1" s="1"/>
  <c r="M274" i="1"/>
  <c r="M287" i="1" s="1"/>
  <c r="M301" i="1" s="1"/>
  <c r="L274" i="1"/>
  <c r="L287" i="1" s="1"/>
  <c r="L301" i="1" s="1"/>
  <c r="K274" i="1"/>
  <c r="K287" i="1" s="1"/>
  <c r="K301" i="1" s="1"/>
  <c r="J274" i="1"/>
  <c r="J287" i="1" s="1"/>
  <c r="J301" i="1" s="1"/>
  <c r="I274" i="1"/>
  <c r="I287" i="1" s="1"/>
  <c r="I301" i="1" s="1"/>
  <c r="H274" i="1"/>
  <c r="H287" i="1" s="1"/>
  <c r="H301" i="1" s="1"/>
  <c r="G274" i="1"/>
  <c r="G287" i="1" s="1"/>
  <c r="G301" i="1" s="1"/>
  <c r="F274" i="1"/>
  <c r="F287" i="1" s="1"/>
  <c r="F301" i="1" s="1"/>
  <c r="E274" i="1"/>
  <c r="E287" i="1" s="1"/>
  <c r="E301" i="1" s="1"/>
  <c r="D274" i="1"/>
  <c r="D287" i="1" s="1"/>
  <c r="D301" i="1" s="1"/>
  <c r="C274" i="1"/>
  <c r="C287" i="1" s="1"/>
  <c r="BC273" i="1"/>
  <c r="BC286" i="1" s="1"/>
  <c r="BC300" i="1" s="1"/>
  <c r="GC272" i="1"/>
  <c r="EQ268" i="1"/>
  <c r="AZ268" i="1"/>
  <c r="FX246" i="1"/>
  <c r="FW246" i="1"/>
  <c r="FV246" i="1"/>
  <c r="FU246" i="1"/>
  <c r="FT246" i="1"/>
  <c r="FS246" i="1"/>
  <c r="FR246" i="1"/>
  <c r="FQ246" i="1"/>
  <c r="FP246" i="1"/>
  <c r="FO246" i="1"/>
  <c r="FN246" i="1"/>
  <c r="FM246" i="1"/>
  <c r="FL246" i="1"/>
  <c r="FK246" i="1"/>
  <c r="FJ246" i="1"/>
  <c r="FI246" i="1"/>
  <c r="FH246" i="1"/>
  <c r="FG246" i="1"/>
  <c r="FF246" i="1"/>
  <c r="FE246" i="1"/>
  <c r="FD246" i="1"/>
  <c r="FC246" i="1"/>
  <c r="FB246" i="1"/>
  <c r="FA246" i="1"/>
  <c r="EZ246" i="1"/>
  <c r="EY246" i="1"/>
  <c r="EX246" i="1"/>
  <c r="EW246" i="1"/>
  <c r="EV246" i="1"/>
  <c r="EU246" i="1"/>
  <c r="ET246" i="1"/>
  <c r="ES246" i="1"/>
  <c r="ER246" i="1"/>
  <c r="EQ246" i="1"/>
  <c r="EQ257" i="1" s="1"/>
  <c r="EP246" i="1"/>
  <c r="EO246" i="1"/>
  <c r="EN246" i="1"/>
  <c r="EM246" i="1"/>
  <c r="EL246" i="1"/>
  <c r="EK246" i="1"/>
  <c r="EJ246" i="1"/>
  <c r="EI246" i="1"/>
  <c r="EH246" i="1"/>
  <c r="EG246" i="1"/>
  <c r="EF246" i="1"/>
  <c r="EE246" i="1"/>
  <c r="ED246" i="1"/>
  <c r="EC246" i="1"/>
  <c r="EB246" i="1"/>
  <c r="EA246" i="1"/>
  <c r="DZ246" i="1"/>
  <c r="DY246" i="1"/>
  <c r="DX246" i="1"/>
  <c r="DW246" i="1"/>
  <c r="DV246" i="1"/>
  <c r="DU246" i="1"/>
  <c r="DT246" i="1"/>
  <c r="DS246" i="1"/>
  <c r="DR246" i="1"/>
  <c r="DQ246" i="1"/>
  <c r="DP246" i="1"/>
  <c r="DO246" i="1"/>
  <c r="DM246" i="1"/>
  <c r="DL246" i="1"/>
  <c r="DK246" i="1"/>
  <c r="DJ246" i="1"/>
  <c r="DI246" i="1"/>
  <c r="DH246" i="1"/>
  <c r="DG246" i="1"/>
  <c r="DF246" i="1"/>
  <c r="DE246" i="1"/>
  <c r="DD246" i="1"/>
  <c r="DC246" i="1"/>
  <c r="DB246" i="1"/>
  <c r="DA246" i="1"/>
  <c r="CZ246" i="1"/>
  <c r="CY246" i="1"/>
  <c r="CX246" i="1"/>
  <c r="CW246" i="1"/>
  <c r="CV246" i="1"/>
  <c r="CU246" i="1"/>
  <c r="CT246" i="1"/>
  <c r="CS246" i="1"/>
  <c r="CR246" i="1"/>
  <c r="CQ246" i="1"/>
  <c r="CP246" i="1"/>
  <c r="CO246" i="1"/>
  <c r="CN246" i="1"/>
  <c r="CM246" i="1"/>
  <c r="CL246" i="1"/>
  <c r="CK246" i="1"/>
  <c r="CJ246" i="1"/>
  <c r="CI246" i="1"/>
  <c r="CH246" i="1"/>
  <c r="CG246" i="1"/>
  <c r="CF246" i="1"/>
  <c r="CE246" i="1"/>
  <c r="CD246" i="1"/>
  <c r="CC246" i="1"/>
  <c r="CB246" i="1"/>
  <c r="CA246" i="1"/>
  <c r="BZ246" i="1"/>
  <c r="BY246" i="1"/>
  <c r="BX246" i="1"/>
  <c r="BW246" i="1"/>
  <c r="BV246" i="1"/>
  <c r="BU246" i="1"/>
  <c r="BT246" i="1"/>
  <c r="BS246" i="1"/>
  <c r="BR246" i="1"/>
  <c r="BQ246" i="1"/>
  <c r="BP246" i="1"/>
  <c r="BO246" i="1"/>
  <c r="BN246" i="1"/>
  <c r="BM246" i="1"/>
  <c r="BL246" i="1"/>
  <c r="BK246" i="1"/>
  <c r="BJ246" i="1"/>
  <c r="BI246" i="1"/>
  <c r="BH246" i="1"/>
  <c r="BG246" i="1"/>
  <c r="BF246" i="1"/>
  <c r="BE246" i="1"/>
  <c r="BD246" i="1"/>
  <c r="BC246" i="1"/>
  <c r="BB246" i="1"/>
  <c r="BA246" i="1"/>
  <c r="AZ246" i="1"/>
  <c r="AY246" i="1"/>
  <c r="AX246" i="1"/>
  <c r="AW246" i="1"/>
  <c r="AV246" i="1"/>
  <c r="AU246" i="1"/>
  <c r="AT246" i="1"/>
  <c r="AS246" i="1"/>
  <c r="AR246" i="1"/>
  <c r="AQ246" i="1"/>
  <c r="AP246" i="1"/>
  <c r="AO246" i="1"/>
  <c r="AN246" i="1"/>
  <c r="AM246" i="1"/>
  <c r="AL246" i="1"/>
  <c r="AK246" i="1"/>
  <c r="AJ246" i="1"/>
  <c r="AI246" i="1"/>
  <c r="AH246" i="1"/>
  <c r="AG246" i="1"/>
  <c r="AF246" i="1"/>
  <c r="AE246" i="1"/>
  <c r="AD246" i="1"/>
  <c r="AC246" i="1"/>
  <c r="AB246" i="1"/>
  <c r="AA246" i="1"/>
  <c r="Z246" i="1"/>
  <c r="Y246" i="1"/>
  <c r="X246" i="1"/>
  <c r="W246" i="1"/>
  <c r="V246" i="1"/>
  <c r="U246" i="1"/>
  <c r="T246" i="1"/>
  <c r="S246" i="1"/>
  <c r="R246" i="1"/>
  <c r="Q246" i="1"/>
  <c r="P246" i="1"/>
  <c r="O246" i="1"/>
  <c r="N246" i="1"/>
  <c r="M246" i="1"/>
  <c r="L246" i="1"/>
  <c r="K246" i="1"/>
  <c r="J246" i="1"/>
  <c r="I246" i="1"/>
  <c r="H246" i="1"/>
  <c r="G246" i="1"/>
  <c r="F246" i="1"/>
  <c r="E246" i="1"/>
  <c r="D246" i="1"/>
  <c r="C246" i="1"/>
  <c r="FZ228" i="1"/>
  <c r="FZ218" i="1"/>
  <c r="X201" i="1"/>
  <c r="C200" i="1"/>
  <c r="FX192" i="1"/>
  <c r="FW192" i="1"/>
  <c r="FV192" i="1"/>
  <c r="FU192" i="1"/>
  <c r="FT192" i="1"/>
  <c r="FS192" i="1"/>
  <c r="FR192" i="1"/>
  <c r="FQ192" i="1"/>
  <c r="FP192" i="1"/>
  <c r="FO192" i="1"/>
  <c r="FN192" i="1"/>
  <c r="FM192" i="1"/>
  <c r="FL192" i="1"/>
  <c r="FK192" i="1"/>
  <c r="FJ192" i="1"/>
  <c r="FI192" i="1"/>
  <c r="FH192" i="1"/>
  <c r="FG192" i="1"/>
  <c r="FF192" i="1"/>
  <c r="FE192" i="1"/>
  <c r="FD192" i="1"/>
  <c r="FC192" i="1"/>
  <c r="FB192" i="1"/>
  <c r="FA192" i="1"/>
  <c r="EZ192" i="1"/>
  <c r="EY192" i="1"/>
  <c r="EX192" i="1"/>
  <c r="EW192" i="1"/>
  <c r="EV192" i="1"/>
  <c r="EU192" i="1"/>
  <c r="ET192" i="1"/>
  <c r="ES192" i="1"/>
  <c r="ER192" i="1"/>
  <c r="EQ192" i="1"/>
  <c r="EP192" i="1"/>
  <c r="EO192" i="1"/>
  <c r="EN192" i="1"/>
  <c r="EM192" i="1"/>
  <c r="EL192" i="1"/>
  <c r="EK192" i="1"/>
  <c r="EJ192" i="1"/>
  <c r="EI192" i="1"/>
  <c r="EH192" i="1"/>
  <c r="EG192" i="1"/>
  <c r="EF192" i="1"/>
  <c r="EE192" i="1"/>
  <c r="ED192" i="1"/>
  <c r="EC192" i="1"/>
  <c r="EB192" i="1"/>
  <c r="EA192" i="1"/>
  <c r="DZ192" i="1"/>
  <c r="DY192" i="1"/>
  <c r="DX192" i="1"/>
  <c r="DW192" i="1"/>
  <c r="DV192" i="1"/>
  <c r="DU192" i="1"/>
  <c r="DT192" i="1"/>
  <c r="DS192" i="1"/>
  <c r="DR192" i="1"/>
  <c r="DQ192" i="1"/>
  <c r="DP192" i="1"/>
  <c r="DO192" i="1"/>
  <c r="DN192" i="1"/>
  <c r="DM192" i="1"/>
  <c r="DL192" i="1"/>
  <c r="DK192" i="1"/>
  <c r="DJ192" i="1"/>
  <c r="DI192" i="1"/>
  <c r="DH192" i="1"/>
  <c r="DG192" i="1"/>
  <c r="DF192" i="1"/>
  <c r="DE192" i="1"/>
  <c r="DD192" i="1"/>
  <c r="DC192" i="1"/>
  <c r="DB192" i="1"/>
  <c r="DA192" i="1"/>
  <c r="CZ192" i="1"/>
  <c r="CY192" i="1"/>
  <c r="CX192" i="1"/>
  <c r="CW192" i="1"/>
  <c r="CV192" i="1"/>
  <c r="CU192" i="1"/>
  <c r="CT192" i="1"/>
  <c r="CS192" i="1"/>
  <c r="CR192" i="1"/>
  <c r="CQ192" i="1"/>
  <c r="CP192" i="1"/>
  <c r="CO192" i="1"/>
  <c r="CN192" i="1"/>
  <c r="CM192" i="1"/>
  <c r="CL192" i="1"/>
  <c r="CK192" i="1"/>
  <c r="CJ192" i="1"/>
  <c r="CI192" i="1"/>
  <c r="CH192" i="1"/>
  <c r="CG192" i="1"/>
  <c r="CF192" i="1"/>
  <c r="CE192" i="1"/>
  <c r="CD192" i="1"/>
  <c r="CC192" i="1"/>
  <c r="CB192" i="1"/>
  <c r="CA192" i="1"/>
  <c r="BZ192" i="1"/>
  <c r="BY192" i="1"/>
  <c r="BX192" i="1"/>
  <c r="BW192" i="1"/>
  <c r="BV192" i="1"/>
  <c r="BU192" i="1"/>
  <c r="BT192" i="1"/>
  <c r="BS192" i="1"/>
  <c r="BR192" i="1"/>
  <c r="BQ192" i="1"/>
  <c r="BP192" i="1"/>
  <c r="BO192" i="1"/>
  <c r="BN192" i="1"/>
  <c r="BM192" i="1"/>
  <c r="BL192" i="1"/>
  <c r="BK192" i="1"/>
  <c r="BJ192" i="1"/>
  <c r="BI192" i="1"/>
  <c r="BH192" i="1"/>
  <c r="BG192" i="1"/>
  <c r="BF192" i="1"/>
  <c r="BE192" i="1"/>
  <c r="BD192" i="1"/>
  <c r="BC192" i="1"/>
  <c r="BB192" i="1"/>
  <c r="BA192" i="1"/>
  <c r="AZ192" i="1"/>
  <c r="AY192" i="1"/>
  <c r="AX192" i="1"/>
  <c r="AW192" i="1"/>
  <c r="AV192" i="1"/>
  <c r="AU192" i="1"/>
  <c r="AT192" i="1"/>
  <c r="AS192" i="1"/>
  <c r="AR192" i="1"/>
  <c r="AQ192" i="1"/>
  <c r="AP192" i="1"/>
  <c r="AO192" i="1"/>
  <c r="AN192" i="1"/>
  <c r="AM192" i="1"/>
  <c r="AL192" i="1"/>
  <c r="AK192" i="1"/>
  <c r="AJ192" i="1"/>
  <c r="AI192" i="1"/>
  <c r="AH192" i="1"/>
  <c r="AG192" i="1"/>
  <c r="AF192" i="1"/>
  <c r="AE192" i="1"/>
  <c r="AD192" i="1"/>
  <c r="AC192" i="1"/>
  <c r="AB192" i="1"/>
  <c r="AA192" i="1"/>
  <c r="Z192" i="1"/>
  <c r="Y192" i="1"/>
  <c r="X192" i="1"/>
  <c r="W192" i="1"/>
  <c r="V192" i="1"/>
  <c r="U192" i="1"/>
  <c r="T192" i="1"/>
  <c r="S192" i="1"/>
  <c r="R192" i="1"/>
  <c r="Q192" i="1"/>
  <c r="P192" i="1"/>
  <c r="O192" i="1"/>
  <c r="N192" i="1"/>
  <c r="M192" i="1"/>
  <c r="L192" i="1"/>
  <c r="K192" i="1"/>
  <c r="J192" i="1"/>
  <c r="I192" i="1"/>
  <c r="H192" i="1"/>
  <c r="G192" i="1"/>
  <c r="F192" i="1"/>
  <c r="E192" i="1"/>
  <c r="D192" i="1"/>
  <c r="FY171" i="1"/>
  <c r="FX171" i="1"/>
  <c r="FW171" i="1"/>
  <c r="FV171" i="1"/>
  <c r="FU171" i="1"/>
  <c r="FT171" i="1"/>
  <c r="FS171" i="1"/>
  <c r="FR171" i="1"/>
  <c r="FQ171" i="1"/>
  <c r="FP171" i="1"/>
  <c r="FO171" i="1"/>
  <c r="FN171" i="1"/>
  <c r="FM171" i="1"/>
  <c r="FL171" i="1"/>
  <c r="FK171" i="1"/>
  <c r="FJ171" i="1"/>
  <c r="FI171" i="1"/>
  <c r="FH171" i="1"/>
  <c r="FG171" i="1"/>
  <c r="FF171" i="1"/>
  <c r="FE171" i="1"/>
  <c r="FD171" i="1"/>
  <c r="FC171" i="1"/>
  <c r="FB171" i="1"/>
  <c r="FA171" i="1"/>
  <c r="EZ171" i="1"/>
  <c r="EY171" i="1"/>
  <c r="EX171" i="1"/>
  <c r="EW171" i="1"/>
  <c r="EV171" i="1"/>
  <c r="EU171" i="1"/>
  <c r="ET171" i="1"/>
  <c r="ES171" i="1"/>
  <c r="ER171" i="1"/>
  <c r="EQ171" i="1"/>
  <c r="EP171" i="1"/>
  <c r="EO171" i="1"/>
  <c r="EN171" i="1"/>
  <c r="EM171" i="1"/>
  <c r="EL171" i="1"/>
  <c r="EK171" i="1"/>
  <c r="EJ171" i="1"/>
  <c r="EI171" i="1"/>
  <c r="EH171" i="1"/>
  <c r="EG171" i="1"/>
  <c r="EF171" i="1"/>
  <c r="EE171" i="1"/>
  <c r="ED171" i="1"/>
  <c r="EC171" i="1"/>
  <c r="EB171" i="1"/>
  <c r="EA171" i="1"/>
  <c r="DZ171" i="1"/>
  <c r="DY171" i="1"/>
  <c r="DX171" i="1"/>
  <c r="DW171" i="1"/>
  <c r="DV171" i="1"/>
  <c r="DU171" i="1"/>
  <c r="DT171" i="1"/>
  <c r="DS171" i="1"/>
  <c r="DR171" i="1"/>
  <c r="DQ171" i="1"/>
  <c r="DP171" i="1"/>
  <c r="DO171" i="1"/>
  <c r="DN171" i="1"/>
  <c r="DM171" i="1"/>
  <c r="DL171" i="1"/>
  <c r="DK171" i="1"/>
  <c r="DJ171" i="1"/>
  <c r="DI171" i="1"/>
  <c r="DH171" i="1"/>
  <c r="DG171" i="1"/>
  <c r="DF171" i="1"/>
  <c r="DE171" i="1"/>
  <c r="DD171" i="1"/>
  <c r="DC171" i="1"/>
  <c r="DB171" i="1"/>
  <c r="DA171" i="1"/>
  <c r="CZ171" i="1"/>
  <c r="CY171" i="1"/>
  <c r="CX171" i="1"/>
  <c r="CW171" i="1"/>
  <c r="CV171" i="1"/>
  <c r="CU171" i="1"/>
  <c r="CT171" i="1"/>
  <c r="CS171" i="1"/>
  <c r="CR171" i="1"/>
  <c r="CQ171" i="1"/>
  <c r="CP171" i="1"/>
  <c r="CO171" i="1"/>
  <c r="CN171" i="1"/>
  <c r="CM171" i="1"/>
  <c r="CL171" i="1"/>
  <c r="CK171" i="1"/>
  <c r="CJ171" i="1"/>
  <c r="CI171" i="1"/>
  <c r="CH171" i="1"/>
  <c r="CG171" i="1"/>
  <c r="CF171" i="1"/>
  <c r="CE171" i="1"/>
  <c r="CD171" i="1"/>
  <c r="CC171" i="1"/>
  <c r="CB171" i="1"/>
  <c r="CA171" i="1"/>
  <c r="BZ171" i="1"/>
  <c r="BY171" i="1"/>
  <c r="BX171" i="1"/>
  <c r="BW171" i="1"/>
  <c r="BV171" i="1"/>
  <c r="BU171" i="1"/>
  <c r="BT171" i="1"/>
  <c r="BS171" i="1"/>
  <c r="BR171" i="1"/>
  <c r="BQ171" i="1"/>
  <c r="BP171" i="1"/>
  <c r="BO171" i="1"/>
  <c r="BN171" i="1"/>
  <c r="BM171" i="1"/>
  <c r="BL171" i="1"/>
  <c r="BK171" i="1"/>
  <c r="BJ171" i="1"/>
  <c r="BI171" i="1"/>
  <c r="BH171" i="1"/>
  <c r="BG171" i="1"/>
  <c r="BF171" i="1"/>
  <c r="BE171" i="1"/>
  <c r="BD171" i="1"/>
  <c r="BC171" i="1"/>
  <c r="BB171"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I171" i="1"/>
  <c r="H171" i="1"/>
  <c r="G171" i="1"/>
  <c r="F171" i="1"/>
  <c r="E171" i="1"/>
  <c r="D171" i="1"/>
  <c r="FY170" i="1"/>
  <c r="FZ168" i="1"/>
  <c r="FX167" i="1"/>
  <c r="FW167" i="1"/>
  <c r="FV167" i="1"/>
  <c r="FU167" i="1"/>
  <c r="FT167" i="1"/>
  <c r="FS167" i="1"/>
  <c r="FR167" i="1"/>
  <c r="FQ167" i="1"/>
  <c r="FP167" i="1"/>
  <c r="FO167" i="1"/>
  <c r="FN167" i="1"/>
  <c r="FM167" i="1"/>
  <c r="FL167" i="1"/>
  <c r="FK167" i="1"/>
  <c r="FJ167" i="1"/>
  <c r="FI167" i="1"/>
  <c r="FH167" i="1"/>
  <c r="FG167" i="1"/>
  <c r="FF167" i="1"/>
  <c r="FE167" i="1"/>
  <c r="FD167" i="1"/>
  <c r="FC167" i="1"/>
  <c r="FB167" i="1"/>
  <c r="FA167" i="1"/>
  <c r="EZ167" i="1"/>
  <c r="EY167" i="1"/>
  <c r="EX167" i="1"/>
  <c r="EW167" i="1"/>
  <c r="EV167" i="1"/>
  <c r="EU167" i="1"/>
  <c r="ET167" i="1"/>
  <c r="ES167" i="1"/>
  <c r="ER167" i="1"/>
  <c r="EQ167" i="1"/>
  <c r="EP167" i="1"/>
  <c r="EO167" i="1"/>
  <c r="EN167" i="1"/>
  <c r="EM167" i="1"/>
  <c r="EL167" i="1"/>
  <c r="EK167" i="1"/>
  <c r="EJ167" i="1"/>
  <c r="EI167" i="1"/>
  <c r="EH167" i="1"/>
  <c r="EG167" i="1"/>
  <c r="EF167" i="1"/>
  <c r="EE167" i="1"/>
  <c r="ED167" i="1"/>
  <c r="EC167" i="1"/>
  <c r="EB167" i="1"/>
  <c r="EA167" i="1"/>
  <c r="DZ167" i="1"/>
  <c r="DY167" i="1"/>
  <c r="DX167" i="1"/>
  <c r="DW167" i="1"/>
  <c r="DV167" i="1"/>
  <c r="DU167" i="1"/>
  <c r="DT167" i="1"/>
  <c r="DS167" i="1"/>
  <c r="DR167" i="1"/>
  <c r="DQ167" i="1"/>
  <c r="DP167" i="1"/>
  <c r="DO167" i="1"/>
  <c r="DN167" i="1"/>
  <c r="DM167" i="1"/>
  <c r="DL167" i="1"/>
  <c r="DK167" i="1"/>
  <c r="DJ167" i="1"/>
  <c r="DI167" i="1"/>
  <c r="DH167" i="1"/>
  <c r="DG167" i="1"/>
  <c r="DF167" i="1"/>
  <c r="DE167" i="1"/>
  <c r="DD167" i="1"/>
  <c r="DC167" i="1"/>
  <c r="DB167" i="1"/>
  <c r="DA167" i="1"/>
  <c r="CZ167" i="1"/>
  <c r="CY167" i="1"/>
  <c r="CX167" i="1"/>
  <c r="CW167" i="1"/>
  <c r="CV167" i="1"/>
  <c r="CU167" i="1"/>
  <c r="CT167" i="1"/>
  <c r="CS167" i="1"/>
  <c r="CR167" i="1"/>
  <c r="CQ167" i="1"/>
  <c r="CP167" i="1"/>
  <c r="CO167" i="1"/>
  <c r="CN167" i="1"/>
  <c r="CM167" i="1"/>
  <c r="CL167" i="1"/>
  <c r="CK167" i="1"/>
  <c r="CJ167" i="1"/>
  <c r="CI167" i="1"/>
  <c r="CH167" i="1"/>
  <c r="CG167" i="1"/>
  <c r="CF167" i="1"/>
  <c r="CE167" i="1"/>
  <c r="CD167" i="1"/>
  <c r="CC167" i="1"/>
  <c r="CB167" i="1"/>
  <c r="CA167" i="1"/>
  <c r="BZ167" i="1"/>
  <c r="BY167" i="1"/>
  <c r="BX167" i="1"/>
  <c r="BW167" i="1"/>
  <c r="BV167" i="1"/>
  <c r="BU167" i="1"/>
  <c r="BT167" i="1"/>
  <c r="BS167" i="1"/>
  <c r="BR167" i="1"/>
  <c r="BQ167" i="1"/>
  <c r="BP167" i="1"/>
  <c r="BO167" i="1"/>
  <c r="BN167" i="1"/>
  <c r="BM167" i="1"/>
  <c r="BL167" i="1"/>
  <c r="BK167" i="1"/>
  <c r="BJ167" i="1"/>
  <c r="BI167" i="1"/>
  <c r="BH167" i="1"/>
  <c r="BG167" i="1"/>
  <c r="BF167" i="1"/>
  <c r="BE167" i="1"/>
  <c r="BD167" i="1"/>
  <c r="BC167" i="1"/>
  <c r="BB167" i="1"/>
  <c r="BA167" i="1"/>
  <c r="AZ167" i="1"/>
  <c r="AY167" i="1"/>
  <c r="AX167" i="1"/>
  <c r="AW167" i="1"/>
  <c r="AV167" i="1"/>
  <c r="AU167" i="1"/>
  <c r="AT167" i="1"/>
  <c r="AS167" i="1"/>
  <c r="AR167" i="1"/>
  <c r="AQ167" i="1"/>
  <c r="AP167" i="1"/>
  <c r="AO167" i="1"/>
  <c r="AN167" i="1"/>
  <c r="AM167" i="1"/>
  <c r="AL167" i="1"/>
  <c r="AK167" i="1"/>
  <c r="AJ167" i="1"/>
  <c r="AI167" i="1"/>
  <c r="AH167" i="1"/>
  <c r="AG167" i="1"/>
  <c r="AF167" i="1"/>
  <c r="AE167" i="1"/>
  <c r="AD167" i="1"/>
  <c r="AC167" i="1"/>
  <c r="AB167" i="1"/>
  <c r="AA167" i="1"/>
  <c r="Z167" i="1"/>
  <c r="Y167" i="1"/>
  <c r="X167" i="1"/>
  <c r="W167" i="1"/>
  <c r="V167" i="1"/>
  <c r="U167" i="1"/>
  <c r="T167" i="1"/>
  <c r="S167" i="1"/>
  <c r="R167" i="1"/>
  <c r="Q167" i="1"/>
  <c r="P167" i="1"/>
  <c r="O167" i="1"/>
  <c r="N167" i="1"/>
  <c r="M167" i="1"/>
  <c r="L167" i="1"/>
  <c r="K167" i="1"/>
  <c r="J167" i="1"/>
  <c r="I167" i="1"/>
  <c r="H167" i="1"/>
  <c r="G167" i="1"/>
  <c r="F167" i="1"/>
  <c r="E167" i="1"/>
  <c r="D167" i="1"/>
  <c r="FX142" i="1"/>
  <c r="FW142" i="1"/>
  <c r="FV142" i="1"/>
  <c r="FU142" i="1"/>
  <c r="FT142" i="1"/>
  <c r="FS142" i="1"/>
  <c r="FR142" i="1"/>
  <c r="FQ142" i="1"/>
  <c r="FP142" i="1"/>
  <c r="FO142" i="1"/>
  <c r="FN142" i="1"/>
  <c r="FM142" i="1"/>
  <c r="FL142" i="1"/>
  <c r="FK142" i="1"/>
  <c r="FJ142" i="1"/>
  <c r="FI142" i="1"/>
  <c r="FH142" i="1"/>
  <c r="FG142" i="1"/>
  <c r="FF142" i="1"/>
  <c r="FE142" i="1"/>
  <c r="FD142" i="1"/>
  <c r="FC142" i="1"/>
  <c r="FB142" i="1"/>
  <c r="FA142" i="1"/>
  <c r="EZ142" i="1"/>
  <c r="EY142" i="1"/>
  <c r="EX142" i="1"/>
  <c r="EW142" i="1"/>
  <c r="EV142" i="1"/>
  <c r="EU142" i="1"/>
  <c r="ET142" i="1"/>
  <c r="ES142" i="1"/>
  <c r="ER142" i="1"/>
  <c r="EQ142" i="1"/>
  <c r="EP142" i="1"/>
  <c r="EO142" i="1"/>
  <c r="EN142" i="1"/>
  <c r="EM142" i="1"/>
  <c r="EL142" i="1"/>
  <c r="EK142" i="1"/>
  <c r="EJ142" i="1"/>
  <c r="EI142" i="1"/>
  <c r="EH142" i="1"/>
  <c r="EG142" i="1"/>
  <c r="EF142" i="1"/>
  <c r="EE142" i="1"/>
  <c r="ED142" i="1"/>
  <c r="EC142" i="1"/>
  <c r="EB142" i="1"/>
  <c r="EA142" i="1"/>
  <c r="DZ142" i="1"/>
  <c r="DY142" i="1"/>
  <c r="DX142" i="1"/>
  <c r="DW142" i="1"/>
  <c r="DV142" i="1"/>
  <c r="DU142" i="1"/>
  <c r="DT142" i="1"/>
  <c r="DS142" i="1"/>
  <c r="DR142" i="1"/>
  <c r="DQ142" i="1"/>
  <c r="DP142" i="1"/>
  <c r="DO142" i="1"/>
  <c r="DN142" i="1"/>
  <c r="DM142" i="1"/>
  <c r="DL142" i="1"/>
  <c r="DK142" i="1"/>
  <c r="DJ142" i="1"/>
  <c r="DI142" i="1"/>
  <c r="DH142" i="1"/>
  <c r="DG142" i="1"/>
  <c r="DF142" i="1"/>
  <c r="DE142" i="1"/>
  <c r="DD142" i="1"/>
  <c r="DC142" i="1"/>
  <c r="DB142" i="1"/>
  <c r="DA142" i="1"/>
  <c r="CZ142" i="1"/>
  <c r="CY142" i="1"/>
  <c r="CX142" i="1"/>
  <c r="CW142" i="1"/>
  <c r="CV142" i="1"/>
  <c r="CU142" i="1"/>
  <c r="CT142" i="1"/>
  <c r="CS142" i="1"/>
  <c r="CR142" i="1"/>
  <c r="CQ142" i="1"/>
  <c r="CP142" i="1"/>
  <c r="CO142" i="1"/>
  <c r="CN142" i="1"/>
  <c r="CM142" i="1"/>
  <c r="CL142" i="1"/>
  <c r="CK142" i="1"/>
  <c r="CJ142" i="1"/>
  <c r="CI142" i="1"/>
  <c r="CH142" i="1"/>
  <c r="CG142" i="1"/>
  <c r="CF142" i="1"/>
  <c r="CE142" i="1"/>
  <c r="CD142" i="1"/>
  <c r="CC142" i="1"/>
  <c r="CB142" i="1"/>
  <c r="CA142" i="1"/>
  <c r="BZ142" i="1"/>
  <c r="BY142" i="1"/>
  <c r="BX142" i="1"/>
  <c r="BW142" i="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I142" i="1"/>
  <c r="H142" i="1"/>
  <c r="G142" i="1"/>
  <c r="F142" i="1"/>
  <c r="E142" i="1"/>
  <c r="D142" i="1"/>
  <c r="FX137" i="1"/>
  <c r="FW137" i="1"/>
  <c r="FV137" i="1"/>
  <c r="FU137" i="1"/>
  <c r="FT137" i="1"/>
  <c r="FS137" i="1"/>
  <c r="FR137" i="1"/>
  <c r="FQ137" i="1"/>
  <c r="FP137" i="1"/>
  <c r="FO137" i="1"/>
  <c r="FN137" i="1"/>
  <c r="FM137" i="1"/>
  <c r="FL137" i="1"/>
  <c r="FK137" i="1"/>
  <c r="FJ137" i="1"/>
  <c r="FI137" i="1"/>
  <c r="FH137" i="1"/>
  <c r="FG137" i="1"/>
  <c r="FF137" i="1"/>
  <c r="FE137" i="1"/>
  <c r="FD137" i="1"/>
  <c r="FC137" i="1"/>
  <c r="FB137" i="1"/>
  <c r="FA137" i="1"/>
  <c r="EZ137" i="1"/>
  <c r="EY137" i="1"/>
  <c r="EX137" i="1"/>
  <c r="EW137" i="1"/>
  <c r="EV137" i="1"/>
  <c r="EU137" i="1"/>
  <c r="ET137" i="1"/>
  <c r="ES137" i="1"/>
  <c r="ER137" i="1"/>
  <c r="EQ137" i="1"/>
  <c r="EP137" i="1"/>
  <c r="EO137" i="1"/>
  <c r="EN137" i="1"/>
  <c r="EM137" i="1"/>
  <c r="EL137" i="1"/>
  <c r="EK137" i="1"/>
  <c r="EJ137" i="1"/>
  <c r="EI137" i="1"/>
  <c r="EH137" i="1"/>
  <c r="EG137" i="1"/>
  <c r="EF137" i="1"/>
  <c r="EE137" i="1"/>
  <c r="ED137" i="1"/>
  <c r="EC137" i="1"/>
  <c r="EB137" i="1"/>
  <c r="EA137" i="1"/>
  <c r="DZ137" i="1"/>
  <c r="DY137" i="1"/>
  <c r="DX137" i="1"/>
  <c r="DW137" i="1"/>
  <c r="DV137" i="1"/>
  <c r="DU137" i="1"/>
  <c r="DT137" i="1"/>
  <c r="DS137" i="1"/>
  <c r="DR137" i="1"/>
  <c r="DQ137" i="1"/>
  <c r="DP137" i="1"/>
  <c r="DO137" i="1"/>
  <c r="DN137" i="1"/>
  <c r="DM137" i="1"/>
  <c r="DL137" i="1"/>
  <c r="DK137" i="1"/>
  <c r="DJ137" i="1"/>
  <c r="DI137" i="1"/>
  <c r="DH137" i="1"/>
  <c r="DG137" i="1"/>
  <c r="DF137" i="1"/>
  <c r="DE137" i="1"/>
  <c r="DD137" i="1"/>
  <c r="DC137" i="1"/>
  <c r="DB137" i="1"/>
  <c r="DA137" i="1"/>
  <c r="CZ137" i="1"/>
  <c r="CY137" i="1"/>
  <c r="CX137" i="1"/>
  <c r="CW137" i="1"/>
  <c r="CV137" i="1"/>
  <c r="CU137" i="1"/>
  <c r="CT137" i="1"/>
  <c r="CS137" i="1"/>
  <c r="CR137" i="1"/>
  <c r="CQ137" i="1"/>
  <c r="CP137" i="1"/>
  <c r="CO137" i="1"/>
  <c r="CN137" i="1"/>
  <c r="CM137" i="1"/>
  <c r="CL137" i="1"/>
  <c r="CK137" i="1"/>
  <c r="CJ137" i="1"/>
  <c r="CI137" i="1"/>
  <c r="CH137" i="1"/>
  <c r="CG137" i="1"/>
  <c r="CF137" i="1"/>
  <c r="CE137" i="1"/>
  <c r="CD137" i="1"/>
  <c r="CC137" i="1"/>
  <c r="CB137"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I137" i="1"/>
  <c r="H137" i="1"/>
  <c r="G137" i="1"/>
  <c r="F137" i="1"/>
  <c r="E137" i="1"/>
  <c r="D137" i="1"/>
  <c r="FX133" i="1"/>
  <c r="FW133" i="1"/>
  <c r="FV133" i="1"/>
  <c r="FU133" i="1"/>
  <c r="FT133" i="1"/>
  <c r="FS133" i="1"/>
  <c r="FR133" i="1"/>
  <c r="FQ133" i="1"/>
  <c r="FP133" i="1"/>
  <c r="FO133" i="1"/>
  <c r="FN133" i="1"/>
  <c r="FM133" i="1"/>
  <c r="FL133" i="1"/>
  <c r="FK133" i="1"/>
  <c r="FJ133" i="1"/>
  <c r="FI133" i="1"/>
  <c r="FH133" i="1"/>
  <c r="FG133" i="1"/>
  <c r="FF133" i="1"/>
  <c r="FE133" i="1"/>
  <c r="FD133" i="1"/>
  <c r="FC133" i="1"/>
  <c r="FB133" i="1"/>
  <c r="FA133" i="1"/>
  <c r="EZ133" i="1"/>
  <c r="EY133" i="1"/>
  <c r="EX133" i="1"/>
  <c r="EW133" i="1"/>
  <c r="EV133" i="1"/>
  <c r="EU133" i="1"/>
  <c r="ET133" i="1"/>
  <c r="ES133" i="1"/>
  <c r="ER133" i="1"/>
  <c r="EQ133" i="1"/>
  <c r="EP133" i="1"/>
  <c r="EO133" i="1"/>
  <c r="EN133" i="1"/>
  <c r="EM133" i="1"/>
  <c r="EL133" i="1"/>
  <c r="EK133" i="1"/>
  <c r="EJ133" i="1"/>
  <c r="EI133" i="1"/>
  <c r="EH133" i="1"/>
  <c r="EG133" i="1"/>
  <c r="EF133" i="1"/>
  <c r="EE133" i="1"/>
  <c r="ED133" i="1"/>
  <c r="EC133" i="1"/>
  <c r="EB133" i="1"/>
  <c r="EA133" i="1"/>
  <c r="DZ133" i="1"/>
  <c r="DY133" i="1"/>
  <c r="DX133" i="1"/>
  <c r="DW133" i="1"/>
  <c r="DV133" i="1"/>
  <c r="DU133" i="1"/>
  <c r="DT133" i="1"/>
  <c r="DS133" i="1"/>
  <c r="DR133" i="1"/>
  <c r="DQ133" i="1"/>
  <c r="DP133" i="1"/>
  <c r="DO133" i="1"/>
  <c r="DN133" i="1"/>
  <c r="DM133" i="1"/>
  <c r="DL133" i="1"/>
  <c r="DK133" i="1"/>
  <c r="DJ133" i="1"/>
  <c r="DI133" i="1"/>
  <c r="DH133" i="1"/>
  <c r="DG133" i="1"/>
  <c r="DF133" i="1"/>
  <c r="DE133" i="1"/>
  <c r="DD133" i="1"/>
  <c r="DC133" i="1"/>
  <c r="DB133" i="1"/>
  <c r="DA133" i="1"/>
  <c r="CZ133" i="1"/>
  <c r="CY133" i="1"/>
  <c r="CX133" i="1"/>
  <c r="CW133" i="1"/>
  <c r="CV133" i="1"/>
  <c r="CU133" i="1"/>
  <c r="CT133" i="1"/>
  <c r="CS133" i="1"/>
  <c r="CR133" i="1"/>
  <c r="CQ133" i="1"/>
  <c r="CP133" i="1"/>
  <c r="CO133" i="1"/>
  <c r="CN133" i="1"/>
  <c r="CM133" i="1"/>
  <c r="CL133" i="1"/>
  <c r="CK133" i="1"/>
  <c r="CJ133" i="1"/>
  <c r="CI133" i="1"/>
  <c r="CH133" i="1"/>
  <c r="CG133" i="1"/>
  <c r="CF133" i="1"/>
  <c r="CE133" i="1"/>
  <c r="CD133" i="1"/>
  <c r="CC133" i="1"/>
  <c r="CB133"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AW133" i="1"/>
  <c r="AV133" i="1"/>
  <c r="AU133" i="1"/>
  <c r="AT133" i="1"/>
  <c r="AS133" i="1"/>
  <c r="AR133" i="1"/>
  <c r="AQ133" i="1"/>
  <c r="AP133" i="1"/>
  <c r="AO133" i="1"/>
  <c r="AN133" i="1"/>
  <c r="AM133" i="1"/>
  <c r="AL133" i="1"/>
  <c r="AK133" i="1"/>
  <c r="AJ133" i="1"/>
  <c r="AI133" i="1"/>
  <c r="AH133" i="1"/>
  <c r="AG133" i="1"/>
  <c r="AF133" i="1"/>
  <c r="AE133" i="1"/>
  <c r="AD133" i="1"/>
  <c r="AC133" i="1"/>
  <c r="AB133" i="1"/>
  <c r="AA133" i="1"/>
  <c r="Z133" i="1"/>
  <c r="Y133" i="1"/>
  <c r="X133" i="1"/>
  <c r="W133" i="1"/>
  <c r="V133" i="1"/>
  <c r="U133" i="1"/>
  <c r="T133" i="1"/>
  <c r="S133" i="1"/>
  <c r="R133" i="1"/>
  <c r="Q133" i="1"/>
  <c r="P133" i="1"/>
  <c r="N133" i="1"/>
  <c r="M133" i="1"/>
  <c r="L133" i="1"/>
  <c r="K133" i="1"/>
  <c r="J133" i="1"/>
  <c r="I133" i="1"/>
  <c r="H133" i="1"/>
  <c r="G133" i="1"/>
  <c r="F133" i="1"/>
  <c r="E133" i="1"/>
  <c r="D133" i="1"/>
  <c r="FX132" i="1"/>
  <c r="FX134" i="1" s="1"/>
  <c r="FX135" i="1" s="1"/>
  <c r="FX138" i="1" s="1"/>
  <c r="FW132" i="1"/>
  <c r="FW134" i="1" s="1"/>
  <c r="FW135" i="1" s="1"/>
  <c r="FV132" i="1"/>
  <c r="FV134" i="1" s="1"/>
  <c r="FV135" i="1" s="1"/>
  <c r="FU132" i="1"/>
  <c r="FU134" i="1" s="1"/>
  <c r="FU135" i="1" s="1"/>
  <c r="FT132" i="1"/>
  <c r="FT134" i="1" s="1"/>
  <c r="FT135" i="1" s="1"/>
  <c r="FT138" i="1" s="1"/>
  <c r="FS132" i="1"/>
  <c r="FS134" i="1" s="1"/>
  <c r="FS135" i="1" s="1"/>
  <c r="FS138" i="1" s="1"/>
  <c r="FR132" i="1"/>
  <c r="FR134" i="1" s="1"/>
  <c r="FR135" i="1" s="1"/>
  <c r="FQ132" i="1"/>
  <c r="FQ134" i="1" s="1"/>
  <c r="FQ135" i="1" s="1"/>
  <c r="FP132" i="1"/>
  <c r="FO132" i="1"/>
  <c r="FO134" i="1" s="1"/>
  <c r="FO135" i="1" s="1"/>
  <c r="FO138" i="1" s="1"/>
  <c r="FN132" i="1"/>
  <c r="FN134" i="1" s="1"/>
  <c r="FN135" i="1" s="1"/>
  <c r="FM132" i="1"/>
  <c r="FM134" i="1" s="1"/>
  <c r="FM135" i="1" s="1"/>
  <c r="FL132" i="1"/>
  <c r="FL134" i="1" s="1"/>
  <c r="FL135" i="1" s="1"/>
  <c r="FL138" i="1" s="1"/>
  <c r="FK132" i="1"/>
  <c r="FK134" i="1" s="1"/>
  <c r="FK135" i="1" s="1"/>
  <c r="FJ132" i="1"/>
  <c r="FJ134" i="1" s="1"/>
  <c r="FJ135" i="1" s="1"/>
  <c r="FI132" i="1"/>
  <c r="FI134" i="1" s="1"/>
  <c r="FI135" i="1" s="1"/>
  <c r="FH132" i="1"/>
  <c r="FH134" i="1" s="1"/>
  <c r="FH135" i="1" s="1"/>
  <c r="FH138" i="1" s="1"/>
  <c r="FG132" i="1"/>
  <c r="FG134" i="1" s="1"/>
  <c r="FG135" i="1" s="1"/>
  <c r="FF132" i="1"/>
  <c r="FF134" i="1" s="1"/>
  <c r="FF135" i="1" s="1"/>
  <c r="FE132" i="1"/>
  <c r="FE134" i="1" s="1"/>
  <c r="FE135" i="1" s="1"/>
  <c r="FD132" i="1"/>
  <c r="FD134" i="1" s="1"/>
  <c r="FD135" i="1" s="1"/>
  <c r="FD138" i="1" s="1"/>
  <c r="FD140" i="1" s="1"/>
  <c r="FD178" i="1" s="1"/>
  <c r="FC132" i="1"/>
  <c r="FC134" i="1" s="1"/>
  <c r="FC135" i="1" s="1"/>
  <c r="FC138" i="1" s="1"/>
  <c r="FB132" i="1"/>
  <c r="FB134" i="1" s="1"/>
  <c r="FB135" i="1" s="1"/>
  <c r="FA132" i="1"/>
  <c r="FA134" i="1" s="1"/>
  <c r="FA135" i="1" s="1"/>
  <c r="EZ132" i="1"/>
  <c r="EZ134" i="1" s="1"/>
  <c r="EZ135" i="1" s="1"/>
  <c r="EZ138" i="1" s="1"/>
  <c r="EY132" i="1"/>
  <c r="EY134" i="1" s="1"/>
  <c r="EY135" i="1" s="1"/>
  <c r="EY138" i="1" s="1"/>
  <c r="EX132" i="1"/>
  <c r="EX134" i="1" s="1"/>
  <c r="EX135" i="1" s="1"/>
  <c r="EW132" i="1"/>
  <c r="EW134" i="1" s="1"/>
  <c r="EW135" i="1" s="1"/>
  <c r="EW138" i="1" s="1"/>
  <c r="EV132" i="1"/>
  <c r="EV134" i="1" s="1"/>
  <c r="EV135" i="1" s="1"/>
  <c r="EV138" i="1" s="1"/>
  <c r="EV140" i="1" s="1"/>
  <c r="EV178" i="1" s="1"/>
  <c r="EU132" i="1"/>
  <c r="EU134" i="1" s="1"/>
  <c r="EU135" i="1" s="1"/>
  <c r="EU138" i="1" s="1"/>
  <c r="EU140" i="1" s="1"/>
  <c r="EU178" i="1" s="1"/>
  <c r="ET132" i="1"/>
  <c r="ET134" i="1" s="1"/>
  <c r="ET135" i="1" s="1"/>
  <c r="ES132" i="1"/>
  <c r="ES134" i="1" s="1"/>
  <c r="ES135" i="1" s="1"/>
  <c r="ES138" i="1" s="1"/>
  <c r="ER132" i="1"/>
  <c r="ER134" i="1" s="1"/>
  <c r="ER135" i="1" s="1"/>
  <c r="ER138" i="1" s="1"/>
  <c r="EQ132" i="1"/>
  <c r="EQ134" i="1" s="1"/>
  <c r="EQ135" i="1" s="1"/>
  <c r="EQ138" i="1" s="1"/>
  <c r="EP132" i="1"/>
  <c r="EP134" i="1" s="1"/>
  <c r="EP135" i="1" s="1"/>
  <c r="EO132" i="1"/>
  <c r="EO134" i="1" s="1"/>
  <c r="EO135" i="1" s="1"/>
  <c r="EO138" i="1" s="1"/>
  <c r="EN132" i="1"/>
  <c r="EN134" i="1" s="1"/>
  <c r="EN135" i="1" s="1"/>
  <c r="EN138" i="1" s="1"/>
  <c r="EM132" i="1"/>
  <c r="EM134" i="1" s="1"/>
  <c r="EM135" i="1" s="1"/>
  <c r="EM138" i="1" s="1"/>
  <c r="EM140" i="1" s="1"/>
  <c r="EM178" i="1" s="1"/>
  <c r="EL132" i="1"/>
  <c r="EL134" i="1" s="1"/>
  <c r="EL135" i="1" s="1"/>
  <c r="EK132" i="1"/>
  <c r="EK134" i="1" s="1"/>
  <c r="EK135" i="1" s="1"/>
  <c r="EJ132" i="1"/>
  <c r="EJ134" i="1" s="1"/>
  <c r="EJ135" i="1" s="1"/>
  <c r="EJ138" i="1" s="1"/>
  <c r="EI132" i="1"/>
  <c r="EI134" i="1" s="1"/>
  <c r="EI135" i="1" s="1"/>
  <c r="EI138" i="1" s="1"/>
  <c r="EH132" i="1"/>
  <c r="EH134" i="1" s="1"/>
  <c r="EH135" i="1" s="1"/>
  <c r="EG132" i="1"/>
  <c r="EG134" i="1" s="1"/>
  <c r="EG135" i="1" s="1"/>
  <c r="EF132" i="1"/>
  <c r="EF134" i="1" s="1"/>
  <c r="EF135" i="1" s="1"/>
  <c r="EF138" i="1" s="1"/>
  <c r="EF140" i="1" s="1"/>
  <c r="EF178" i="1" s="1"/>
  <c r="EE132" i="1"/>
  <c r="EE134" i="1" s="1"/>
  <c r="EE135" i="1" s="1"/>
  <c r="EE138" i="1" s="1"/>
  <c r="EE140" i="1" s="1"/>
  <c r="EE178" i="1" s="1"/>
  <c r="ED132" i="1"/>
  <c r="ED134" i="1" s="1"/>
  <c r="ED135" i="1" s="1"/>
  <c r="EC132" i="1"/>
  <c r="EC134" i="1" s="1"/>
  <c r="EC135" i="1" s="1"/>
  <c r="EC138" i="1" s="1"/>
  <c r="EB132" i="1"/>
  <c r="EB134" i="1" s="1"/>
  <c r="EB135" i="1" s="1"/>
  <c r="EB138" i="1" s="1"/>
  <c r="EA132" i="1"/>
  <c r="EA134" i="1" s="1"/>
  <c r="EA135" i="1" s="1"/>
  <c r="EA138" i="1" s="1"/>
  <c r="DZ132" i="1"/>
  <c r="DZ134" i="1" s="1"/>
  <c r="DZ135" i="1" s="1"/>
  <c r="DY132" i="1"/>
  <c r="DY134" i="1" s="1"/>
  <c r="DY135" i="1" s="1"/>
  <c r="DY138" i="1" s="1"/>
  <c r="DX132" i="1"/>
  <c r="DX134" i="1" s="1"/>
  <c r="DX135" i="1" s="1"/>
  <c r="DX138" i="1" s="1"/>
  <c r="DW132" i="1"/>
  <c r="DW134" i="1" s="1"/>
  <c r="DW135" i="1" s="1"/>
  <c r="DW138" i="1" s="1"/>
  <c r="DV132" i="1"/>
  <c r="DV134" i="1" s="1"/>
  <c r="DV135" i="1" s="1"/>
  <c r="DU132" i="1"/>
  <c r="DU134" i="1" s="1"/>
  <c r="DU135" i="1" s="1"/>
  <c r="DU138" i="1" s="1"/>
  <c r="DT132" i="1"/>
  <c r="DT134" i="1" s="1"/>
  <c r="DT135" i="1" s="1"/>
  <c r="DT138" i="1" s="1"/>
  <c r="DT140" i="1" s="1"/>
  <c r="DT178" i="1" s="1"/>
  <c r="DS132" i="1"/>
  <c r="DS134" i="1" s="1"/>
  <c r="DS135" i="1" s="1"/>
  <c r="DS138" i="1" s="1"/>
  <c r="DR132" i="1"/>
  <c r="DR134" i="1" s="1"/>
  <c r="DR135" i="1" s="1"/>
  <c r="DQ134" i="1"/>
  <c r="DQ135" i="1" s="1"/>
  <c r="DQ138" i="1" s="1"/>
  <c r="DP132" i="1"/>
  <c r="DP134" i="1" s="1"/>
  <c r="DP135" i="1" s="1"/>
  <c r="DP138" i="1" s="1"/>
  <c r="DO132" i="1"/>
  <c r="DO134" i="1" s="1"/>
  <c r="DO135" i="1" s="1"/>
  <c r="DN132" i="1"/>
  <c r="DN134" i="1" s="1"/>
  <c r="DN135" i="1" s="1"/>
  <c r="DM132" i="1"/>
  <c r="DM134" i="1" s="1"/>
  <c r="DM135" i="1" s="1"/>
  <c r="DM138" i="1" s="1"/>
  <c r="DL132" i="1"/>
  <c r="DL134" i="1" s="1"/>
  <c r="DL135" i="1" s="1"/>
  <c r="DL138" i="1" s="1"/>
  <c r="DK132" i="1"/>
  <c r="DK134" i="1" s="1"/>
  <c r="DK135" i="1" s="1"/>
  <c r="DJ132" i="1"/>
  <c r="DJ134" i="1" s="1"/>
  <c r="DJ135" i="1" s="1"/>
  <c r="DI132" i="1"/>
  <c r="DI134" i="1" s="1"/>
  <c r="DI135" i="1" s="1"/>
  <c r="DI138" i="1" s="1"/>
  <c r="DH132" i="1"/>
  <c r="DH134" i="1" s="1"/>
  <c r="DH135" i="1" s="1"/>
  <c r="DH138" i="1" s="1"/>
  <c r="DG132" i="1"/>
  <c r="DG134" i="1" s="1"/>
  <c r="DG135" i="1" s="1"/>
  <c r="DG138" i="1" s="1"/>
  <c r="DG140" i="1" s="1"/>
  <c r="DG178" i="1" s="1"/>
  <c r="DF132" i="1"/>
  <c r="DF134" i="1" s="1"/>
  <c r="DF135" i="1" s="1"/>
  <c r="DE132" i="1"/>
  <c r="DE134" i="1" s="1"/>
  <c r="DE135" i="1" s="1"/>
  <c r="DD132" i="1"/>
  <c r="DD134" i="1" s="1"/>
  <c r="DD135" i="1" s="1"/>
  <c r="DD138" i="1" s="1"/>
  <c r="DC132" i="1"/>
  <c r="DC134" i="1" s="1"/>
  <c r="DC135" i="1" s="1"/>
  <c r="DC138" i="1" s="1"/>
  <c r="DB132" i="1"/>
  <c r="DB134" i="1" s="1"/>
  <c r="DB135" i="1" s="1"/>
  <c r="DA132" i="1"/>
  <c r="DA134" i="1" s="1"/>
  <c r="DA135" i="1" s="1"/>
  <c r="CZ132" i="1"/>
  <c r="CZ134" i="1" s="1"/>
  <c r="CZ135" i="1" s="1"/>
  <c r="CZ138" i="1" s="1"/>
  <c r="CY132" i="1"/>
  <c r="CY134" i="1" s="1"/>
  <c r="CY135" i="1" s="1"/>
  <c r="CX132" i="1"/>
  <c r="CX134" i="1" s="1"/>
  <c r="CX135" i="1" s="1"/>
  <c r="CW132" i="1"/>
  <c r="CW134" i="1" s="1"/>
  <c r="CW135" i="1" s="1"/>
  <c r="CW138" i="1" s="1"/>
  <c r="CV134" i="1"/>
  <c r="CV135" i="1" s="1"/>
  <c r="CV138" i="1" s="1"/>
  <c r="CU132" i="1"/>
  <c r="CU134" i="1" s="1"/>
  <c r="CU135" i="1" s="1"/>
  <c r="CT132" i="1"/>
  <c r="CT134" i="1" s="1"/>
  <c r="CT135" i="1" s="1"/>
  <c r="CS132" i="1"/>
  <c r="CS134" i="1" s="1"/>
  <c r="CS135" i="1" s="1"/>
  <c r="CS138" i="1" s="1"/>
  <c r="CR132" i="1"/>
  <c r="CR134" i="1" s="1"/>
  <c r="CR135" i="1" s="1"/>
  <c r="CR138" i="1" s="1"/>
  <c r="CR140" i="1" s="1"/>
  <c r="CR178" i="1" s="1"/>
  <c r="CQ132" i="1"/>
  <c r="CQ134" i="1" s="1"/>
  <c r="CQ135" i="1" s="1"/>
  <c r="CQ138" i="1" s="1"/>
  <c r="CP132" i="1"/>
  <c r="CP134" i="1" s="1"/>
  <c r="CP135" i="1" s="1"/>
  <c r="CO132" i="1"/>
  <c r="CO134" i="1" s="1"/>
  <c r="CO135" i="1" s="1"/>
  <c r="CO138" i="1" s="1"/>
  <c r="CN132" i="1"/>
  <c r="CN134" i="1" s="1"/>
  <c r="CN135" i="1" s="1"/>
  <c r="CN138" i="1" s="1"/>
  <c r="CM132" i="1"/>
  <c r="CM134" i="1" s="1"/>
  <c r="CM135" i="1" s="1"/>
  <c r="CM138" i="1" s="1"/>
  <c r="CL132" i="1"/>
  <c r="CL134" i="1" s="1"/>
  <c r="CL135" i="1" s="1"/>
  <c r="CK132" i="1"/>
  <c r="CK134" i="1" s="1"/>
  <c r="CK135" i="1" s="1"/>
  <c r="CK138" i="1" s="1"/>
  <c r="CJ132" i="1"/>
  <c r="CI132" i="1"/>
  <c r="CI134" i="1" s="1"/>
  <c r="CI135" i="1" s="1"/>
  <c r="CI138" i="1" s="1"/>
  <c r="CH132" i="1"/>
  <c r="CH134" i="1" s="1"/>
  <c r="CH135" i="1" s="1"/>
  <c r="CG132" i="1"/>
  <c r="CG134" i="1" s="1"/>
  <c r="CG135" i="1" s="1"/>
  <c r="CG138" i="1" s="1"/>
  <c r="CF132" i="1"/>
  <c r="CF134" i="1" s="1"/>
  <c r="CF135" i="1" s="1"/>
  <c r="CF138" i="1" s="1"/>
  <c r="CE132" i="1"/>
  <c r="CE134" i="1" s="1"/>
  <c r="CE135" i="1" s="1"/>
  <c r="CE138" i="1" s="1"/>
  <c r="CD132" i="1"/>
  <c r="CD134" i="1" s="1"/>
  <c r="CD135" i="1" s="1"/>
  <c r="CC132" i="1"/>
  <c r="CC134" i="1" s="1"/>
  <c r="CC135" i="1" s="1"/>
  <c r="CC138" i="1" s="1"/>
  <c r="CB132" i="1"/>
  <c r="CB134" i="1" s="1"/>
  <c r="CB135" i="1" s="1"/>
  <c r="CB138" i="1" s="1"/>
  <c r="CA132" i="1"/>
  <c r="CA134" i="1" s="1"/>
  <c r="CA135" i="1" s="1"/>
  <c r="CA138" i="1" s="1"/>
  <c r="BZ132" i="1"/>
  <c r="BZ134" i="1" s="1"/>
  <c r="BZ135" i="1" s="1"/>
  <c r="BY132" i="1"/>
  <c r="BY134" i="1" s="1"/>
  <c r="BY135" i="1" s="1"/>
  <c r="BX132" i="1"/>
  <c r="BX134" i="1" s="1"/>
  <c r="BX135" i="1" s="1"/>
  <c r="BX138" i="1" s="1"/>
  <c r="BW132" i="1"/>
  <c r="BW134" i="1" s="1"/>
  <c r="BW135" i="1" s="1"/>
  <c r="BW138" i="1" s="1"/>
  <c r="BV132" i="1"/>
  <c r="BV134" i="1" s="1"/>
  <c r="BV135" i="1" s="1"/>
  <c r="BU132" i="1"/>
  <c r="BU134" i="1" s="1"/>
  <c r="BU135" i="1" s="1"/>
  <c r="BT132" i="1"/>
  <c r="BT134" i="1" s="1"/>
  <c r="BT135" i="1" s="1"/>
  <c r="BT138" i="1" s="1"/>
  <c r="BT140" i="1" s="1"/>
  <c r="BT178" i="1" s="1"/>
  <c r="BS132" i="1"/>
  <c r="BS134" i="1" s="1"/>
  <c r="BS135" i="1" s="1"/>
  <c r="BS138" i="1" s="1"/>
  <c r="BS140" i="1" s="1"/>
  <c r="BS178" i="1" s="1"/>
  <c r="BR132" i="1"/>
  <c r="BR134" i="1" s="1"/>
  <c r="BR135" i="1" s="1"/>
  <c r="BQ132" i="1"/>
  <c r="BQ134" i="1" s="1"/>
  <c r="BQ135" i="1" s="1"/>
  <c r="BQ138" i="1" s="1"/>
  <c r="BP132" i="1"/>
  <c r="BP134" i="1" s="1"/>
  <c r="BP135" i="1" s="1"/>
  <c r="BP138" i="1" s="1"/>
  <c r="BO132" i="1"/>
  <c r="BO134" i="1" s="1"/>
  <c r="BO135" i="1" s="1"/>
  <c r="BO138" i="1" s="1"/>
  <c r="BO140" i="1" s="1"/>
  <c r="BO178" i="1" s="1"/>
  <c r="BN132" i="1"/>
  <c r="BN134" i="1" s="1"/>
  <c r="BN135" i="1" s="1"/>
  <c r="BM132" i="1"/>
  <c r="BM134" i="1" s="1"/>
  <c r="BM135" i="1" s="1"/>
  <c r="BM138" i="1" s="1"/>
  <c r="BL132" i="1"/>
  <c r="BL134" i="1" s="1"/>
  <c r="BL135" i="1" s="1"/>
  <c r="BL138" i="1" s="1"/>
  <c r="BK132" i="1"/>
  <c r="BK134" i="1" s="1"/>
  <c r="BK135" i="1" s="1"/>
  <c r="BK138" i="1" s="1"/>
  <c r="BJ132" i="1"/>
  <c r="BJ134" i="1" s="1"/>
  <c r="BJ135" i="1" s="1"/>
  <c r="BI132" i="1"/>
  <c r="BI134" i="1" s="1"/>
  <c r="BI135" i="1" s="1"/>
  <c r="BI138" i="1" s="1"/>
  <c r="BH132" i="1"/>
  <c r="BH134" i="1" s="1"/>
  <c r="BH135" i="1" s="1"/>
  <c r="BH138" i="1" s="1"/>
  <c r="BG132" i="1"/>
  <c r="BG134" i="1" s="1"/>
  <c r="BG135" i="1" s="1"/>
  <c r="BG138" i="1" s="1"/>
  <c r="BF132" i="1"/>
  <c r="BF134" i="1" s="1"/>
  <c r="BF135" i="1" s="1"/>
  <c r="BE132" i="1"/>
  <c r="BE134" i="1" s="1"/>
  <c r="BE135" i="1" s="1"/>
  <c r="BE138" i="1" s="1"/>
  <c r="BD132" i="1"/>
  <c r="BD134" i="1" s="1"/>
  <c r="BD135" i="1" s="1"/>
  <c r="BD138" i="1" s="1"/>
  <c r="BD140" i="1" s="1"/>
  <c r="BD178" i="1" s="1"/>
  <c r="BC132" i="1"/>
  <c r="BC134" i="1" s="1"/>
  <c r="BC135" i="1" s="1"/>
  <c r="BB132" i="1"/>
  <c r="BB134" i="1" s="1"/>
  <c r="BB135" i="1" s="1"/>
  <c r="BA132" i="1"/>
  <c r="BA134" i="1" s="1"/>
  <c r="BA135" i="1" s="1"/>
  <c r="BA138" i="1" s="1"/>
  <c r="AZ132" i="1"/>
  <c r="AZ134" i="1" s="1"/>
  <c r="AZ135" i="1" s="1"/>
  <c r="AZ138" i="1" s="1"/>
  <c r="AY132" i="1"/>
  <c r="AY134" i="1" s="1"/>
  <c r="AY135" i="1" s="1"/>
  <c r="AX132" i="1"/>
  <c r="AX134" i="1" s="1"/>
  <c r="AX135" i="1" s="1"/>
  <c r="AW132" i="1"/>
  <c r="AW134" i="1" s="1"/>
  <c r="AW135" i="1" s="1"/>
  <c r="AW138" i="1" s="1"/>
  <c r="AV132" i="1"/>
  <c r="AV134" i="1" s="1"/>
  <c r="AV135" i="1" s="1"/>
  <c r="AV138" i="1" s="1"/>
  <c r="AU132" i="1"/>
  <c r="AU134" i="1" s="1"/>
  <c r="AU135" i="1" s="1"/>
  <c r="AU138" i="1" s="1"/>
  <c r="AU140" i="1" s="1"/>
  <c r="AU178" i="1" s="1"/>
  <c r="AT132" i="1"/>
  <c r="AT134" i="1" s="1"/>
  <c r="AT135" i="1" s="1"/>
  <c r="AS132" i="1"/>
  <c r="AS134" i="1" s="1"/>
  <c r="AS135" i="1" s="1"/>
  <c r="AR132" i="1"/>
  <c r="AR134" i="1" s="1"/>
  <c r="AR135" i="1" s="1"/>
  <c r="AR138" i="1" s="1"/>
  <c r="AQ132" i="1"/>
  <c r="AQ134" i="1" s="1"/>
  <c r="AQ135" i="1" s="1"/>
  <c r="AQ138" i="1" s="1"/>
  <c r="AP132" i="1"/>
  <c r="AP134" i="1" s="1"/>
  <c r="AP135" i="1" s="1"/>
  <c r="AO132" i="1"/>
  <c r="AO134" i="1" s="1"/>
  <c r="AO135" i="1" s="1"/>
  <c r="AN132" i="1"/>
  <c r="AN134" i="1" s="1"/>
  <c r="AN135" i="1" s="1"/>
  <c r="AN138" i="1" s="1"/>
  <c r="AN140" i="1" s="1"/>
  <c r="AN178" i="1" s="1"/>
  <c r="AM132" i="1"/>
  <c r="AM134" i="1" s="1"/>
  <c r="AM135" i="1" s="1"/>
  <c r="AL132" i="1"/>
  <c r="AL134" i="1" s="1"/>
  <c r="AL135" i="1" s="1"/>
  <c r="AK132" i="1"/>
  <c r="AK134" i="1" s="1"/>
  <c r="AK135" i="1" s="1"/>
  <c r="AK138" i="1" s="1"/>
  <c r="AJ132" i="1"/>
  <c r="AJ134" i="1" s="1"/>
  <c r="AJ135" i="1" s="1"/>
  <c r="AJ138" i="1" s="1"/>
  <c r="AI132" i="1"/>
  <c r="AI134" i="1" s="1"/>
  <c r="AI135" i="1" s="1"/>
  <c r="AH132" i="1"/>
  <c r="AH134" i="1" s="1"/>
  <c r="AH135" i="1" s="1"/>
  <c r="AG132" i="1"/>
  <c r="AG134" i="1" s="1"/>
  <c r="AG135" i="1" s="1"/>
  <c r="AG138" i="1" s="1"/>
  <c r="AF132" i="1"/>
  <c r="AF134" i="1" s="1"/>
  <c r="AF135" i="1" s="1"/>
  <c r="AF138" i="1" s="1"/>
  <c r="AE132" i="1"/>
  <c r="AE134" i="1" s="1"/>
  <c r="AE135" i="1" s="1"/>
  <c r="AE138" i="1" s="1"/>
  <c r="AE140" i="1" s="1"/>
  <c r="AE178" i="1" s="1"/>
  <c r="AD132" i="1"/>
  <c r="AD134" i="1" s="1"/>
  <c r="AD135" i="1" s="1"/>
  <c r="AC132" i="1"/>
  <c r="AC134" i="1" s="1"/>
  <c r="AC135" i="1" s="1"/>
  <c r="AC138" i="1" s="1"/>
  <c r="AB132" i="1"/>
  <c r="AB134" i="1" s="1"/>
  <c r="AB135" i="1" s="1"/>
  <c r="AB138" i="1" s="1"/>
  <c r="AA132" i="1"/>
  <c r="AA134" i="1" s="1"/>
  <c r="AA135" i="1" s="1"/>
  <c r="AA138" i="1" s="1"/>
  <c r="Z132" i="1"/>
  <c r="Z134" i="1" s="1"/>
  <c r="Z135" i="1" s="1"/>
  <c r="Y132" i="1"/>
  <c r="Y134" i="1" s="1"/>
  <c r="Y135" i="1" s="1"/>
  <c r="Y138" i="1" s="1"/>
  <c r="X132" i="1"/>
  <c r="X134" i="1" s="1"/>
  <c r="X135" i="1" s="1"/>
  <c r="X138" i="1" s="1"/>
  <c r="W132" i="1"/>
  <c r="W134" i="1" s="1"/>
  <c r="W135" i="1" s="1"/>
  <c r="W138" i="1" s="1"/>
  <c r="W140" i="1" s="1"/>
  <c r="W178" i="1" s="1"/>
  <c r="V132" i="1"/>
  <c r="V134" i="1" s="1"/>
  <c r="V135" i="1" s="1"/>
  <c r="U132" i="1"/>
  <c r="U134" i="1" s="1"/>
  <c r="U135" i="1" s="1"/>
  <c r="U138" i="1" s="1"/>
  <c r="T132" i="1"/>
  <c r="T134" i="1" s="1"/>
  <c r="T135" i="1" s="1"/>
  <c r="T138" i="1" s="1"/>
  <c r="S132" i="1"/>
  <c r="S134" i="1" s="1"/>
  <c r="S135" i="1" s="1"/>
  <c r="S138" i="1" s="1"/>
  <c r="S140" i="1" s="1"/>
  <c r="S178" i="1" s="1"/>
  <c r="R132" i="1"/>
  <c r="R134" i="1" s="1"/>
  <c r="R135" i="1" s="1"/>
  <c r="Q132" i="1"/>
  <c r="Q134" i="1" s="1"/>
  <c r="Q135" i="1" s="1"/>
  <c r="Q138" i="1" s="1"/>
  <c r="P132" i="1"/>
  <c r="P134" i="1" s="1"/>
  <c r="P135" i="1" s="1"/>
  <c r="P138" i="1" s="1"/>
  <c r="O132" i="1"/>
  <c r="O134" i="1" s="1"/>
  <c r="O135" i="1" s="1"/>
  <c r="O138" i="1" s="1"/>
  <c r="N132" i="1"/>
  <c r="N134" i="1" s="1"/>
  <c r="N135" i="1" s="1"/>
  <c r="M132" i="1"/>
  <c r="L132" i="1"/>
  <c r="L134" i="1" s="1"/>
  <c r="L135" i="1" s="1"/>
  <c r="L138" i="1" s="1"/>
  <c r="K132" i="1"/>
  <c r="K134" i="1" s="1"/>
  <c r="K135" i="1" s="1"/>
  <c r="K138" i="1" s="1"/>
  <c r="J132" i="1"/>
  <c r="J134" i="1" s="1"/>
  <c r="J135" i="1" s="1"/>
  <c r="I132" i="1"/>
  <c r="H132" i="1"/>
  <c r="H134" i="1" s="1"/>
  <c r="H135" i="1" s="1"/>
  <c r="H138" i="1" s="1"/>
  <c r="H140" i="1" s="1"/>
  <c r="H178" i="1" s="1"/>
  <c r="G132" i="1"/>
  <c r="G134" i="1" s="1"/>
  <c r="G135" i="1" s="1"/>
  <c r="F132" i="1"/>
  <c r="F134" i="1" s="1"/>
  <c r="F135" i="1" s="1"/>
  <c r="E132" i="1"/>
  <c r="D132" i="1"/>
  <c r="D134" i="1" s="1"/>
  <c r="D135" i="1" s="1"/>
  <c r="D138" i="1" s="1"/>
  <c r="D140" i="1" s="1"/>
  <c r="D178" i="1" s="1"/>
  <c r="X127" i="1"/>
  <c r="FX120" i="1"/>
  <c r="FW120" i="1"/>
  <c r="FV120" i="1"/>
  <c r="FU120" i="1"/>
  <c r="FT120" i="1"/>
  <c r="FS120" i="1"/>
  <c r="FR120" i="1"/>
  <c r="FQ120" i="1"/>
  <c r="FP120" i="1"/>
  <c r="FO120" i="1"/>
  <c r="FN120" i="1"/>
  <c r="FM120" i="1"/>
  <c r="FL120" i="1"/>
  <c r="FK120" i="1"/>
  <c r="FJ120" i="1"/>
  <c r="FI120" i="1"/>
  <c r="FH120" i="1"/>
  <c r="FG120" i="1"/>
  <c r="FF120" i="1"/>
  <c r="FE120" i="1"/>
  <c r="FD120" i="1"/>
  <c r="FC120" i="1"/>
  <c r="FB120" i="1"/>
  <c r="FA120" i="1"/>
  <c r="EZ120" i="1"/>
  <c r="EY120" i="1"/>
  <c r="EX120" i="1"/>
  <c r="EW120" i="1"/>
  <c r="EV120" i="1"/>
  <c r="EU120" i="1"/>
  <c r="ET120" i="1"/>
  <c r="ES120" i="1"/>
  <c r="ER120" i="1"/>
  <c r="EQ120" i="1"/>
  <c r="EP120" i="1"/>
  <c r="EO120" i="1"/>
  <c r="EN120" i="1"/>
  <c r="EM120" i="1"/>
  <c r="EL120" i="1"/>
  <c r="EK120" i="1"/>
  <c r="EJ120" i="1"/>
  <c r="EI120" i="1"/>
  <c r="EH120" i="1"/>
  <c r="EG120" i="1"/>
  <c r="EF120" i="1"/>
  <c r="EE120" i="1"/>
  <c r="ED120" i="1"/>
  <c r="EC120" i="1"/>
  <c r="EB120" i="1"/>
  <c r="EA120" i="1"/>
  <c r="DZ120" i="1"/>
  <c r="DY120" i="1"/>
  <c r="DX120" i="1"/>
  <c r="DW120" i="1"/>
  <c r="DV120" i="1"/>
  <c r="DU120" i="1"/>
  <c r="DT120" i="1"/>
  <c r="DS120" i="1"/>
  <c r="DR120" i="1"/>
  <c r="DQ120" i="1"/>
  <c r="DP120" i="1"/>
  <c r="DO120" i="1"/>
  <c r="DN120" i="1"/>
  <c r="DM120" i="1"/>
  <c r="DL120" i="1"/>
  <c r="DK120" i="1"/>
  <c r="DJ120" i="1"/>
  <c r="DI120" i="1"/>
  <c r="DH120" i="1"/>
  <c r="DG120" i="1"/>
  <c r="DF120" i="1"/>
  <c r="DE120" i="1"/>
  <c r="DD120" i="1"/>
  <c r="DC120" i="1"/>
  <c r="DB120" i="1"/>
  <c r="DA120" i="1"/>
  <c r="CZ120" i="1"/>
  <c r="CY120" i="1"/>
  <c r="CX120" i="1"/>
  <c r="CW120" i="1"/>
  <c r="CV120" i="1"/>
  <c r="CU120" i="1"/>
  <c r="CT120" i="1"/>
  <c r="CS120" i="1"/>
  <c r="CR120" i="1"/>
  <c r="CQ120" i="1"/>
  <c r="CP120" i="1"/>
  <c r="CO120" i="1"/>
  <c r="CN120" i="1"/>
  <c r="CM120" i="1"/>
  <c r="CL120" i="1"/>
  <c r="CK120" i="1"/>
  <c r="CJ120" i="1"/>
  <c r="CI120" i="1"/>
  <c r="CH120" i="1"/>
  <c r="CG120" i="1"/>
  <c r="CF120" i="1"/>
  <c r="CE120" i="1"/>
  <c r="CD120" i="1"/>
  <c r="CC120" i="1"/>
  <c r="CB120" i="1"/>
  <c r="CA120" i="1"/>
  <c r="BZ120" i="1"/>
  <c r="BY120" i="1"/>
  <c r="BX120" i="1"/>
  <c r="BW120" i="1"/>
  <c r="BV120" i="1"/>
  <c r="BU120" i="1"/>
  <c r="BT120" i="1"/>
  <c r="BS120" i="1"/>
  <c r="BR120" i="1"/>
  <c r="BQ120" i="1"/>
  <c r="BP120" i="1"/>
  <c r="BO120" i="1"/>
  <c r="BN120" i="1"/>
  <c r="BM120" i="1"/>
  <c r="BL120" i="1"/>
  <c r="BK120" i="1"/>
  <c r="BJ120" i="1"/>
  <c r="BI120" i="1"/>
  <c r="BH120" i="1"/>
  <c r="BG120" i="1"/>
  <c r="BF120" i="1"/>
  <c r="BE120" i="1"/>
  <c r="BD120" i="1"/>
  <c r="BC120" i="1"/>
  <c r="BB120" i="1"/>
  <c r="BA120" i="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G120" i="1"/>
  <c r="F120" i="1"/>
  <c r="E120" i="1"/>
  <c r="D120" i="1"/>
  <c r="FX102" i="1"/>
  <c r="FW102" i="1"/>
  <c r="FV102" i="1"/>
  <c r="FU102" i="1"/>
  <c r="FT102" i="1"/>
  <c r="FS102" i="1"/>
  <c r="FR102" i="1"/>
  <c r="FQ102" i="1"/>
  <c r="FP102" i="1"/>
  <c r="FO102" i="1"/>
  <c r="FN102" i="1"/>
  <c r="FM102" i="1"/>
  <c r="FL102" i="1"/>
  <c r="FK102" i="1"/>
  <c r="FJ102" i="1"/>
  <c r="FI102" i="1"/>
  <c r="FH102" i="1"/>
  <c r="FG102" i="1"/>
  <c r="FF102" i="1"/>
  <c r="FE102" i="1"/>
  <c r="FD102" i="1"/>
  <c r="FC102" i="1"/>
  <c r="FB102" i="1"/>
  <c r="FA102" i="1"/>
  <c r="EZ102" i="1"/>
  <c r="EY102" i="1"/>
  <c r="EX102" i="1"/>
  <c r="EW102" i="1"/>
  <c r="EV102" i="1"/>
  <c r="EU102" i="1"/>
  <c r="ET102" i="1"/>
  <c r="ES102" i="1"/>
  <c r="ER102" i="1"/>
  <c r="EQ102" i="1"/>
  <c r="EP102" i="1"/>
  <c r="EO102" i="1"/>
  <c r="EN102" i="1"/>
  <c r="EM102" i="1"/>
  <c r="EL102" i="1"/>
  <c r="EK102" i="1"/>
  <c r="EJ102" i="1"/>
  <c r="EI102" i="1"/>
  <c r="EH102" i="1"/>
  <c r="EG102" i="1"/>
  <c r="EF102" i="1"/>
  <c r="EE102" i="1"/>
  <c r="ED102" i="1"/>
  <c r="EC102" i="1"/>
  <c r="EB102" i="1"/>
  <c r="EA102" i="1"/>
  <c r="DZ102" i="1"/>
  <c r="DY102" i="1"/>
  <c r="DX102" i="1"/>
  <c r="DW102" i="1"/>
  <c r="DV102" i="1"/>
  <c r="DU102" i="1"/>
  <c r="DT102" i="1"/>
  <c r="DS102" i="1"/>
  <c r="DR102" i="1"/>
  <c r="DQ102" i="1"/>
  <c r="DP102" i="1"/>
  <c r="DO102" i="1"/>
  <c r="DN102" i="1"/>
  <c r="DM102" i="1"/>
  <c r="DL102" i="1"/>
  <c r="DK102" i="1"/>
  <c r="DJ102" i="1"/>
  <c r="DI102" i="1"/>
  <c r="DH102" i="1"/>
  <c r="DG102" i="1"/>
  <c r="DF102" i="1"/>
  <c r="DE102" i="1"/>
  <c r="DD102" i="1"/>
  <c r="DC102" i="1"/>
  <c r="DB102" i="1"/>
  <c r="DA102" i="1"/>
  <c r="CZ102" i="1"/>
  <c r="CY102" i="1"/>
  <c r="CX102" i="1"/>
  <c r="CW102" i="1"/>
  <c r="CV102" i="1"/>
  <c r="CU102" i="1"/>
  <c r="CT102" i="1"/>
  <c r="CS102" i="1"/>
  <c r="CR102" i="1"/>
  <c r="CQ102" i="1"/>
  <c r="CP102" i="1"/>
  <c r="CO102" i="1"/>
  <c r="CM102" i="1"/>
  <c r="CL102" i="1"/>
  <c r="CK102" i="1"/>
  <c r="CJ102" i="1"/>
  <c r="CI102" i="1"/>
  <c r="CH102" i="1"/>
  <c r="CG102" i="1"/>
  <c r="CF102" i="1"/>
  <c r="CE102" i="1"/>
  <c r="CD102" i="1"/>
  <c r="CC102" i="1"/>
  <c r="CB102" i="1"/>
  <c r="CA102" i="1"/>
  <c r="BZ102" i="1"/>
  <c r="BY102" i="1"/>
  <c r="BX102" i="1"/>
  <c r="BW102" i="1"/>
  <c r="BV102" i="1"/>
  <c r="BU102" i="1"/>
  <c r="BT102" i="1"/>
  <c r="BS102" i="1"/>
  <c r="BR102" i="1"/>
  <c r="BQ102" i="1"/>
  <c r="BP102" i="1"/>
  <c r="BO102" i="1"/>
  <c r="BN102" i="1"/>
  <c r="BM102" i="1"/>
  <c r="BL102" i="1"/>
  <c r="BK102" i="1"/>
  <c r="BJ102" i="1"/>
  <c r="BI102" i="1"/>
  <c r="BH102" i="1"/>
  <c r="BG102" i="1"/>
  <c r="BF102" i="1"/>
  <c r="BE102" i="1"/>
  <c r="BD102" i="1"/>
  <c r="BC102" i="1"/>
  <c r="BB102" i="1"/>
  <c r="BA102" i="1"/>
  <c r="AZ102" i="1"/>
  <c r="AY102" i="1"/>
  <c r="AX102" i="1"/>
  <c r="AW102" i="1"/>
  <c r="AV102" i="1"/>
  <c r="AU102" i="1"/>
  <c r="AT102" i="1"/>
  <c r="AS102" i="1"/>
  <c r="AR102" i="1"/>
  <c r="AQ102" i="1"/>
  <c r="AP102" i="1"/>
  <c r="AO102" i="1"/>
  <c r="AN102" i="1"/>
  <c r="AM102" i="1"/>
  <c r="AL102" i="1"/>
  <c r="AK102" i="1"/>
  <c r="AJ102" i="1"/>
  <c r="AI102" i="1"/>
  <c r="AH102" i="1"/>
  <c r="AG102" i="1"/>
  <c r="AF102" i="1"/>
  <c r="AE102" i="1"/>
  <c r="AD102" i="1"/>
  <c r="AC102" i="1"/>
  <c r="AB102" i="1"/>
  <c r="AA102" i="1"/>
  <c r="Z102" i="1"/>
  <c r="Y102" i="1"/>
  <c r="X102" i="1"/>
  <c r="W102" i="1"/>
  <c r="V102" i="1"/>
  <c r="U102" i="1"/>
  <c r="T102" i="1"/>
  <c r="S102" i="1"/>
  <c r="R102" i="1"/>
  <c r="Q102" i="1"/>
  <c r="P102" i="1"/>
  <c r="O102" i="1"/>
  <c r="N102" i="1"/>
  <c r="M102" i="1"/>
  <c r="L102" i="1"/>
  <c r="K102" i="1"/>
  <c r="J102" i="1"/>
  <c r="I102" i="1"/>
  <c r="H102" i="1"/>
  <c r="G102" i="1"/>
  <c r="F102" i="1"/>
  <c r="E102" i="1"/>
  <c r="D102" i="1"/>
  <c r="FX101" i="1"/>
  <c r="FW101" i="1"/>
  <c r="FV101" i="1"/>
  <c r="FU101" i="1"/>
  <c r="FT101" i="1"/>
  <c r="FS101" i="1"/>
  <c r="FR101" i="1"/>
  <c r="FQ101" i="1"/>
  <c r="FP101" i="1"/>
  <c r="FO101" i="1"/>
  <c r="FN101" i="1"/>
  <c r="FM101" i="1"/>
  <c r="FL101" i="1"/>
  <c r="FK101" i="1"/>
  <c r="FJ101" i="1"/>
  <c r="FI101" i="1"/>
  <c r="FH101" i="1"/>
  <c r="FG101" i="1"/>
  <c r="FF101" i="1"/>
  <c r="FE101" i="1"/>
  <c r="FD101" i="1"/>
  <c r="FC101" i="1"/>
  <c r="FB101" i="1"/>
  <c r="FA101" i="1"/>
  <c r="EZ101" i="1"/>
  <c r="EY101" i="1"/>
  <c r="EX101" i="1"/>
  <c r="EW101" i="1"/>
  <c r="EV101" i="1"/>
  <c r="EU101" i="1"/>
  <c r="ET101" i="1"/>
  <c r="ES101" i="1"/>
  <c r="ER101" i="1"/>
  <c r="EQ101" i="1"/>
  <c r="EP101" i="1"/>
  <c r="EO101" i="1"/>
  <c r="EN101" i="1"/>
  <c r="EM101" i="1"/>
  <c r="EL101" i="1"/>
  <c r="EK101" i="1"/>
  <c r="EJ101" i="1"/>
  <c r="EI101" i="1"/>
  <c r="EH101" i="1"/>
  <c r="EG101" i="1"/>
  <c r="EF101" i="1"/>
  <c r="EE101" i="1"/>
  <c r="ED101" i="1"/>
  <c r="EC101" i="1"/>
  <c r="EB101" i="1"/>
  <c r="EA101" i="1"/>
  <c r="DZ101" i="1"/>
  <c r="DY101" i="1"/>
  <c r="DX101" i="1"/>
  <c r="DW101" i="1"/>
  <c r="DV101" i="1"/>
  <c r="DU101" i="1"/>
  <c r="DT101" i="1"/>
  <c r="DS101" i="1"/>
  <c r="DR101" i="1"/>
  <c r="DQ101" i="1"/>
  <c r="DP101" i="1"/>
  <c r="DO101" i="1"/>
  <c r="DN101" i="1"/>
  <c r="DM101" i="1"/>
  <c r="DL101" i="1"/>
  <c r="DK101" i="1"/>
  <c r="DJ101" i="1"/>
  <c r="DI101" i="1"/>
  <c r="DH101" i="1"/>
  <c r="DG101" i="1"/>
  <c r="DF101" i="1"/>
  <c r="DE101" i="1"/>
  <c r="DD101" i="1"/>
  <c r="DC101" i="1"/>
  <c r="DB101" i="1"/>
  <c r="DA101" i="1"/>
  <c r="CZ101" i="1"/>
  <c r="CY101" i="1"/>
  <c r="CX101" i="1"/>
  <c r="CW101" i="1"/>
  <c r="CV101" i="1"/>
  <c r="CU101" i="1"/>
  <c r="CT101" i="1"/>
  <c r="CS101" i="1"/>
  <c r="CR101" i="1"/>
  <c r="CQ101" i="1"/>
  <c r="CP101" i="1"/>
  <c r="CO101" i="1"/>
  <c r="CN101" i="1"/>
  <c r="CM101" i="1"/>
  <c r="CL101" i="1"/>
  <c r="CK101" i="1"/>
  <c r="CJ101" i="1"/>
  <c r="CI101" i="1"/>
  <c r="CH101" i="1"/>
  <c r="CG101" i="1"/>
  <c r="CF101" i="1"/>
  <c r="CE101" i="1"/>
  <c r="CD101" i="1"/>
  <c r="CC101" i="1"/>
  <c r="CB101" i="1"/>
  <c r="CA101" i="1"/>
  <c r="BZ101" i="1"/>
  <c r="BY101" i="1"/>
  <c r="BX101" i="1"/>
  <c r="BW101" i="1"/>
  <c r="BV101" i="1"/>
  <c r="BU101" i="1"/>
  <c r="BT101" i="1"/>
  <c r="BS101" i="1"/>
  <c r="BR101" i="1"/>
  <c r="BQ101" i="1"/>
  <c r="BP101" i="1"/>
  <c r="BO101" i="1"/>
  <c r="BN101" i="1"/>
  <c r="BM101" i="1"/>
  <c r="BL101" i="1"/>
  <c r="BK101" i="1"/>
  <c r="BJ101" i="1"/>
  <c r="BI101" i="1"/>
  <c r="BH101" i="1"/>
  <c r="BG101" i="1"/>
  <c r="BF101" i="1"/>
  <c r="BE101" i="1"/>
  <c r="BD101" i="1"/>
  <c r="BC101" i="1"/>
  <c r="BB101" i="1"/>
  <c r="BA101" i="1"/>
  <c r="AZ101" i="1"/>
  <c r="AY101" i="1"/>
  <c r="AX101" i="1"/>
  <c r="AW101" i="1"/>
  <c r="AV101" i="1"/>
  <c r="AU101" i="1"/>
  <c r="AT101" i="1"/>
  <c r="AS101" i="1"/>
  <c r="AR101" i="1"/>
  <c r="AQ101" i="1"/>
  <c r="AP101" i="1"/>
  <c r="AO101" i="1"/>
  <c r="AN101" i="1"/>
  <c r="AM101" i="1"/>
  <c r="AL101" i="1"/>
  <c r="AK101" i="1"/>
  <c r="AJ101" i="1"/>
  <c r="AI101" i="1"/>
  <c r="AH101" i="1"/>
  <c r="AG101" i="1"/>
  <c r="AF101" i="1"/>
  <c r="AE101" i="1"/>
  <c r="AD101" i="1"/>
  <c r="AC101" i="1"/>
  <c r="AB101" i="1"/>
  <c r="AA101" i="1"/>
  <c r="Z101" i="1"/>
  <c r="Y101" i="1"/>
  <c r="X101" i="1"/>
  <c r="W101" i="1"/>
  <c r="V101" i="1"/>
  <c r="U101" i="1"/>
  <c r="T101" i="1"/>
  <c r="S101" i="1"/>
  <c r="R101" i="1"/>
  <c r="Q101" i="1"/>
  <c r="P101" i="1"/>
  <c r="O101" i="1"/>
  <c r="N101" i="1"/>
  <c r="M101" i="1"/>
  <c r="L101" i="1"/>
  <c r="K101" i="1"/>
  <c r="J101" i="1"/>
  <c r="I101" i="1"/>
  <c r="H101" i="1"/>
  <c r="G101" i="1"/>
  <c r="F101" i="1"/>
  <c r="E101" i="1"/>
  <c r="D101" i="1"/>
  <c r="FX100" i="1"/>
  <c r="FW100" i="1"/>
  <c r="FV100" i="1"/>
  <c r="FU100" i="1"/>
  <c r="FT100" i="1"/>
  <c r="FS100" i="1"/>
  <c r="FR100" i="1"/>
  <c r="FQ100" i="1"/>
  <c r="FP100" i="1"/>
  <c r="FO100" i="1"/>
  <c r="FN100" i="1"/>
  <c r="FM100" i="1"/>
  <c r="FL100" i="1"/>
  <c r="FK100" i="1"/>
  <c r="FJ100" i="1"/>
  <c r="FI100" i="1"/>
  <c r="FH100" i="1"/>
  <c r="FG100" i="1"/>
  <c r="FF100" i="1"/>
  <c r="FE100" i="1"/>
  <c r="FD100" i="1"/>
  <c r="FC100" i="1"/>
  <c r="FB100" i="1"/>
  <c r="FA100" i="1"/>
  <c r="EZ100" i="1"/>
  <c r="EY100" i="1"/>
  <c r="EX100" i="1"/>
  <c r="EW100" i="1"/>
  <c r="EV100" i="1"/>
  <c r="EU100" i="1"/>
  <c r="ET100" i="1"/>
  <c r="ES100" i="1"/>
  <c r="ER100" i="1"/>
  <c r="EQ100" i="1"/>
  <c r="EP100" i="1"/>
  <c r="EO100" i="1"/>
  <c r="EN100" i="1"/>
  <c r="EM100" i="1"/>
  <c r="EL100" i="1"/>
  <c r="EK100" i="1"/>
  <c r="EJ100" i="1"/>
  <c r="EI100" i="1"/>
  <c r="EH100" i="1"/>
  <c r="EG100" i="1"/>
  <c r="EF100" i="1"/>
  <c r="EE100" i="1"/>
  <c r="ED100" i="1"/>
  <c r="EC100" i="1"/>
  <c r="EB100" i="1"/>
  <c r="EA100" i="1"/>
  <c r="DZ100" i="1"/>
  <c r="DY100" i="1"/>
  <c r="DX100" i="1"/>
  <c r="DW100" i="1"/>
  <c r="DV100" i="1"/>
  <c r="DU100" i="1"/>
  <c r="DT100" i="1"/>
  <c r="DS100" i="1"/>
  <c r="DR100" i="1"/>
  <c r="DQ100" i="1"/>
  <c r="DP100" i="1"/>
  <c r="DO100" i="1"/>
  <c r="DN100" i="1"/>
  <c r="DM100" i="1"/>
  <c r="DL100" i="1"/>
  <c r="DK100" i="1"/>
  <c r="DJ100" i="1"/>
  <c r="DI100" i="1"/>
  <c r="DH100" i="1"/>
  <c r="DG100" i="1"/>
  <c r="DF100" i="1"/>
  <c r="DE100" i="1"/>
  <c r="DD100" i="1"/>
  <c r="DC100" i="1"/>
  <c r="DB100" i="1"/>
  <c r="DA100" i="1"/>
  <c r="CZ100" i="1"/>
  <c r="CY100" i="1"/>
  <c r="CX100" i="1"/>
  <c r="CW100" i="1"/>
  <c r="CV100" i="1"/>
  <c r="CU100" i="1"/>
  <c r="CT100" i="1"/>
  <c r="CS100" i="1"/>
  <c r="CR100" i="1"/>
  <c r="CQ100" i="1"/>
  <c r="CP100" i="1"/>
  <c r="CO100" i="1"/>
  <c r="CN100" i="1"/>
  <c r="CM100" i="1"/>
  <c r="CL100" i="1"/>
  <c r="CK100" i="1"/>
  <c r="CJ100" i="1"/>
  <c r="CI100" i="1"/>
  <c r="CH100" i="1"/>
  <c r="CG100" i="1"/>
  <c r="CF100" i="1"/>
  <c r="CE100" i="1"/>
  <c r="CD100" i="1"/>
  <c r="CC100" i="1"/>
  <c r="CB100" i="1"/>
  <c r="CA100" i="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BB100" i="1"/>
  <c r="BA100" i="1"/>
  <c r="AZ100" i="1"/>
  <c r="AY100" i="1"/>
  <c r="AX100" i="1"/>
  <c r="AW100" i="1"/>
  <c r="AV100" i="1"/>
  <c r="AU100" i="1"/>
  <c r="AT100" i="1"/>
  <c r="AS100" i="1"/>
  <c r="AR100" i="1"/>
  <c r="AQ100" i="1"/>
  <c r="AP100" i="1"/>
  <c r="AO100" i="1"/>
  <c r="AN100" i="1"/>
  <c r="AM100" i="1"/>
  <c r="AL100" i="1"/>
  <c r="AK100" i="1"/>
  <c r="AJ100" i="1"/>
  <c r="AI100" i="1"/>
  <c r="AH100" i="1"/>
  <c r="AG100" i="1"/>
  <c r="AF100" i="1"/>
  <c r="AE100" i="1"/>
  <c r="AD100" i="1"/>
  <c r="AC100" i="1"/>
  <c r="AB100" i="1"/>
  <c r="AA100" i="1"/>
  <c r="Z100" i="1"/>
  <c r="Y100" i="1"/>
  <c r="X100" i="1"/>
  <c r="W100" i="1"/>
  <c r="V100" i="1"/>
  <c r="U100" i="1"/>
  <c r="T100" i="1"/>
  <c r="S100" i="1"/>
  <c r="R100" i="1"/>
  <c r="Q100" i="1"/>
  <c r="P100" i="1"/>
  <c r="O100" i="1"/>
  <c r="N100" i="1"/>
  <c r="M100" i="1"/>
  <c r="L100" i="1"/>
  <c r="K100" i="1"/>
  <c r="J100" i="1"/>
  <c r="I100" i="1"/>
  <c r="H100" i="1"/>
  <c r="G100" i="1"/>
  <c r="F100" i="1"/>
  <c r="E100" i="1"/>
  <c r="D100" i="1"/>
  <c r="FX99" i="1"/>
  <c r="FW99" i="1"/>
  <c r="FV99" i="1"/>
  <c r="FU99" i="1"/>
  <c r="FT99" i="1"/>
  <c r="FS99" i="1"/>
  <c r="FR99" i="1"/>
  <c r="FQ99" i="1"/>
  <c r="FP99" i="1"/>
  <c r="FO99" i="1"/>
  <c r="FN99" i="1"/>
  <c r="FM99" i="1"/>
  <c r="FL99" i="1"/>
  <c r="FK99" i="1"/>
  <c r="FJ99" i="1"/>
  <c r="FI99" i="1"/>
  <c r="FH99" i="1"/>
  <c r="FG99" i="1"/>
  <c r="FF99" i="1"/>
  <c r="FE99" i="1"/>
  <c r="FD99" i="1"/>
  <c r="FC99" i="1"/>
  <c r="FB99" i="1"/>
  <c r="FA99" i="1"/>
  <c r="EZ99" i="1"/>
  <c r="EY99" i="1"/>
  <c r="EX99" i="1"/>
  <c r="EW99" i="1"/>
  <c r="EV99" i="1"/>
  <c r="EU99" i="1"/>
  <c r="ET99" i="1"/>
  <c r="ES99" i="1"/>
  <c r="ER99" i="1"/>
  <c r="EQ99" i="1"/>
  <c r="EP99" i="1"/>
  <c r="EO99" i="1"/>
  <c r="EN99" i="1"/>
  <c r="EM99" i="1"/>
  <c r="EL99" i="1"/>
  <c r="EK99" i="1"/>
  <c r="EJ99" i="1"/>
  <c r="EI99" i="1"/>
  <c r="EH99" i="1"/>
  <c r="EG99" i="1"/>
  <c r="EF99" i="1"/>
  <c r="EE99" i="1"/>
  <c r="ED99" i="1"/>
  <c r="EC99" i="1"/>
  <c r="EB99" i="1"/>
  <c r="EA99" i="1"/>
  <c r="DZ99" i="1"/>
  <c r="DY99" i="1"/>
  <c r="DX99" i="1"/>
  <c r="DW99" i="1"/>
  <c r="DV99" i="1"/>
  <c r="DU99" i="1"/>
  <c r="DT99" i="1"/>
  <c r="DS99" i="1"/>
  <c r="DR99" i="1"/>
  <c r="DQ99" i="1"/>
  <c r="DP99" i="1"/>
  <c r="DO99" i="1"/>
  <c r="DN99" i="1"/>
  <c r="DM99" i="1"/>
  <c r="DL99" i="1"/>
  <c r="DK99" i="1"/>
  <c r="DJ99" i="1"/>
  <c r="DI99" i="1"/>
  <c r="DH99" i="1"/>
  <c r="DG99" i="1"/>
  <c r="DF99" i="1"/>
  <c r="DE99" i="1"/>
  <c r="DD99" i="1"/>
  <c r="DC99" i="1"/>
  <c r="DB99" i="1"/>
  <c r="DA99" i="1"/>
  <c r="CZ99" i="1"/>
  <c r="CY99" i="1"/>
  <c r="CX99" i="1"/>
  <c r="CW99" i="1"/>
  <c r="CV99" i="1"/>
  <c r="CU99" i="1"/>
  <c r="CT99" i="1"/>
  <c r="CS99" i="1"/>
  <c r="CR99" i="1"/>
  <c r="CQ99" i="1"/>
  <c r="CP99" i="1"/>
  <c r="CO99" i="1"/>
  <c r="CN99" i="1"/>
  <c r="CM99" i="1"/>
  <c r="CL99" i="1"/>
  <c r="CK99" i="1"/>
  <c r="CJ99" i="1"/>
  <c r="CI99" i="1"/>
  <c r="CH99" i="1"/>
  <c r="CG99" i="1"/>
  <c r="CF99" i="1"/>
  <c r="CE99" i="1"/>
  <c r="CD99" i="1"/>
  <c r="CC99" i="1"/>
  <c r="CB99" i="1"/>
  <c r="CA99" i="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BA99" i="1"/>
  <c r="AZ99" i="1"/>
  <c r="AY99" i="1"/>
  <c r="AX99" i="1"/>
  <c r="AW99" i="1"/>
  <c r="AV99" i="1"/>
  <c r="AU99" i="1"/>
  <c r="AT99" i="1"/>
  <c r="AS99" i="1"/>
  <c r="AR99" i="1"/>
  <c r="AQ99" i="1"/>
  <c r="AP99" i="1"/>
  <c r="AO99" i="1"/>
  <c r="AN99" i="1"/>
  <c r="AM99" i="1"/>
  <c r="AL99" i="1"/>
  <c r="AK99" i="1"/>
  <c r="AJ99" i="1"/>
  <c r="AI99" i="1"/>
  <c r="AH99" i="1"/>
  <c r="AG99" i="1"/>
  <c r="AF99" i="1"/>
  <c r="AE99" i="1"/>
  <c r="AD99" i="1"/>
  <c r="AC99" i="1"/>
  <c r="AB99" i="1"/>
  <c r="AA99" i="1"/>
  <c r="Z99" i="1"/>
  <c r="Y99" i="1"/>
  <c r="X99" i="1"/>
  <c r="W99" i="1"/>
  <c r="V99" i="1"/>
  <c r="U99" i="1"/>
  <c r="T99" i="1"/>
  <c r="S99" i="1"/>
  <c r="R99" i="1"/>
  <c r="Q99" i="1"/>
  <c r="P99" i="1"/>
  <c r="O99" i="1"/>
  <c r="N99" i="1"/>
  <c r="M99" i="1"/>
  <c r="L99" i="1"/>
  <c r="K99" i="1"/>
  <c r="J99" i="1"/>
  <c r="I99" i="1"/>
  <c r="H99" i="1"/>
  <c r="G99" i="1"/>
  <c r="F99" i="1"/>
  <c r="E99" i="1"/>
  <c r="D99" i="1"/>
  <c r="FY97" i="1"/>
  <c r="FX97" i="1"/>
  <c r="FW97" i="1"/>
  <c r="FV97" i="1"/>
  <c r="FU97" i="1"/>
  <c r="FT97" i="1"/>
  <c r="FS97" i="1"/>
  <c r="FR97" i="1"/>
  <c r="FQ97" i="1"/>
  <c r="FP97" i="1"/>
  <c r="FO97" i="1"/>
  <c r="FN97" i="1"/>
  <c r="FM97" i="1"/>
  <c r="FL97" i="1"/>
  <c r="FK97" i="1"/>
  <c r="FJ97" i="1"/>
  <c r="FI97" i="1"/>
  <c r="FH97" i="1"/>
  <c r="FG97" i="1"/>
  <c r="FF97" i="1"/>
  <c r="FE97" i="1"/>
  <c r="FD97" i="1"/>
  <c r="FC97" i="1"/>
  <c r="FB97" i="1"/>
  <c r="FA97" i="1"/>
  <c r="EZ97" i="1"/>
  <c r="EY97" i="1"/>
  <c r="EX97" i="1"/>
  <c r="EW97" i="1"/>
  <c r="EV97" i="1"/>
  <c r="EU97" i="1"/>
  <c r="ET97" i="1"/>
  <c r="ES97" i="1"/>
  <c r="ER97" i="1"/>
  <c r="EQ97" i="1"/>
  <c r="EP97" i="1"/>
  <c r="EO97" i="1"/>
  <c r="EN97" i="1"/>
  <c r="EM97" i="1"/>
  <c r="EL97" i="1"/>
  <c r="EK97" i="1"/>
  <c r="EJ97" i="1"/>
  <c r="EI97" i="1"/>
  <c r="EH97" i="1"/>
  <c r="EG97" i="1"/>
  <c r="EF97" i="1"/>
  <c r="EE97" i="1"/>
  <c r="ED97" i="1"/>
  <c r="EC97" i="1"/>
  <c r="EB97" i="1"/>
  <c r="EA97" i="1"/>
  <c r="DZ97" i="1"/>
  <c r="DY97" i="1"/>
  <c r="DX97" i="1"/>
  <c r="DW97" i="1"/>
  <c r="DV97" i="1"/>
  <c r="DU97" i="1"/>
  <c r="DT97" i="1"/>
  <c r="DS97" i="1"/>
  <c r="DR97" i="1"/>
  <c r="DQ97" i="1"/>
  <c r="DP97" i="1"/>
  <c r="DO97" i="1"/>
  <c r="DN97" i="1"/>
  <c r="DM97" i="1"/>
  <c r="DL97" i="1"/>
  <c r="DK97" i="1"/>
  <c r="DJ97" i="1"/>
  <c r="DI97" i="1"/>
  <c r="DH97" i="1"/>
  <c r="DG97" i="1"/>
  <c r="DF97" i="1"/>
  <c r="DE97" i="1"/>
  <c r="DD97" i="1"/>
  <c r="DC97" i="1"/>
  <c r="DB97" i="1"/>
  <c r="DA97" i="1"/>
  <c r="CZ97" i="1"/>
  <c r="CY97" i="1"/>
  <c r="CX97" i="1"/>
  <c r="CW97" i="1"/>
  <c r="CV97" i="1"/>
  <c r="CU97" i="1"/>
  <c r="CT97" i="1"/>
  <c r="CS97" i="1"/>
  <c r="CR97" i="1"/>
  <c r="CQ97" i="1"/>
  <c r="CP97" i="1"/>
  <c r="CO97" i="1"/>
  <c r="CN97" i="1"/>
  <c r="CM97" i="1"/>
  <c r="CL97" i="1"/>
  <c r="CK97" i="1"/>
  <c r="CJ97" i="1"/>
  <c r="CI97" i="1"/>
  <c r="CH97" i="1"/>
  <c r="CG97" i="1"/>
  <c r="CF97" i="1"/>
  <c r="CE97" i="1"/>
  <c r="CD97" i="1"/>
  <c r="CC97" i="1"/>
  <c r="CB97" i="1"/>
  <c r="CA97" i="1"/>
  <c r="BZ97" i="1"/>
  <c r="BY97" i="1"/>
  <c r="BX97" i="1"/>
  <c r="BW97"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AW97" i="1"/>
  <c r="AV97" i="1"/>
  <c r="AU97" i="1"/>
  <c r="AT97" i="1"/>
  <c r="AS97" i="1"/>
  <c r="AR97" i="1"/>
  <c r="AQ97" i="1"/>
  <c r="AP97" i="1"/>
  <c r="AO97" i="1"/>
  <c r="AN97" i="1"/>
  <c r="AM97" i="1"/>
  <c r="AL97" i="1"/>
  <c r="AK97" i="1"/>
  <c r="AJ97" i="1"/>
  <c r="AI97" i="1"/>
  <c r="AH97" i="1"/>
  <c r="AG97" i="1"/>
  <c r="AF97" i="1"/>
  <c r="AE97" i="1"/>
  <c r="AD97" i="1"/>
  <c r="AC97" i="1"/>
  <c r="AB97" i="1"/>
  <c r="AA97" i="1"/>
  <c r="Z97" i="1"/>
  <c r="Y97" i="1"/>
  <c r="X97" i="1"/>
  <c r="W97" i="1"/>
  <c r="V97" i="1"/>
  <c r="U97" i="1"/>
  <c r="T97" i="1"/>
  <c r="S97" i="1"/>
  <c r="R97" i="1"/>
  <c r="Q97" i="1"/>
  <c r="P97" i="1"/>
  <c r="O97" i="1"/>
  <c r="N97" i="1"/>
  <c r="M97" i="1"/>
  <c r="L97" i="1"/>
  <c r="K97" i="1"/>
  <c r="J97" i="1"/>
  <c r="I97" i="1"/>
  <c r="H97" i="1"/>
  <c r="G97" i="1"/>
  <c r="F97" i="1"/>
  <c r="E97" i="1"/>
  <c r="D97" i="1"/>
  <c r="FX96" i="1"/>
  <c r="FW96" i="1"/>
  <c r="FV96" i="1"/>
  <c r="FU96" i="1"/>
  <c r="FT96" i="1"/>
  <c r="FS96" i="1"/>
  <c r="FR96" i="1"/>
  <c r="FQ96" i="1"/>
  <c r="FP96" i="1"/>
  <c r="FO96" i="1"/>
  <c r="FN96" i="1"/>
  <c r="FM96" i="1"/>
  <c r="FL96" i="1"/>
  <c r="FK96" i="1"/>
  <c r="FJ96" i="1"/>
  <c r="FI96" i="1"/>
  <c r="FH96" i="1"/>
  <c r="FG96" i="1"/>
  <c r="FF96" i="1"/>
  <c r="FE96" i="1"/>
  <c r="FD96" i="1"/>
  <c r="FC96" i="1"/>
  <c r="FB96" i="1"/>
  <c r="FA96" i="1"/>
  <c r="EZ96" i="1"/>
  <c r="EY96" i="1"/>
  <c r="EX96" i="1"/>
  <c r="EW96" i="1"/>
  <c r="EV96" i="1"/>
  <c r="EU96" i="1"/>
  <c r="ET96" i="1"/>
  <c r="ES96" i="1"/>
  <c r="ER96" i="1"/>
  <c r="EQ96" i="1"/>
  <c r="EP96" i="1"/>
  <c r="EO96" i="1"/>
  <c r="EN96" i="1"/>
  <c r="EM96" i="1"/>
  <c r="EL96" i="1"/>
  <c r="EK96" i="1"/>
  <c r="EJ96" i="1"/>
  <c r="EI96" i="1"/>
  <c r="EH96" i="1"/>
  <c r="EG96" i="1"/>
  <c r="EF96" i="1"/>
  <c r="EE96" i="1"/>
  <c r="ED96" i="1"/>
  <c r="EC96" i="1"/>
  <c r="EB96" i="1"/>
  <c r="EA96" i="1"/>
  <c r="DZ96" i="1"/>
  <c r="DY96" i="1"/>
  <c r="DX96" i="1"/>
  <c r="DW96" i="1"/>
  <c r="DV96" i="1"/>
  <c r="DU96" i="1"/>
  <c r="DT96" i="1"/>
  <c r="DS96" i="1"/>
  <c r="DR96" i="1"/>
  <c r="DQ96" i="1"/>
  <c r="DP96" i="1"/>
  <c r="DO96" i="1"/>
  <c r="DN96" i="1"/>
  <c r="DM96" i="1"/>
  <c r="DL96" i="1"/>
  <c r="DK96" i="1"/>
  <c r="DJ96" i="1"/>
  <c r="DI96" i="1"/>
  <c r="DH96" i="1"/>
  <c r="DG96" i="1"/>
  <c r="DF96" i="1"/>
  <c r="DE96" i="1"/>
  <c r="DD96" i="1"/>
  <c r="DC96" i="1"/>
  <c r="DB96" i="1"/>
  <c r="DA96" i="1"/>
  <c r="CZ96" i="1"/>
  <c r="CY96" i="1"/>
  <c r="CX96" i="1"/>
  <c r="CW96" i="1"/>
  <c r="CV96" i="1"/>
  <c r="CU96" i="1"/>
  <c r="CT96" i="1"/>
  <c r="CS96" i="1"/>
  <c r="CR96" i="1"/>
  <c r="CQ96" i="1"/>
  <c r="CP96" i="1"/>
  <c r="CO96" i="1"/>
  <c r="CN96" i="1"/>
  <c r="CM96" i="1"/>
  <c r="CL96" i="1"/>
  <c r="CK96" i="1"/>
  <c r="CJ96" i="1"/>
  <c r="CI96" i="1"/>
  <c r="CH96" i="1"/>
  <c r="CG96" i="1"/>
  <c r="CF96" i="1"/>
  <c r="CE96" i="1"/>
  <c r="CD96" i="1"/>
  <c r="CC96" i="1"/>
  <c r="CB96" i="1"/>
  <c r="CA96" i="1"/>
  <c r="BZ96" i="1"/>
  <c r="BY96" i="1"/>
  <c r="BX96" i="1"/>
  <c r="BW96" i="1"/>
  <c r="BV96" i="1"/>
  <c r="BU96" i="1"/>
  <c r="BT96" i="1"/>
  <c r="BS96" i="1"/>
  <c r="BR96" i="1"/>
  <c r="BQ96" i="1"/>
  <c r="BP96" i="1"/>
  <c r="BO96" i="1"/>
  <c r="BN96" i="1"/>
  <c r="BM96" i="1"/>
  <c r="BL96" i="1"/>
  <c r="BK96" i="1"/>
  <c r="BJ96" i="1"/>
  <c r="BI96" i="1"/>
  <c r="BH96" i="1"/>
  <c r="BG96" i="1"/>
  <c r="BF96" i="1"/>
  <c r="BE96" i="1"/>
  <c r="BD96" i="1"/>
  <c r="BC96" i="1"/>
  <c r="BB96" i="1"/>
  <c r="BA96" i="1"/>
  <c r="AZ96" i="1"/>
  <c r="AY96" i="1"/>
  <c r="AX96" i="1"/>
  <c r="AW96" i="1"/>
  <c r="AV96" i="1"/>
  <c r="AU96" i="1"/>
  <c r="AT96" i="1"/>
  <c r="AS96" i="1"/>
  <c r="AR96" i="1"/>
  <c r="AQ96" i="1"/>
  <c r="AP96" i="1"/>
  <c r="AO96" i="1"/>
  <c r="AN96" i="1"/>
  <c r="AM96" i="1"/>
  <c r="AL96" i="1"/>
  <c r="AK96" i="1"/>
  <c r="AJ96" i="1"/>
  <c r="AI96" i="1"/>
  <c r="AH96" i="1"/>
  <c r="AG96" i="1"/>
  <c r="AF96" i="1"/>
  <c r="AE96" i="1"/>
  <c r="AD96" i="1"/>
  <c r="AC96" i="1"/>
  <c r="AB96" i="1"/>
  <c r="AA96" i="1"/>
  <c r="Z96" i="1"/>
  <c r="Y96" i="1"/>
  <c r="X96" i="1"/>
  <c r="W96" i="1"/>
  <c r="V96" i="1"/>
  <c r="U96" i="1"/>
  <c r="T96" i="1"/>
  <c r="S96" i="1"/>
  <c r="R96" i="1"/>
  <c r="Q96" i="1"/>
  <c r="P96" i="1"/>
  <c r="O96" i="1"/>
  <c r="N96" i="1"/>
  <c r="M96" i="1"/>
  <c r="L96" i="1"/>
  <c r="K96" i="1"/>
  <c r="J96" i="1"/>
  <c r="I96" i="1"/>
  <c r="H96" i="1"/>
  <c r="G96" i="1"/>
  <c r="F96" i="1"/>
  <c r="E96" i="1"/>
  <c r="D96" i="1"/>
  <c r="FX95" i="1"/>
  <c r="FW95" i="1"/>
  <c r="FV95" i="1"/>
  <c r="FU95" i="1"/>
  <c r="FT95" i="1"/>
  <c r="FS95" i="1"/>
  <c r="FR95" i="1"/>
  <c r="FQ95" i="1"/>
  <c r="FP95" i="1"/>
  <c r="FO95" i="1"/>
  <c r="FN95" i="1"/>
  <c r="FM95" i="1"/>
  <c r="FL95" i="1"/>
  <c r="FK95" i="1"/>
  <c r="FJ95" i="1"/>
  <c r="FI95" i="1"/>
  <c r="FH95" i="1"/>
  <c r="FG95" i="1"/>
  <c r="FF95" i="1"/>
  <c r="FE95" i="1"/>
  <c r="FD95" i="1"/>
  <c r="FC95" i="1"/>
  <c r="FB95" i="1"/>
  <c r="FA95" i="1"/>
  <c r="EZ95" i="1"/>
  <c r="EY95" i="1"/>
  <c r="EX95" i="1"/>
  <c r="EW95" i="1"/>
  <c r="EV95" i="1"/>
  <c r="EU95" i="1"/>
  <c r="ET95" i="1"/>
  <c r="ES95" i="1"/>
  <c r="ER95" i="1"/>
  <c r="EQ95" i="1"/>
  <c r="EP95" i="1"/>
  <c r="EO95" i="1"/>
  <c r="EN95" i="1"/>
  <c r="EM95" i="1"/>
  <c r="EL95" i="1"/>
  <c r="EK95" i="1"/>
  <c r="EJ95" i="1"/>
  <c r="EI95" i="1"/>
  <c r="EH95" i="1"/>
  <c r="EG95" i="1"/>
  <c r="EF95" i="1"/>
  <c r="EE95" i="1"/>
  <c r="ED95" i="1"/>
  <c r="EC95" i="1"/>
  <c r="EB95" i="1"/>
  <c r="EA95" i="1"/>
  <c r="DZ95" i="1"/>
  <c r="DY95" i="1"/>
  <c r="DX95" i="1"/>
  <c r="DW95" i="1"/>
  <c r="DV95" i="1"/>
  <c r="DU95" i="1"/>
  <c r="DT95" i="1"/>
  <c r="DS95" i="1"/>
  <c r="DR95" i="1"/>
  <c r="DQ95" i="1"/>
  <c r="DP95" i="1"/>
  <c r="DO95" i="1"/>
  <c r="DN95" i="1"/>
  <c r="DM95" i="1"/>
  <c r="DL95" i="1"/>
  <c r="DK95" i="1"/>
  <c r="DJ95" i="1"/>
  <c r="DI95" i="1"/>
  <c r="DH95" i="1"/>
  <c r="DG95" i="1"/>
  <c r="DF95" i="1"/>
  <c r="DF105" i="1" s="1"/>
  <c r="DE95" i="1"/>
  <c r="DD95" i="1"/>
  <c r="DC95" i="1"/>
  <c r="DB95" i="1"/>
  <c r="DB105" i="1" s="1"/>
  <c r="DA95" i="1"/>
  <c r="CZ95" i="1"/>
  <c r="CY95" i="1"/>
  <c r="CX95" i="1"/>
  <c r="CX105" i="1" s="1"/>
  <c r="CW95" i="1"/>
  <c r="CV95" i="1"/>
  <c r="CU95" i="1"/>
  <c r="CT95" i="1"/>
  <c r="CT105" i="1" s="1"/>
  <c r="CS95" i="1"/>
  <c r="CR95" i="1"/>
  <c r="CQ95" i="1"/>
  <c r="CP95" i="1"/>
  <c r="CP105" i="1" s="1"/>
  <c r="CO95" i="1"/>
  <c r="CN95" i="1"/>
  <c r="CM95" i="1"/>
  <c r="CL95" i="1"/>
  <c r="CL105" i="1" s="1"/>
  <c r="CK95" i="1"/>
  <c r="CJ95" i="1"/>
  <c r="CI95" i="1"/>
  <c r="CH95" i="1"/>
  <c r="CH105" i="1" s="1"/>
  <c r="CG95" i="1"/>
  <c r="CF95" i="1"/>
  <c r="CE95" i="1"/>
  <c r="CD95" i="1"/>
  <c r="CD105" i="1" s="1"/>
  <c r="CC95" i="1"/>
  <c r="CB95" i="1"/>
  <c r="CA95" i="1"/>
  <c r="BZ95" i="1"/>
  <c r="BZ105" i="1" s="1"/>
  <c r="BY95" i="1"/>
  <c r="BX95" i="1"/>
  <c r="BW95" i="1"/>
  <c r="BV95" i="1"/>
  <c r="BV105" i="1" s="1"/>
  <c r="BU95" i="1"/>
  <c r="BT95" i="1"/>
  <c r="BS95" i="1"/>
  <c r="BR95" i="1"/>
  <c r="BR105" i="1" s="1"/>
  <c r="BQ95" i="1"/>
  <c r="BP95" i="1"/>
  <c r="BO95" i="1"/>
  <c r="BN95" i="1"/>
  <c r="BN105" i="1" s="1"/>
  <c r="BM95" i="1"/>
  <c r="BL95" i="1"/>
  <c r="BK95" i="1"/>
  <c r="BJ95" i="1"/>
  <c r="BJ105" i="1" s="1"/>
  <c r="BI95" i="1"/>
  <c r="BH95" i="1"/>
  <c r="BG95" i="1"/>
  <c r="BF95" i="1"/>
  <c r="BF105" i="1" s="1"/>
  <c r="BE95" i="1"/>
  <c r="BD95" i="1"/>
  <c r="BC95" i="1"/>
  <c r="BB95" i="1"/>
  <c r="BB105" i="1" s="1"/>
  <c r="BA95" i="1"/>
  <c r="AZ95" i="1"/>
  <c r="AY95" i="1"/>
  <c r="AX95" i="1"/>
  <c r="AX105" i="1" s="1"/>
  <c r="AW95" i="1"/>
  <c r="AV95" i="1"/>
  <c r="AU95" i="1"/>
  <c r="AT95" i="1"/>
  <c r="AT105" i="1" s="1"/>
  <c r="AS95" i="1"/>
  <c r="AR95" i="1"/>
  <c r="AQ95" i="1"/>
  <c r="AP95" i="1"/>
  <c r="AP105" i="1" s="1"/>
  <c r="AO95" i="1"/>
  <c r="AN95" i="1"/>
  <c r="AM95" i="1"/>
  <c r="AL95" i="1"/>
  <c r="AL105" i="1" s="1"/>
  <c r="AK95" i="1"/>
  <c r="AJ95" i="1"/>
  <c r="AI95" i="1"/>
  <c r="AH95" i="1"/>
  <c r="AH105" i="1" s="1"/>
  <c r="AG95" i="1"/>
  <c r="AF95" i="1"/>
  <c r="AE95" i="1"/>
  <c r="AD95" i="1"/>
  <c r="AD105" i="1" s="1"/>
  <c r="AC95" i="1"/>
  <c r="AB95" i="1"/>
  <c r="AA95" i="1"/>
  <c r="Z95" i="1"/>
  <c r="Z105" i="1" s="1"/>
  <c r="Y95" i="1"/>
  <c r="X95" i="1"/>
  <c r="W95" i="1"/>
  <c r="V95" i="1"/>
  <c r="V105" i="1" s="1"/>
  <c r="U95" i="1"/>
  <c r="T95" i="1"/>
  <c r="S95" i="1"/>
  <c r="R95" i="1"/>
  <c r="R105" i="1" s="1"/>
  <c r="Q95" i="1"/>
  <c r="P95" i="1"/>
  <c r="O95" i="1"/>
  <c r="N95" i="1"/>
  <c r="N105" i="1" s="1"/>
  <c r="M95" i="1"/>
  <c r="L95" i="1"/>
  <c r="K95" i="1"/>
  <c r="J95" i="1"/>
  <c r="J105" i="1" s="1"/>
  <c r="I95" i="1"/>
  <c r="H95" i="1"/>
  <c r="G95" i="1"/>
  <c r="F95" i="1"/>
  <c r="F105" i="1" s="1"/>
  <c r="E95" i="1"/>
  <c r="D95" i="1"/>
  <c r="FX94" i="1"/>
  <c r="FW94" i="1"/>
  <c r="FV94" i="1"/>
  <c r="FU94" i="1"/>
  <c r="FT94" i="1"/>
  <c r="FS94" i="1"/>
  <c r="FR94" i="1"/>
  <c r="FQ94" i="1"/>
  <c r="FP94" i="1"/>
  <c r="FO94" i="1"/>
  <c r="FN94" i="1"/>
  <c r="FM94" i="1"/>
  <c r="FL94" i="1"/>
  <c r="FK94" i="1"/>
  <c r="FJ94" i="1"/>
  <c r="FI94" i="1"/>
  <c r="FH94" i="1"/>
  <c r="FG94" i="1"/>
  <c r="FF94" i="1"/>
  <c r="FE94" i="1"/>
  <c r="FD94" i="1"/>
  <c r="FC94" i="1"/>
  <c r="FB94" i="1"/>
  <c r="FA94" i="1"/>
  <c r="EZ94" i="1"/>
  <c r="EY94" i="1"/>
  <c r="EX94" i="1"/>
  <c r="EW94" i="1"/>
  <c r="EV94" i="1"/>
  <c r="EU94" i="1"/>
  <c r="ET94" i="1"/>
  <c r="ES94" i="1"/>
  <c r="ER94" i="1"/>
  <c r="EQ94" i="1"/>
  <c r="EP94" i="1"/>
  <c r="EO94" i="1"/>
  <c r="EN94" i="1"/>
  <c r="EM94" i="1"/>
  <c r="EL94" i="1"/>
  <c r="EK94" i="1"/>
  <c r="EJ94" i="1"/>
  <c r="EI94" i="1"/>
  <c r="EH94" i="1"/>
  <c r="EG94" i="1"/>
  <c r="EF94" i="1"/>
  <c r="EE94" i="1"/>
  <c r="ED94" i="1"/>
  <c r="EC94" i="1"/>
  <c r="EB94" i="1"/>
  <c r="EA94" i="1"/>
  <c r="DZ94" i="1"/>
  <c r="DY94" i="1"/>
  <c r="DX94" i="1"/>
  <c r="DW94" i="1"/>
  <c r="DV94" i="1"/>
  <c r="DU94" i="1"/>
  <c r="DT94" i="1"/>
  <c r="DS94" i="1"/>
  <c r="DR94" i="1"/>
  <c r="DQ94" i="1"/>
  <c r="DP94" i="1"/>
  <c r="DO94" i="1"/>
  <c r="DN94" i="1"/>
  <c r="DM94" i="1"/>
  <c r="DL94" i="1"/>
  <c r="DK94" i="1"/>
  <c r="DJ94" i="1"/>
  <c r="DI94" i="1"/>
  <c r="DH94" i="1"/>
  <c r="DG94" i="1"/>
  <c r="DF94" i="1"/>
  <c r="DE94" i="1"/>
  <c r="DD94" i="1"/>
  <c r="DC94" i="1"/>
  <c r="DB94" i="1"/>
  <c r="DA94" i="1"/>
  <c r="CZ94" i="1"/>
  <c r="CY94" i="1"/>
  <c r="CX94" i="1"/>
  <c r="CW94" i="1"/>
  <c r="CV94" i="1"/>
  <c r="CU94" i="1"/>
  <c r="CT94" i="1"/>
  <c r="CS94" i="1"/>
  <c r="CR94" i="1"/>
  <c r="CQ94" i="1"/>
  <c r="CP94" i="1"/>
  <c r="CO94" i="1"/>
  <c r="CN94" i="1"/>
  <c r="CM94" i="1"/>
  <c r="CL94" i="1"/>
  <c r="CK94" i="1"/>
  <c r="CJ94" i="1"/>
  <c r="CI94" i="1"/>
  <c r="CH94" i="1"/>
  <c r="CG94" i="1"/>
  <c r="CF94" i="1"/>
  <c r="CE94" i="1"/>
  <c r="CD94" i="1"/>
  <c r="CC94" i="1"/>
  <c r="CB94"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I94" i="1"/>
  <c r="H94" i="1"/>
  <c r="G94" i="1"/>
  <c r="F94" i="1"/>
  <c r="E94" i="1"/>
  <c r="D94" i="1"/>
  <c r="FX93" i="1"/>
  <c r="FW93" i="1"/>
  <c r="FV93" i="1"/>
  <c r="FU93" i="1"/>
  <c r="FT93" i="1"/>
  <c r="FS93" i="1"/>
  <c r="FR93" i="1"/>
  <c r="FQ93" i="1"/>
  <c r="FP93" i="1"/>
  <c r="FO93" i="1"/>
  <c r="FN93" i="1"/>
  <c r="FM93" i="1"/>
  <c r="FL93" i="1"/>
  <c r="FK93" i="1"/>
  <c r="FJ93" i="1"/>
  <c r="FI93" i="1"/>
  <c r="FH93" i="1"/>
  <c r="FG93" i="1"/>
  <c r="FF93" i="1"/>
  <c r="FE93" i="1"/>
  <c r="FD93" i="1"/>
  <c r="FC93" i="1"/>
  <c r="FB93" i="1"/>
  <c r="FA93" i="1"/>
  <c r="EZ93" i="1"/>
  <c r="EY93" i="1"/>
  <c r="EX93" i="1"/>
  <c r="EW93" i="1"/>
  <c r="EV93" i="1"/>
  <c r="EU93" i="1"/>
  <c r="ET93" i="1"/>
  <c r="ES93" i="1"/>
  <c r="ER93" i="1"/>
  <c r="EQ93" i="1"/>
  <c r="EP93" i="1"/>
  <c r="EO93" i="1"/>
  <c r="EN93" i="1"/>
  <c r="EM93" i="1"/>
  <c r="EL93" i="1"/>
  <c r="EK93" i="1"/>
  <c r="EJ93" i="1"/>
  <c r="EI93" i="1"/>
  <c r="EH93" i="1"/>
  <c r="EG93" i="1"/>
  <c r="EF93" i="1"/>
  <c r="EE93" i="1"/>
  <c r="ED93" i="1"/>
  <c r="EC93" i="1"/>
  <c r="EB93" i="1"/>
  <c r="EA93" i="1"/>
  <c r="DZ93" i="1"/>
  <c r="DY93" i="1"/>
  <c r="DX93" i="1"/>
  <c r="DW93" i="1"/>
  <c r="DV93" i="1"/>
  <c r="DU93" i="1"/>
  <c r="DT93" i="1"/>
  <c r="DS93" i="1"/>
  <c r="DR93" i="1"/>
  <c r="DQ93" i="1"/>
  <c r="DP93" i="1"/>
  <c r="DO93" i="1"/>
  <c r="DN93" i="1"/>
  <c r="DM93" i="1"/>
  <c r="DL93" i="1"/>
  <c r="DK93" i="1"/>
  <c r="DJ93" i="1"/>
  <c r="DI93" i="1"/>
  <c r="DH93" i="1"/>
  <c r="DG93" i="1"/>
  <c r="DF93" i="1"/>
  <c r="DE93" i="1"/>
  <c r="DD93" i="1"/>
  <c r="DC93" i="1"/>
  <c r="DB93" i="1"/>
  <c r="DA93" i="1"/>
  <c r="CZ93" i="1"/>
  <c r="CY93" i="1"/>
  <c r="CX93" i="1"/>
  <c r="CW93" i="1"/>
  <c r="CV93" i="1"/>
  <c r="CU93" i="1"/>
  <c r="CT93" i="1"/>
  <c r="CS93" i="1"/>
  <c r="CR93" i="1"/>
  <c r="CQ93" i="1"/>
  <c r="CP93" i="1"/>
  <c r="CO93" i="1"/>
  <c r="CN93" i="1"/>
  <c r="CM93" i="1"/>
  <c r="CL93" i="1"/>
  <c r="CK93" i="1"/>
  <c r="CJ93" i="1"/>
  <c r="CI93" i="1"/>
  <c r="CH93" i="1"/>
  <c r="CG93" i="1"/>
  <c r="CF93" i="1"/>
  <c r="CE93" i="1"/>
  <c r="CD93" i="1"/>
  <c r="CC93" i="1"/>
  <c r="CB93"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I93" i="1"/>
  <c r="H93" i="1"/>
  <c r="G93" i="1"/>
  <c r="F93" i="1"/>
  <c r="E93" i="1"/>
  <c r="D93" i="1"/>
  <c r="FX89" i="1"/>
  <c r="FW89" i="1"/>
  <c r="FV89" i="1"/>
  <c r="FU89" i="1"/>
  <c r="FT89" i="1"/>
  <c r="FS89" i="1"/>
  <c r="FR89" i="1"/>
  <c r="FQ89" i="1"/>
  <c r="FP89" i="1"/>
  <c r="FO89" i="1"/>
  <c r="FN89" i="1"/>
  <c r="FM89" i="1"/>
  <c r="FL89" i="1"/>
  <c r="FK89" i="1"/>
  <c r="FJ89" i="1"/>
  <c r="FI89" i="1"/>
  <c r="FH89" i="1"/>
  <c r="FG89" i="1"/>
  <c r="FF89" i="1"/>
  <c r="FE89" i="1"/>
  <c r="FD89" i="1"/>
  <c r="FC89" i="1"/>
  <c r="FB89" i="1"/>
  <c r="FA89" i="1"/>
  <c r="EZ89" i="1"/>
  <c r="EY89" i="1"/>
  <c r="EX89" i="1"/>
  <c r="EW89" i="1"/>
  <c r="EV89" i="1"/>
  <c r="EU89" i="1"/>
  <c r="ET89" i="1"/>
  <c r="ES89" i="1"/>
  <c r="ER89" i="1"/>
  <c r="EQ89" i="1"/>
  <c r="EP89" i="1"/>
  <c r="EO89" i="1"/>
  <c r="EN89" i="1"/>
  <c r="EM89" i="1"/>
  <c r="EL89" i="1"/>
  <c r="EK89" i="1"/>
  <c r="EJ89" i="1"/>
  <c r="EI89" i="1"/>
  <c r="EH89" i="1"/>
  <c r="EG89" i="1"/>
  <c r="EF89" i="1"/>
  <c r="EE89" i="1"/>
  <c r="ED89" i="1"/>
  <c r="EC89" i="1"/>
  <c r="EB89" i="1"/>
  <c r="EA89" i="1"/>
  <c r="DZ89" i="1"/>
  <c r="DY89" i="1"/>
  <c r="DX89" i="1"/>
  <c r="DW89" i="1"/>
  <c r="DV89" i="1"/>
  <c r="DU89" i="1"/>
  <c r="DT89" i="1"/>
  <c r="DS89" i="1"/>
  <c r="DR89" i="1"/>
  <c r="DQ89" i="1"/>
  <c r="DP89" i="1"/>
  <c r="DO89" i="1"/>
  <c r="DN89" i="1"/>
  <c r="DM89" i="1"/>
  <c r="DL89" i="1"/>
  <c r="DK89" i="1"/>
  <c r="DJ89" i="1"/>
  <c r="DI89" i="1"/>
  <c r="DH89" i="1"/>
  <c r="DG89" i="1"/>
  <c r="DF89" i="1"/>
  <c r="DE89" i="1"/>
  <c r="DD89" i="1"/>
  <c r="DC89" i="1"/>
  <c r="DB89" i="1"/>
  <c r="DA89" i="1"/>
  <c r="CZ89" i="1"/>
  <c r="CY89" i="1"/>
  <c r="CX89" i="1"/>
  <c r="CW89" i="1"/>
  <c r="CV89" i="1"/>
  <c r="CU89" i="1"/>
  <c r="CT89" i="1"/>
  <c r="CS89" i="1"/>
  <c r="CR89" i="1"/>
  <c r="CQ89" i="1"/>
  <c r="CP89" i="1"/>
  <c r="CO89" i="1"/>
  <c r="CN89" i="1"/>
  <c r="CM89" i="1"/>
  <c r="CL89" i="1"/>
  <c r="CK89" i="1"/>
  <c r="CJ89" i="1"/>
  <c r="CI89" i="1"/>
  <c r="CH89" i="1"/>
  <c r="CG89" i="1"/>
  <c r="CF89" i="1"/>
  <c r="CE89" i="1"/>
  <c r="CD89" i="1"/>
  <c r="CC89" i="1"/>
  <c r="CB89" i="1"/>
  <c r="CA89" i="1"/>
  <c r="BZ89" i="1"/>
  <c r="BY89" i="1"/>
  <c r="BX89" i="1"/>
  <c r="BW89" i="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I89" i="1"/>
  <c r="H89" i="1"/>
  <c r="G89" i="1"/>
  <c r="F89" i="1"/>
  <c r="E89" i="1"/>
  <c r="D89" i="1"/>
  <c r="FX88" i="1"/>
  <c r="FW88" i="1"/>
  <c r="FV88" i="1"/>
  <c r="FU88" i="1"/>
  <c r="FT88" i="1"/>
  <c r="FS88" i="1"/>
  <c r="FR88" i="1"/>
  <c r="FQ88" i="1"/>
  <c r="FP88" i="1"/>
  <c r="FO88" i="1"/>
  <c r="FN88" i="1"/>
  <c r="FM88" i="1"/>
  <c r="FL88" i="1"/>
  <c r="FK88" i="1"/>
  <c r="FJ88" i="1"/>
  <c r="FI88" i="1"/>
  <c r="FH88" i="1"/>
  <c r="FG88" i="1"/>
  <c r="FF88" i="1"/>
  <c r="FE88" i="1"/>
  <c r="FD88" i="1"/>
  <c r="FC88" i="1"/>
  <c r="FB88" i="1"/>
  <c r="FA88" i="1"/>
  <c r="EZ88" i="1"/>
  <c r="EY88" i="1"/>
  <c r="EX88" i="1"/>
  <c r="EW88" i="1"/>
  <c r="EV88" i="1"/>
  <c r="EU88" i="1"/>
  <c r="ET88" i="1"/>
  <c r="ES88" i="1"/>
  <c r="ER88" i="1"/>
  <c r="EQ88" i="1"/>
  <c r="EP88" i="1"/>
  <c r="EO88" i="1"/>
  <c r="EN88" i="1"/>
  <c r="EM88" i="1"/>
  <c r="EL88" i="1"/>
  <c r="EK88" i="1"/>
  <c r="EJ88" i="1"/>
  <c r="EI88" i="1"/>
  <c r="EH88" i="1"/>
  <c r="EG88" i="1"/>
  <c r="EF88" i="1"/>
  <c r="EE88" i="1"/>
  <c r="ED88" i="1"/>
  <c r="EC88" i="1"/>
  <c r="EB88" i="1"/>
  <c r="EA88" i="1"/>
  <c r="DZ88" i="1"/>
  <c r="DY88" i="1"/>
  <c r="DX88" i="1"/>
  <c r="DW88" i="1"/>
  <c r="DV88" i="1"/>
  <c r="DU88" i="1"/>
  <c r="DT88" i="1"/>
  <c r="DS88" i="1"/>
  <c r="DR88" i="1"/>
  <c r="DQ88" i="1"/>
  <c r="DP88" i="1"/>
  <c r="DO88" i="1"/>
  <c r="DN88" i="1"/>
  <c r="DM88" i="1"/>
  <c r="DL88" i="1"/>
  <c r="DK88" i="1"/>
  <c r="DJ88" i="1"/>
  <c r="DI88" i="1"/>
  <c r="DH88" i="1"/>
  <c r="DG88" i="1"/>
  <c r="DF88" i="1"/>
  <c r="DE88" i="1"/>
  <c r="DD88" i="1"/>
  <c r="DC88" i="1"/>
  <c r="DB88" i="1"/>
  <c r="DA88" i="1"/>
  <c r="CZ88" i="1"/>
  <c r="CY88" i="1"/>
  <c r="CX88" i="1"/>
  <c r="CW88" i="1"/>
  <c r="CV88" i="1"/>
  <c r="CU88" i="1"/>
  <c r="CT88" i="1"/>
  <c r="CS88" i="1"/>
  <c r="CR88" i="1"/>
  <c r="CQ88" i="1"/>
  <c r="CP88" i="1"/>
  <c r="CO88" i="1"/>
  <c r="CN88" i="1"/>
  <c r="CM88" i="1"/>
  <c r="CL88" i="1"/>
  <c r="CK88" i="1"/>
  <c r="CJ88" i="1"/>
  <c r="CI88" i="1"/>
  <c r="CH88" i="1"/>
  <c r="CG88" i="1"/>
  <c r="CF88" i="1"/>
  <c r="CE88" i="1"/>
  <c r="CD88" i="1"/>
  <c r="CC88" i="1"/>
  <c r="CB88" i="1"/>
  <c r="CA88" i="1"/>
  <c r="BZ88" i="1"/>
  <c r="BY88" i="1"/>
  <c r="BX88" i="1"/>
  <c r="BW88" i="1"/>
  <c r="BV88" i="1"/>
  <c r="BU88" i="1"/>
  <c r="BT88" i="1"/>
  <c r="BS88" i="1"/>
  <c r="BR88" i="1"/>
  <c r="BQ88" i="1"/>
  <c r="BP88" i="1"/>
  <c r="BO88" i="1"/>
  <c r="BN88" i="1"/>
  <c r="BM88" i="1"/>
  <c r="BL88" i="1"/>
  <c r="BK88" i="1"/>
  <c r="BJ88" i="1"/>
  <c r="BI88" i="1"/>
  <c r="BH88" i="1"/>
  <c r="BG88" i="1"/>
  <c r="BF88" i="1"/>
  <c r="BE88" i="1"/>
  <c r="BD88" i="1"/>
  <c r="BC88" i="1"/>
  <c r="BB88" i="1"/>
  <c r="BA88" i="1"/>
  <c r="AZ88" i="1"/>
  <c r="AY88" i="1"/>
  <c r="AX88" i="1"/>
  <c r="AW88" i="1"/>
  <c r="AV88" i="1"/>
  <c r="AU88" i="1"/>
  <c r="AT88" i="1"/>
  <c r="AS88" i="1"/>
  <c r="AR88" i="1"/>
  <c r="AQ88" i="1"/>
  <c r="AP88" i="1"/>
  <c r="AO88" i="1"/>
  <c r="AN88" i="1"/>
  <c r="AM88" i="1"/>
  <c r="AL88" i="1"/>
  <c r="AK88" i="1"/>
  <c r="AJ88" i="1"/>
  <c r="AI88" i="1"/>
  <c r="AH88" i="1"/>
  <c r="AG88" i="1"/>
  <c r="AF88" i="1"/>
  <c r="AE88" i="1"/>
  <c r="AD88" i="1"/>
  <c r="AC88" i="1"/>
  <c r="AB88" i="1"/>
  <c r="AA88" i="1"/>
  <c r="Z88" i="1"/>
  <c r="Y88" i="1"/>
  <c r="X88" i="1"/>
  <c r="W88" i="1"/>
  <c r="V88" i="1"/>
  <c r="U88" i="1"/>
  <c r="T88" i="1"/>
  <c r="S88" i="1"/>
  <c r="R88" i="1"/>
  <c r="Q88" i="1"/>
  <c r="P88" i="1"/>
  <c r="O88" i="1"/>
  <c r="N88" i="1"/>
  <c r="M88" i="1"/>
  <c r="L88" i="1"/>
  <c r="K88" i="1"/>
  <c r="J88" i="1"/>
  <c r="I88" i="1"/>
  <c r="H88" i="1"/>
  <c r="G88" i="1"/>
  <c r="F88" i="1"/>
  <c r="E88" i="1"/>
  <c r="D88" i="1"/>
  <c r="FX87" i="1"/>
  <c r="FW87" i="1"/>
  <c r="FV87" i="1"/>
  <c r="FU87" i="1"/>
  <c r="FT87" i="1"/>
  <c r="FS87" i="1"/>
  <c r="FR87" i="1"/>
  <c r="FQ87" i="1"/>
  <c r="FP87" i="1"/>
  <c r="FO87" i="1"/>
  <c r="FN87" i="1"/>
  <c r="FM87" i="1"/>
  <c r="FL87" i="1"/>
  <c r="FK87" i="1"/>
  <c r="FJ87" i="1"/>
  <c r="FI87" i="1"/>
  <c r="FH87" i="1"/>
  <c r="FG87" i="1"/>
  <c r="FF87" i="1"/>
  <c r="FE87" i="1"/>
  <c r="FD87" i="1"/>
  <c r="FC87" i="1"/>
  <c r="FB87" i="1"/>
  <c r="FA87" i="1"/>
  <c r="EZ87" i="1"/>
  <c r="EY87" i="1"/>
  <c r="EX87" i="1"/>
  <c r="EW87" i="1"/>
  <c r="EV87" i="1"/>
  <c r="EU87" i="1"/>
  <c r="ET87" i="1"/>
  <c r="ES87" i="1"/>
  <c r="ER87" i="1"/>
  <c r="EQ87" i="1"/>
  <c r="EP87" i="1"/>
  <c r="EO87" i="1"/>
  <c r="EN87" i="1"/>
  <c r="EM87" i="1"/>
  <c r="EL87" i="1"/>
  <c r="EK87" i="1"/>
  <c r="EJ87" i="1"/>
  <c r="EI87" i="1"/>
  <c r="EH87" i="1"/>
  <c r="EG87" i="1"/>
  <c r="EF87" i="1"/>
  <c r="EE87" i="1"/>
  <c r="ED87" i="1"/>
  <c r="EC87" i="1"/>
  <c r="EB87" i="1"/>
  <c r="EA87" i="1"/>
  <c r="DZ87" i="1"/>
  <c r="DY87" i="1"/>
  <c r="DX87" i="1"/>
  <c r="DW87" i="1"/>
  <c r="DV87" i="1"/>
  <c r="DU87" i="1"/>
  <c r="DT87" i="1"/>
  <c r="DS87" i="1"/>
  <c r="DR87" i="1"/>
  <c r="DQ87" i="1"/>
  <c r="DP87" i="1"/>
  <c r="DO87" i="1"/>
  <c r="DN87" i="1"/>
  <c r="DM87" i="1"/>
  <c r="DL87" i="1"/>
  <c r="DK87" i="1"/>
  <c r="DJ87" i="1"/>
  <c r="DI87" i="1"/>
  <c r="DH87" i="1"/>
  <c r="DG87" i="1"/>
  <c r="DF87" i="1"/>
  <c r="DE87" i="1"/>
  <c r="DD87" i="1"/>
  <c r="DC87" i="1"/>
  <c r="DB87" i="1"/>
  <c r="DA87" i="1"/>
  <c r="CZ87" i="1"/>
  <c r="CY87" i="1"/>
  <c r="CX87" i="1"/>
  <c r="CW87" i="1"/>
  <c r="CV87" i="1"/>
  <c r="CU87" i="1"/>
  <c r="CT87" i="1"/>
  <c r="CS87" i="1"/>
  <c r="CR87" i="1"/>
  <c r="CQ87" i="1"/>
  <c r="CP87" i="1"/>
  <c r="CO87" i="1"/>
  <c r="CN87" i="1"/>
  <c r="CM87" i="1"/>
  <c r="CL87" i="1"/>
  <c r="CK87" i="1"/>
  <c r="CJ87" i="1"/>
  <c r="CI87" i="1"/>
  <c r="CH87" i="1"/>
  <c r="CG87" i="1"/>
  <c r="CF87" i="1"/>
  <c r="CE87" i="1"/>
  <c r="CD87" i="1"/>
  <c r="CC87" i="1"/>
  <c r="CB87"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AW87" i="1"/>
  <c r="AV87" i="1"/>
  <c r="AU87" i="1"/>
  <c r="AT87" i="1"/>
  <c r="AS87" i="1"/>
  <c r="AR87" i="1"/>
  <c r="AQ87" i="1"/>
  <c r="AP87" i="1"/>
  <c r="AO87" i="1"/>
  <c r="AN87" i="1"/>
  <c r="AM87" i="1"/>
  <c r="AL87" i="1"/>
  <c r="AK87" i="1"/>
  <c r="AJ87" i="1"/>
  <c r="AI87" i="1"/>
  <c r="AH87" i="1"/>
  <c r="AG87" i="1"/>
  <c r="AF87" i="1"/>
  <c r="AE87" i="1"/>
  <c r="AD87" i="1"/>
  <c r="AC87" i="1"/>
  <c r="AB87" i="1"/>
  <c r="AA87" i="1"/>
  <c r="Z87" i="1"/>
  <c r="Y87" i="1"/>
  <c r="X87" i="1"/>
  <c r="W87" i="1"/>
  <c r="V87" i="1"/>
  <c r="U87" i="1"/>
  <c r="T87" i="1"/>
  <c r="S87" i="1"/>
  <c r="R87" i="1"/>
  <c r="Q87" i="1"/>
  <c r="P87" i="1"/>
  <c r="O87" i="1"/>
  <c r="N87" i="1"/>
  <c r="M87" i="1"/>
  <c r="L87" i="1"/>
  <c r="K87" i="1"/>
  <c r="J87" i="1"/>
  <c r="I87" i="1"/>
  <c r="H87" i="1"/>
  <c r="G87" i="1"/>
  <c r="F87" i="1"/>
  <c r="E87" i="1"/>
  <c r="D87" i="1"/>
  <c r="FX86" i="1"/>
  <c r="FW86" i="1"/>
  <c r="FV86" i="1"/>
  <c r="FU86" i="1"/>
  <c r="FT86" i="1"/>
  <c r="FS86" i="1"/>
  <c r="FR86" i="1"/>
  <c r="FQ86" i="1"/>
  <c r="FP86" i="1"/>
  <c r="FO86" i="1"/>
  <c r="FN86" i="1"/>
  <c r="FM86" i="1"/>
  <c r="FL86" i="1"/>
  <c r="FK86" i="1"/>
  <c r="FJ86" i="1"/>
  <c r="FI86" i="1"/>
  <c r="FH86" i="1"/>
  <c r="FG86" i="1"/>
  <c r="FF86" i="1"/>
  <c r="FE86" i="1"/>
  <c r="FD86" i="1"/>
  <c r="FC86" i="1"/>
  <c r="FB86" i="1"/>
  <c r="FA86" i="1"/>
  <c r="EZ86" i="1"/>
  <c r="EY86" i="1"/>
  <c r="EX86" i="1"/>
  <c r="EW86" i="1"/>
  <c r="EV86" i="1"/>
  <c r="EU86" i="1"/>
  <c r="ET86" i="1"/>
  <c r="ES86" i="1"/>
  <c r="ER86" i="1"/>
  <c r="EQ86" i="1"/>
  <c r="EP86" i="1"/>
  <c r="EO86" i="1"/>
  <c r="EN86" i="1"/>
  <c r="EM86" i="1"/>
  <c r="EL86" i="1"/>
  <c r="EK86" i="1"/>
  <c r="EJ86" i="1"/>
  <c r="EI86" i="1"/>
  <c r="EH86" i="1"/>
  <c r="EG86" i="1"/>
  <c r="EF86" i="1"/>
  <c r="EE86" i="1"/>
  <c r="ED86" i="1"/>
  <c r="EC86" i="1"/>
  <c r="EB86" i="1"/>
  <c r="EA86" i="1"/>
  <c r="DZ86" i="1"/>
  <c r="DY86" i="1"/>
  <c r="DX86" i="1"/>
  <c r="DW86" i="1"/>
  <c r="DV86" i="1"/>
  <c r="DU86" i="1"/>
  <c r="DT86" i="1"/>
  <c r="DS86" i="1"/>
  <c r="DR86" i="1"/>
  <c r="DQ86" i="1"/>
  <c r="DP86" i="1"/>
  <c r="DO86" i="1"/>
  <c r="DN86" i="1"/>
  <c r="DM86" i="1"/>
  <c r="DL86" i="1"/>
  <c r="DK86" i="1"/>
  <c r="DJ86" i="1"/>
  <c r="DI86" i="1"/>
  <c r="DH86" i="1"/>
  <c r="DG86" i="1"/>
  <c r="DF86" i="1"/>
  <c r="DE86" i="1"/>
  <c r="DD86" i="1"/>
  <c r="DC86" i="1"/>
  <c r="DB86" i="1"/>
  <c r="DA86" i="1"/>
  <c r="CZ86" i="1"/>
  <c r="CY86" i="1"/>
  <c r="CX86" i="1"/>
  <c r="CW86" i="1"/>
  <c r="CV86" i="1"/>
  <c r="CU86" i="1"/>
  <c r="CT86" i="1"/>
  <c r="CS86" i="1"/>
  <c r="CR86" i="1"/>
  <c r="CQ86" i="1"/>
  <c r="CP86" i="1"/>
  <c r="CO86" i="1"/>
  <c r="CN86" i="1"/>
  <c r="CM86" i="1"/>
  <c r="CL86" i="1"/>
  <c r="CK86" i="1"/>
  <c r="CJ86" i="1"/>
  <c r="CI86" i="1"/>
  <c r="CH86" i="1"/>
  <c r="CG86" i="1"/>
  <c r="CF86" i="1"/>
  <c r="CE86" i="1"/>
  <c r="CD86" i="1"/>
  <c r="CC86" i="1"/>
  <c r="CB86"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I86" i="1"/>
  <c r="H86" i="1"/>
  <c r="G86" i="1"/>
  <c r="F86" i="1"/>
  <c r="E86" i="1"/>
  <c r="D86" i="1"/>
  <c r="CG81" i="1"/>
  <c r="FZ81" i="1" s="1"/>
  <c r="FZ80" i="1"/>
  <c r="FZ79" i="1"/>
  <c r="FZ78" i="1"/>
  <c r="FZ73" i="1"/>
  <c r="FZ68" i="1"/>
  <c r="FX67" i="1"/>
  <c r="FX193" i="1" s="1"/>
  <c r="FW67" i="1"/>
  <c r="FW193" i="1" s="1"/>
  <c r="FV67" i="1"/>
  <c r="FV193" i="1" s="1"/>
  <c r="FU67" i="1"/>
  <c r="FU193" i="1" s="1"/>
  <c r="FT67" i="1"/>
  <c r="FT193" i="1" s="1"/>
  <c r="FS67" i="1"/>
  <c r="FS193" i="1" s="1"/>
  <c r="FR67" i="1"/>
  <c r="FR193" i="1" s="1"/>
  <c r="FQ67" i="1"/>
  <c r="FQ193" i="1" s="1"/>
  <c r="FP67" i="1"/>
  <c r="FP193" i="1" s="1"/>
  <c r="FO67" i="1"/>
  <c r="FO193" i="1" s="1"/>
  <c r="FN67" i="1"/>
  <c r="FN193" i="1" s="1"/>
  <c r="FM67" i="1"/>
  <c r="FM193" i="1" s="1"/>
  <c r="FL67" i="1"/>
  <c r="FL193" i="1" s="1"/>
  <c r="FK67" i="1"/>
  <c r="FK193" i="1" s="1"/>
  <c r="FJ67" i="1"/>
  <c r="FJ193" i="1" s="1"/>
  <c r="FI67" i="1"/>
  <c r="FI193" i="1" s="1"/>
  <c r="FH67" i="1"/>
  <c r="FH193" i="1" s="1"/>
  <c r="FG67" i="1"/>
  <c r="FG193" i="1" s="1"/>
  <c r="FF67" i="1"/>
  <c r="FF193" i="1" s="1"/>
  <c r="FE67" i="1"/>
  <c r="FE193" i="1" s="1"/>
  <c r="FD67" i="1"/>
  <c r="FD193" i="1" s="1"/>
  <c r="FC67" i="1"/>
  <c r="FC193" i="1" s="1"/>
  <c r="FB67" i="1"/>
  <c r="FB193" i="1" s="1"/>
  <c r="FA67" i="1"/>
  <c r="FA193" i="1" s="1"/>
  <c r="EZ67" i="1"/>
  <c r="EZ193" i="1" s="1"/>
  <c r="EY67" i="1"/>
  <c r="EY193" i="1" s="1"/>
  <c r="EX67" i="1"/>
  <c r="EX193" i="1" s="1"/>
  <c r="EW67" i="1"/>
  <c r="EW193" i="1" s="1"/>
  <c r="EV67" i="1"/>
  <c r="EV193" i="1" s="1"/>
  <c r="EU67" i="1"/>
  <c r="EU193" i="1" s="1"/>
  <c r="ET67" i="1"/>
  <c r="ET193" i="1" s="1"/>
  <c r="ES67" i="1"/>
  <c r="ES193" i="1" s="1"/>
  <c r="ER67" i="1"/>
  <c r="ER193" i="1" s="1"/>
  <c r="EQ67" i="1"/>
  <c r="EQ193" i="1" s="1"/>
  <c r="EP67" i="1"/>
  <c r="EP193" i="1" s="1"/>
  <c r="EO67" i="1"/>
  <c r="EO193" i="1" s="1"/>
  <c r="EN67" i="1"/>
  <c r="EN193" i="1" s="1"/>
  <c r="EM67" i="1"/>
  <c r="EM193" i="1" s="1"/>
  <c r="EL67" i="1"/>
  <c r="EL193" i="1" s="1"/>
  <c r="EK67" i="1"/>
  <c r="EK193" i="1" s="1"/>
  <c r="EJ67" i="1"/>
  <c r="EJ193" i="1" s="1"/>
  <c r="EI67" i="1"/>
  <c r="EI193" i="1" s="1"/>
  <c r="EH67" i="1"/>
  <c r="EH193" i="1" s="1"/>
  <c r="EG67" i="1"/>
  <c r="EG193" i="1" s="1"/>
  <c r="EF67" i="1"/>
  <c r="EF193" i="1" s="1"/>
  <c r="EE67" i="1"/>
  <c r="EE193" i="1" s="1"/>
  <c r="ED67" i="1"/>
  <c r="ED193" i="1" s="1"/>
  <c r="EC67" i="1"/>
  <c r="EC193" i="1" s="1"/>
  <c r="EB67" i="1"/>
  <c r="EB193" i="1" s="1"/>
  <c r="EA67" i="1"/>
  <c r="EA193" i="1" s="1"/>
  <c r="DZ67" i="1"/>
  <c r="DZ193" i="1" s="1"/>
  <c r="DY67" i="1"/>
  <c r="DY193" i="1" s="1"/>
  <c r="DX67" i="1"/>
  <c r="DX193" i="1" s="1"/>
  <c r="DW67" i="1"/>
  <c r="DW193" i="1" s="1"/>
  <c r="DV67" i="1"/>
  <c r="DV193" i="1" s="1"/>
  <c r="DU67" i="1"/>
  <c r="DU193" i="1" s="1"/>
  <c r="DT67" i="1"/>
  <c r="DT193" i="1" s="1"/>
  <c r="DS67" i="1"/>
  <c r="DS193" i="1" s="1"/>
  <c r="DR67" i="1"/>
  <c r="DR193" i="1" s="1"/>
  <c r="DQ67" i="1"/>
  <c r="DQ193" i="1" s="1"/>
  <c r="DP67" i="1"/>
  <c r="DP193" i="1" s="1"/>
  <c r="DO67" i="1"/>
  <c r="DO193" i="1" s="1"/>
  <c r="DN67" i="1"/>
  <c r="DN193" i="1" s="1"/>
  <c r="DM67" i="1"/>
  <c r="DM193" i="1" s="1"/>
  <c r="DL67" i="1"/>
  <c r="DL193" i="1" s="1"/>
  <c r="DK67" i="1"/>
  <c r="DK193" i="1" s="1"/>
  <c r="DJ67" i="1"/>
  <c r="DJ193" i="1" s="1"/>
  <c r="DI67" i="1"/>
  <c r="DI193" i="1" s="1"/>
  <c r="DH67" i="1"/>
  <c r="DH193" i="1" s="1"/>
  <c r="DG67" i="1"/>
  <c r="DG193" i="1" s="1"/>
  <c r="DF67" i="1"/>
  <c r="DF193" i="1" s="1"/>
  <c r="DE67" i="1"/>
  <c r="DE193" i="1" s="1"/>
  <c r="DD67" i="1"/>
  <c r="DD193" i="1" s="1"/>
  <c r="DC67" i="1"/>
  <c r="DC193" i="1" s="1"/>
  <c r="DB67" i="1"/>
  <c r="DB193" i="1" s="1"/>
  <c r="DA67" i="1"/>
  <c r="DA193" i="1" s="1"/>
  <c r="CZ67" i="1"/>
  <c r="CZ193" i="1" s="1"/>
  <c r="CY67" i="1"/>
  <c r="CY193" i="1" s="1"/>
  <c r="CX67" i="1"/>
  <c r="CX193" i="1" s="1"/>
  <c r="CW67" i="1"/>
  <c r="CW193" i="1" s="1"/>
  <c r="CV67" i="1"/>
  <c r="CV193" i="1" s="1"/>
  <c r="CU67" i="1"/>
  <c r="CU193" i="1" s="1"/>
  <c r="CT67" i="1"/>
  <c r="CT193" i="1" s="1"/>
  <c r="CS67" i="1"/>
  <c r="CS193" i="1" s="1"/>
  <c r="CR67" i="1"/>
  <c r="CR193" i="1" s="1"/>
  <c r="CQ67" i="1"/>
  <c r="CQ193" i="1" s="1"/>
  <c r="CP67" i="1"/>
  <c r="CP193" i="1" s="1"/>
  <c r="CO67" i="1"/>
  <c r="CO193" i="1" s="1"/>
  <c r="CN67" i="1"/>
  <c r="CN193" i="1" s="1"/>
  <c r="CM67" i="1"/>
  <c r="CM193" i="1" s="1"/>
  <c r="CL67" i="1"/>
  <c r="CL193" i="1" s="1"/>
  <c r="CK67" i="1"/>
  <c r="CK193" i="1" s="1"/>
  <c r="CJ67" i="1"/>
  <c r="CJ193" i="1" s="1"/>
  <c r="CI67" i="1"/>
  <c r="CI193" i="1" s="1"/>
  <c r="CH67" i="1"/>
  <c r="CH193" i="1" s="1"/>
  <c r="CG67" i="1"/>
  <c r="CG193" i="1" s="1"/>
  <c r="CF67" i="1"/>
  <c r="CF193" i="1" s="1"/>
  <c r="CE67" i="1"/>
  <c r="CE193" i="1" s="1"/>
  <c r="CD67" i="1"/>
  <c r="CD193" i="1" s="1"/>
  <c r="CC67" i="1"/>
  <c r="CC193" i="1" s="1"/>
  <c r="CB67" i="1"/>
  <c r="CB193" i="1" s="1"/>
  <c r="CA67" i="1"/>
  <c r="CA193" i="1" s="1"/>
  <c r="BZ67" i="1"/>
  <c r="BZ193" i="1" s="1"/>
  <c r="BY67" i="1"/>
  <c r="BY193" i="1" s="1"/>
  <c r="BX67" i="1"/>
  <c r="BX193" i="1" s="1"/>
  <c r="BW67" i="1"/>
  <c r="BW193" i="1" s="1"/>
  <c r="BV67" i="1"/>
  <c r="BV193" i="1" s="1"/>
  <c r="BU67" i="1"/>
  <c r="BU193" i="1" s="1"/>
  <c r="BT67" i="1"/>
  <c r="BT193" i="1" s="1"/>
  <c r="BS67" i="1"/>
  <c r="BS193" i="1" s="1"/>
  <c r="BR67" i="1"/>
  <c r="BR193" i="1" s="1"/>
  <c r="BQ67" i="1"/>
  <c r="BQ193" i="1" s="1"/>
  <c r="BP67" i="1"/>
  <c r="BP193" i="1" s="1"/>
  <c r="BO67" i="1"/>
  <c r="BO193" i="1" s="1"/>
  <c r="BN67" i="1"/>
  <c r="BN193" i="1" s="1"/>
  <c r="BM67" i="1"/>
  <c r="BM193" i="1" s="1"/>
  <c r="BL67" i="1"/>
  <c r="BL193" i="1" s="1"/>
  <c r="BK67" i="1"/>
  <c r="BK193" i="1" s="1"/>
  <c r="BJ67" i="1"/>
  <c r="BJ193" i="1" s="1"/>
  <c r="BI67" i="1"/>
  <c r="BI193" i="1" s="1"/>
  <c r="BH67" i="1"/>
  <c r="BH193" i="1" s="1"/>
  <c r="BG67" i="1"/>
  <c r="BG193" i="1" s="1"/>
  <c r="BF67" i="1"/>
  <c r="BF193" i="1" s="1"/>
  <c r="BE67" i="1"/>
  <c r="BE193" i="1" s="1"/>
  <c r="BD67" i="1"/>
  <c r="BD193" i="1" s="1"/>
  <c r="BC67" i="1"/>
  <c r="BC193" i="1" s="1"/>
  <c r="BB67" i="1"/>
  <c r="BB193" i="1" s="1"/>
  <c r="BA67" i="1"/>
  <c r="BA193" i="1" s="1"/>
  <c r="AZ67" i="1"/>
  <c r="AZ193" i="1" s="1"/>
  <c r="AY67" i="1"/>
  <c r="AY193" i="1" s="1"/>
  <c r="AX67" i="1"/>
  <c r="AX193" i="1" s="1"/>
  <c r="AW67" i="1"/>
  <c r="AW193" i="1" s="1"/>
  <c r="AV67" i="1"/>
  <c r="AV193" i="1" s="1"/>
  <c r="AU67" i="1"/>
  <c r="AU193" i="1" s="1"/>
  <c r="AT67" i="1"/>
  <c r="AT193" i="1" s="1"/>
  <c r="AS67" i="1"/>
  <c r="AS193" i="1" s="1"/>
  <c r="AR67" i="1"/>
  <c r="AR193" i="1" s="1"/>
  <c r="AQ67" i="1"/>
  <c r="AQ193" i="1" s="1"/>
  <c r="AP67" i="1"/>
  <c r="AP193" i="1" s="1"/>
  <c r="AO67" i="1"/>
  <c r="AO193" i="1" s="1"/>
  <c r="AN67" i="1"/>
  <c r="AN193" i="1" s="1"/>
  <c r="AM67" i="1"/>
  <c r="AM193" i="1" s="1"/>
  <c r="AL67" i="1"/>
  <c r="AL193" i="1" s="1"/>
  <c r="AK67" i="1"/>
  <c r="AK193" i="1" s="1"/>
  <c r="AJ67" i="1"/>
  <c r="AJ193" i="1" s="1"/>
  <c r="AI67" i="1"/>
  <c r="AI193" i="1" s="1"/>
  <c r="AH67" i="1"/>
  <c r="AH193" i="1" s="1"/>
  <c r="AG67" i="1"/>
  <c r="AG193" i="1" s="1"/>
  <c r="AF67" i="1"/>
  <c r="AF193" i="1" s="1"/>
  <c r="AE67" i="1"/>
  <c r="AE193" i="1" s="1"/>
  <c r="AD67" i="1"/>
  <c r="AD193" i="1" s="1"/>
  <c r="AC67" i="1"/>
  <c r="AC193" i="1" s="1"/>
  <c r="AB67" i="1"/>
  <c r="AB193" i="1" s="1"/>
  <c r="AA67" i="1"/>
  <c r="AA193" i="1" s="1"/>
  <c r="Z67" i="1"/>
  <c r="Z193" i="1" s="1"/>
  <c r="Y67" i="1"/>
  <c r="Y193" i="1" s="1"/>
  <c r="X67" i="1"/>
  <c r="X193" i="1" s="1"/>
  <c r="W67" i="1"/>
  <c r="W193" i="1" s="1"/>
  <c r="V67" i="1"/>
  <c r="V193" i="1" s="1"/>
  <c r="U67" i="1"/>
  <c r="U193" i="1" s="1"/>
  <c r="T67" i="1"/>
  <c r="T193" i="1" s="1"/>
  <c r="S67" i="1"/>
  <c r="S193" i="1" s="1"/>
  <c r="R67" i="1"/>
  <c r="R193" i="1" s="1"/>
  <c r="Q67" i="1"/>
  <c r="Q193" i="1" s="1"/>
  <c r="P67" i="1"/>
  <c r="P193" i="1" s="1"/>
  <c r="O67" i="1"/>
  <c r="O193" i="1" s="1"/>
  <c r="N67" i="1"/>
  <c r="N193" i="1" s="1"/>
  <c r="M67" i="1"/>
  <c r="M193" i="1" s="1"/>
  <c r="L67" i="1"/>
  <c r="L193" i="1" s="1"/>
  <c r="K67" i="1"/>
  <c r="K193" i="1" s="1"/>
  <c r="J67" i="1"/>
  <c r="J193" i="1" s="1"/>
  <c r="I67" i="1"/>
  <c r="I193" i="1" s="1"/>
  <c r="H67" i="1"/>
  <c r="H193" i="1" s="1"/>
  <c r="G67" i="1"/>
  <c r="G193" i="1" s="1"/>
  <c r="F67" i="1"/>
  <c r="F193" i="1" s="1"/>
  <c r="E67" i="1"/>
  <c r="E193" i="1" s="1"/>
  <c r="D67" i="1"/>
  <c r="D193" i="1" s="1"/>
  <c r="FY63" i="1"/>
  <c r="FX63" i="1"/>
  <c r="FX261" i="1" s="1"/>
  <c r="FX262" i="1" s="1"/>
  <c r="FW63" i="1"/>
  <c r="FW261" i="1" s="1"/>
  <c r="FW262" i="1" s="1"/>
  <c r="FV63" i="1"/>
  <c r="FV261" i="1" s="1"/>
  <c r="FV262" i="1" s="1"/>
  <c r="FU63" i="1"/>
  <c r="FU261" i="1" s="1"/>
  <c r="FU262" i="1" s="1"/>
  <c r="FT63" i="1"/>
  <c r="FT261" i="1" s="1"/>
  <c r="FT262" i="1" s="1"/>
  <c r="FS63" i="1"/>
  <c r="FS261" i="1" s="1"/>
  <c r="FS262" i="1" s="1"/>
  <c r="FR63" i="1"/>
  <c r="FR261" i="1" s="1"/>
  <c r="FR262" i="1" s="1"/>
  <c r="FQ63" i="1"/>
  <c r="FQ261" i="1" s="1"/>
  <c r="FQ262" i="1" s="1"/>
  <c r="FP63" i="1"/>
  <c r="FP261" i="1" s="1"/>
  <c r="FP262" i="1" s="1"/>
  <c r="FO63" i="1"/>
  <c r="FO261" i="1" s="1"/>
  <c r="FO262" i="1" s="1"/>
  <c r="FN63" i="1"/>
  <c r="FN261" i="1" s="1"/>
  <c r="FN262" i="1" s="1"/>
  <c r="FM63" i="1"/>
  <c r="FM261" i="1" s="1"/>
  <c r="FM262" i="1" s="1"/>
  <c r="FL63" i="1"/>
  <c r="FL261" i="1" s="1"/>
  <c r="FL262" i="1" s="1"/>
  <c r="FK63" i="1"/>
  <c r="FK261" i="1" s="1"/>
  <c r="FK262" i="1" s="1"/>
  <c r="FJ63" i="1"/>
  <c r="FJ261" i="1" s="1"/>
  <c r="FJ262" i="1" s="1"/>
  <c r="FI63" i="1"/>
  <c r="FI261" i="1" s="1"/>
  <c r="FI262" i="1" s="1"/>
  <c r="FH63" i="1"/>
  <c r="FH261" i="1" s="1"/>
  <c r="FH262" i="1" s="1"/>
  <c r="FG63" i="1"/>
  <c r="FG261" i="1" s="1"/>
  <c r="FG262" i="1" s="1"/>
  <c r="FF63" i="1"/>
  <c r="FF261" i="1" s="1"/>
  <c r="FF262" i="1" s="1"/>
  <c r="FE63" i="1"/>
  <c r="FE261" i="1" s="1"/>
  <c r="FE262" i="1" s="1"/>
  <c r="FD63" i="1"/>
  <c r="FD261" i="1" s="1"/>
  <c r="FD262" i="1" s="1"/>
  <c r="FC63" i="1"/>
  <c r="FC261" i="1" s="1"/>
  <c r="FC262" i="1" s="1"/>
  <c r="FB63" i="1"/>
  <c r="FB261" i="1" s="1"/>
  <c r="FB262" i="1" s="1"/>
  <c r="FA63" i="1"/>
  <c r="FA261" i="1" s="1"/>
  <c r="FA262" i="1" s="1"/>
  <c r="EZ63" i="1"/>
  <c r="EZ261" i="1" s="1"/>
  <c r="EZ262" i="1" s="1"/>
  <c r="EY63" i="1"/>
  <c r="EY261" i="1" s="1"/>
  <c r="EY262" i="1" s="1"/>
  <c r="EX63" i="1"/>
  <c r="EX261" i="1" s="1"/>
  <c r="EX262" i="1" s="1"/>
  <c r="EW63" i="1"/>
  <c r="EW261" i="1" s="1"/>
  <c r="EW262" i="1" s="1"/>
  <c r="EV63" i="1"/>
  <c r="EV261" i="1" s="1"/>
  <c r="EV262" i="1" s="1"/>
  <c r="EU63" i="1"/>
  <c r="EU261" i="1" s="1"/>
  <c r="EU262" i="1" s="1"/>
  <c r="ET63" i="1"/>
  <c r="ET261" i="1" s="1"/>
  <c r="ET262" i="1" s="1"/>
  <c r="ES63" i="1"/>
  <c r="ES261" i="1" s="1"/>
  <c r="ES262" i="1" s="1"/>
  <c r="ER63" i="1"/>
  <c r="ER261" i="1" s="1"/>
  <c r="ER262" i="1" s="1"/>
  <c r="EQ63" i="1"/>
  <c r="EQ261" i="1" s="1"/>
  <c r="EQ262" i="1" s="1"/>
  <c r="EP63" i="1"/>
  <c r="EP261" i="1" s="1"/>
  <c r="EP262" i="1" s="1"/>
  <c r="EO63" i="1"/>
  <c r="EO261" i="1" s="1"/>
  <c r="EO262" i="1" s="1"/>
  <c r="EN63" i="1"/>
  <c r="EN261" i="1" s="1"/>
  <c r="EN262" i="1" s="1"/>
  <c r="EM63" i="1"/>
  <c r="EM261" i="1" s="1"/>
  <c r="EM262" i="1" s="1"/>
  <c r="EL63" i="1"/>
  <c r="EL261" i="1" s="1"/>
  <c r="EL262" i="1" s="1"/>
  <c r="EK63" i="1"/>
  <c r="EK261" i="1" s="1"/>
  <c r="EK262" i="1" s="1"/>
  <c r="EJ63" i="1"/>
  <c r="EJ261" i="1" s="1"/>
  <c r="EJ262" i="1" s="1"/>
  <c r="EI63" i="1"/>
  <c r="EI261" i="1" s="1"/>
  <c r="EI262" i="1" s="1"/>
  <c r="EH63" i="1"/>
  <c r="EH261" i="1" s="1"/>
  <c r="EH262" i="1" s="1"/>
  <c r="EG63" i="1"/>
  <c r="EG261" i="1" s="1"/>
  <c r="EG262" i="1" s="1"/>
  <c r="EF63" i="1"/>
  <c r="EF261" i="1" s="1"/>
  <c r="EF262" i="1" s="1"/>
  <c r="EE63" i="1"/>
  <c r="EE261" i="1" s="1"/>
  <c r="EE262" i="1" s="1"/>
  <c r="ED63" i="1"/>
  <c r="ED261" i="1" s="1"/>
  <c r="ED262" i="1" s="1"/>
  <c r="EC63" i="1"/>
  <c r="EC261" i="1" s="1"/>
  <c r="EC262" i="1" s="1"/>
  <c r="EB63" i="1"/>
  <c r="EB261" i="1" s="1"/>
  <c r="EB262" i="1" s="1"/>
  <c r="EA63" i="1"/>
  <c r="EA261" i="1" s="1"/>
  <c r="EA262" i="1" s="1"/>
  <c r="DZ63" i="1"/>
  <c r="DZ261" i="1" s="1"/>
  <c r="DZ262" i="1" s="1"/>
  <c r="DY63" i="1"/>
  <c r="DY261" i="1" s="1"/>
  <c r="DY262" i="1" s="1"/>
  <c r="DX63" i="1"/>
  <c r="DX261" i="1" s="1"/>
  <c r="DX262" i="1" s="1"/>
  <c r="DW63" i="1"/>
  <c r="DW261" i="1" s="1"/>
  <c r="DW262" i="1" s="1"/>
  <c r="DV63" i="1"/>
  <c r="DV261" i="1" s="1"/>
  <c r="DV262" i="1" s="1"/>
  <c r="DU63" i="1"/>
  <c r="DU261" i="1" s="1"/>
  <c r="DU262" i="1" s="1"/>
  <c r="DT63" i="1"/>
  <c r="DT261" i="1" s="1"/>
  <c r="DT262" i="1" s="1"/>
  <c r="DS63" i="1"/>
  <c r="DS261" i="1" s="1"/>
  <c r="DS262" i="1" s="1"/>
  <c r="DR63" i="1"/>
  <c r="DR261" i="1" s="1"/>
  <c r="DR262" i="1" s="1"/>
  <c r="DQ63" i="1"/>
  <c r="DQ261" i="1" s="1"/>
  <c r="DQ262" i="1" s="1"/>
  <c r="DP63" i="1"/>
  <c r="DP261" i="1" s="1"/>
  <c r="DP262" i="1" s="1"/>
  <c r="DO63" i="1"/>
  <c r="DO261" i="1" s="1"/>
  <c r="DO262" i="1" s="1"/>
  <c r="DN63" i="1"/>
  <c r="DN261" i="1" s="1"/>
  <c r="DN262" i="1" s="1"/>
  <c r="DM63" i="1"/>
  <c r="DM261" i="1" s="1"/>
  <c r="DM262" i="1" s="1"/>
  <c r="DL63" i="1"/>
  <c r="DL261" i="1" s="1"/>
  <c r="DL262" i="1" s="1"/>
  <c r="DK63" i="1"/>
  <c r="DK261" i="1" s="1"/>
  <c r="DK262" i="1" s="1"/>
  <c r="DJ63" i="1"/>
  <c r="DJ261" i="1" s="1"/>
  <c r="DJ262" i="1" s="1"/>
  <c r="DI63" i="1"/>
  <c r="DI261" i="1" s="1"/>
  <c r="DI262" i="1" s="1"/>
  <c r="DH63" i="1"/>
  <c r="DH261" i="1" s="1"/>
  <c r="DH262" i="1" s="1"/>
  <c r="DG63" i="1"/>
  <c r="DG261" i="1" s="1"/>
  <c r="DG262" i="1" s="1"/>
  <c r="DF63" i="1"/>
  <c r="DF261" i="1" s="1"/>
  <c r="DF262" i="1" s="1"/>
  <c r="DE63" i="1"/>
  <c r="DE261" i="1" s="1"/>
  <c r="DE262" i="1" s="1"/>
  <c r="DD63" i="1"/>
  <c r="DD261" i="1" s="1"/>
  <c r="DD262" i="1" s="1"/>
  <c r="DC63" i="1"/>
  <c r="DC261" i="1" s="1"/>
  <c r="DC262" i="1" s="1"/>
  <c r="DB63" i="1"/>
  <c r="DB261" i="1" s="1"/>
  <c r="DB262" i="1" s="1"/>
  <c r="DA63" i="1"/>
  <c r="DA261" i="1" s="1"/>
  <c r="DA262" i="1" s="1"/>
  <c r="CZ63" i="1"/>
  <c r="CZ261" i="1" s="1"/>
  <c r="CZ262" i="1" s="1"/>
  <c r="CY63" i="1"/>
  <c r="CY261" i="1" s="1"/>
  <c r="CY262" i="1" s="1"/>
  <c r="CX63" i="1"/>
  <c r="CX261" i="1" s="1"/>
  <c r="CX262" i="1" s="1"/>
  <c r="CW63" i="1"/>
  <c r="CW261" i="1" s="1"/>
  <c r="CW262" i="1" s="1"/>
  <c r="CV63" i="1"/>
  <c r="CV261" i="1" s="1"/>
  <c r="CV262" i="1" s="1"/>
  <c r="CU63" i="1"/>
  <c r="CU261" i="1" s="1"/>
  <c r="CU262" i="1" s="1"/>
  <c r="CT63" i="1"/>
  <c r="CT261" i="1" s="1"/>
  <c r="CT262" i="1" s="1"/>
  <c r="CS63" i="1"/>
  <c r="CS261" i="1" s="1"/>
  <c r="CS262" i="1" s="1"/>
  <c r="CR63" i="1"/>
  <c r="CR261" i="1" s="1"/>
  <c r="CR262" i="1" s="1"/>
  <c r="CQ63" i="1"/>
  <c r="CQ261" i="1" s="1"/>
  <c r="CQ262" i="1" s="1"/>
  <c r="CP63" i="1"/>
  <c r="CP261" i="1" s="1"/>
  <c r="CP262" i="1" s="1"/>
  <c r="CO63" i="1"/>
  <c r="CO261" i="1" s="1"/>
  <c r="CO262" i="1" s="1"/>
  <c r="CN63" i="1"/>
  <c r="CN261" i="1" s="1"/>
  <c r="CN262" i="1" s="1"/>
  <c r="CM63" i="1"/>
  <c r="CM261" i="1" s="1"/>
  <c r="CM262" i="1" s="1"/>
  <c r="CL63" i="1"/>
  <c r="CL261" i="1" s="1"/>
  <c r="CL262" i="1" s="1"/>
  <c r="CK63" i="1"/>
  <c r="CK261" i="1" s="1"/>
  <c r="CK262" i="1" s="1"/>
  <c r="CJ63" i="1"/>
  <c r="CJ261" i="1" s="1"/>
  <c r="CJ262" i="1" s="1"/>
  <c r="CI63" i="1"/>
  <c r="CI261" i="1" s="1"/>
  <c r="CI262" i="1" s="1"/>
  <c r="CH63" i="1"/>
  <c r="CH261" i="1" s="1"/>
  <c r="CH262" i="1" s="1"/>
  <c r="CG63" i="1"/>
  <c r="CG261" i="1" s="1"/>
  <c r="CG262" i="1" s="1"/>
  <c r="CF63" i="1"/>
  <c r="CF261" i="1" s="1"/>
  <c r="CF262" i="1" s="1"/>
  <c r="CE63" i="1"/>
  <c r="CE261" i="1" s="1"/>
  <c r="CE262" i="1" s="1"/>
  <c r="CD63" i="1"/>
  <c r="CD261" i="1" s="1"/>
  <c r="CD262" i="1" s="1"/>
  <c r="CC63" i="1"/>
  <c r="CC261" i="1" s="1"/>
  <c r="CC262" i="1" s="1"/>
  <c r="CB63" i="1"/>
  <c r="CB261" i="1" s="1"/>
  <c r="CB262" i="1" s="1"/>
  <c r="CA63" i="1"/>
  <c r="CA261" i="1" s="1"/>
  <c r="CA262" i="1" s="1"/>
  <c r="BZ63" i="1"/>
  <c r="BZ261" i="1" s="1"/>
  <c r="BZ262" i="1" s="1"/>
  <c r="BY63" i="1"/>
  <c r="BY261" i="1" s="1"/>
  <c r="BY262" i="1" s="1"/>
  <c r="BX63" i="1"/>
  <c r="BX261" i="1" s="1"/>
  <c r="BX262" i="1" s="1"/>
  <c r="BW63" i="1"/>
  <c r="BW261" i="1" s="1"/>
  <c r="BW262" i="1" s="1"/>
  <c r="BV63" i="1"/>
  <c r="BV261" i="1" s="1"/>
  <c r="BV262" i="1" s="1"/>
  <c r="BU63" i="1"/>
  <c r="BU261" i="1" s="1"/>
  <c r="BU262" i="1" s="1"/>
  <c r="BT63" i="1"/>
  <c r="BT261" i="1" s="1"/>
  <c r="BT262" i="1" s="1"/>
  <c r="BS63" i="1"/>
  <c r="BS261" i="1" s="1"/>
  <c r="BS262" i="1" s="1"/>
  <c r="BR63" i="1"/>
  <c r="BR261" i="1" s="1"/>
  <c r="BR262" i="1" s="1"/>
  <c r="BQ63" i="1"/>
  <c r="BQ261" i="1" s="1"/>
  <c r="BQ262" i="1" s="1"/>
  <c r="BP63" i="1"/>
  <c r="BP261" i="1" s="1"/>
  <c r="BP262" i="1" s="1"/>
  <c r="BO63" i="1"/>
  <c r="BO261" i="1" s="1"/>
  <c r="BO262" i="1" s="1"/>
  <c r="BN63" i="1"/>
  <c r="BN261" i="1" s="1"/>
  <c r="BN262" i="1" s="1"/>
  <c r="BM63" i="1"/>
  <c r="BM261" i="1" s="1"/>
  <c r="BM262" i="1" s="1"/>
  <c r="BL63" i="1"/>
  <c r="BL261" i="1" s="1"/>
  <c r="BL262" i="1" s="1"/>
  <c r="BK63" i="1"/>
  <c r="BK261" i="1" s="1"/>
  <c r="BK262" i="1" s="1"/>
  <c r="BJ63" i="1"/>
  <c r="BJ261" i="1" s="1"/>
  <c r="BJ262" i="1" s="1"/>
  <c r="BI63" i="1"/>
  <c r="BI261" i="1" s="1"/>
  <c r="BI262" i="1" s="1"/>
  <c r="BH63" i="1"/>
  <c r="BH261" i="1" s="1"/>
  <c r="BH262" i="1" s="1"/>
  <c r="BG63" i="1"/>
  <c r="BG261" i="1" s="1"/>
  <c r="BG262" i="1" s="1"/>
  <c r="BF63" i="1"/>
  <c r="BF261" i="1" s="1"/>
  <c r="BF262" i="1" s="1"/>
  <c r="BE63" i="1"/>
  <c r="BE261" i="1" s="1"/>
  <c r="BE262" i="1" s="1"/>
  <c r="BD63" i="1"/>
  <c r="BD261" i="1" s="1"/>
  <c r="BD262" i="1" s="1"/>
  <c r="BC63" i="1"/>
  <c r="BC261" i="1" s="1"/>
  <c r="BC262" i="1" s="1"/>
  <c r="BB63" i="1"/>
  <c r="BB261" i="1" s="1"/>
  <c r="BB262" i="1" s="1"/>
  <c r="BA63" i="1"/>
  <c r="BA261" i="1" s="1"/>
  <c r="BA262" i="1" s="1"/>
  <c r="AZ63" i="1"/>
  <c r="AZ261" i="1" s="1"/>
  <c r="AZ262" i="1" s="1"/>
  <c r="AY63" i="1"/>
  <c r="AY261" i="1" s="1"/>
  <c r="AY262" i="1" s="1"/>
  <c r="AX63" i="1"/>
  <c r="AX261" i="1" s="1"/>
  <c r="AX262" i="1" s="1"/>
  <c r="AW63" i="1"/>
  <c r="AW261" i="1" s="1"/>
  <c r="AW262" i="1" s="1"/>
  <c r="AV63" i="1"/>
  <c r="AV261" i="1" s="1"/>
  <c r="AV262" i="1" s="1"/>
  <c r="AU63" i="1"/>
  <c r="AU261" i="1" s="1"/>
  <c r="AU262" i="1" s="1"/>
  <c r="AT63" i="1"/>
  <c r="AT261" i="1" s="1"/>
  <c r="AT262" i="1" s="1"/>
  <c r="AS63" i="1"/>
  <c r="AS261" i="1" s="1"/>
  <c r="AS262" i="1" s="1"/>
  <c r="AR63" i="1"/>
  <c r="AR261" i="1" s="1"/>
  <c r="AR262" i="1" s="1"/>
  <c r="AQ63" i="1"/>
  <c r="AQ261" i="1" s="1"/>
  <c r="AQ262" i="1" s="1"/>
  <c r="AP63" i="1"/>
  <c r="AP261" i="1" s="1"/>
  <c r="AP262" i="1" s="1"/>
  <c r="AO63" i="1"/>
  <c r="AO261" i="1" s="1"/>
  <c r="AO262" i="1" s="1"/>
  <c r="AN63" i="1"/>
  <c r="AN261" i="1" s="1"/>
  <c r="AN262" i="1" s="1"/>
  <c r="AM63" i="1"/>
  <c r="AM261" i="1" s="1"/>
  <c r="AM262" i="1" s="1"/>
  <c r="AL63" i="1"/>
  <c r="AL261" i="1" s="1"/>
  <c r="AL262" i="1" s="1"/>
  <c r="AK63" i="1"/>
  <c r="AK261" i="1" s="1"/>
  <c r="AK262" i="1" s="1"/>
  <c r="AJ63" i="1"/>
  <c r="AJ261" i="1" s="1"/>
  <c r="AJ262" i="1" s="1"/>
  <c r="AI63" i="1"/>
  <c r="AI261" i="1" s="1"/>
  <c r="AI262" i="1" s="1"/>
  <c r="AH63" i="1"/>
  <c r="AH261" i="1" s="1"/>
  <c r="AH262" i="1" s="1"/>
  <c r="AG63" i="1"/>
  <c r="AG261" i="1" s="1"/>
  <c r="AG262" i="1" s="1"/>
  <c r="AF63" i="1"/>
  <c r="AF261" i="1" s="1"/>
  <c r="AF262" i="1" s="1"/>
  <c r="AE63" i="1"/>
  <c r="AE261" i="1" s="1"/>
  <c r="AE262" i="1" s="1"/>
  <c r="AD63" i="1"/>
  <c r="AD261" i="1" s="1"/>
  <c r="AD262" i="1" s="1"/>
  <c r="AC63" i="1"/>
  <c r="AC261" i="1" s="1"/>
  <c r="AC262" i="1" s="1"/>
  <c r="AB63" i="1"/>
  <c r="AB261" i="1" s="1"/>
  <c r="AB262" i="1" s="1"/>
  <c r="AA63" i="1"/>
  <c r="AA261" i="1" s="1"/>
  <c r="AA262" i="1" s="1"/>
  <c r="Z63" i="1"/>
  <c r="Z261" i="1" s="1"/>
  <c r="Z262" i="1" s="1"/>
  <c r="Y63" i="1"/>
  <c r="Y261" i="1" s="1"/>
  <c r="Y262" i="1" s="1"/>
  <c r="X63" i="1"/>
  <c r="X261" i="1" s="1"/>
  <c r="X262" i="1" s="1"/>
  <c r="W63" i="1"/>
  <c r="W261" i="1" s="1"/>
  <c r="W262" i="1" s="1"/>
  <c r="V63" i="1"/>
  <c r="V261" i="1" s="1"/>
  <c r="V262" i="1" s="1"/>
  <c r="U63" i="1"/>
  <c r="U261" i="1" s="1"/>
  <c r="U262" i="1" s="1"/>
  <c r="T63" i="1"/>
  <c r="T261" i="1" s="1"/>
  <c r="T262" i="1" s="1"/>
  <c r="S63" i="1"/>
  <c r="S261" i="1" s="1"/>
  <c r="S262" i="1" s="1"/>
  <c r="R63" i="1"/>
  <c r="R261" i="1" s="1"/>
  <c r="R262" i="1" s="1"/>
  <c r="Q63" i="1"/>
  <c r="Q261" i="1" s="1"/>
  <c r="Q262" i="1" s="1"/>
  <c r="P63" i="1"/>
  <c r="P261" i="1" s="1"/>
  <c r="P262" i="1" s="1"/>
  <c r="O63" i="1"/>
  <c r="O261" i="1" s="1"/>
  <c r="O262" i="1" s="1"/>
  <c r="N63" i="1"/>
  <c r="N261" i="1" s="1"/>
  <c r="N262" i="1" s="1"/>
  <c r="M63" i="1"/>
  <c r="M261" i="1" s="1"/>
  <c r="M262" i="1" s="1"/>
  <c r="L63" i="1"/>
  <c r="L261" i="1" s="1"/>
  <c r="L262" i="1" s="1"/>
  <c r="K63" i="1"/>
  <c r="K261" i="1" s="1"/>
  <c r="K262" i="1" s="1"/>
  <c r="J63" i="1"/>
  <c r="J261" i="1" s="1"/>
  <c r="J262" i="1" s="1"/>
  <c r="I63" i="1"/>
  <c r="I261" i="1" s="1"/>
  <c r="I262" i="1" s="1"/>
  <c r="H63" i="1"/>
  <c r="H261" i="1" s="1"/>
  <c r="H262" i="1" s="1"/>
  <c r="G63" i="1"/>
  <c r="G261" i="1" s="1"/>
  <c r="G262" i="1" s="1"/>
  <c r="F63" i="1"/>
  <c r="F261" i="1" s="1"/>
  <c r="F262" i="1" s="1"/>
  <c r="E63" i="1"/>
  <c r="E261" i="1" s="1"/>
  <c r="E262" i="1" s="1"/>
  <c r="D63" i="1"/>
  <c r="D261" i="1" s="1"/>
  <c r="D262" i="1" s="1"/>
  <c r="C261" i="1"/>
  <c r="C262" i="1" s="1"/>
  <c r="FZ62" i="1"/>
  <c r="FZ61" i="1"/>
  <c r="FZ59" i="1"/>
  <c r="FZ58" i="1"/>
  <c r="FZ57" i="1"/>
  <c r="FZ56" i="1"/>
  <c r="FZ52" i="1"/>
  <c r="FZ49" i="1"/>
  <c r="FZ47" i="1"/>
  <c r="FZ46" i="1"/>
  <c r="FX39" i="1"/>
  <c r="FX200" i="1" s="1"/>
  <c r="FW39" i="1"/>
  <c r="FW200" i="1" s="1"/>
  <c r="FV39" i="1"/>
  <c r="FV200" i="1" s="1"/>
  <c r="FU39" i="1"/>
  <c r="FU200" i="1" s="1"/>
  <c r="FT39" i="1"/>
  <c r="FT200" i="1" s="1"/>
  <c r="FS39" i="1"/>
  <c r="FS200" i="1" s="1"/>
  <c r="FR39" i="1"/>
  <c r="FR200" i="1" s="1"/>
  <c r="FQ39" i="1"/>
  <c r="FQ200" i="1" s="1"/>
  <c r="FP39" i="1"/>
  <c r="FP200" i="1" s="1"/>
  <c r="FO39" i="1"/>
  <c r="FO200" i="1" s="1"/>
  <c r="FN39" i="1"/>
  <c r="FN200" i="1" s="1"/>
  <c r="FM39" i="1"/>
  <c r="FM200" i="1" s="1"/>
  <c r="FL39" i="1"/>
  <c r="FL200" i="1" s="1"/>
  <c r="FK39" i="1"/>
  <c r="FK200" i="1" s="1"/>
  <c r="FJ39" i="1"/>
  <c r="FJ200" i="1" s="1"/>
  <c r="FI39" i="1"/>
  <c r="FI200" i="1" s="1"/>
  <c r="FH39" i="1"/>
  <c r="FH200" i="1" s="1"/>
  <c r="FG39" i="1"/>
  <c r="FG200" i="1" s="1"/>
  <c r="FF39" i="1"/>
  <c r="FF200" i="1" s="1"/>
  <c r="FE39" i="1"/>
  <c r="FE200" i="1" s="1"/>
  <c r="FD39" i="1"/>
  <c r="FD200" i="1" s="1"/>
  <c r="FC39" i="1"/>
  <c r="FC200" i="1" s="1"/>
  <c r="FB39" i="1"/>
  <c r="FB200" i="1" s="1"/>
  <c r="FA39" i="1"/>
  <c r="FA200" i="1" s="1"/>
  <c r="EZ39" i="1"/>
  <c r="EZ200" i="1" s="1"/>
  <c r="EY39" i="1"/>
  <c r="EY200" i="1" s="1"/>
  <c r="EX39" i="1"/>
  <c r="EX200" i="1" s="1"/>
  <c r="EW39" i="1"/>
  <c r="EW200" i="1" s="1"/>
  <c r="EV39" i="1"/>
  <c r="EV200" i="1" s="1"/>
  <c r="EU39" i="1"/>
  <c r="EU200" i="1" s="1"/>
  <c r="ET39" i="1"/>
  <c r="ET200" i="1" s="1"/>
  <c r="ES39" i="1"/>
  <c r="ES200" i="1" s="1"/>
  <c r="ER39" i="1"/>
  <c r="ER200" i="1" s="1"/>
  <c r="EQ39" i="1"/>
  <c r="EQ200" i="1" s="1"/>
  <c r="EP39" i="1"/>
  <c r="EP200" i="1" s="1"/>
  <c r="EO39" i="1"/>
  <c r="EO200" i="1" s="1"/>
  <c r="EN39" i="1"/>
  <c r="EN200" i="1" s="1"/>
  <c r="EM39" i="1"/>
  <c r="EM200" i="1" s="1"/>
  <c r="EL39" i="1"/>
  <c r="EL200" i="1" s="1"/>
  <c r="EK39" i="1"/>
  <c r="EK200" i="1" s="1"/>
  <c r="EJ39" i="1"/>
  <c r="EJ200" i="1" s="1"/>
  <c r="EI39" i="1"/>
  <c r="EI200" i="1" s="1"/>
  <c r="EH39" i="1"/>
  <c r="EH200" i="1" s="1"/>
  <c r="EG39" i="1"/>
  <c r="EG200" i="1" s="1"/>
  <c r="EF39" i="1"/>
  <c r="EF200" i="1" s="1"/>
  <c r="EE39" i="1"/>
  <c r="EE200" i="1" s="1"/>
  <c r="ED39" i="1"/>
  <c r="ED200" i="1" s="1"/>
  <c r="EC39" i="1"/>
  <c r="EC200" i="1" s="1"/>
  <c r="EB39" i="1"/>
  <c r="EB200" i="1" s="1"/>
  <c r="EA39" i="1"/>
  <c r="EA200" i="1" s="1"/>
  <c r="DZ39" i="1"/>
  <c r="DZ200" i="1" s="1"/>
  <c r="DY39" i="1"/>
  <c r="DY200" i="1" s="1"/>
  <c r="DX39" i="1"/>
  <c r="DX200" i="1" s="1"/>
  <c r="DW39" i="1"/>
  <c r="DW200" i="1" s="1"/>
  <c r="DV39" i="1"/>
  <c r="DV200" i="1" s="1"/>
  <c r="DU39" i="1"/>
  <c r="DU200" i="1" s="1"/>
  <c r="DT39" i="1"/>
  <c r="DT200" i="1" s="1"/>
  <c r="DS39" i="1"/>
  <c r="DS200" i="1" s="1"/>
  <c r="DR39" i="1"/>
  <c r="DR200" i="1" s="1"/>
  <c r="DQ39" i="1"/>
  <c r="DQ200" i="1" s="1"/>
  <c r="DP39" i="1"/>
  <c r="DP200" i="1" s="1"/>
  <c r="DO39" i="1"/>
  <c r="DO200" i="1" s="1"/>
  <c r="DN39" i="1"/>
  <c r="DN200" i="1" s="1"/>
  <c r="DM39" i="1"/>
  <c r="DM200" i="1" s="1"/>
  <c r="DL39" i="1"/>
  <c r="DL200" i="1" s="1"/>
  <c r="DK39" i="1"/>
  <c r="DK200" i="1" s="1"/>
  <c r="DJ39" i="1"/>
  <c r="DJ200" i="1" s="1"/>
  <c r="DI39" i="1"/>
  <c r="DI200" i="1" s="1"/>
  <c r="DH39" i="1"/>
  <c r="DH200" i="1" s="1"/>
  <c r="DG39" i="1"/>
  <c r="DG200" i="1" s="1"/>
  <c r="DF39" i="1"/>
  <c r="DF200" i="1" s="1"/>
  <c r="DE39" i="1"/>
  <c r="DE200" i="1" s="1"/>
  <c r="DD39" i="1"/>
  <c r="DD200" i="1" s="1"/>
  <c r="DC39" i="1"/>
  <c r="DC200" i="1" s="1"/>
  <c r="DB39" i="1"/>
  <c r="DB200" i="1" s="1"/>
  <c r="DA39" i="1"/>
  <c r="DA200" i="1" s="1"/>
  <c r="CZ39" i="1"/>
  <c r="CZ200" i="1" s="1"/>
  <c r="CY39" i="1"/>
  <c r="CY200" i="1" s="1"/>
  <c r="CX39" i="1"/>
  <c r="CX200" i="1" s="1"/>
  <c r="CW39" i="1"/>
  <c r="CW200" i="1" s="1"/>
  <c r="CV39" i="1"/>
  <c r="CV200" i="1" s="1"/>
  <c r="CU39" i="1"/>
  <c r="CU200" i="1" s="1"/>
  <c r="CT39" i="1"/>
  <c r="CT200" i="1" s="1"/>
  <c r="CS39" i="1"/>
  <c r="CS200" i="1" s="1"/>
  <c r="CR39" i="1"/>
  <c r="CR200" i="1" s="1"/>
  <c r="CQ39" i="1"/>
  <c r="CQ200" i="1" s="1"/>
  <c r="CP39" i="1"/>
  <c r="CP200" i="1" s="1"/>
  <c r="CO39" i="1"/>
  <c r="CO200" i="1" s="1"/>
  <c r="CN39" i="1"/>
  <c r="CN200" i="1" s="1"/>
  <c r="CM39" i="1"/>
  <c r="CM200" i="1" s="1"/>
  <c r="CL39" i="1"/>
  <c r="CL200" i="1" s="1"/>
  <c r="CK39" i="1"/>
  <c r="CK200" i="1" s="1"/>
  <c r="CJ39" i="1"/>
  <c r="CJ200" i="1" s="1"/>
  <c r="CI39" i="1"/>
  <c r="CI200" i="1" s="1"/>
  <c r="CH39" i="1"/>
  <c r="CH200" i="1" s="1"/>
  <c r="CG39" i="1"/>
  <c r="CG200" i="1" s="1"/>
  <c r="CF39" i="1"/>
  <c r="CF200" i="1" s="1"/>
  <c r="CE39" i="1"/>
  <c r="CE200" i="1" s="1"/>
  <c r="CD39" i="1"/>
  <c r="CD200" i="1" s="1"/>
  <c r="CC39" i="1"/>
  <c r="CC200" i="1" s="1"/>
  <c r="CB39" i="1"/>
  <c r="CB200" i="1" s="1"/>
  <c r="CA39" i="1"/>
  <c r="CA200" i="1" s="1"/>
  <c r="BZ39" i="1"/>
  <c r="BZ200" i="1" s="1"/>
  <c r="BY39" i="1"/>
  <c r="BY200" i="1" s="1"/>
  <c r="BX39" i="1"/>
  <c r="BX200" i="1" s="1"/>
  <c r="BW39" i="1"/>
  <c r="BW200" i="1" s="1"/>
  <c r="BV39" i="1"/>
  <c r="BV200" i="1" s="1"/>
  <c r="BU39" i="1"/>
  <c r="BU200" i="1" s="1"/>
  <c r="BT39" i="1"/>
  <c r="BT200" i="1" s="1"/>
  <c r="BS39" i="1"/>
  <c r="BS200" i="1" s="1"/>
  <c r="BR39" i="1"/>
  <c r="BR200" i="1" s="1"/>
  <c r="BQ39" i="1"/>
  <c r="BQ200" i="1" s="1"/>
  <c r="BP39" i="1"/>
  <c r="BP200" i="1" s="1"/>
  <c r="BO39" i="1"/>
  <c r="BO200" i="1" s="1"/>
  <c r="BN39" i="1"/>
  <c r="BN200" i="1" s="1"/>
  <c r="BM39" i="1"/>
  <c r="BM200" i="1" s="1"/>
  <c r="BL39" i="1"/>
  <c r="BL200" i="1" s="1"/>
  <c r="BK39" i="1"/>
  <c r="BK200" i="1" s="1"/>
  <c r="BJ39" i="1"/>
  <c r="BJ200" i="1" s="1"/>
  <c r="BI39" i="1"/>
  <c r="BI200" i="1" s="1"/>
  <c r="BH39" i="1"/>
  <c r="BH200" i="1" s="1"/>
  <c r="BG39" i="1"/>
  <c r="BG200" i="1" s="1"/>
  <c r="BF39" i="1"/>
  <c r="BF200" i="1" s="1"/>
  <c r="BE39" i="1"/>
  <c r="BE200" i="1" s="1"/>
  <c r="BD39" i="1"/>
  <c r="BD200" i="1" s="1"/>
  <c r="BC39" i="1"/>
  <c r="BC200" i="1" s="1"/>
  <c r="BB39" i="1"/>
  <c r="BB200" i="1" s="1"/>
  <c r="BA39" i="1"/>
  <c r="BA200" i="1" s="1"/>
  <c r="AZ39" i="1"/>
  <c r="AZ200" i="1" s="1"/>
  <c r="AY39" i="1"/>
  <c r="AY200" i="1" s="1"/>
  <c r="AX39" i="1"/>
  <c r="AX200" i="1" s="1"/>
  <c r="AW39" i="1"/>
  <c r="AW200" i="1" s="1"/>
  <c r="AV39" i="1"/>
  <c r="AV200" i="1" s="1"/>
  <c r="AU39" i="1"/>
  <c r="AU200" i="1" s="1"/>
  <c r="AT39" i="1"/>
  <c r="AT200" i="1" s="1"/>
  <c r="AS39" i="1"/>
  <c r="AS200" i="1" s="1"/>
  <c r="AR39" i="1"/>
  <c r="AR200" i="1" s="1"/>
  <c r="AQ39" i="1"/>
  <c r="AQ200" i="1" s="1"/>
  <c r="AP39" i="1"/>
  <c r="AP200" i="1" s="1"/>
  <c r="AO39" i="1"/>
  <c r="AO200" i="1" s="1"/>
  <c r="AN39" i="1"/>
  <c r="AN200" i="1" s="1"/>
  <c r="AM39" i="1"/>
  <c r="AM200" i="1" s="1"/>
  <c r="AL39" i="1"/>
  <c r="AL200" i="1" s="1"/>
  <c r="AK39" i="1"/>
  <c r="AK200" i="1" s="1"/>
  <c r="AJ39" i="1"/>
  <c r="AJ200" i="1" s="1"/>
  <c r="AI39" i="1"/>
  <c r="AI200" i="1" s="1"/>
  <c r="AH39" i="1"/>
  <c r="AH200" i="1" s="1"/>
  <c r="AG39" i="1"/>
  <c r="AG200" i="1" s="1"/>
  <c r="AF39" i="1"/>
  <c r="AF200" i="1" s="1"/>
  <c r="AE39" i="1"/>
  <c r="AE200" i="1" s="1"/>
  <c r="AD39" i="1"/>
  <c r="AD200" i="1" s="1"/>
  <c r="AC39" i="1"/>
  <c r="AC200" i="1" s="1"/>
  <c r="AB39" i="1"/>
  <c r="AB200" i="1" s="1"/>
  <c r="AA39" i="1"/>
  <c r="AA200" i="1" s="1"/>
  <c r="Z39" i="1"/>
  <c r="Z200" i="1" s="1"/>
  <c r="Y39" i="1"/>
  <c r="Y200" i="1" s="1"/>
  <c r="X39" i="1"/>
  <c r="X200" i="1" s="1"/>
  <c r="W39" i="1"/>
  <c r="W200" i="1" s="1"/>
  <c r="V39" i="1"/>
  <c r="V200" i="1" s="1"/>
  <c r="U39" i="1"/>
  <c r="U200" i="1" s="1"/>
  <c r="T39" i="1"/>
  <c r="T200" i="1" s="1"/>
  <c r="S39" i="1"/>
  <c r="S200" i="1" s="1"/>
  <c r="R39" i="1"/>
  <c r="R200" i="1" s="1"/>
  <c r="Q39" i="1"/>
  <c r="Q200" i="1" s="1"/>
  <c r="P39" i="1"/>
  <c r="P200" i="1" s="1"/>
  <c r="O39" i="1"/>
  <c r="O200" i="1" s="1"/>
  <c r="N39" i="1"/>
  <c r="N200" i="1" s="1"/>
  <c r="M39" i="1"/>
  <c r="M200" i="1" s="1"/>
  <c r="L39" i="1"/>
  <c r="L200" i="1" s="1"/>
  <c r="K39" i="1"/>
  <c r="K200" i="1" s="1"/>
  <c r="J39" i="1"/>
  <c r="J200" i="1" s="1"/>
  <c r="I39" i="1"/>
  <c r="I200" i="1" s="1"/>
  <c r="H39" i="1"/>
  <c r="H200" i="1" s="1"/>
  <c r="G39" i="1"/>
  <c r="G200" i="1" s="1"/>
  <c r="F39" i="1"/>
  <c r="F200" i="1" s="1"/>
  <c r="E39" i="1"/>
  <c r="E200" i="1" s="1"/>
  <c r="D39" i="1"/>
  <c r="D200" i="1" s="1"/>
  <c r="FZ35" i="1"/>
  <c r="FZ34" i="1"/>
  <c r="FY34" i="1"/>
  <c r="FZ33" i="1"/>
  <c r="FY33" i="1"/>
  <c r="FZ32" i="1"/>
  <c r="FZ31" i="1"/>
  <c r="FZ30" i="1"/>
  <c r="FY30" i="1"/>
  <c r="FZ29" i="1"/>
  <c r="FZ28" i="1"/>
  <c r="FZ27" i="1"/>
  <c r="FZ26" i="1"/>
  <c r="FZ25" i="1"/>
  <c r="FZ24" i="1"/>
  <c r="FZ23" i="1"/>
  <c r="FZ22" i="1"/>
  <c r="FZ21" i="1"/>
  <c r="FZ20" i="1"/>
  <c r="FZ19" i="1"/>
  <c r="FZ18" i="1"/>
  <c r="FZ17" i="1"/>
  <c r="FZ16" i="1"/>
  <c r="FZ14" i="1"/>
  <c r="FZ13" i="1"/>
  <c r="FX12" i="1"/>
  <c r="FX15" i="1" s="1"/>
  <c r="FX85" i="1" s="1"/>
  <c r="FW12" i="1"/>
  <c r="FW15" i="1" s="1"/>
  <c r="FW85" i="1" s="1"/>
  <c r="FV12" i="1"/>
  <c r="FV15" i="1" s="1"/>
  <c r="FV85" i="1" s="1"/>
  <c r="FU12" i="1"/>
  <c r="FU15" i="1" s="1"/>
  <c r="FU85" i="1" s="1"/>
  <c r="FT12" i="1"/>
  <c r="FT15" i="1" s="1"/>
  <c r="FT85" i="1" s="1"/>
  <c r="FS12" i="1"/>
  <c r="FS15" i="1" s="1"/>
  <c r="FS85" i="1" s="1"/>
  <c r="FR12" i="1"/>
  <c r="FR15" i="1" s="1"/>
  <c r="FR85" i="1" s="1"/>
  <c r="FQ12" i="1"/>
  <c r="FQ15" i="1" s="1"/>
  <c r="FQ85" i="1" s="1"/>
  <c r="FP12" i="1"/>
  <c r="FP15" i="1" s="1"/>
  <c r="FP85" i="1" s="1"/>
  <c r="FO12" i="1"/>
  <c r="FO15" i="1" s="1"/>
  <c r="FO85" i="1" s="1"/>
  <c r="FN12" i="1"/>
  <c r="FN15" i="1" s="1"/>
  <c r="FN85" i="1" s="1"/>
  <c r="FM12" i="1"/>
  <c r="FM15" i="1" s="1"/>
  <c r="FM85" i="1" s="1"/>
  <c r="FL12" i="1"/>
  <c r="FL15" i="1" s="1"/>
  <c r="FL85" i="1" s="1"/>
  <c r="FK12" i="1"/>
  <c r="FK15" i="1" s="1"/>
  <c r="FK85" i="1" s="1"/>
  <c r="FJ12" i="1"/>
  <c r="FJ15" i="1" s="1"/>
  <c r="FJ85" i="1" s="1"/>
  <c r="FI12" i="1"/>
  <c r="FI15" i="1" s="1"/>
  <c r="FI85" i="1" s="1"/>
  <c r="FH12" i="1"/>
  <c r="FH15" i="1" s="1"/>
  <c r="FH85" i="1" s="1"/>
  <c r="FG12" i="1"/>
  <c r="FG15" i="1" s="1"/>
  <c r="FG85" i="1" s="1"/>
  <c r="FF12" i="1"/>
  <c r="FF15" i="1" s="1"/>
  <c r="FF85" i="1" s="1"/>
  <c r="FE12" i="1"/>
  <c r="FE15" i="1" s="1"/>
  <c r="FE85" i="1" s="1"/>
  <c r="FD12" i="1"/>
  <c r="FD15" i="1" s="1"/>
  <c r="FD85" i="1" s="1"/>
  <c r="FC12" i="1"/>
  <c r="FC15" i="1" s="1"/>
  <c r="FC85" i="1" s="1"/>
  <c r="FB12" i="1"/>
  <c r="FB15" i="1" s="1"/>
  <c r="FB85" i="1" s="1"/>
  <c r="FA12" i="1"/>
  <c r="FA15" i="1" s="1"/>
  <c r="FA85" i="1" s="1"/>
  <c r="EZ12" i="1"/>
  <c r="EZ15" i="1" s="1"/>
  <c r="EZ85" i="1" s="1"/>
  <c r="EY12" i="1"/>
  <c r="EY15" i="1" s="1"/>
  <c r="EY85" i="1" s="1"/>
  <c r="EX12" i="1"/>
  <c r="EX15" i="1" s="1"/>
  <c r="EX85" i="1" s="1"/>
  <c r="EW12" i="1"/>
  <c r="EW15" i="1" s="1"/>
  <c r="EW85" i="1" s="1"/>
  <c r="EV12" i="1"/>
  <c r="EV15" i="1" s="1"/>
  <c r="EV85" i="1" s="1"/>
  <c r="EU12" i="1"/>
  <c r="EU15" i="1" s="1"/>
  <c r="EU85" i="1" s="1"/>
  <c r="ET12" i="1"/>
  <c r="ET15" i="1" s="1"/>
  <c r="ET85" i="1" s="1"/>
  <c r="ES12" i="1"/>
  <c r="ES15" i="1" s="1"/>
  <c r="ES85" i="1" s="1"/>
  <c r="ER12" i="1"/>
  <c r="ER15" i="1" s="1"/>
  <c r="ER85" i="1" s="1"/>
  <c r="EQ12" i="1"/>
  <c r="EQ15" i="1" s="1"/>
  <c r="EQ85" i="1" s="1"/>
  <c r="EP12" i="1"/>
  <c r="EP15" i="1" s="1"/>
  <c r="EP85" i="1" s="1"/>
  <c r="EO12" i="1"/>
  <c r="EO15" i="1" s="1"/>
  <c r="EO85" i="1" s="1"/>
  <c r="EN12" i="1"/>
  <c r="EN15" i="1" s="1"/>
  <c r="EN85" i="1" s="1"/>
  <c r="EM12" i="1"/>
  <c r="EM15" i="1" s="1"/>
  <c r="EM85" i="1" s="1"/>
  <c r="EL12" i="1"/>
  <c r="EL15" i="1" s="1"/>
  <c r="EL85" i="1" s="1"/>
  <c r="EK12" i="1"/>
  <c r="EK15" i="1" s="1"/>
  <c r="EK85" i="1" s="1"/>
  <c r="EJ12" i="1"/>
  <c r="EJ15" i="1" s="1"/>
  <c r="EJ85" i="1" s="1"/>
  <c r="EI12" i="1"/>
  <c r="EI15" i="1" s="1"/>
  <c r="EI85" i="1" s="1"/>
  <c r="EH12" i="1"/>
  <c r="EH15" i="1" s="1"/>
  <c r="EH85" i="1" s="1"/>
  <c r="EG12" i="1"/>
  <c r="EG15" i="1" s="1"/>
  <c r="EG85" i="1" s="1"/>
  <c r="EF12" i="1"/>
  <c r="EF15" i="1" s="1"/>
  <c r="EF85" i="1" s="1"/>
  <c r="EE12" i="1"/>
  <c r="EE15" i="1" s="1"/>
  <c r="EE85" i="1" s="1"/>
  <c r="ED12" i="1"/>
  <c r="ED15" i="1" s="1"/>
  <c r="ED85" i="1" s="1"/>
  <c r="EC12" i="1"/>
  <c r="EC15" i="1" s="1"/>
  <c r="EC85" i="1" s="1"/>
  <c r="EB12" i="1"/>
  <c r="EB15" i="1" s="1"/>
  <c r="EB85" i="1" s="1"/>
  <c r="EA12" i="1"/>
  <c r="EA15" i="1" s="1"/>
  <c r="EA85" i="1" s="1"/>
  <c r="DZ12" i="1"/>
  <c r="DZ15" i="1" s="1"/>
  <c r="DZ85" i="1" s="1"/>
  <c r="DY12" i="1"/>
  <c r="DY15" i="1" s="1"/>
  <c r="DY85" i="1" s="1"/>
  <c r="DX12" i="1"/>
  <c r="DX15" i="1" s="1"/>
  <c r="DX85" i="1" s="1"/>
  <c r="DW12" i="1"/>
  <c r="DW15" i="1" s="1"/>
  <c r="DW85" i="1" s="1"/>
  <c r="DV12" i="1"/>
  <c r="DV15" i="1" s="1"/>
  <c r="DV85" i="1" s="1"/>
  <c r="DU12" i="1"/>
  <c r="DU15" i="1" s="1"/>
  <c r="DU85" i="1" s="1"/>
  <c r="DT12" i="1"/>
  <c r="DT15" i="1" s="1"/>
  <c r="DT85" i="1" s="1"/>
  <c r="DS12" i="1"/>
  <c r="DS15" i="1" s="1"/>
  <c r="DS85" i="1" s="1"/>
  <c r="DR12" i="1"/>
  <c r="DR15" i="1" s="1"/>
  <c r="DR85" i="1" s="1"/>
  <c r="DQ12" i="1"/>
  <c r="DQ15" i="1" s="1"/>
  <c r="DQ85" i="1" s="1"/>
  <c r="DP12" i="1"/>
  <c r="DP15" i="1" s="1"/>
  <c r="DP85" i="1" s="1"/>
  <c r="DO12" i="1"/>
  <c r="DO15" i="1" s="1"/>
  <c r="DO85" i="1" s="1"/>
  <c r="DN12" i="1"/>
  <c r="DN15" i="1" s="1"/>
  <c r="DN85" i="1" s="1"/>
  <c r="DM12" i="1"/>
  <c r="DM15" i="1" s="1"/>
  <c r="DM85" i="1" s="1"/>
  <c r="DL12" i="1"/>
  <c r="DL15" i="1" s="1"/>
  <c r="DL85" i="1" s="1"/>
  <c r="DK12" i="1"/>
  <c r="DK15" i="1" s="1"/>
  <c r="DK85" i="1" s="1"/>
  <c r="DJ12" i="1"/>
  <c r="DJ15" i="1" s="1"/>
  <c r="DJ85" i="1" s="1"/>
  <c r="DI12" i="1"/>
  <c r="DI15" i="1" s="1"/>
  <c r="DI85" i="1" s="1"/>
  <c r="DH12" i="1"/>
  <c r="DH15" i="1" s="1"/>
  <c r="DH85" i="1" s="1"/>
  <c r="DG12" i="1"/>
  <c r="DG15" i="1" s="1"/>
  <c r="DG85" i="1" s="1"/>
  <c r="DF12" i="1"/>
  <c r="DF15" i="1" s="1"/>
  <c r="DF85" i="1" s="1"/>
  <c r="DE12" i="1"/>
  <c r="DE15" i="1" s="1"/>
  <c r="DE85" i="1" s="1"/>
  <c r="DD12" i="1"/>
  <c r="DD15" i="1" s="1"/>
  <c r="DD85" i="1" s="1"/>
  <c r="DC12" i="1"/>
  <c r="DC15" i="1" s="1"/>
  <c r="DC85" i="1" s="1"/>
  <c r="DB12" i="1"/>
  <c r="DB15" i="1" s="1"/>
  <c r="DB85" i="1" s="1"/>
  <c r="DA12" i="1"/>
  <c r="DA15" i="1" s="1"/>
  <c r="DA85" i="1" s="1"/>
  <c r="CZ12" i="1"/>
  <c r="CZ15" i="1" s="1"/>
  <c r="CZ85" i="1" s="1"/>
  <c r="CY12" i="1"/>
  <c r="CY15" i="1" s="1"/>
  <c r="CY85" i="1" s="1"/>
  <c r="CX12" i="1"/>
  <c r="CX15" i="1" s="1"/>
  <c r="CX85" i="1" s="1"/>
  <c r="CW12" i="1"/>
  <c r="CW15" i="1" s="1"/>
  <c r="CW85" i="1" s="1"/>
  <c r="CV12" i="1"/>
  <c r="CV15" i="1" s="1"/>
  <c r="CV85" i="1" s="1"/>
  <c r="CU12" i="1"/>
  <c r="CU15" i="1" s="1"/>
  <c r="CU85" i="1" s="1"/>
  <c r="CT12" i="1"/>
  <c r="CT15" i="1" s="1"/>
  <c r="CT85" i="1" s="1"/>
  <c r="CS12" i="1"/>
  <c r="CS15" i="1" s="1"/>
  <c r="CS85" i="1" s="1"/>
  <c r="CR12" i="1"/>
  <c r="CR15" i="1" s="1"/>
  <c r="CR85" i="1" s="1"/>
  <c r="CQ12" i="1"/>
  <c r="CQ15" i="1" s="1"/>
  <c r="CQ85" i="1" s="1"/>
  <c r="CP12" i="1"/>
  <c r="CP15" i="1" s="1"/>
  <c r="CP85" i="1" s="1"/>
  <c r="CO12" i="1"/>
  <c r="CO15" i="1" s="1"/>
  <c r="CO85" i="1" s="1"/>
  <c r="CN12" i="1"/>
  <c r="CN15" i="1" s="1"/>
  <c r="CN85" i="1" s="1"/>
  <c r="CM12" i="1"/>
  <c r="CM15" i="1" s="1"/>
  <c r="CM85" i="1" s="1"/>
  <c r="CL12" i="1"/>
  <c r="CL15" i="1" s="1"/>
  <c r="CL85" i="1" s="1"/>
  <c r="CK12" i="1"/>
  <c r="CK15" i="1" s="1"/>
  <c r="CK85" i="1" s="1"/>
  <c r="CJ12" i="1"/>
  <c r="CJ15" i="1" s="1"/>
  <c r="CJ85" i="1" s="1"/>
  <c r="CI12" i="1"/>
  <c r="CI15" i="1" s="1"/>
  <c r="CI85" i="1" s="1"/>
  <c r="CH12" i="1"/>
  <c r="CH15" i="1" s="1"/>
  <c r="CH85" i="1" s="1"/>
  <c r="CG12" i="1"/>
  <c r="CG15" i="1" s="1"/>
  <c r="CG85" i="1" s="1"/>
  <c r="CF12" i="1"/>
  <c r="CF15" i="1" s="1"/>
  <c r="CF85" i="1" s="1"/>
  <c r="CE12" i="1"/>
  <c r="CE15" i="1" s="1"/>
  <c r="CE85" i="1" s="1"/>
  <c r="CD12" i="1"/>
  <c r="CD15" i="1" s="1"/>
  <c r="CD85" i="1" s="1"/>
  <c r="CC12" i="1"/>
  <c r="CC15" i="1" s="1"/>
  <c r="CC85" i="1" s="1"/>
  <c r="CB12" i="1"/>
  <c r="CB15" i="1" s="1"/>
  <c r="CB85" i="1" s="1"/>
  <c r="CA12" i="1"/>
  <c r="CA15" i="1" s="1"/>
  <c r="CA85" i="1" s="1"/>
  <c r="BZ12" i="1"/>
  <c r="BZ15" i="1" s="1"/>
  <c r="BZ85" i="1" s="1"/>
  <c r="BY12" i="1"/>
  <c r="BY15" i="1" s="1"/>
  <c r="BY85" i="1" s="1"/>
  <c r="BY90" i="1" s="1"/>
  <c r="BY98" i="1" s="1"/>
  <c r="BX12" i="1"/>
  <c r="BX15" i="1" s="1"/>
  <c r="BX85" i="1" s="1"/>
  <c r="BW12" i="1"/>
  <c r="BW15" i="1" s="1"/>
  <c r="BW85" i="1" s="1"/>
  <c r="BV12" i="1"/>
  <c r="BV15" i="1" s="1"/>
  <c r="BV85" i="1" s="1"/>
  <c r="BU12" i="1"/>
  <c r="BU15" i="1" s="1"/>
  <c r="BU85" i="1" s="1"/>
  <c r="BT12" i="1"/>
  <c r="BT15" i="1" s="1"/>
  <c r="BT85" i="1" s="1"/>
  <c r="BS12" i="1"/>
  <c r="BS15" i="1" s="1"/>
  <c r="BS85" i="1" s="1"/>
  <c r="BR12" i="1"/>
  <c r="BR15" i="1" s="1"/>
  <c r="BR85" i="1" s="1"/>
  <c r="BQ12" i="1"/>
  <c r="BQ15" i="1" s="1"/>
  <c r="BQ85" i="1" s="1"/>
  <c r="BP12" i="1"/>
  <c r="BP15" i="1" s="1"/>
  <c r="BP85" i="1" s="1"/>
  <c r="BO12" i="1"/>
  <c r="BO15" i="1" s="1"/>
  <c r="BO85" i="1" s="1"/>
  <c r="BN12" i="1"/>
  <c r="BN15" i="1" s="1"/>
  <c r="BN85" i="1" s="1"/>
  <c r="BM12" i="1"/>
  <c r="BM15" i="1" s="1"/>
  <c r="BM85" i="1" s="1"/>
  <c r="BL12" i="1"/>
  <c r="BL15" i="1" s="1"/>
  <c r="BL85" i="1" s="1"/>
  <c r="BK12" i="1"/>
  <c r="BK15" i="1" s="1"/>
  <c r="BK85" i="1" s="1"/>
  <c r="BJ12" i="1"/>
  <c r="BJ15" i="1" s="1"/>
  <c r="BJ85" i="1" s="1"/>
  <c r="BI12" i="1"/>
  <c r="BI15" i="1" s="1"/>
  <c r="BI85" i="1" s="1"/>
  <c r="BH12" i="1"/>
  <c r="BH15" i="1" s="1"/>
  <c r="BH85" i="1" s="1"/>
  <c r="BG12" i="1"/>
  <c r="BG15" i="1" s="1"/>
  <c r="BG85" i="1" s="1"/>
  <c r="BF12" i="1"/>
  <c r="BF15" i="1" s="1"/>
  <c r="BF85" i="1" s="1"/>
  <c r="BE12" i="1"/>
  <c r="BE15" i="1" s="1"/>
  <c r="BE85" i="1" s="1"/>
  <c r="BD12" i="1"/>
  <c r="BD15" i="1" s="1"/>
  <c r="BD85" i="1" s="1"/>
  <c r="BC12" i="1"/>
  <c r="BC15" i="1" s="1"/>
  <c r="BC85" i="1" s="1"/>
  <c r="BB12" i="1"/>
  <c r="BB15" i="1" s="1"/>
  <c r="BB85" i="1" s="1"/>
  <c r="BA12" i="1"/>
  <c r="BA15" i="1" s="1"/>
  <c r="BA85" i="1" s="1"/>
  <c r="AZ12" i="1"/>
  <c r="AZ15" i="1" s="1"/>
  <c r="AZ85" i="1" s="1"/>
  <c r="AY12" i="1"/>
  <c r="AY15" i="1" s="1"/>
  <c r="AY85" i="1" s="1"/>
  <c r="AX12" i="1"/>
  <c r="AX15" i="1" s="1"/>
  <c r="AX85" i="1" s="1"/>
  <c r="AW12" i="1"/>
  <c r="AW15" i="1" s="1"/>
  <c r="AW85" i="1" s="1"/>
  <c r="AV12" i="1"/>
  <c r="AV15" i="1" s="1"/>
  <c r="AV85" i="1" s="1"/>
  <c r="AU12" i="1"/>
  <c r="AU15" i="1" s="1"/>
  <c r="AU85" i="1" s="1"/>
  <c r="AT12" i="1"/>
  <c r="AT15" i="1" s="1"/>
  <c r="AT85" i="1" s="1"/>
  <c r="AS12" i="1"/>
  <c r="AS15" i="1" s="1"/>
  <c r="AS85" i="1" s="1"/>
  <c r="AR12" i="1"/>
  <c r="AR15" i="1" s="1"/>
  <c r="AR85" i="1" s="1"/>
  <c r="AQ12" i="1"/>
  <c r="AQ15" i="1" s="1"/>
  <c r="AQ85" i="1" s="1"/>
  <c r="AP12" i="1"/>
  <c r="AP15" i="1" s="1"/>
  <c r="AP85" i="1" s="1"/>
  <c r="AO12" i="1"/>
  <c r="AO15" i="1" s="1"/>
  <c r="AO85" i="1" s="1"/>
  <c r="AN12" i="1"/>
  <c r="AN15" i="1" s="1"/>
  <c r="AN85" i="1" s="1"/>
  <c r="AM12" i="1"/>
  <c r="AM15" i="1" s="1"/>
  <c r="AM85" i="1" s="1"/>
  <c r="AL12" i="1"/>
  <c r="AL15" i="1" s="1"/>
  <c r="AL85" i="1" s="1"/>
  <c r="AK12" i="1"/>
  <c r="AK15" i="1" s="1"/>
  <c r="AK85" i="1" s="1"/>
  <c r="AJ12" i="1"/>
  <c r="AJ15" i="1" s="1"/>
  <c r="AJ85" i="1" s="1"/>
  <c r="AI12" i="1"/>
  <c r="AI15" i="1" s="1"/>
  <c r="AI85" i="1" s="1"/>
  <c r="AH12" i="1"/>
  <c r="AH15" i="1" s="1"/>
  <c r="AH85" i="1" s="1"/>
  <c r="AG12" i="1"/>
  <c r="AG15" i="1" s="1"/>
  <c r="AG85" i="1" s="1"/>
  <c r="AF12" i="1"/>
  <c r="AF15" i="1" s="1"/>
  <c r="AF85" i="1" s="1"/>
  <c r="AE12" i="1"/>
  <c r="AE15" i="1" s="1"/>
  <c r="AE85" i="1" s="1"/>
  <c r="AD12" i="1"/>
  <c r="AD15" i="1" s="1"/>
  <c r="AD85" i="1" s="1"/>
  <c r="AC12" i="1"/>
  <c r="AC15" i="1" s="1"/>
  <c r="AC85" i="1" s="1"/>
  <c r="AB12" i="1"/>
  <c r="AB15" i="1" s="1"/>
  <c r="AB85" i="1" s="1"/>
  <c r="AA12" i="1"/>
  <c r="AA15" i="1" s="1"/>
  <c r="AA85" i="1" s="1"/>
  <c r="Z12" i="1"/>
  <c r="Z15" i="1" s="1"/>
  <c r="Z85" i="1" s="1"/>
  <c r="Y12" i="1"/>
  <c r="Y15" i="1" s="1"/>
  <c r="Y85" i="1" s="1"/>
  <c r="X12" i="1"/>
  <c r="X15" i="1" s="1"/>
  <c r="X85" i="1" s="1"/>
  <c r="W12" i="1"/>
  <c r="W15" i="1" s="1"/>
  <c r="W85" i="1" s="1"/>
  <c r="V12" i="1"/>
  <c r="V15" i="1" s="1"/>
  <c r="V85" i="1" s="1"/>
  <c r="U12" i="1"/>
  <c r="U15" i="1" s="1"/>
  <c r="U85" i="1" s="1"/>
  <c r="T12" i="1"/>
  <c r="T15" i="1" s="1"/>
  <c r="T85" i="1" s="1"/>
  <c r="S12" i="1"/>
  <c r="S15" i="1" s="1"/>
  <c r="S85" i="1" s="1"/>
  <c r="R12" i="1"/>
  <c r="R15" i="1" s="1"/>
  <c r="R85" i="1" s="1"/>
  <c r="Q12" i="1"/>
  <c r="Q15" i="1" s="1"/>
  <c r="Q85" i="1" s="1"/>
  <c r="P12" i="1"/>
  <c r="P15" i="1" s="1"/>
  <c r="P85" i="1" s="1"/>
  <c r="O12" i="1"/>
  <c r="O15" i="1" s="1"/>
  <c r="O85" i="1" s="1"/>
  <c r="N12" i="1"/>
  <c r="N15" i="1" s="1"/>
  <c r="N85" i="1" s="1"/>
  <c r="M12" i="1"/>
  <c r="M15" i="1" s="1"/>
  <c r="M85" i="1" s="1"/>
  <c r="L12" i="1"/>
  <c r="L15" i="1" s="1"/>
  <c r="L85" i="1" s="1"/>
  <c r="K12" i="1"/>
  <c r="K15" i="1" s="1"/>
  <c r="K85" i="1" s="1"/>
  <c r="J12" i="1"/>
  <c r="J15" i="1" s="1"/>
  <c r="J85" i="1" s="1"/>
  <c r="I12" i="1"/>
  <c r="I15" i="1" s="1"/>
  <c r="I85" i="1" s="1"/>
  <c r="H12" i="1"/>
  <c r="H15" i="1" s="1"/>
  <c r="H85" i="1" s="1"/>
  <c r="G12" i="1"/>
  <c r="G15" i="1" s="1"/>
  <c r="G85" i="1" s="1"/>
  <c r="F12" i="1"/>
  <c r="F15" i="1" s="1"/>
  <c r="F85" i="1" s="1"/>
  <c r="E12" i="1"/>
  <c r="E15" i="1" s="1"/>
  <c r="E85" i="1" s="1"/>
  <c r="D12" i="1"/>
  <c r="D15" i="1" s="1"/>
  <c r="D85" i="1" s="1"/>
  <c r="C12" i="1"/>
  <c r="FZ11" i="1"/>
  <c r="FZ10" i="1"/>
  <c r="FZ9" i="1"/>
  <c r="FZ8" i="1"/>
  <c r="B5" i="1"/>
  <c r="C40" i="1" s="1"/>
  <c r="C168" i="1" s="1"/>
  <c r="C169" i="1" s="1"/>
  <c r="B4" i="1"/>
  <c r="C38" i="1" s="1"/>
  <c r="FZ101" i="1" l="1"/>
  <c r="DJ105" i="1"/>
  <c r="DN105" i="1"/>
  <c r="DR105" i="1"/>
  <c r="DV105" i="1"/>
  <c r="DZ105" i="1"/>
  <c r="ED105" i="1"/>
  <c r="EH105" i="1"/>
  <c r="EL105" i="1"/>
  <c r="EP105" i="1"/>
  <c r="ET105" i="1"/>
  <c r="EX105" i="1"/>
  <c r="FB105" i="1"/>
  <c r="FF105" i="1"/>
  <c r="FJ105" i="1"/>
  <c r="FN105" i="1"/>
  <c r="FR105" i="1"/>
  <c r="FV105" i="1"/>
  <c r="FY102" i="1"/>
  <c r="D90" i="1"/>
  <c r="D98" i="1" s="1"/>
  <c r="H90" i="1"/>
  <c r="H98" i="1" s="1"/>
  <c r="L90" i="1"/>
  <c r="L98" i="1" s="1"/>
  <c r="P90" i="1"/>
  <c r="P98" i="1" s="1"/>
  <c r="P201" i="1" s="1"/>
  <c r="T90" i="1"/>
  <c r="T98" i="1" s="1"/>
  <c r="X90" i="1"/>
  <c r="AB90" i="1"/>
  <c r="AB98" i="1" s="1"/>
  <c r="AF90" i="1"/>
  <c r="AF98" i="1" s="1"/>
  <c r="AF201" i="1" s="1"/>
  <c r="AJ90" i="1"/>
  <c r="AJ98" i="1" s="1"/>
  <c r="AN90" i="1"/>
  <c r="AN98" i="1" s="1"/>
  <c r="AR90" i="1"/>
  <c r="AR98" i="1" s="1"/>
  <c r="AV90" i="1"/>
  <c r="AV98" i="1" s="1"/>
  <c r="AV201" i="1" s="1"/>
  <c r="AZ90" i="1"/>
  <c r="AZ98" i="1" s="1"/>
  <c r="BD90" i="1"/>
  <c r="BD98" i="1" s="1"/>
  <c r="BH90" i="1"/>
  <c r="BH98" i="1" s="1"/>
  <c r="BL90" i="1"/>
  <c r="BL98" i="1" s="1"/>
  <c r="BL201" i="1" s="1"/>
  <c r="BP90" i="1"/>
  <c r="BP98" i="1" s="1"/>
  <c r="BT90" i="1"/>
  <c r="BT98" i="1" s="1"/>
  <c r="BX90" i="1"/>
  <c r="BX98" i="1" s="1"/>
  <c r="CB90" i="1"/>
  <c r="CB98" i="1" s="1"/>
  <c r="CB103" i="1" s="1"/>
  <c r="CF90" i="1"/>
  <c r="CF98" i="1" s="1"/>
  <c r="CJ90" i="1"/>
  <c r="CJ98" i="1" s="1"/>
  <c r="CN90" i="1"/>
  <c r="CN98" i="1" s="1"/>
  <c r="CR90" i="1"/>
  <c r="CR98" i="1" s="1"/>
  <c r="CR103" i="1" s="1"/>
  <c r="CR145" i="1" s="1"/>
  <c r="CV90" i="1"/>
  <c r="CV98" i="1" s="1"/>
  <c r="CZ90" i="1"/>
  <c r="CZ98" i="1" s="1"/>
  <c r="DD90" i="1"/>
  <c r="DD98" i="1" s="1"/>
  <c r="DH90" i="1"/>
  <c r="DH98" i="1" s="1"/>
  <c r="DH201" i="1" s="1"/>
  <c r="DL90" i="1"/>
  <c r="DL98" i="1" s="1"/>
  <c r="DP90" i="1"/>
  <c r="DP98" i="1" s="1"/>
  <c r="DT90" i="1"/>
  <c r="DT98" i="1" s="1"/>
  <c r="DX90" i="1"/>
  <c r="DX98" i="1" s="1"/>
  <c r="DX103" i="1" s="1"/>
  <c r="EB90" i="1"/>
  <c r="EB98" i="1" s="1"/>
  <c r="EF90" i="1"/>
  <c r="EF98" i="1" s="1"/>
  <c r="EJ90" i="1"/>
  <c r="EJ98" i="1" s="1"/>
  <c r="EN90" i="1"/>
  <c r="EN98" i="1" s="1"/>
  <c r="EN201" i="1" s="1"/>
  <c r="FZ87" i="1"/>
  <c r="M90" i="1"/>
  <c r="M98" i="1" s="1"/>
  <c r="I90" i="1"/>
  <c r="Y90" i="1"/>
  <c r="Y98" i="1" s="1"/>
  <c r="AC90" i="1"/>
  <c r="AC98" i="1" s="1"/>
  <c r="AO90" i="1"/>
  <c r="AS90" i="1"/>
  <c r="AS98" i="1" s="1"/>
  <c r="BI90" i="1"/>
  <c r="BI98" i="1" s="1"/>
  <c r="BI201" i="1" s="1"/>
  <c r="CO90" i="1"/>
  <c r="CO98" i="1" s="1"/>
  <c r="DE90" i="1"/>
  <c r="DE98" i="1" s="1"/>
  <c r="DU90" i="1"/>
  <c r="DU98" i="1" s="1"/>
  <c r="FA90" i="1"/>
  <c r="FA98" i="1" s="1"/>
  <c r="FA103" i="1" s="1"/>
  <c r="FQ90" i="1"/>
  <c r="FQ98" i="1" s="1"/>
  <c r="EK90" i="1"/>
  <c r="EK98" i="1" s="1"/>
  <c r="FZ93" i="1"/>
  <c r="C118" i="1"/>
  <c r="C121" i="1"/>
  <c r="I98" i="1"/>
  <c r="I201" i="1" s="1"/>
  <c r="AO98" i="1"/>
  <c r="AO201" i="1" s="1"/>
  <c r="F138" i="1"/>
  <c r="F140" i="1" s="1"/>
  <c r="F143" i="1" s="1"/>
  <c r="N138" i="1"/>
  <c r="N140" i="1" s="1"/>
  <c r="N178" i="1" s="1"/>
  <c r="R138" i="1"/>
  <c r="V138" i="1"/>
  <c r="Z138" i="1"/>
  <c r="AD138" i="1"/>
  <c r="AD140" i="1" s="1"/>
  <c r="AD178" i="1" s="1"/>
  <c r="AH138" i="1"/>
  <c r="AL138" i="1"/>
  <c r="AP138" i="1"/>
  <c r="AT138" i="1"/>
  <c r="AT140" i="1" s="1"/>
  <c r="AX138" i="1"/>
  <c r="BB138" i="1"/>
  <c r="BF138" i="1"/>
  <c r="BJ138" i="1"/>
  <c r="BJ140" i="1" s="1"/>
  <c r="BJ178" i="1" s="1"/>
  <c r="BN138" i="1"/>
  <c r="BR138" i="1"/>
  <c r="BV138" i="1"/>
  <c r="BV140" i="1" s="1"/>
  <c r="BV178" i="1" s="1"/>
  <c r="BZ138" i="1"/>
  <c r="BZ140" i="1" s="1"/>
  <c r="BZ178" i="1" s="1"/>
  <c r="CD138" i="1"/>
  <c r="CH138" i="1"/>
  <c r="CL138" i="1"/>
  <c r="CP138" i="1"/>
  <c r="CP140" i="1" s="1"/>
  <c r="CP178" i="1" s="1"/>
  <c r="CT138" i="1"/>
  <c r="CX138" i="1"/>
  <c r="DB138" i="1"/>
  <c r="DB140" i="1" s="1"/>
  <c r="DF138" i="1"/>
  <c r="DF140" i="1" s="1"/>
  <c r="DF178" i="1" s="1"/>
  <c r="DJ138" i="1"/>
  <c r="DN138" i="1"/>
  <c r="DR138" i="1"/>
  <c r="DR140" i="1" s="1"/>
  <c r="DV138" i="1"/>
  <c r="DV140" i="1" s="1"/>
  <c r="DZ138" i="1"/>
  <c r="ED138" i="1"/>
  <c r="EH138" i="1"/>
  <c r="EH140" i="1" s="1"/>
  <c r="EH178" i="1" s="1"/>
  <c r="EL138" i="1"/>
  <c r="EL140" i="1" s="1"/>
  <c r="EL178" i="1" s="1"/>
  <c r="EP138" i="1"/>
  <c r="ET138" i="1"/>
  <c r="EX138" i="1"/>
  <c r="FB138" i="1"/>
  <c r="FB140" i="1" s="1"/>
  <c r="FB178" i="1" s="1"/>
  <c r="FF138" i="1"/>
  <c r="FJ138" i="1"/>
  <c r="FN138" i="1"/>
  <c r="FN140" i="1" s="1"/>
  <c r="FN178" i="1" s="1"/>
  <c r="FR138" i="1"/>
  <c r="FR140" i="1" s="1"/>
  <c r="FR178" i="1" s="1"/>
  <c r="FV138" i="1"/>
  <c r="J138" i="1"/>
  <c r="FZ12" i="1"/>
  <c r="FZ100" i="1"/>
  <c r="FP134" i="1"/>
  <c r="FP135" i="1" s="1"/>
  <c r="FP138" i="1" s="1"/>
  <c r="FZ167" i="1"/>
  <c r="ER90" i="1"/>
  <c r="ER98" i="1" s="1"/>
  <c r="ER201" i="1" s="1"/>
  <c r="EV90" i="1"/>
  <c r="EV98" i="1" s="1"/>
  <c r="EZ90" i="1"/>
  <c r="EZ98" i="1" s="1"/>
  <c r="FD90" i="1"/>
  <c r="FD98" i="1" s="1"/>
  <c r="FD201" i="1" s="1"/>
  <c r="FH90" i="1"/>
  <c r="FH98" i="1" s="1"/>
  <c r="FH201" i="1" s="1"/>
  <c r="FL90" i="1"/>
  <c r="FL98" i="1" s="1"/>
  <c r="FP90" i="1"/>
  <c r="FP98" i="1" s="1"/>
  <c r="FT90" i="1"/>
  <c r="FT98" i="1" s="1"/>
  <c r="FT201" i="1" s="1"/>
  <c r="FX90" i="1"/>
  <c r="FX98" i="1" s="1"/>
  <c r="FX201" i="1" s="1"/>
  <c r="FZ86" i="1"/>
  <c r="FZ89" i="1"/>
  <c r="FZ95" i="1"/>
  <c r="I105" i="1"/>
  <c r="M105" i="1"/>
  <c r="Q105" i="1"/>
  <c r="U105" i="1"/>
  <c r="Y105" i="1"/>
  <c r="AC105" i="1"/>
  <c r="AG105" i="1"/>
  <c r="AK105" i="1"/>
  <c r="AO105" i="1"/>
  <c r="AS105" i="1"/>
  <c r="AW105" i="1"/>
  <c r="BA105" i="1"/>
  <c r="BE105" i="1"/>
  <c r="BI105" i="1"/>
  <c r="BM105" i="1"/>
  <c r="BQ105" i="1"/>
  <c r="BU105" i="1"/>
  <c r="BY105" i="1"/>
  <c r="CC105" i="1"/>
  <c r="CG105" i="1"/>
  <c r="CK105" i="1"/>
  <c r="CO105" i="1"/>
  <c r="CS105" i="1"/>
  <c r="CW105" i="1"/>
  <c r="DA105" i="1"/>
  <c r="DE105" i="1"/>
  <c r="DI105" i="1"/>
  <c r="DM105" i="1"/>
  <c r="DQ105" i="1"/>
  <c r="DU105" i="1"/>
  <c r="DY105" i="1"/>
  <c r="EC105" i="1"/>
  <c r="EG105" i="1"/>
  <c r="EK105" i="1"/>
  <c r="EO105" i="1"/>
  <c r="ES105" i="1"/>
  <c r="EW105" i="1"/>
  <c r="FA105" i="1"/>
  <c r="FE105" i="1"/>
  <c r="FI105" i="1"/>
  <c r="FM105" i="1"/>
  <c r="FQ105" i="1"/>
  <c r="FU105" i="1"/>
  <c r="FZ99" i="1"/>
  <c r="E134" i="1"/>
  <c r="E135" i="1" s="1"/>
  <c r="E138" i="1" s="1"/>
  <c r="I134" i="1"/>
  <c r="I135" i="1" s="1"/>
  <c r="I138" i="1" s="1"/>
  <c r="I140" i="1" s="1"/>
  <c r="I178" i="1" s="1"/>
  <c r="M134" i="1"/>
  <c r="M135" i="1" s="1"/>
  <c r="M138" i="1" s="1"/>
  <c r="CJ134" i="1"/>
  <c r="CJ135" i="1" s="1"/>
  <c r="CJ138" i="1" s="1"/>
  <c r="EN140" i="1"/>
  <c r="EN178" i="1" s="1"/>
  <c r="J90" i="1"/>
  <c r="J98" i="1" s="1"/>
  <c r="J201" i="1" s="1"/>
  <c r="R90" i="1"/>
  <c r="R98" i="1" s="1"/>
  <c r="R103" i="1" s="1"/>
  <c r="Z90" i="1"/>
  <c r="Z98" i="1" s="1"/>
  <c r="Z201" i="1" s="1"/>
  <c r="AD90" i="1"/>
  <c r="AD98" i="1" s="1"/>
  <c r="AD201" i="1" s="1"/>
  <c r="AL90" i="1"/>
  <c r="AL98" i="1" s="1"/>
  <c r="AL103" i="1" s="1"/>
  <c r="AT90" i="1"/>
  <c r="AT98" i="1" s="1"/>
  <c r="AT127" i="1" s="1"/>
  <c r="BB90" i="1"/>
  <c r="BB98" i="1" s="1"/>
  <c r="BB201" i="1" s="1"/>
  <c r="BF90" i="1"/>
  <c r="BF98" i="1" s="1"/>
  <c r="BF103" i="1" s="1"/>
  <c r="BN90" i="1"/>
  <c r="BN98" i="1" s="1"/>
  <c r="BV90" i="1"/>
  <c r="BV98" i="1" s="1"/>
  <c r="BV103" i="1" s="1"/>
  <c r="CD90" i="1"/>
  <c r="CD98" i="1" s="1"/>
  <c r="CD201" i="1" s="1"/>
  <c r="CL90" i="1"/>
  <c r="CL98" i="1" s="1"/>
  <c r="CL127" i="1" s="1"/>
  <c r="CT90" i="1"/>
  <c r="CT98" i="1" s="1"/>
  <c r="CT201" i="1" s="1"/>
  <c r="DB90" i="1"/>
  <c r="DB98" i="1" s="1"/>
  <c r="DB103" i="1" s="1"/>
  <c r="DJ90" i="1"/>
  <c r="DJ98" i="1" s="1"/>
  <c r="DJ201" i="1" s="1"/>
  <c r="DN90" i="1"/>
  <c r="DN98" i="1" s="1"/>
  <c r="DN201" i="1" s="1"/>
  <c r="DV90" i="1"/>
  <c r="DV98" i="1" s="1"/>
  <c r="DV103" i="1" s="1"/>
  <c r="ED90" i="1"/>
  <c r="ED98" i="1" s="1"/>
  <c r="ED127" i="1" s="1"/>
  <c r="EH90" i="1"/>
  <c r="EH98" i="1" s="1"/>
  <c r="EH127" i="1" s="1"/>
  <c r="EP90" i="1"/>
  <c r="EP98" i="1" s="1"/>
  <c r="EP201" i="1" s="1"/>
  <c r="EX90" i="1"/>
  <c r="EX98" i="1" s="1"/>
  <c r="EX103" i="1" s="1"/>
  <c r="FF90" i="1"/>
  <c r="FF98" i="1" s="1"/>
  <c r="FF201" i="1" s="1"/>
  <c r="FN90" i="1"/>
  <c r="FN98" i="1" s="1"/>
  <c r="FN201" i="1" s="1"/>
  <c r="FV90" i="1"/>
  <c r="FV98" i="1" s="1"/>
  <c r="FV127" i="1" s="1"/>
  <c r="AG90" i="1"/>
  <c r="AG98" i="1" s="1"/>
  <c r="AG201" i="1" s="1"/>
  <c r="BM90" i="1"/>
  <c r="BM98" i="1" s="1"/>
  <c r="BM201" i="1" s="1"/>
  <c r="CS90" i="1"/>
  <c r="CS98" i="1" s="1"/>
  <c r="CS127" i="1" s="1"/>
  <c r="DI90" i="1"/>
  <c r="DI98" i="1" s="1"/>
  <c r="DI127" i="1" s="1"/>
  <c r="EO90" i="1"/>
  <c r="EO98" i="1" s="1"/>
  <c r="EO201" i="1" s="1"/>
  <c r="FU90" i="1"/>
  <c r="FU98" i="1" s="1"/>
  <c r="FU201" i="1" s="1"/>
  <c r="FZ53" i="1"/>
  <c r="FY98" i="1"/>
  <c r="X103" i="1"/>
  <c r="X153" i="1" s="1"/>
  <c r="FE138" i="1"/>
  <c r="FE140" i="1" s="1"/>
  <c r="FE178" i="1" s="1"/>
  <c r="FQ138" i="1"/>
  <c r="FQ140" i="1" s="1"/>
  <c r="FQ178" i="1" s="1"/>
  <c r="DE138" i="1"/>
  <c r="DE140" i="1" s="1"/>
  <c r="CI140" i="1"/>
  <c r="CI178" i="1" s="1"/>
  <c r="AS138" i="1"/>
  <c r="F90" i="1"/>
  <c r="F98" i="1" s="1"/>
  <c r="F103" i="1" s="1"/>
  <c r="N90" i="1"/>
  <c r="N98" i="1" s="1"/>
  <c r="N103" i="1" s="1"/>
  <c r="V90" i="1"/>
  <c r="V98" i="1" s="1"/>
  <c r="V201" i="1" s="1"/>
  <c r="AH90" i="1"/>
  <c r="AH98" i="1" s="1"/>
  <c r="AP90" i="1"/>
  <c r="AP98" i="1" s="1"/>
  <c r="AP127" i="1" s="1"/>
  <c r="AX90" i="1"/>
  <c r="AX98" i="1" s="1"/>
  <c r="AX127" i="1" s="1"/>
  <c r="BJ90" i="1"/>
  <c r="BJ98" i="1" s="1"/>
  <c r="BJ201" i="1" s="1"/>
  <c r="BR90" i="1"/>
  <c r="BR98" i="1" s="1"/>
  <c r="BZ90" i="1"/>
  <c r="BZ98" i="1" s="1"/>
  <c r="BZ127" i="1" s="1"/>
  <c r="CH90" i="1"/>
  <c r="CH98" i="1" s="1"/>
  <c r="CH201" i="1" s="1"/>
  <c r="CP90" i="1"/>
  <c r="CP98" i="1" s="1"/>
  <c r="CP201" i="1" s="1"/>
  <c r="CX90" i="1"/>
  <c r="CX98" i="1" s="1"/>
  <c r="DF90" i="1"/>
  <c r="DF98" i="1" s="1"/>
  <c r="DF201" i="1" s="1"/>
  <c r="DR90" i="1"/>
  <c r="DR98" i="1" s="1"/>
  <c r="DR127" i="1" s="1"/>
  <c r="DZ90" i="1"/>
  <c r="DZ98" i="1" s="1"/>
  <c r="DZ201" i="1" s="1"/>
  <c r="EL90" i="1"/>
  <c r="EL98" i="1" s="1"/>
  <c r="ET90" i="1"/>
  <c r="ET98" i="1" s="1"/>
  <c r="ET103" i="1" s="1"/>
  <c r="FB90" i="1"/>
  <c r="FB98" i="1" s="1"/>
  <c r="FB201" i="1" s="1"/>
  <c r="FJ90" i="1"/>
  <c r="FJ98" i="1" s="1"/>
  <c r="FR90" i="1"/>
  <c r="FR98" i="1" s="1"/>
  <c r="Q90" i="1"/>
  <c r="Q98" i="1" s="1"/>
  <c r="Q127" i="1" s="1"/>
  <c r="AW90" i="1"/>
  <c r="AW98" i="1" s="1"/>
  <c r="AW201" i="1" s="1"/>
  <c r="CC90" i="1"/>
  <c r="CC98" i="1" s="1"/>
  <c r="CC127" i="1" s="1"/>
  <c r="DY90" i="1"/>
  <c r="DY98" i="1" s="1"/>
  <c r="FE90" i="1"/>
  <c r="FE98" i="1" s="1"/>
  <c r="FE103" i="1" s="1"/>
  <c r="FE143" i="1" s="1"/>
  <c r="G90" i="1"/>
  <c r="G98" i="1" s="1"/>
  <c r="G127" i="1" s="1"/>
  <c r="K90" i="1"/>
  <c r="K98" i="1" s="1"/>
  <c r="O90" i="1"/>
  <c r="O98" i="1" s="1"/>
  <c r="O103" i="1" s="1"/>
  <c r="S90" i="1"/>
  <c r="S98" i="1" s="1"/>
  <c r="S127" i="1" s="1"/>
  <c r="W90" i="1"/>
  <c r="W98" i="1" s="1"/>
  <c r="W127" i="1" s="1"/>
  <c r="AA90" i="1"/>
  <c r="AA98" i="1" s="1"/>
  <c r="AA103" i="1" s="1"/>
  <c r="AE90" i="1"/>
  <c r="AE98" i="1" s="1"/>
  <c r="AE103" i="1" s="1"/>
  <c r="AI90" i="1"/>
  <c r="AI98" i="1" s="1"/>
  <c r="AI127" i="1" s="1"/>
  <c r="AM90" i="1"/>
  <c r="AM98" i="1" s="1"/>
  <c r="AM201" i="1" s="1"/>
  <c r="AQ90" i="1"/>
  <c r="AQ98" i="1" s="1"/>
  <c r="AQ103" i="1" s="1"/>
  <c r="AU90" i="1"/>
  <c r="AU98" i="1" s="1"/>
  <c r="AU103" i="1" s="1"/>
  <c r="AY90" i="1"/>
  <c r="AY98" i="1" s="1"/>
  <c r="AY127" i="1" s="1"/>
  <c r="BC90" i="1"/>
  <c r="BC98" i="1" s="1"/>
  <c r="BC201" i="1" s="1"/>
  <c r="BG90" i="1"/>
  <c r="BG98" i="1" s="1"/>
  <c r="BK90" i="1"/>
  <c r="BK98" i="1" s="1"/>
  <c r="BK103" i="1" s="1"/>
  <c r="BO90" i="1"/>
  <c r="BO98" i="1" s="1"/>
  <c r="BO103" i="1" s="1"/>
  <c r="BO143" i="1" s="1"/>
  <c r="BS90" i="1"/>
  <c r="BS98" i="1" s="1"/>
  <c r="BS201" i="1" s="1"/>
  <c r="BW90" i="1"/>
  <c r="BW98" i="1" s="1"/>
  <c r="CA90" i="1"/>
  <c r="CA98" i="1" s="1"/>
  <c r="CA103" i="1" s="1"/>
  <c r="CE90" i="1"/>
  <c r="CE98" i="1" s="1"/>
  <c r="CE103" i="1" s="1"/>
  <c r="CI90" i="1"/>
  <c r="CI98" i="1" s="1"/>
  <c r="CI127" i="1" s="1"/>
  <c r="CM90" i="1"/>
  <c r="CM98" i="1" s="1"/>
  <c r="CQ90" i="1"/>
  <c r="CQ98" i="1" s="1"/>
  <c r="CQ103" i="1" s="1"/>
  <c r="CU90" i="1"/>
  <c r="CU98" i="1" s="1"/>
  <c r="CU127" i="1" s="1"/>
  <c r="CY90" i="1"/>
  <c r="CY98" i="1" s="1"/>
  <c r="CY201" i="1" s="1"/>
  <c r="DC90" i="1"/>
  <c r="DC98" i="1" s="1"/>
  <c r="DG90" i="1"/>
  <c r="DG98" i="1" s="1"/>
  <c r="DG103" i="1" s="1"/>
  <c r="DK90" i="1"/>
  <c r="DK98" i="1" s="1"/>
  <c r="DK103" i="1" s="1"/>
  <c r="DO90" i="1"/>
  <c r="DO98" i="1" s="1"/>
  <c r="DO127" i="1" s="1"/>
  <c r="DS90" i="1"/>
  <c r="DS98" i="1" s="1"/>
  <c r="DS103" i="1" s="1"/>
  <c r="DW90" i="1"/>
  <c r="DW98" i="1" s="1"/>
  <c r="DW103" i="1" s="1"/>
  <c r="EA90" i="1"/>
  <c r="EA98" i="1" s="1"/>
  <c r="EA103" i="1" s="1"/>
  <c r="EE90" i="1"/>
  <c r="EE98" i="1" s="1"/>
  <c r="EE201" i="1" s="1"/>
  <c r="EI90" i="1"/>
  <c r="EI98" i="1" s="1"/>
  <c r="EM90" i="1"/>
  <c r="EM98" i="1" s="1"/>
  <c r="EM103" i="1" s="1"/>
  <c r="EM143" i="1" s="1"/>
  <c r="EQ90" i="1"/>
  <c r="EQ98" i="1" s="1"/>
  <c r="EQ201" i="1" s="1"/>
  <c r="EU90" i="1"/>
  <c r="EU98" i="1" s="1"/>
  <c r="EU127" i="1" s="1"/>
  <c r="EY90" i="1"/>
  <c r="EY98" i="1" s="1"/>
  <c r="EY103" i="1" s="1"/>
  <c r="FC90" i="1"/>
  <c r="FC98" i="1" s="1"/>
  <c r="FC103" i="1" s="1"/>
  <c r="FG90" i="1"/>
  <c r="FG98" i="1" s="1"/>
  <c r="FG201" i="1" s="1"/>
  <c r="FK90" i="1"/>
  <c r="FK98" i="1" s="1"/>
  <c r="FK201" i="1" s="1"/>
  <c r="FO90" i="1"/>
  <c r="FO98" i="1" s="1"/>
  <c r="FO103" i="1" s="1"/>
  <c r="FS90" i="1"/>
  <c r="FS98" i="1" s="1"/>
  <c r="FS103" i="1" s="1"/>
  <c r="FW90" i="1"/>
  <c r="FW98" i="1" s="1"/>
  <c r="FW127" i="1" s="1"/>
  <c r="E90" i="1"/>
  <c r="E98" i="1" s="1"/>
  <c r="E127" i="1" s="1"/>
  <c r="U90" i="1"/>
  <c r="U98" i="1" s="1"/>
  <c r="U103" i="1" s="1"/>
  <c r="AK90" i="1"/>
  <c r="AK98" i="1" s="1"/>
  <c r="AK103" i="1" s="1"/>
  <c r="BA90" i="1"/>
  <c r="BA98" i="1" s="1"/>
  <c r="BA201" i="1" s="1"/>
  <c r="BQ90" i="1"/>
  <c r="BQ98" i="1" s="1"/>
  <c r="BQ201" i="1" s="1"/>
  <c r="CG90" i="1"/>
  <c r="CG98" i="1" s="1"/>
  <c r="CW90" i="1"/>
  <c r="CW98" i="1" s="1"/>
  <c r="CW103" i="1" s="1"/>
  <c r="DM90" i="1"/>
  <c r="DM98" i="1" s="1"/>
  <c r="DM103" i="1" s="1"/>
  <c r="EC90" i="1"/>
  <c r="EC98" i="1" s="1"/>
  <c r="EC127" i="1" s="1"/>
  <c r="ES90" i="1"/>
  <c r="ES98" i="1" s="1"/>
  <c r="ES103" i="1" s="1"/>
  <c r="FI90" i="1"/>
  <c r="FI98" i="1" s="1"/>
  <c r="FI103" i="1" s="1"/>
  <c r="FM138" i="1"/>
  <c r="FM140" i="1" s="1"/>
  <c r="FM178" i="1" s="1"/>
  <c r="EA140" i="1"/>
  <c r="EA178" i="1" s="1"/>
  <c r="DA138" i="1"/>
  <c r="AO138" i="1"/>
  <c r="FZ88" i="1"/>
  <c r="FZ94" i="1"/>
  <c r="G105" i="1"/>
  <c r="K105" i="1"/>
  <c r="O105" i="1"/>
  <c r="S105" i="1"/>
  <c r="W105" i="1"/>
  <c r="AA105" i="1"/>
  <c r="AE105" i="1"/>
  <c r="AI105" i="1"/>
  <c r="AM105" i="1"/>
  <c r="AQ105" i="1"/>
  <c r="AU105" i="1"/>
  <c r="AY105" i="1"/>
  <c r="BC105" i="1"/>
  <c r="BG105" i="1"/>
  <c r="BK105" i="1"/>
  <c r="BO105" i="1"/>
  <c r="BS105" i="1"/>
  <c r="BW105" i="1"/>
  <c r="CA105" i="1"/>
  <c r="CE105" i="1"/>
  <c r="CI105" i="1"/>
  <c r="CM105" i="1"/>
  <c r="CQ105" i="1"/>
  <c r="CU105" i="1"/>
  <c r="CY105" i="1"/>
  <c r="DC105" i="1"/>
  <c r="DG105" i="1"/>
  <c r="DK105" i="1"/>
  <c r="DO105" i="1"/>
  <c r="DS105" i="1"/>
  <c r="DW105" i="1"/>
  <c r="EA105" i="1"/>
  <c r="EE105" i="1"/>
  <c r="EI105" i="1"/>
  <c r="EM105" i="1"/>
  <c r="EQ105" i="1"/>
  <c r="EU105" i="1"/>
  <c r="EY105" i="1"/>
  <c r="FC105" i="1"/>
  <c r="FG105" i="1"/>
  <c r="FK105" i="1"/>
  <c r="FO105" i="1"/>
  <c r="FS105" i="1"/>
  <c r="FW105" i="1"/>
  <c r="FY120" i="1"/>
  <c r="BE90" i="1"/>
  <c r="BE98" i="1" s="1"/>
  <c r="BE201" i="1" s="1"/>
  <c r="BU90" i="1"/>
  <c r="BU98" i="1" s="1"/>
  <c r="BU127" i="1" s="1"/>
  <c r="CK90" i="1"/>
  <c r="CK98" i="1" s="1"/>
  <c r="CK201" i="1" s="1"/>
  <c r="DA90" i="1"/>
  <c r="DA98" i="1" s="1"/>
  <c r="DA103" i="1" s="1"/>
  <c r="DQ90" i="1"/>
  <c r="DQ98" i="1" s="1"/>
  <c r="DQ103" i="1" s="1"/>
  <c r="EG90" i="1"/>
  <c r="EG98" i="1" s="1"/>
  <c r="EG127" i="1" s="1"/>
  <c r="EW90" i="1"/>
  <c r="EW98" i="1" s="1"/>
  <c r="EW127" i="1" s="1"/>
  <c r="FM90" i="1"/>
  <c r="FM98" i="1" s="1"/>
  <c r="FM103" i="1" s="1"/>
  <c r="D105" i="1"/>
  <c r="H105" i="1"/>
  <c r="L105" i="1"/>
  <c r="P105" i="1"/>
  <c r="T105" i="1"/>
  <c r="X105" i="1"/>
  <c r="AB105" i="1"/>
  <c r="AF105" i="1"/>
  <c r="AJ105" i="1"/>
  <c r="AN105" i="1"/>
  <c r="AR105" i="1"/>
  <c r="AV105" i="1"/>
  <c r="AZ105" i="1"/>
  <c r="BD105" i="1"/>
  <c r="BH105" i="1"/>
  <c r="BL105" i="1"/>
  <c r="BP105" i="1"/>
  <c r="BT105" i="1"/>
  <c r="BX105" i="1"/>
  <c r="CB105" i="1"/>
  <c r="CF105" i="1"/>
  <c r="CJ105" i="1"/>
  <c r="CN105" i="1"/>
  <c r="CR105" i="1"/>
  <c r="CV105" i="1"/>
  <c r="CZ105" i="1"/>
  <c r="DD105" i="1"/>
  <c r="DH105" i="1"/>
  <c r="DL105" i="1"/>
  <c r="DP105" i="1"/>
  <c r="DT105" i="1"/>
  <c r="DX105" i="1"/>
  <c r="EB105" i="1"/>
  <c r="EF105" i="1"/>
  <c r="EJ105" i="1"/>
  <c r="EN105" i="1"/>
  <c r="ER105" i="1"/>
  <c r="EV105" i="1"/>
  <c r="EZ105" i="1"/>
  <c r="FD105" i="1"/>
  <c r="FH105" i="1"/>
  <c r="FL105" i="1"/>
  <c r="FP105" i="1"/>
  <c r="FT105" i="1"/>
  <c r="FX105" i="1"/>
  <c r="C172" i="1"/>
  <c r="C174" i="1" s="1"/>
  <c r="C105" i="1"/>
  <c r="FZ171" i="1"/>
  <c r="C138" i="1"/>
  <c r="FK138" i="1"/>
  <c r="FK140" i="1" s="1"/>
  <c r="FK178" i="1" s="1"/>
  <c r="EK138" i="1"/>
  <c r="DO138" i="1"/>
  <c r="DO140" i="1" s="1"/>
  <c r="CY138" i="1"/>
  <c r="CY140" i="1" s="1"/>
  <c r="CY178" i="1" s="1"/>
  <c r="BY138" i="1"/>
  <c r="BC138" i="1"/>
  <c r="BC140" i="1" s="1"/>
  <c r="BC178" i="1" s="1"/>
  <c r="AM138" i="1"/>
  <c r="AM140" i="1" s="1"/>
  <c r="FA138" i="1"/>
  <c r="FA140" i="1" s="1"/>
  <c r="FA178" i="1" s="1"/>
  <c r="FI138" i="1"/>
  <c r="FI140" i="1" s="1"/>
  <c r="FI178" i="1" s="1"/>
  <c r="FU138" i="1"/>
  <c r="FU140" i="1" s="1"/>
  <c r="FU178" i="1" s="1"/>
  <c r="C90" i="1"/>
  <c r="C98" i="1" s="1"/>
  <c r="C103" i="1" s="1"/>
  <c r="FW138" i="1"/>
  <c r="FG138" i="1"/>
  <c r="FG140" i="1" s="1"/>
  <c r="EG138" i="1"/>
  <c r="DK138" i="1"/>
  <c r="DK140" i="1" s="1"/>
  <c r="DK178" i="1" s="1"/>
  <c r="CU138" i="1"/>
  <c r="BU138" i="1"/>
  <c r="BU140" i="1" s="1"/>
  <c r="AY138" i="1"/>
  <c r="AY140" i="1" s="1"/>
  <c r="AY178" i="1" s="1"/>
  <c r="AI138" i="1"/>
  <c r="FL140" i="1"/>
  <c r="FL178" i="1" s="1"/>
  <c r="CV140" i="1"/>
  <c r="CV178" i="1" s="1"/>
  <c r="CJ140" i="1"/>
  <c r="CJ178" i="1" s="1"/>
  <c r="AF140" i="1"/>
  <c r="AF178" i="1" s="1"/>
  <c r="X140" i="1"/>
  <c r="X178" i="1" s="1"/>
  <c r="EJ140" i="1"/>
  <c r="EJ178" i="1" s="1"/>
  <c r="Z140" i="1"/>
  <c r="Z178" i="1" s="1"/>
  <c r="AL140" i="1"/>
  <c r="AL178" i="1" s="1"/>
  <c r="BB140" i="1"/>
  <c r="CD140" i="1"/>
  <c r="CD178" i="1" s="1"/>
  <c r="CL140" i="1"/>
  <c r="CT140" i="1"/>
  <c r="CT178" i="1" s="1"/>
  <c r="CX140" i="1"/>
  <c r="CX178" i="1" s="1"/>
  <c r="DJ140" i="1"/>
  <c r="DJ178" i="1" s="1"/>
  <c r="DN140" i="1"/>
  <c r="DN178" i="1" s="1"/>
  <c r="DZ140" i="1"/>
  <c r="DZ178" i="1" s="1"/>
  <c r="EP140" i="1"/>
  <c r="EP178" i="1" s="1"/>
  <c r="EX140" i="1"/>
  <c r="EX178" i="1" s="1"/>
  <c r="FF140" i="1"/>
  <c r="FF178" i="1" s="1"/>
  <c r="FJ140" i="1"/>
  <c r="FJ178" i="1" s="1"/>
  <c r="FV140" i="1"/>
  <c r="FV178" i="1" s="1"/>
  <c r="L140" i="1"/>
  <c r="L178" i="1" s="1"/>
  <c r="V140" i="1"/>
  <c r="V178" i="1" s="1"/>
  <c r="ED140" i="1"/>
  <c r="ED178" i="1" s="1"/>
  <c r="FC140" i="1"/>
  <c r="FC178" i="1" s="1"/>
  <c r="BP140" i="1"/>
  <c r="EQ140" i="1"/>
  <c r="EQ178" i="1" s="1"/>
  <c r="CE140" i="1"/>
  <c r="CE178" i="1" s="1"/>
  <c r="AB140" i="1"/>
  <c r="AB178" i="1" s="1"/>
  <c r="AJ140" i="1"/>
  <c r="AJ178" i="1" s="1"/>
  <c r="AR140" i="1"/>
  <c r="AR178" i="1" s="1"/>
  <c r="AZ140" i="1"/>
  <c r="AZ178" i="1" s="1"/>
  <c r="CN140" i="1"/>
  <c r="CN178" i="1" s="1"/>
  <c r="DX140" i="1"/>
  <c r="DX178" i="1" s="1"/>
  <c r="EZ140" i="1"/>
  <c r="EZ178" i="1" s="1"/>
  <c r="FH140" i="1"/>
  <c r="FH178" i="1" s="1"/>
  <c r="AP140" i="1"/>
  <c r="AP178" i="1" s="1"/>
  <c r="BF140" i="1"/>
  <c r="BF178" i="1" s="1"/>
  <c r="DL140" i="1"/>
  <c r="DL178" i="1" s="1"/>
  <c r="FX140" i="1"/>
  <c r="FX178" i="1" s="1"/>
  <c r="CF140" i="1"/>
  <c r="CF178" i="1" s="1"/>
  <c r="DH140" i="1"/>
  <c r="DH178" i="1" s="1"/>
  <c r="BR140" i="1"/>
  <c r="BR178" i="1" s="1"/>
  <c r="T140" i="1"/>
  <c r="T178" i="1" s="1"/>
  <c r="BX140" i="1"/>
  <c r="ER140" i="1"/>
  <c r="ER178" i="1" s="1"/>
  <c r="FT140" i="1"/>
  <c r="FT178" i="1" s="1"/>
  <c r="BK140" i="1"/>
  <c r="BK178" i="1" s="1"/>
  <c r="CA140" i="1"/>
  <c r="CA178" i="1" s="1"/>
  <c r="CQ140" i="1"/>
  <c r="CQ178" i="1" s="1"/>
  <c r="DW140" i="1"/>
  <c r="DW178" i="1" s="1"/>
  <c r="CH140" i="1"/>
  <c r="CH178" i="1" s="1"/>
  <c r="FP140" i="1"/>
  <c r="FP178" i="1" s="1"/>
  <c r="P140" i="1"/>
  <c r="P178" i="1" s="1"/>
  <c r="AV140" i="1"/>
  <c r="AV178" i="1" s="1"/>
  <c r="BL140" i="1"/>
  <c r="BL178" i="1" s="1"/>
  <c r="CB140" i="1"/>
  <c r="CB178" i="1" s="1"/>
  <c r="DD140" i="1"/>
  <c r="DD178" i="1" s="1"/>
  <c r="ET140" i="1"/>
  <c r="ET178" i="1" s="1"/>
  <c r="BH140" i="1"/>
  <c r="BH178" i="1" s="1"/>
  <c r="EB140" i="1"/>
  <c r="EB178" i="1" s="1"/>
  <c r="CZ140" i="1"/>
  <c r="CZ178" i="1" s="1"/>
  <c r="DP140" i="1"/>
  <c r="O140" i="1"/>
  <c r="O178" i="1" s="1"/>
  <c r="K140" i="1"/>
  <c r="K178" i="1" s="1"/>
  <c r="AC140" i="1"/>
  <c r="AC178" i="1" s="1"/>
  <c r="AS140" i="1"/>
  <c r="J140" i="1"/>
  <c r="J178" i="1" s="1"/>
  <c r="FS140" i="1"/>
  <c r="FS143" i="1" s="1"/>
  <c r="G138" i="1"/>
  <c r="Y140" i="1"/>
  <c r="Y178" i="1" s="1"/>
  <c r="AO140" i="1"/>
  <c r="AO178" i="1" s="1"/>
  <c r="BE140" i="1"/>
  <c r="BE178" i="1" s="1"/>
  <c r="CK140" i="1"/>
  <c r="CK178" i="1" s="1"/>
  <c r="DQ140" i="1"/>
  <c r="DQ178" i="1" s="1"/>
  <c r="EW140" i="1"/>
  <c r="EW178" i="1" s="1"/>
  <c r="BI140" i="1"/>
  <c r="BI178" i="1" s="1"/>
  <c r="BY140" i="1"/>
  <c r="BY178" i="1" s="1"/>
  <c r="CO140" i="1"/>
  <c r="AA140" i="1"/>
  <c r="AA178" i="1" s="1"/>
  <c r="AQ140" i="1"/>
  <c r="AQ178" i="1" s="1"/>
  <c r="BG140" i="1"/>
  <c r="BG178" i="1" s="1"/>
  <c r="BW140" i="1"/>
  <c r="CM140" i="1"/>
  <c r="CM178" i="1" s="1"/>
  <c r="DC140" i="1"/>
  <c r="DC178" i="1" s="1"/>
  <c r="DS140" i="1"/>
  <c r="DS178" i="1" s="1"/>
  <c r="EI140" i="1"/>
  <c r="EI178" i="1" s="1"/>
  <c r="EY140" i="1"/>
  <c r="EY178" i="1" s="1"/>
  <c r="FO140" i="1"/>
  <c r="U140" i="1"/>
  <c r="U178" i="1" s="1"/>
  <c r="AK140" i="1"/>
  <c r="AK178" i="1" s="1"/>
  <c r="BA140" i="1"/>
  <c r="BA178" i="1" s="1"/>
  <c r="BQ140" i="1"/>
  <c r="BQ178" i="1" s="1"/>
  <c r="CG140" i="1"/>
  <c r="CG178" i="1" s="1"/>
  <c r="CW140" i="1"/>
  <c r="CW178" i="1" s="1"/>
  <c r="DM140" i="1"/>
  <c r="DM178" i="1" s="1"/>
  <c r="EC140" i="1"/>
  <c r="EC178" i="1" s="1"/>
  <c r="ES140" i="1"/>
  <c r="ES178" i="1" s="1"/>
  <c r="DU140" i="1"/>
  <c r="DU178" i="1" s="1"/>
  <c r="R140" i="1"/>
  <c r="R178" i="1" s="1"/>
  <c r="AH140" i="1"/>
  <c r="AX140" i="1"/>
  <c r="AX178" i="1" s="1"/>
  <c r="BN140" i="1"/>
  <c r="BN178" i="1" s="1"/>
  <c r="AR143" i="1"/>
  <c r="E140" i="1"/>
  <c r="E178" i="1" s="1"/>
  <c r="M140" i="1"/>
  <c r="M178" i="1" s="1"/>
  <c r="Q140" i="1"/>
  <c r="Q178" i="1" s="1"/>
  <c r="AG140" i="1"/>
  <c r="AG178" i="1" s="1"/>
  <c r="AW140" i="1"/>
  <c r="AW178" i="1" s="1"/>
  <c r="BM140" i="1"/>
  <c r="BM178" i="1" s="1"/>
  <c r="CC140" i="1"/>
  <c r="CC178" i="1" s="1"/>
  <c r="CS140" i="1"/>
  <c r="CS178" i="1" s="1"/>
  <c r="DI140" i="1"/>
  <c r="DI178" i="1" s="1"/>
  <c r="DY140" i="1"/>
  <c r="DY178" i="1" s="1"/>
  <c r="EO140" i="1"/>
  <c r="EO178" i="1" s="1"/>
  <c r="BD143" i="1"/>
  <c r="FL143" i="1"/>
  <c r="CN143" i="1"/>
  <c r="BT143" i="1"/>
  <c r="DG145" i="1"/>
  <c r="FZ137" i="1"/>
  <c r="N201" i="1"/>
  <c r="N127" i="1"/>
  <c r="AD127" i="1"/>
  <c r="AD103" i="1"/>
  <c r="AT201" i="1"/>
  <c r="W201" i="1"/>
  <c r="AI103" i="1"/>
  <c r="AU127" i="1"/>
  <c r="BG127" i="1"/>
  <c r="BO127" i="1"/>
  <c r="CA127" i="1"/>
  <c r="CE127" i="1"/>
  <c r="CI201" i="1"/>
  <c r="CQ127" i="1"/>
  <c r="CU201" i="1"/>
  <c r="CY127" i="1"/>
  <c r="CY103" i="1"/>
  <c r="CY143" i="1" s="1"/>
  <c r="DC103" i="1"/>
  <c r="DG127" i="1"/>
  <c r="DK127" i="1"/>
  <c r="DO201" i="1"/>
  <c r="EA127" i="1"/>
  <c r="EE127" i="1"/>
  <c r="EE103" i="1"/>
  <c r="EE143" i="1" s="1"/>
  <c r="EM127" i="1"/>
  <c r="EU201" i="1"/>
  <c r="EY127" i="1"/>
  <c r="FG103" i="1"/>
  <c r="FK127" i="1"/>
  <c r="FK103" i="1"/>
  <c r="FS127" i="1"/>
  <c r="FW201" i="1"/>
  <c r="E201" i="1"/>
  <c r="U201" i="1"/>
  <c r="BQ127" i="1"/>
  <c r="BQ103" i="1"/>
  <c r="DM127" i="1"/>
  <c r="EC201" i="1"/>
  <c r="F127" i="1"/>
  <c r="BB103" i="1"/>
  <c r="G201" i="1"/>
  <c r="S103" i="1"/>
  <c r="S143" i="1" s="1"/>
  <c r="AE127" i="1"/>
  <c r="AQ201" i="1"/>
  <c r="BC127" i="1"/>
  <c r="BC103" i="1"/>
  <c r="BC143" i="1" s="1"/>
  <c r="BS103" i="1"/>
  <c r="BS143" i="1" s="1"/>
  <c r="H201" i="1"/>
  <c r="H127" i="1"/>
  <c r="H103" i="1"/>
  <c r="AB201" i="1"/>
  <c r="AB103" i="1"/>
  <c r="AB127" i="1"/>
  <c r="AJ201" i="1"/>
  <c r="AJ103" i="1"/>
  <c r="AJ127" i="1"/>
  <c r="AN201" i="1"/>
  <c r="AN127" i="1"/>
  <c r="AN103" i="1"/>
  <c r="AN145" i="1" s="1"/>
  <c r="BH201" i="1"/>
  <c r="BH103" i="1"/>
  <c r="BH127" i="1"/>
  <c r="BP201" i="1"/>
  <c r="BP103" i="1"/>
  <c r="BP127" i="1"/>
  <c r="BX201" i="1"/>
  <c r="BX103" i="1"/>
  <c r="BX127" i="1"/>
  <c r="CF201" i="1"/>
  <c r="CF103" i="1"/>
  <c r="CF127" i="1"/>
  <c r="CJ201" i="1"/>
  <c r="CJ127" i="1"/>
  <c r="CJ103" i="1"/>
  <c r="CR127" i="1"/>
  <c r="CZ201" i="1"/>
  <c r="CZ127" i="1"/>
  <c r="CZ103" i="1"/>
  <c r="DP201" i="1"/>
  <c r="DP127" i="1"/>
  <c r="DP103" i="1"/>
  <c r="DX127" i="1"/>
  <c r="EF201" i="1"/>
  <c r="EF127" i="1"/>
  <c r="EF103" i="1"/>
  <c r="EF145" i="1" s="1"/>
  <c r="ER103" i="1"/>
  <c r="ER127" i="1"/>
  <c r="EZ201" i="1"/>
  <c r="EZ103" i="1"/>
  <c r="EZ127" i="1"/>
  <c r="FH103" i="1"/>
  <c r="FH145" i="1" s="1"/>
  <c r="FH127" i="1"/>
  <c r="FP201" i="1"/>
  <c r="FP103" i="1"/>
  <c r="FP127" i="1"/>
  <c r="FX103" i="1"/>
  <c r="FX127" i="1"/>
  <c r="I103" i="1"/>
  <c r="AO103" i="1"/>
  <c r="AO143" i="1" s="1"/>
  <c r="CK127" i="1"/>
  <c r="CK103" i="1"/>
  <c r="DQ127" i="1"/>
  <c r="EG201" i="1"/>
  <c r="EW201" i="1"/>
  <c r="FM201" i="1"/>
  <c r="C202" i="1"/>
  <c r="FW40" i="1"/>
  <c r="FO40" i="1"/>
  <c r="FC40" i="1"/>
  <c r="EQ40" i="1"/>
  <c r="DW40" i="1"/>
  <c r="DC40" i="1"/>
  <c r="CI40" i="1"/>
  <c r="BS40" i="1"/>
  <c r="AY40" i="1"/>
  <c r="AE40" i="1"/>
  <c r="O40" i="1"/>
  <c r="FV40" i="1"/>
  <c r="FR40" i="1"/>
  <c r="FN40" i="1"/>
  <c r="FJ40" i="1"/>
  <c r="FF40" i="1"/>
  <c r="FB40" i="1"/>
  <c r="EX40" i="1"/>
  <c r="ET40" i="1"/>
  <c r="EP40" i="1"/>
  <c r="EL40" i="1"/>
  <c r="EH40" i="1"/>
  <c r="ED40" i="1"/>
  <c r="DZ40" i="1"/>
  <c r="DV40" i="1"/>
  <c r="DR40" i="1"/>
  <c r="DN40" i="1"/>
  <c r="DJ40" i="1"/>
  <c r="DF40" i="1"/>
  <c r="DB40" i="1"/>
  <c r="CX40" i="1"/>
  <c r="CT40" i="1"/>
  <c r="CP40" i="1"/>
  <c r="CL40" i="1"/>
  <c r="CH40" i="1"/>
  <c r="CD40" i="1"/>
  <c r="BZ40" i="1"/>
  <c r="BV40" i="1"/>
  <c r="BR40" i="1"/>
  <c r="BN40" i="1"/>
  <c r="BJ40" i="1"/>
  <c r="BF40" i="1"/>
  <c r="BB40" i="1"/>
  <c r="AX40" i="1"/>
  <c r="AT40" i="1"/>
  <c r="AP40" i="1"/>
  <c r="AL40" i="1"/>
  <c r="AH40" i="1"/>
  <c r="AD40" i="1"/>
  <c r="Z40" i="1"/>
  <c r="V40" i="1"/>
  <c r="R40" i="1"/>
  <c r="N40" i="1"/>
  <c r="J40" i="1"/>
  <c r="F40" i="1"/>
  <c r="FU40" i="1"/>
  <c r="FQ40" i="1"/>
  <c r="FM40" i="1"/>
  <c r="FI40" i="1"/>
  <c r="FE40" i="1"/>
  <c r="FA40" i="1"/>
  <c r="EW40" i="1"/>
  <c r="ES40" i="1"/>
  <c r="EO40" i="1"/>
  <c r="EK40" i="1"/>
  <c r="EG40" i="1"/>
  <c r="EC40" i="1"/>
  <c r="DY40" i="1"/>
  <c r="DU40" i="1"/>
  <c r="DQ40" i="1"/>
  <c r="DM40" i="1"/>
  <c r="DI40" i="1"/>
  <c r="DE40" i="1"/>
  <c r="DA40" i="1"/>
  <c r="CW40" i="1"/>
  <c r="CS40" i="1"/>
  <c r="CO40" i="1"/>
  <c r="CK40" i="1"/>
  <c r="CG40" i="1"/>
  <c r="CC40" i="1"/>
  <c r="BY40" i="1"/>
  <c r="BU40" i="1"/>
  <c r="BQ40" i="1"/>
  <c r="BM40" i="1"/>
  <c r="BI40" i="1"/>
  <c r="BE40" i="1"/>
  <c r="BA40" i="1"/>
  <c r="AW40" i="1"/>
  <c r="AS40" i="1"/>
  <c r="AO40" i="1"/>
  <c r="AK40" i="1"/>
  <c r="AG40" i="1"/>
  <c r="AC40" i="1"/>
  <c r="Y40" i="1"/>
  <c r="U40" i="1"/>
  <c r="Q40" i="1"/>
  <c r="M40" i="1"/>
  <c r="I40" i="1"/>
  <c r="E40" i="1"/>
  <c r="FK40" i="1"/>
  <c r="EY40" i="1"/>
  <c r="EM40" i="1"/>
  <c r="EA40" i="1"/>
  <c r="DO40" i="1"/>
  <c r="DG40" i="1"/>
  <c r="CU40" i="1"/>
  <c r="CM40" i="1"/>
  <c r="CA40" i="1"/>
  <c r="BO40" i="1"/>
  <c r="BG40" i="1"/>
  <c r="AU40" i="1"/>
  <c r="AM40" i="1"/>
  <c r="AA40" i="1"/>
  <c r="S40" i="1"/>
  <c r="G40" i="1"/>
  <c r="FX40" i="1"/>
  <c r="FT40" i="1"/>
  <c r="FP40" i="1"/>
  <c r="FL40" i="1"/>
  <c r="FH40" i="1"/>
  <c r="FD40" i="1"/>
  <c r="EZ40" i="1"/>
  <c r="EV40" i="1"/>
  <c r="ER40" i="1"/>
  <c r="EN40" i="1"/>
  <c r="EJ40" i="1"/>
  <c r="EF40" i="1"/>
  <c r="EB40" i="1"/>
  <c r="DX40" i="1"/>
  <c r="DT40" i="1"/>
  <c r="DP40" i="1"/>
  <c r="DL40" i="1"/>
  <c r="DH40" i="1"/>
  <c r="DD40" i="1"/>
  <c r="CZ40" i="1"/>
  <c r="CV40" i="1"/>
  <c r="CR40" i="1"/>
  <c r="CN40" i="1"/>
  <c r="CJ40" i="1"/>
  <c r="CF40" i="1"/>
  <c r="CB40" i="1"/>
  <c r="BX40" i="1"/>
  <c r="BT40" i="1"/>
  <c r="BP40" i="1"/>
  <c r="BL40" i="1"/>
  <c r="BH40" i="1"/>
  <c r="BD40" i="1"/>
  <c r="AZ40" i="1"/>
  <c r="AV40" i="1"/>
  <c r="AR40" i="1"/>
  <c r="AN40" i="1"/>
  <c r="AJ40" i="1"/>
  <c r="AF40" i="1"/>
  <c r="AB40" i="1"/>
  <c r="X40" i="1"/>
  <c r="T40" i="1"/>
  <c r="P40" i="1"/>
  <c r="L40" i="1"/>
  <c r="H40" i="1"/>
  <c r="D40" i="1"/>
  <c r="FS40" i="1"/>
  <c r="FG40" i="1"/>
  <c r="EU40" i="1"/>
  <c r="EI40" i="1"/>
  <c r="EE40" i="1"/>
  <c r="DS40" i="1"/>
  <c r="DK40" i="1"/>
  <c r="CY40" i="1"/>
  <c r="CQ40" i="1"/>
  <c r="CE40" i="1"/>
  <c r="BW40" i="1"/>
  <c r="BK40" i="1"/>
  <c r="BC40" i="1"/>
  <c r="AQ40" i="1"/>
  <c r="AI40" i="1"/>
  <c r="W40" i="1"/>
  <c r="K40" i="1"/>
  <c r="R127" i="1"/>
  <c r="AH201" i="1"/>
  <c r="AH127" i="1"/>
  <c r="AH103" i="1"/>
  <c r="AH145" i="1" s="1"/>
  <c r="AX201" i="1"/>
  <c r="BR201" i="1"/>
  <c r="BR127" i="1"/>
  <c r="BR103" i="1"/>
  <c r="BR145" i="1" s="1"/>
  <c r="O127" i="1"/>
  <c r="AM127" i="1"/>
  <c r="AM103" i="1"/>
  <c r="AY201" i="1"/>
  <c r="BK127" i="1"/>
  <c r="D201" i="1"/>
  <c r="D103" i="1"/>
  <c r="D127" i="1"/>
  <c r="L201" i="1"/>
  <c r="L103" i="1"/>
  <c r="L127" i="1"/>
  <c r="T201" i="1"/>
  <c r="T103" i="1"/>
  <c r="T127" i="1"/>
  <c r="AR201" i="1"/>
  <c r="AR103" i="1"/>
  <c r="AR127" i="1"/>
  <c r="AZ201" i="1"/>
  <c r="AZ103" i="1"/>
  <c r="AZ127" i="1"/>
  <c r="BD201" i="1"/>
  <c r="BD127" i="1"/>
  <c r="BD103" i="1"/>
  <c r="BT201" i="1"/>
  <c r="BT127" i="1"/>
  <c r="BT103" i="1"/>
  <c r="CB127" i="1"/>
  <c r="CN201" i="1"/>
  <c r="CN103" i="1"/>
  <c r="CN127" i="1"/>
  <c r="CV201" i="1"/>
  <c r="CV103" i="1"/>
  <c r="CV127" i="1"/>
  <c r="DD201" i="1"/>
  <c r="DD103" i="1"/>
  <c r="DD127" i="1"/>
  <c r="DL201" i="1"/>
  <c r="DL103" i="1"/>
  <c r="DL127" i="1"/>
  <c r="DT201" i="1"/>
  <c r="DT103" i="1"/>
  <c r="DT145" i="1" s="1"/>
  <c r="DT127" i="1"/>
  <c r="EB201" i="1"/>
  <c r="EB103" i="1"/>
  <c r="EB145" i="1" s="1"/>
  <c r="EB127" i="1"/>
  <c r="EJ201" i="1"/>
  <c r="EJ103" i="1"/>
  <c r="EJ127" i="1"/>
  <c r="FV38" i="1"/>
  <c r="FR38" i="1"/>
  <c r="FF38" i="1"/>
  <c r="ET38" i="1"/>
  <c r="EH38" i="1"/>
  <c r="DR38" i="1"/>
  <c r="DJ38" i="1"/>
  <c r="CX38" i="1"/>
  <c r="CP38" i="1"/>
  <c r="CH38" i="1"/>
  <c r="BZ38" i="1"/>
  <c r="BR38" i="1"/>
  <c r="BJ38" i="1"/>
  <c r="BB38" i="1"/>
  <c r="AT38" i="1"/>
  <c r="AL38" i="1"/>
  <c r="AD38" i="1"/>
  <c r="Z38" i="1"/>
  <c r="V38" i="1"/>
  <c r="N38" i="1"/>
  <c r="EO38" i="1"/>
  <c r="DM38" i="1"/>
  <c r="DA38" i="1"/>
  <c r="CK38" i="1"/>
  <c r="BU38" i="1"/>
  <c r="BE38" i="1"/>
  <c r="AO38" i="1"/>
  <c r="Y38" i="1"/>
  <c r="I38" i="1"/>
  <c r="EW38" i="1"/>
  <c r="DU38" i="1"/>
  <c r="CW38" i="1"/>
  <c r="CG38" i="1"/>
  <c r="BQ38" i="1"/>
  <c r="BA38" i="1"/>
  <c r="AG38" i="1"/>
  <c r="M38" i="1"/>
  <c r="FX38" i="1"/>
  <c r="FT38" i="1"/>
  <c r="FP38" i="1"/>
  <c r="FL38" i="1"/>
  <c r="FH38" i="1"/>
  <c r="FD38" i="1"/>
  <c r="EZ38" i="1"/>
  <c r="EV38" i="1"/>
  <c r="ER38" i="1"/>
  <c r="EN38" i="1"/>
  <c r="EJ38" i="1"/>
  <c r="EF38" i="1"/>
  <c r="EB38" i="1"/>
  <c r="DX38" i="1"/>
  <c r="DT38" i="1"/>
  <c r="DP38" i="1"/>
  <c r="DL38" i="1"/>
  <c r="DH38" i="1"/>
  <c r="DD38" i="1"/>
  <c r="CZ38" i="1"/>
  <c r="CV38" i="1"/>
  <c r="CR38" i="1"/>
  <c r="CN38" i="1"/>
  <c r="CJ38" i="1"/>
  <c r="CF38" i="1"/>
  <c r="CB38" i="1"/>
  <c r="BX38" i="1"/>
  <c r="BT38" i="1"/>
  <c r="BP38" i="1"/>
  <c r="BL38" i="1"/>
  <c r="BH38" i="1"/>
  <c r="BD38" i="1"/>
  <c r="AZ38" i="1"/>
  <c r="AV38" i="1"/>
  <c r="AR38" i="1"/>
  <c r="AN38" i="1"/>
  <c r="AJ38" i="1"/>
  <c r="AF38" i="1"/>
  <c r="AB38" i="1"/>
  <c r="X38" i="1"/>
  <c r="T38" i="1"/>
  <c r="P38" i="1"/>
  <c r="L38" i="1"/>
  <c r="H38" i="1"/>
  <c r="D38" i="1"/>
  <c r="FJ38" i="1"/>
  <c r="FB38" i="1"/>
  <c r="EP38" i="1"/>
  <c r="ED38" i="1"/>
  <c r="J38" i="1"/>
  <c r="FU38" i="1"/>
  <c r="FM38" i="1"/>
  <c r="FE38" i="1"/>
  <c r="EK38" i="1"/>
  <c r="EC38" i="1"/>
  <c r="DQ38" i="1"/>
  <c r="DE38" i="1"/>
  <c r="CO38" i="1"/>
  <c r="CC38" i="1"/>
  <c r="BM38" i="1"/>
  <c r="AW38" i="1"/>
  <c r="AK38" i="1"/>
  <c r="U38" i="1"/>
  <c r="E38" i="1"/>
  <c r="FW38" i="1"/>
  <c r="FS38" i="1"/>
  <c r="FO38" i="1"/>
  <c r="FK38" i="1"/>
  <c r="FG38" i="1"/>
  <c r="FC38" i="1"/>
  <c r="EY38" i="1"/>
  <c r="EU38" i="1"/>
  <c r="EQ38" i="1"/>
  <c r="EM38" i="1"/>
  <c r="EI38" i="1"/>
  <c r="EE38" i="1"/>
  <c r="EA38" i="1"/>
  <c r="DW38" i="1"/>
  <c r="DS38" i="1"/>
  <c r="DO38" i="1"/>
  <c r="DK38" i="1"/>
  <c r="DG38" i="1"/>
  <c r="DC38" i="1"/>
  <c r="CY38" i="1"/>
  <c r="CU38" i="1"/>
  <c r="CQ38" i="1"/>
  <c r="CM38" i="1"/>
  <c r="CI38" i="1"/>
  <c r="CE38" i="1"/>
  <c r="CA38" i="1"/>
  <c r="BW38" i="1"/>
  <c r="BS38" i="1"/>
  <c r="BO38" i="1"/>
  <c r="BK38" i="1"/>
  <c r="BG38" i="1"/>
  <c r="BC38" i="1"/>
  <c r="AY38" i="1"/>
  <c r="AU38" i="1"/>
  <c r="AQ38" i="1"/>
  <c r="AM38" i="1"/>
  <c r="AI38" i="1"/>
  <c r="AE38" i="1"/>
  <c r="AA38" i="1"/>
  <c r="W38" i="1"/>
  <c r="S38" i="1"/>
  <c r="O38" i="1"/>
  <c r="K38" i="1"/>
  <c r="G38" i="1"/>
  <c r="FN38" i="1"/>
  <c r="EX38" i="1"/>
  <c r="EL38" i="1"/>
  <c r="DZ38" i="1"/>
  <c r="DV38" i="1"/>
  <c r="DN38" i="1"/>
  <c r="DF38" i="1"/>
  <c r="DB38" i="1"/>
  <c r="CT38" i="1"/>
  <c r="CL38" i="1"/>
  <c r="CD38" i="1"/>
  <c r="BV38" i="1"/>
  <c r="BN38" i="1"/>
  <c r="BF38" i="1"/>
  <c r="AX38" i="1"/>
  <c r="AP38" i="1"/>
  <c r="AH38" i="1"/>
  <c r="R38" i="1"/>
  <c r="F38" i="1"/>
  <c r="FQ38" i="1"/>
  <c r="FI38" i="1"/>
  <c r="FA38" i="1"/>
  <c r="ES38" i="1"/>
  <c r="EG38" i="1"/>
  <c r="DY38" i="1"/>
  <c r="DI38" i="1"/>
  <c r="CS38" i="1"/>
  <c r="BY38" i="1"/>
  <c r="BI38" i="1"/>
  <c r="AS38" i="1"/>
  <c r="AC38" i="1"/>
  <c r="Q38" i="1"/>
  <c r="M201" i="1"/>
  <c r="M127" i="1"/>
  <c r="M103" i="1"/>
  <c r="M143" i="1" s="1"/>
  <c r="AC201" i="1"/>
  <c r="AC127" i="1"/>
  <c r="AC103" i="1"/>
  <c r="AS201" i="1"/>
  <c r="AS127" i="1"/>
  <c r="AS103" i="1"/>
  <c r="BY201" i="1"/>
  <c r="BY127" i="1"/>
  <c r="BY103" i="1"/>
  <c r="CO201" i="1"/>
  <c r="CO127" i="1"/>
  <c r="CO103" i="1"/>
  <c r="DE201" i="1"/>
  <c r="DE127" i="1"/>
  <c r="DE103" i="1"/>
  <c r="DU201" i="1"/>
  <c r="DU127" i="1"/>
  <c r="DU103" i="1"/>
  <c r="EK201" i="1"/>
  <c r="EK127" i="1"/>
  <c r="EK103" i="1"/>
  <c r="FA127" i="1"/>
  <c r="FQ201" i="1"/>
  <c r="FQ127" i="1"/>
  <c r="FQ103" i="1"/>
  <c r="FQ143" i="1" s="1"/>
  <c r="AP201" i="1"/>
  <c r="BF201" i="1"/>
  <c r="BF127" i="1"/>
  <c r="BV127" i="1"/>
  <c r="BZ103" i="1"/>
  <c r="CH103" i="1"/>
  <c r="CL201" i="1"/>
  <c r="CX201" i="1"/>
  <c r="CX127" i="1"/>
  <c r="CX103" i="1"/>
  <c r="CX143" i="1" s="1"/>
  <c r="DB127" i="1"/>
  <c r="DF103" i="1"/>
  <c r="DN103" i="1"/>
  <c r="DR201" i="1"/>
  <c r="DV127" i="1"/>
  <c r="ED201" i="1"/>
  <c r="EH201" i="1"/>
  <c r="EL201" i="1"/>
  <c r="EL127" i="1"/>
  <c r="EL103" i="1"/>
  <c r="EP103" i="1"/>
  <c r="ET127" i="1"/>
  <c r="EX201" i="1"/>
  <c r="FB127" i="1"/>
  <c r="FB103" i="1"/>
  <c r="FR201" i="1"/>
  <c r="FR127" i="1"/>
  <c r="FR103" i="1"/>
  <c r="FV201" i="1"/>
  <c r="Q201" i="1"/>
  <c r="AW103" i="1"/>
  <c r="CS201" i="1"/>
  <c r="DI201" i="1"/>
  <c r="DY201" i="1"/>
  <c r="DY127" i="1"/>
  <c r="DY103" i="1"/>
  <c r="FE127" i="1"/>
  <c r="FU103" i="1"/>
  <c r="X115" i="1"/>
  <c r="C15" i="1"/>
  <c r="C85" i="1" s="1"/>
  <c r="D203" i="1"/>
  <c r="H203" i="1"/>
  <c r="L203" i="1"/>
  <c r="P203" i="1"/>
  <c r="T203" i="1"/>
  <c r="X203" i="1"/>
  <c r="AB203" i="1"/>
  <c r="AF203" i="1"/>
  <c r="AJ203" i="1"/>
  <c r="AN203" i="1"/>
  <c r="AR203" i="1"/>
  <c r="AV203" i="1"/>
  <c r="AZ203" i="1"/>
  <c r="BD203" i="1"/>
  <c r="BH203" i="1"/>
  <c r="BL203" i="1"/>
  <c r="BP203" i="1"/>
  <c r="BT203" i="1"/>
  <c r="BX203" i="1"/>
  <c r="CB203" i="1"/>
  <c r="CF203" i="1"/>
  <c r="CJ203" i="1"/>
  <c r="CN203" i="1"/>
  <c r="CR203" i="1"/>
  <c r="CV203" i="1"/>
  <c r="CZ203" i="1"/>
  <c r="DD203" i="1"/>
  <c r="DH203" i="1"/>
  <c r="DL203" i="1"/>
  <c r="DP203" i="1"/>
  <c r="DT203" i="1"/>
  <c r="DX203" i="1"/>
  <c r="EB203" i="1"/>
  <c r="EF203" i="1"/>
  <c r="EJ203" i="1"/>
  <c r="EN203" i="1"/>
  <c r="ER203" i="1"/>
  <c r="EV203" i="1"/>
  <c r="EZ203" i="1"/>
  <c r="FD203" i="1"/>
  <c r="FH203" i="1"/>
  <c r="FL203" i="1"/>
  <c r="FP203" i="1"/>
  <c r="FT203" i="1"/>
  <c r="FX203" i="1"/>
  <c r="FZ102" i="1"/>
  <c r="FY100" i="1"/>
  <c r="E203" i="1"/>
  <c r="I203" i="1"/>
  <c r="M203" i="1"/>
  <c r="Q203" i="1"/>
  <c r="U203" i="1"/>
  <c r="Y203" i="1"/>
  <c r="AC203" i="1"/>
  <c r="AG203" i="1"/>
  <c r="AK203" i="1"/>
  <c r="AO203" i="1"/>
  <c r="AS203" i="1"/>
  <c r="AW203" i="1"/>
  <c r="BA203" i="1"/>
  <c r="BE203" i="1"/>
  <c r="BI203" i="1"/>
  <c r="BM203" i="1"/>
  <c r="BQ203" i="1"/>
  <c r="BU203" i="1"/>
  <c r="BY203" i="1"/>
  <c r="CC203" i="1"/>
  <c r="CG203" i="1"/>
  <c r="CK203" i="1"/>
  <c r="CO203" i="1"/>
  <c r="CS203" i="1"/>
  <c r="CW203" i="1"/>
  <c r="DA203" i="1"/>
  <c r="DE203" i="1"/>
  <c r="DI203" i="1"/>
  <c r="DM203" i="1"/>
  <c r="DQ203" i="1"/>
  <c r="DU203" i="1"/>
  <c r="DY203" i="1"/>
  <c r="EC203" i="1"/>
  <c r="EG203" i="1"/>
  <c r="EK203" i="1"/>
  <c r="EO203" i="1"/>
  <c r="ES203" i="1"/>
  <c r="EW203" i="1"/>
  <c r="FA203" i="1"/>
  <c r="FE203" i="1"/>
  <c r="FI203" i="1"/>
  <c r="FM203" i="1"/>
  <c r="FQ203" i="1"/>
  <c r="FU203" i="1"/>
  <c r="FY95" i="1"/>
  <c r="F203" i="1"/>
  <c r="J203" i="1"/>
  <c r="N203" i="1"/>
  <c r="R203" i="1"/>
  <c r="V203" i="1"/>
  <c r="Z203" i="1"/>
  <c r="AD203" i="1"/>
  <c r="AH203" i="1"/>
  <c r="AL203" i="1"/>
  <c r="AP203" i="1"/>
  <c r="AT203" i="1"/>
  <c r="AX203" i="1"/>
  <c r="BB203" i="1"/>
  <c r="BF203" i="1"/>
  <c r="BJ203" i="1"/>
  <c r="BN203" i="1"/>
  <c r="BR203" i="1"/>
  <c r="BV203" i="1"/>
  <c r="BZ203" i="1"/>
  <c r="CD203" i="1"/>
  <c r="CH203" i="1"/>
  <c r="CL203" i="1"/>
  <c r="CP203" i="1"/>
  <c r="CT203" i="1"/>
  <c r="CX203" i="1"/>
  <c r="DB203" i="1"/>
  <c r="DF203" i="1"/>
  <c r="DJ203" i="1"/>
  <c r="DN203" i="1"/>
  <c r="DR203" i="1"/>
  <c r="DV203" i="1"/>
  <c r="DZ203" i="1"/>
  <c r="ED203" i="1"/>
  <c r="EH203" i="1"/>
  <c r="EL203" i="1"/>
  <c r="EP203" i="1"/>
  <c r="ET203" i="1"/>
  <c r="EX203" i="1"/>
  <c r="FB203" i="1"/>
  <c r="FF203" i="1"/>
  <c r="FJ203" i="1"/>
  <c r="FN203" i="1"/>
  <c r="FR203" i="1"/>
  <c r="FV203" i="1"/>
  <c r="E105" i="1"/>
  <c r="FZ63" i="1"/>
  <c r="C203" i="1"/>
  <c r="G203" i="1"/>
  <c r="K203" i="1"/>
  <c r="O203" i="1"/>
  <c r="S203" i="1"/>
  <c r="W203" i="1"/>
  <c r="AA203" i="1"/>
  <c r="AE203" i="1"/>
  <c r="AI203" i="1"/>
  <c r="AM203" i="1"/>
  <c r="AQ203" i="1"/>
  <c r="AU203" i="1"/>
  <c r="AY203" i="1"/>
  <c r="BC203" i="1"/>
  <c r="BG203" i="1"/>
  <c r="BK203" i="1"/>
  <c r="BO203" i="1"/>
  <c r="BS203" i="1"/>
  <c r="BW203" i="1"/>
  <c r="CA203" i="1"/>
  <c r="CE203" i="1"/>
  <c r="CI203" i="1"/>
  <c r="CM203" i="1"/>
  <c r="CQ203" i="1"/>
  <c r="CU203" i="1"/>
  <c r="CY203" i="1"/>
  <c r="DC203" i="1"/>
  <c r="DG203" i="1"/>
  <c r="DK203" i="1"/>
  <c r="DO203" i="1"/>
  <c r="DS203" i="1"/>
  <c r="DW203" i="1"/>
  <c r="EA203" i="1"/>
  <c r="EE203" i="1"/>
  <c r="EI203" i="1"/>
  <c r="EM203" i="1"/>
  <c r="EQ203" i="1"/>
  <c r="EU203" i="1"/>
  <c r="EY203" i="1"/>
  <c r="FC203" i="1"/>
  <c r="FG203" i="1"/>
  <c r="FK203" i="1"/>
  <c r="FO203" i="1"/>
  <c r="FS203" i="1"/>
  <c r="FW203" i="1"/>
  <c r="D145" i="1"/>
  <c r="H145" i="1"/>
  <c r="AB145" i="1"/>
  <c r="BD145" i="1"/>
  <c r="BT145" i="1"/>
  <c r="CF145" i="1"/>
  <c r="CN145" i="1"/>
  <c r="DP145" i="1"/>
  <c r="EZ145" i="1"/>
  <c r="FX145" i="1"/>
  <c r="AU143" i="1"/>
  <c r="BW143" i="1"/>
  <c r="DG143" i="1"/>
  <c r="EQ143" i="1"/>
  <c r="CO145" i="1"/>
  <c r="FA145" i="1"/>
  <c r="FM145" i="1"/>
  <c r="D143" i="1"/>
  <c r="H143" i="1"/>
  <c r="H147" i="1" s="1"/>
  <c r="H149" i="1" s="1"/>
  <c r="DV145" i="1"/>
  <c r="AS143" i="1"/>
  <c r="FA143" i="1"/>
  <c r="FM143" i="1"/>
  <c r="S145" i="1"/>
  <c r="AU145" i="1"/>
  <c r="EQ319" i="1"/>
  <c r="EQ277" i="1"/>
  <c r="EQ318" i="1"/>
  <c r="EQ273" i="1"/>
  <c r="EQ286" i="1" s="1"/>
  <c r="EQ300" i="1" s="1"/>
  <c r="AZ319" i="1"/>
  <c r="AZ277" i="1"/>
  <c r="FY288" i="1"/>
  <c r="C301" i="1"/>
  <c r="FZ301" i="1" s="1"/>
  <c r="FZ287" i="1"/>
  <c r="GB287" i="1" s="1"/>
  <c r="FZ274" i="1"/>
  <c r="ES145" i="1" l="1"/>
  <c r="AQ143" i="1"/>
  <c r="CH145" i="1"/>
  <c r="EQ326" i="1"/>
  <c r="DK143" i="1"/>
  <c r="ET143" i="1"/>
  <c r="EW143" i="1"/>
  <c r="CS145" i="1"/>
  <c r="DZ145" i="1"/>
  <c r="AG145" i="1"/>
  <c r="AZ145" i="1"/>
  <c r="DZ143" i="1"/>
  <c r="T143" i="1"/>
  <c r="Y103" i="1"/>
  <c r="Y201" i="1"/>
  <c r="Y127" i="1"/>
  <c r="FE201" i="1"/>
  <c r="ET201" i="1"/>
  <c r="CD103" i="1"/>
  <c r="CD143" i="1" s="1"/>
  <c r="DH103" i="1"/>
  <c r="P103" i="1"/>
  <c r="P194" i="1" s="1"/>
  <c r="F201" i="1"/>
  <c r="EQ103" i="1"/>
  <c r="FQ145" i="1"/>
  <c r="FN103" i="1"/>
  <c r="FN177" i="1" s="1"/>
  <c r="DJ103" i="1"/>
  <c r="DF127" i="1"/>
  <c r="FA201" i="1"/>
  <c r="CB201" i="1"/>
  <c r="AF103" i="1"/>
  <c r="AO127" i="1"/>
  <c r="EN103" i="1"/>
  <c r="AV103" i="1"/>
  <c r="AV145" i="1" s="1"/>
  <c r="BB127" i="1"/>
  <c r="DM201" i="1"/>
  <c r="BA103" i="1"/>
  <c r="FG127" i="1"/>
  <c r="AO145" i="1"/>
  <c r="CS103" i="1"/>
  <c r="Q103" i="1"/>
  <c r="FN127" i="1"/>
  <c r="EH103" i="1"/>
  <c r="DJ127" i="1"/>
  <c r="CD127" i="1"/>
  <c r="BZ201" i="1"/>
  <c r="AP103" i="1"/>
  <c r="Z127" i="1"/>
  <c r="BI127" i="1"/>
  <c r="BL127" i="1"/>
  <c r="AF127" i="1"/>
  <c r="AY103" i="1"/>
  <c r="DQ201" i="1"/>
  <c r="BE103" i="1"/>
  <c r="BE115" i="1" s="1"/>
  <c r="FT127" i="1"/>
  <c r="FD127" i="1"/>
  <c r="EN127" i="1"/>
  <c r="DH127" i="1"/>
  <c r="AV127" i="1"/>
  <c r="P127" i="1"/>
  <c r="S201" i="1"/>
  <c r="CW127" i="1"/>
  <c r="BA127" i="1"/>
  <c r="FW103" i="1"/>
  <c r="EQ127" i="1"/>
  <c r="CU103" i="1"/>
  <c r="AI201" i="1"/>
  <c r="Z103" i="1"/>
  <c r="BI103" i="1"/>
  <c r="BL103" i="1"/>
  <c r="BL177" i="1" s="1"/>
  <c r="BU201" i="1"/>
  <c r="FT103" i="1"/>
  <c r="FD103" i="1"/>
  <c r="FD145" i="1" s="1"/>
  <c r="DX201" i="1"/>
  <c r="CR201" i="1"/>
  <c r="EA201" i="1"/>
  <c r="DK201" i="1"/>
  <c r="CE201" i="1"/>
  <c r="BO201" i="1"/>
  <c r="BE127" i="1"/>
  <c r="BP178" i="1"/>
  <c r="BP145" i="1"/>
  <c r="AM178" i="1"/>
  <c r="AM143" i="1"/>
  <c r="DO178" i="1"/>
  <c r="CM103" i="1"/>
  <c r="CM194" i="1" s="1"/>
  <c r="CM201" i="1"/>
  <c r="K201" i="1"/>
  <c r="K127" i="1"/>
  <c r="K103" i="1"/>
  <c r="K145" i="1" s="1"/>
  <c r="FJ127" i="1"/>
  <c r="FJ201" i="1"/>
  <c r="BN127" i="1"/>
  <c r="BN201" i="1"/>
  <c r="FL201" i="1"/>
  <c r="FL127" i="1"/>
  <c r="BJ143" i="1"/>
  <c r="AG103" i="1"/>
  <c r="AG115" i="1" s="1"/>
  <c r="DV201" i="1"/>
  <c r="EY201" i="1"/>
  <c r="FO178" i="1"/>
  <c r="FO143" i="1"/>
  <c r="DE178" i="1"/>
  <c r="DE143" i="1"/>
  <c r="DR178" i="1"/>
  <c r="AM145" i="1"/>
  <c r="AD145" i="1"/>
  <c r="AD143" i="1"/>
  <c r="EO103" i="1"/>
  <c r="EO194" i="1" s="1"/>
  <c r="AG127" i="1"/>
  <c r="J127" i="1"/>
  <c r="AA127" i="1"/>
  <c r="FL103" i="1"/>
  <c r="FL115" i="1" s="1"/>
  <c r="BJ103" i="1"/>
  <c r="ES127" i="1"/>
  <c r="DS201" i="1"/>
  <c r="BN103" i="1"/>
  <c r="BN145" i="1" s="1"/>
  <c r="DA201" i="1"/>
  <c r="DA127" i="1"/>
  <c r="CG201" i="1"/>
  <c r="CG127" i="1"/>
  <c r="FO201" i="1"/>
  <c r="FO127" i="1"/>
  <c r="EI201" i="1"/>
  <c r="EI127" i="1"/>
  <c r="DC201" i="1"/>
  <c r="DC127" i="1"/>
  <c r="BW201" i="1"/>
  <c r="BW103" i="1"/>
  <c r="BW109" i="1" s="1"/>
  <c r="BW111" i="1" s="1"/>
  <c r="BW127" i="1"/>
  <c r="BG103" i="1"/>
  <c r="BG201" i="1"/>
  <c r="X194" i="1"/>
  <c r="X112" i="1"/>
  <c r="X143" i="1"/>
  <c r="X177" i="1"/>
  <c r="X109" i="1"/>
  <c r="X111" i="1" s="1"/>
  <c r="X113" i="1" s="1"/>
  <c r="X123" i="1" s="1"/>
  <c r="CT127" i="1"/>
  <c r="CT103" i="1"/>
  <c r="AL201" i="1"/>
  <c r="AL127" i="1"/>
  <c r="EV201" i="1"/>
  <c r="EV127" i="1"/>
  <c r="DV178" i="1"/>
  <c r="DV143" i="1"/>
  <c r="DV147" i="1" s="1"/>
  <c r="DV149" i="1" s="1"/>
  <c r="AT178" i="1"/>
  <c r="AT145" i="1"/>
  <c r="AT143" i="1"/>
  <c r="CP145" i="1"/>
  <c r="CP147" i="1" s="1"/>
  <c r="CP149" i="1" s="1"/>
  <c r="BJ145" i="1"/>
  <c r="FB143" i="1"/>
  <c r="J103" i="1"/>
  <c r="CG103" i="1"/>
  <c r="CG194" i="1" s="1"/>
  <c r="DS127" i="1"/>
  <c r="C127" i="1"/>
  <c r="AH178" i="1"/>
  <c r="AH143" i="1"/>
  <c r="AH147" i="1" s="1"/>
  <c r="AH149" i="1" s="1"/>
  <c r="CL178" i="1"/>
  <c r="CL143" i="1"/>
  <c r="DB178" i="1"/>
  <c r="DB143" i="1"/>
  <c r="N145" i="1"/>
  <c r="CP143" i="1"/>
  <c r="N143" i="1"/>
  <c r="EO127" i="1"/>
  <c r="CC201" i="1"/>
  <c r="EX127" i="1"/>
  <c r="CP103" i="1"/>
  <c r="AA201" i="1"/>
  <c r="FM127" i="1"/>
  <c r="EV103" i="1"/>
  <c r="EV145" i="1" s="1"/>
  <c r="AQ127" i="1"/>
  <c r="ES201" i="1"/>
  <c r="U127" i="1"/>
  <c r="EI103" i="1"/>
  <c r="CM127" i="1"/>
  <c r="CO178" i="1"/>
  <c r="CO143" i="1"/>
  <c r="AS178" i="1"/>
  <c r="AS145" i="1"/>
  <c r="DP178" i="1"/>
  <c r="DP143" i="1"/>
  <c r="BB178" i="1"/>
  <c r="BB145" i="1"/>
  <c r="CD145" i="1"/>
  <c r="CD147" i="1" s="1"/>
  <c r="CD149" i="1" s="1"/>
  <c r="AB143" i="1"/>
  <c r="AB147" i="1" s="1"/>
  <c r="AB149" i="1" s="1"/>
  <c r="EW145" i="1"/>
  <c r="U145" i="1"/>
  <c r="ER145" i="1"/>
  <c r="DL145" i="1"/>
  <c r="AR145" i="1"/>
  <c r="DI103" i="1"/>
  <c r="DI143" i="1" s="1"/>
  <c r="AW127" i="1"/>
  <c r="FV103" i="1"/>
  <c r="EP127" i="1"/>
  <c r="DR103" i="1"/>
  <c r="DR145" i="1" s="1"/>
  <c r="DN127" i="1"/>
  <c r="CL103" i="1"/>
  <c r="CH127" i="1"/>
  <c r="AX103" i="1"/>
  <c r="EW103" i="1"/>
  <c r="EW177" i="1" s="1"/>
  <c r="I127" i="1"/>
  <c r="BS127" i="1"/>
  <c r="G103" i="1"/>
  <c r="EC103" i="1"/>
  <c r="EC177" i="1" s="1"/>
  <c r="AK127" i="1"/>
  <c r="E103" i="1"/>
  <c r="FC127" i="1"/>
  <c r="EU103" i="1"/>
  <c r="EU143" i="1" s="1"/>
  <c r="DW127" i="1"/>
  <c r="DO103" i="1"/>
  <c r="DO143" i="1" s="1"/>
  <c r="CI103" i="1"/>
  <c r="W103" i="1"/>
  <c r="W109" i="1" s="1"/>
  <c r="W111" i="1" s="1"/>
  <c r="BK145" i="1"/>
  <c r="EQ145" i="1"/>
  <c r="EQ147" i="1" s="1"/>
  <c r="EQ149" i="1" s="1"/>
  <c r="FZ135" i="1"/>
  <c r="X104" i="1"/>
  <c r="CX145" i="1"/>
  <c r="CH143" i="1"/>
  <c r="DF143" i="1"/>
  <c r="BZ143" i="1"/>
  <c r="EN145" i="1"/>
  <c r="FW140" i="1"/>
  <c r="FW178" i="1" s="1"/>
  <c r="FJ145" i="1"/>
  <c r="FJ143" i="1"/>
  <c r="FJ147" i="1" s="1"/>
  <c r="FJ149" i="1" s="1"/>
  <c r="EA143" i="1"/>
  <c r="BI143" i="1"/>
  <c r="BI145" i="1"/>
  <c r="AF145" i="1"/>
  <c r="BA145" i="1"/>
  <c r="AC143" i="1"/>
  <c r="R145" i="1"/>
  <c r="CK145" i="1"/>
  <c r="CK147" i="1" s="1"/>
  <c r="CK149" i="1" s="1"/>
  <c r="CU140" i="1"/>
  <c r="CU178" i="1" s="1"/>
  <c r="C140" i="1"/>
  <c r="DW143" i="1"/>
  <c r="CQ143" i="1"/>
  <c r="EL143" i="1"/>
  <c r="CK143" i="1"/>
  <c r="ET145" i="1"/>
  <c r="DB145" i="1"/>
  <c r="L143" i="1"/>
  <c r="DY145" i="1"/>
  <c r="FK143" i="1"/>
  <c r="CI143" i="1"/>
  <c r="BK143" i="1"/>
  <c r="AA143" i="1"/>
  <c r="CZ145" i="1"/>
  <c r="T145" i="1"/>
  <c r="T147" i="1" s="1"/>
  <c r="T149" i="1" s="1"/>
  <c r="J143" i="1"/>
  <c r="DM145" i="1"/>
  <c r="FX143" i="1"/>
  <c r="FX147" i="1" s="1"/>
  <c r="FX149" i="1" s="1"/>
  <c r="AI140" i="1"/>
  <c r="AI178" i="1" s="1"/>
  <c r="FI145" i="1"/>
  <c r="FI143" i="1"/>
  <c r="AE145" i="1"/>
  <c r="AE143" i="1"/>
  <c r="BU178" i="1"/>
  <c r="BU145" i="1"/>
  <c r="BU143" i="1"/>
  <c r="FG178" i="1"/>
  <c r="FG143" i="1"/>
  <c r="FI127" i="1"/>
  <c r="AQ145" i="1"/>
  <c r="AQ147" i="1" s="1"/>
  <c r="AQ149" i="1" s="1"/>
  <c r="EW147" i="1"/>
  <c r="EW149" i="1" s="1"/>
  <c r="I143" i="1"/>
  <c r="FB145" i="1"/>
  <c r="BE145" i="1"/>
  <c r="AY143" i="1"/>
  <c r="CB145" i="1"/>
  <c r="AJ145" i="1"/>
  <c r="BF143" i="1"/>
  <c r="FU127" i="1"/>
  <c r="BM103" i="1"/>
  <c r="FF103" i="1"/>
  <c r="FF145" i="1" s="1"/>
  <c r="DZ103" i="1"/>
  <c r="DB201" i="1"/>
  <c r="CP127" i="1"/>
  <c r="BV201" i="1"/>
  <c r="BK201" i="1"/>
  <c r="O201" i="1"/>
  <c r="R201" i="1"/>
  <c r="AE201" i="1"/>
  <c r="BJ127" i="1"/>
  <c r="V103" i="1"/>
  <c r="V143" i="1" s="1"/>
  <c r="FI201" i="1"/>
  <c r="CW201" i="1"/>
  <c r="AK201" i="1"/>
  <c r="FS201" i="1"/>
  <c r="FC201" i="1"/>
  <c r="EM201" i="1"/>
  <c r="DW201" i="1"/>
  <c r="DG201" i="1"/>
  <c r="CQ201" i="1"/>
  <c r="CA201" i="1"/>
  <c r="AU201" i="1"/>
  <c r="EK140" i="1"/>
  <c r="DA140" i="1"/>
  <c r="BC145" i="1"/>
  <c r="BC147" i="1" s="1"/>
  <c r="BC149" i="1" s="1"/>
  <c r="CT145" i="1"/>
  <c r="BZ145" i="1"/>
  <c r="BF145" i="1"/>
  <c r="CC103" i="1"/>
  <c r="CC145" i="1" s="1"/>
  <c r="BM127" i="1"/>
  <c r="FJ103" i="1"/>
  <c r="FJ112" i="1" s="1"/>
  <c r="FF127" i="1"/>
  <c r="ED103" i="1"/>
  <c r="DZ127" i="1"/>
  <c r="EG103" i="1"/>
  <c r="EG115" i="1" s="1"/>
  <c r="BU103" i="1"/>
  <c r="BU177" i="1" s="1"/>
  <c r="V127" i="1"/>
  <c r="AT103" i="1"/>
  <c r="EA145" i="1"/>
  <c r="EA147" i="1" s="1"/>
  <c r="EA149" i="1" s="1"/>
  <c r="AY145" i="1"/>
  <c r="FU143" i="1"/>
  <c r="DU143" i="1"/>
  <c r="AW143" i="1"/>
  <c r="ED145" i="1"/>
  <c r="DN145" i="1"/>
  <c r="FU145" i="1"/>
  <c r="CA143" i="1"/>
  <c r="BV143" i="1"/>
  <c r="AL143" i="1"/>
  <c r="FZ105" i="1"/>
  <c r="FK145" i="1"/>
  <c r="CU145" i="1"/>
  <c r="EG140" i="1"/>
  <c r="AF143" i="1"/>
  <c r="AI143" i="1"/>
  <c r="CJ145" i="1"/>
  <c r="DJ143" i="1"/>
  <c r="DJ145" i="1"/>
  <c r="EH143" i="1"/>
  <c r="FW143" i="1"/>
  <c r="FL145" i="1"/>
  <c r="FL147" i="1" s="1"/>
  <c r="FL149" i="1" s="1"/>
  <c r="EP145" i="1"/>
  <c r="EP143" i="1"/>
  <c r="EP147" i="1" s="1"/>
  <c r="EP149" i="1" s="1"/>
  <c r="EH145" i="1"/>
  <c r="DQ145" i="1"/>
  <c r="DC143" i="1"/>
  <c r="DC145" i="1"/>
  <c r="CV145" i="1"/>
  <c r="BM145" i="1"/>
  <c r="AP145" i="1"/>
  <c r="AP143" i="1"/>
  <c r="Z143" i="1"/>
  <c r="X145" i="1"/>
  <c r="X147" i="1" s="1"/>
  <c r="X149" i="1" s="1"/>
  <c r="P143" i="1"/>
  <c r="O145" i="1"/>
  <c r="BQ143" i="1"/>
  <c r="AK145" i="1"/>
  <c r="CM143" i="1"/>
  <c r="P145" i="1"/>
  <c r="DQ143" i="1"/>
  <c r="CW143" i="1"/>
  <c r="BY143" i="1"/>
  <c r="BE143" i="1"/>
  <c r="AK143" i="1"/>
  <c r="EX145" i="1"/>
  <c r="CL145" i="1"/>
  <c r="CL147" i="1" s="1"/>
  <c r="CL149" i="1" s="1"/>
  <c r="BV145" i="1"/>
  <c r="AL145" i="1"/>
  <c r="AJ143" i="1"/>
  <c r="EO145" i="1"/>
  <c r="DE145" i="1"/>
  <c r="BY145" i="1"/>
  <c r="AC145" i="1"/>
  <c r="AC147" i="1" s="1"/>
  <c r="AC149" i="1" s="1"/>
  <c r="I145" i="1"/>
  <c r="CU143" i="1"/>
  <c r="CE143" i="1"/>
  <c r="O143" i="1"/>
  <c r="DP147" i="1"/>
  <c r="DP149" i="1" s="1"/>
  <c r="BT147" i="1"/>
  <c r="BT149" i="1" s="1"/>
  <c r="BD147" i="1"/>
  <c r="BD149" i="1" s="1"/>
  <c r="ED143" i="1"/>
  <c r="CT143" i="1"/>
  <c r="F178" i="1"/>
  <c r="CB143" i="1"/>
  <c r="CB147" i="1" s="1"/>
  <c r="CB149" i="1" s="1"/>
  <c r="DX143" i="1"/>
  <c r="BX178" i="1"/>
  <c r="BX143" i="1"/>
  <c r="EC143" i="1"/>
  <c r="CW145" i="1"/>
  <c r="BQ145" i="1"/>
  <c r="FC143" i="1"/>
  <c r="FT145" i="1"/>
  <c r="DX145" i="1"/>
  <c r="DH145" i="1"/>
  <c r="AA145" i="1"/>
  <c r="AA147" i="1" s="1"/>
  <c r="AA149" i="1" s="1"/>
  <c r="EO143" i="1"/>
  <c r="CC143" i="1"/>
  <c r="AO147" i="1"/>
  <c r="AO149" i="1" s="1"/>
  <c r="Q143" i="1"/>
  <c r="FR145" i="1"/>
  <c r="EL145" i="1"/>
  <c r="DF145" i="1"/>
  <c r="DF147" i="1" s="1"/>
  <c r="DF149" i="1" s="1"/>
  <c r="Z145" i="1"/>
  <c r="J145" i="1"/>
  <c r="J147" i="1" s="1"/>
  <c r="J149" i="1" s="1"/>
  <c r="EC145" i="1"/>
  <c r="DI145" i="1"/>
  <c r="DI147" i="1" s="1"/>
  <c r="DI149" i="1" s="1"/>
  <c r="AW145" i="1"/>
  <c r="Q145" i="1"/>
  <c r="EY143" i="1"/>
  <c r="EI143" i="1"/>
  <c r="FP145" i="1"/>
  <c r="EJ145" i="1"/>
  <c r="DD145" i="1"/>
  <c r="BX145" i="1"/>
  <c r="BH145" i="1"/>
  <c r="L145" i="1"/>
  <c r="FR143" i="1"/>
  <c r="EX143" i="1"/>
  <c r="DN143" i="1"/>
  <c r="DN147" i="1" s="1"/>
  <c r="DN149" i="1" s="1"/>
  <c r="BR143" i="1"/>
  <c r="BB143" i="1"/>
  <c r="R143" i="1"/>
  <c r="R147" i="1" s="1"/>
  <c r="R149" i="1" s="1"/>
  <c r="F145" i="1"/>
  <c r="F147" i="1" s="1"/>
  <c r="F149" i="1" s="1"/>
  <c r="FC145" i="1"/>
  <c r="BH143" i="1"/>
  <c r="G140" i="1"/>
  <c r="ES143" i="1"/>
  <c r="ES147" i="1" s="1"/>
  <c r="ES149" i="1" s="1"/>
  <c r="DM143" i="1"/>
  <c r="DM147" i="1" s="1"/>
  <c r="DM149" i="1" s="1"/>
  <c r="BA143" i="1"/>
  <c r="BA147" i="1" s="1"/>
  <c r="BA149" i="1" s="1"/>
  <c r="U143" i="1"/>
  <c r="U147" i="1" s="1"/>
  <c r="U149" i="1" s="1"/>
  <c r="AX145" i="1"/>
  <c r="DU145" i="1"/>
  <c r="M145" i="1"/>
  <c r="M147" i="1" s="1"/>
  <c r="M149" i="1" s="1"/>
  <c r="DS143" i="1"/>
  <c r="BG143" i="1"/>
  <c r="CN147" i="1"/>
  <c r="CN149" i="1" s="1"/>
  <c r="AR147" i="1"/>
  <c r="AR149" i="1" s="1"/>
  <c r="E145" i="1"/>
  <c r="DY143" i="1"/>
  <c r="DY147" i="1" s="1"/>
  <c r="DY149" i="1" s="1"/>
  <c r="CS143" i="1"/>
  <c r="CS147" i="1" s="1"/>
  <c r="CS149" i="1" s="1"/>
  <c r="BM143" i="1"/>
  <c r="AG143" i="1"/>
  <c r="AG147" i="1" s="1"/>
  <c r="AG149" i="1" s="1"/>
  <c r="AX143" i="1"/>
  <c r="E143" i="1"/>
  <c r="FZ138" i="1"/>
  <c r="FS178" i="1"/>
  <c r="FS145" i="1"/>
  <c r="FS147" i="1" s="1"/>
  <c r="FS149" i="1" s="1"/>
  <c r="BW178" i="1"/>
  <c r="BW145" i="1"/>
  <c r="BW147" i="1" s="1"/>
  <c r="BW149" i="1" s="1"/>
  <c r="CX147" i="1"/>
  <c r="CX149" i="1" s="1"/>
  <c r="CH147" i="1"/>
  <c r="CH149" i="1" s="1"/>
  <c r="BR147" i="1"/>
  <c r="BR149" i="1" s="1"/>
  <c r="BB147" i="1"/>
  <c r="BB149" i="1" s="1"/>
  <c r="FM147" i="1"/>
  <c r="FM149" i="1" s="1"/>
  <c r="DG147" i="1"/>
  <c r="DG149" i="1" s="1"/>
  <c r="ET147" i="1"/>
  <c r="ET149" i="1" s="1"/>
  <c r="C104" i="1"/>
  <c r="C112" i="1"/>
  <c r="C177" i="1"/>
  <c r="C109" i="1"/>
  <c r="C111" i="1" s="1"/>
  <c r="C115" i="1"/>
  <c r="C151" i="1"/>
  <c r="C194" i="1"/>
  <c r="X122" i="1"/>
  <c r="X119" i="1"/>
  <c r="FE194" i="1"/>
  <c r="FE177" i="1"/>
  <c r="FE153" i="1"/>
  <c r="FE115" i="1"/>
  <c r="FE104" i="1"/>
  <c r="FE112" i="1"/>
  <c r="FE109" i="1"/>
  <c r="FE111" i="1" s="1"/>
  <c r="CS194" i="1"/>
  <c r="CS177" i="1"/>
  <c r="CS161" i="1"/>
  <c r="CS157" i="1"/>
  <c r="CS153" i="1"/>
  <c r="CS159" i="1"/>
  <c r="CS155" i="1"/>
  <c r="CS115" i="1"/>
  <c r="CS104" i="1"/>
  <c r="CS112" i="1"/>
  <c r="CS109" i="1"/>
  <c r="CS111" i="1" s="1"/>
  <c r="FN194" i="1"/>
  <c r="FN112" i="1"/>
  <c r="EX194" i="1"/>
  <c r="EX177" i="1"/>
  <c r="EX153" i="1"/>
  <c r="EX112" i="1"/>
  <c r="EX109" i="1"/>
  <c r="EX111" i="1" s="1"/>
  <c r="EX115" i="1"/>
  <c r="EX104" i="1"/>
  <c r="EH194" i="1"/>
  <c r="EH177" i="1"/>
  <c r="EH153" i="1"/>
  <c r="EH112" i="1"/>
  <c r="EH109" i="1"/>
  <c r="EH111" i="1" s="1"/>
  <c r="EH115" i="1"/>
  <c r="EH104" i="1"/>
  <c r="DR194" i="1"/>
  <c r="DR177" i="1"/>
  <c r="DR153" i="1"/>
  <c r="DR151" i="1"/>
  <c r="DR112" i="1"/>
  <c r="DR109" i="1"/>
  <c r="DR111" i="1" s="1"/>
  <c r="DR115" i="1"/>
  <c r="DR104" i="1"/>
  <c r="DB194" i="1"/>
  <c r="DB177" i="1"/>
  <c r="DB161" i="1"/>
  <c r="DB157" i="1"/>
  <c r="DB153" i="1"/>
  <c r="DB159" i="1"/>
  <c r="DB155" i="1"/>
  <c r="DB112" i="1"/>
  <c r="DB109" i="1"/>
  <c r="DB111" i="1" s="1"/>
  <c r="DB115" i="1"/>
  <c r="DB104" i="1"/>
  <c r="CL194" i="1"/>
  <c r="CL177" i="1"/>
  <c r="CL151" i="1"/>
  <c r="CL112" i="1"/>
  <c r="CL109" i="1"/>
  <c r="CL111" i="1" s="1"/>
  <c r="CL115" i="1"/>
  <c r="CL104" i="1"/>
  <c r="BV194" i="1"/>
  <c r="BV177" i="1"/>
  <c r="BV151" i="1"/>
  <c r="BV112" i="1"/>
  <c r="BV109" i="1"/>
  <c r="BV111" i="1" s="1"/>
  <c r="BV115" i="1"/>
  <c r="BV104" i="1"/>
  <c r="J194" i="1"/>
  <c r="J177" i="1"/>
  <c r="J153" i="1"/>
  <c r="J151" i="1"/>
  <c r="J112" i="1"/>
  <c r="J109" i="1"/>
  <c r="J111" i="1" s="1"/>
  <c r="J115" i="1"/>
  <c r="J104" i="1"/>
  <c r="DU177" i="1"/>
  <c r="DU194" i="1"/>
  <c r="DU153" i="1"/>
  <c r="DU115" i="1"/>
  <c r="DU104" i="1"/>
  <c r="DU112" i="1"/>
  <c r="DU109" i="1"/>
  <c r="DU111" i="1" s="1"/>
  <c r="BI194" i="1"/>
  <c r="BI177" i="1"/>
  <c r="BI153" i="1"/>
  <c r="BI115" i="1"/>
  <c r="BI104" i="1"/>
  <c r="BI112" i="1"/>
  <c r="BI109" i="1"/>
  <c r="BI111" i="1" s="1"/>
  <c r="Q121" i="1"/>
  <c r="Q118" i="1"/>
  <c r="BY121" i="1"/>
  <c r="BY118" i="1"/>
  <c r="EG121" i="1"/>
  <c r="EG118" i="1"/>
  <c r="FQ121" i="1"/>
  <c r="FQ118" i="1"/>
  <c r="AP121" i="1"/>
  <c r="AP118" i="1"/>
  <c r="BV121" i="1"/>
  <c r="BV118" i="1"/>
  <c r="DB121" i="1"/>
  <c r="DB118" i="1"/>
  <c r="DZ121" i="1"/>
  <c r="DZ118" i="1"/>
  <c r="G121" i="1"/>
  <c r="G118" i="1"/>
  <c r="W121" i="1"/>
  <c r="W118" i="1"/>
  <c r="AM121" i="1"/>
  <c r="AM118" i="1"/>
  <c r="BC121" i="1"/>
  <c r="BC118" i="1"/>
  <c r="BS121" i="1"/>
  <c r="BS118" i="1"/>
  <c r="CI121" i="1"/>
  <c r="CI118" i="1"/>
  <c r="CY121" i="1"/>
  <c r="CY118" i="1"/>
  <c r="DO121" i="1"/>
  <c r="DO118" i="1"/>
  <c r="EE121" i="1"/>
  <c r="EE118" i="1"/>
  <c r="EU121" i="1"/>
  <c r="EU118" i="1"/>
  <c r="FK121" i="1"/>
  <c r="FK118" i="1"/>
  <c r="E121" i="1"/>
  <c r="E118" i="1"/>
  <c r="BM121" i="1"/>
  <c r="BM118" i="1"/>
  <c r="DQ121" i="1"/>
  <c r="DQ118" i="1"/>
  <c r="FM121" i="1"/>
  <c r="FM118" i="1"/>
  <c r="EP121" i="1"/>
  <c r="EP118" i="1"/>
  <c r="H121" i="1"/>
  <c r="H118" i="1"/>
  <c r="X121" i="1"/>
  <c r="X118" i="1"/>
  <c r="AN121" i="1"/>
  <c r="AN118" i="1"/>
  <c r="BD121" i="1"/>
  <c r="BD118" i="1"/>
  <c r="BT121" i="1"/>
  <c r="BT118" i="1"/>
  <c r="CJ121" i="1"/>
  <c r="CJ118" i="1"/>
  <c r="CZ121" i="1"/>
  <c r="CZ118" i="1"/>
  <c r="DP121" i="1"/>
  <c r="DP118" i="1"/>
  <c r="EF121" i="1"/>
  <c r="EF118" i="1"/>
  <c r="EV121" i="1"/>
  <c r="EV118" i="1"/>
  <c r="FL121" i="1"/>
  <c r="FL118" i="1"/>
  <c r="M121" i="1"/>
  <c r="M118" i="1"/>
  <c r="CG121" i="1"/>
  <c r="CG118" i="1"/>
  <c r="I121" i="1"/>
  <c r="I118" i="1"/>
  <c r="BU121" i="1"/>
  <c r="BU118" i="1"/>
  <c r="EO121" i="1"/>
  <c r="EO118" i="1"/>
  <c r="AD121" i="1"/>
  <c r="AD118" i="1"/>
  <c r="BJ121" i="1"/>
  <c r="BJ118" i="1"/>
  <c r="CP121" i="1"/>
  <c r="CP118" i="1"/>
  <c r="EH121" i="1"/>
  <c r="EH118" i="1"/>
  <c r="FV121" i="1"/>
  <c r="FV118" i="1"/>
  <c r="EJ194" i="1"/>
  <c r="EJ177" i="1"/>
  <c r="EJ151" i="1"/>
  <c r="EJ143" i="1"/>
  <c r="EJ153" i="1"/>
  <c r="EJ115" i="1"/>
  <c r="EJ104" i="1"/>
  <c r="EJ112" i="1"/>
  <c r="EJ109" i="1"/>
  <c r="EJ111" i="1" s="1"/>
  <c r="DD194" i="1"/>
  <c r="DD177" i="1"/>
  <c r="DD143" i="1"/>
  <c r="DD153" i="1"/>
  <c r="DD115" i="1"/>
  <c r="DD104" i="1"/>
  <c r="DD112" i="1"/>
  <c r="DD109" i="1"/>
  <c r="DD111" i="1" s="1"/>
  <c r="CB194" i="1"/>
  <c r="CB177" i="1"/>
  <c r="CB151" i="1"/>
  <c r="CB115" i="1"/>
  <c r="CB104" i="1"/>
  <c r="CB112" i="1"/>
  <c r="CB109" i="1"/>
  <c r="CB111" i="1" s="1"/>
  <c r="AR194" i="1"/>
  <c r="AR177" i="1"/>
  <c r="AR151" i="1"/>
  <c r="AR115" i="1"/>
  <c r="AR104" i="1"/>
  <c r="AR112" i="1"/>
  <c r="AR109" i="1"/>
  <c r="AR111" i="1" s="1"/>
  <c r="D194" i="1"/>
  <c r="D177" i="1"/>
  <c r="D151" i="1"/>
  <c r="D115" i="1"/>
  <c r="D104" i="1"/>
  <c r="D112" i="1"/>
  <c r="D109" i="1"/>
  <c r="D111" i="1" s="1"/>
  <c r="AM194" i="1"/>
  <c r="AM177" i="1"/>
  <c r="AM153" i="1"/>
  <c r="AM109" i="1"/>
  <c r="AM111" i="1" s="1"/>
  <c r="AM115" i="1"/>
  <c r="AM104" i="1"/>
  <c r="AM112" i="1"/>
  <c r="AX194" i="1"/>
  <c r="AX177" i="1"/>
  <c r="AX153" i="1"/>
  <c r="AX112" i="1"/>
  <c r="AX109" i="1"/>
  <c r="AX111" i="1" s="1"/>
  <c r="AX115" i="1"/>
  <c r="AX104" i="1"/>
  <c r="AQ202" i="1"/>
  <c r="AQ204" i="1" s="1"/>
  <c r="AQ212" i="1" s="1"/>
  <c r="AQ168" i="1"/>
  <c r="CE202" i="1"/>
  <c r="CE168" i="1"/>
  <c r="DS202" i="1"/>
  <c r="DS204" i="1" s="1"/>
  <c r="DS212" i="1" s="1"/>
  <c r="DS168" i="1"/>
  <c r="FG202" i="1"/>
  <c r="FG204" i="1" s="1"/>
  <c r="FG212" i="1" s="1"/>
  <c r="FG168" i="1"/>
  <c r="L202" i="1"/>
  <c r="L204" i="1" s="1"/>
  <c r="L212" i="1" s="1"/>
  <c r="L168" i="1"/>
  <c r="AB202" i="1"/>
  <c r="AB204" i="1" s="1"/>
  <c r="AB212" i="1" s="1"/>
  <c r="AB168" i="1"/>
  <c r="AR202" i="1"/>
  <c r="AR204" i="1" s="1"/>
  <c r="AR212" i="1" s="1"/>
  <c r="AR168" i="1"/>
  <c r="BH202" i="1"/>
  <c r="BH204" i="1" s="1"/>
  <c r="BH212" i="1" s="1"/>
  <c r="BH168" i="1"/>
  <c r="BX202" i="1"/>
  <c r="BX204" i="1" s="1"/>
  <c r="BX212" i="1" s="1"/>
  <c r="BX168" i="1"/>
  <c r="CN202" i="1"/>
  <c r="CN204" i="1" s="1"/>
  <c r="CN212" i="1" s="1"/>
  <c r="CN168" i="1"/>
  <c r="DD202" i="1"/>
  <c r="DD204" i="1" s="1"/>
  <c r="DD212" i="1" s="1"/>
  <c r="DD168" i="1"/>
  <c r="DT168" i="1"/>
  <c r="DT202" i="1"/>
  <c r="DT204" i="1" s="1"/>
  <c r="DT212" i="1" s="1"/>
  <c r="EJ168" i="1"/>
  <c r="EJ202" i="1"/>
  <c r="EJ204" i="1" s="1"/>
  <c r="EJ212" i="1" s="1"/>
  <c r="EZ202" i="1"/>
  <c r="EZ204" i="1" s="1"/>
  <c r="EZ212" i="1" s="1"/>
  <c r="EZ168" i="1"/>
  <c r="FP202" i="1"/>
  <c r="FP204" i="1" s="1"/>
  <c r="FP212" i="1" s="1"/>
  <c r="FP168" i="1"/>
  <c r="S202" i="1"/>
  <c r="S204" i="1" s="1"/>
  <c r="S212" i="1" s="1"/>
  <c r="S168" i="1"/>
  <c r="BG202" i="1"/>
  <c r="BG204" i="1" s="1"/>
  <c r="BG212" i="1" s="1"/>
  <c r="BG168" i="1"/>
  <c r="CU202" i="1"/>
  <c r="CU204" i="1" s="1"/>
  <c r="CU212" i="1" s="1"/>
  <c r="CU168" i="1"/>
  <c r="EM202" i="1"/>
  <c r="EM168" i="1"/>
  <c r="I202" i="1"/>
  <c r="I204" i="1" s="1"/>
  <c r="I212" i="1" s="1"/>
  <c r="I168" i="1"/>
  <c r="Y202" i="1"/>
  <c r="Y204" i="1" s="1"/>
  <c r="Y212" i="1" s="1"/>
  <c r="Y168" i="1"/>
  <c r="AO202" i="1"/>
  <c r="AO204" i="1" s="1"/>
  <c r="AO212" i="1" s="1"/>
  <c r="AO168" i="1"/>
  <c r="BE202" i="1"/>
  <c r="BE204" i="1" s="1"/>
  <c r="BE212" i="1" s="1"/>
  <c r="BE168" i="1"/>
  <c r="BU202" i="1"/>
  <c r="BU204" i="1" s="1"/>
  <c r="BU212" i="1" s="1"/>
  <c r="BU168" i="1"/>
  <c r="CK202" i="1"/>
  <c r="CK204" i="1" s="1"/>
  <c r="CK212" i="1" s="1"/>
  <c r="CK168" i="1"/>
  <c r="DA202" i="1"/>
  <c r="DA204" i="1" s="1"/>
  <c r="DA212" i="1" s="1"/>
  <c r="DA168" i="1"/>
  <c r="DQ202" i="1"/>
  <c r="DQ204" i="1" s="1"/>
  <c r="DQ212" i="1" s="1"/>
  <c r="DQ168" i="1"/>
  <c r="EG202" i="1"/>
  <c r="EG204" i="1" s="1"/>
  <c r="EG212" i="1" s="1"/>
  <c r="EG168" i="1"/>
  <c r="EW202" i="1"/>
  <c r="EW204" i="1" s="1"/>
  <c r="EW212" i="1" s="1"/>
  <c r="EW168" i="1"/>
  <c r="FM202" i="1"/>
  <c r="FM204" i="1" s="1"/>
  <c r="FM212" i="1" s="1"/>
  <c r="FM168" i="1"/>
  <c r="J202" i="1"/>
  <c r="J204" i="1" s="1"/>
  <c r="J212" i="1" s="1"/>
  <c r="J168" i="1"/>
  <c r="Z202" i="1"/>
  <c r="Z204" i="1" s="1"/>
  <c r="Z212" i="1" s="1"/>
  <c r="Z168" i="1"/>
  <c r="AP202" i="1"/>
  <c r="AP204" i="1" s="1"/>
  <c r="AP212" i="1" s="1"/>
  <c r="AP168" i="1"/>
  <c r="BF202" i="1"/>
  <c r="BF204" i="1" s="1"/>
  <c r="BF212" i="1" s="1"/>
  <c r="BF168" i="1"/>
  <c r="BV202" i="1"/>
  <c r="BV168" i="1"/>
  <c r="CL202" i="1"/>
  <c r="CL204" i="1" s="1"/>
  <c r="CL212" i="1" s="1"/>
  <c r="CL168" i="1"/>
  <c r="DB202" i="1"/>
  <c r="DB168" i="1"/>
  <c r="DR202" i="1"/>
  <c r="DR204" i="1" s="1"/>
  <c r="DR212" i="1" s="1"/>
  <c r="DR168" i="1"/>
  <c r="EH202" i="1"/>
  <c r="EH204" i="1" s="1"/>
  <c r="EH212" i="1" s="1"/>
  <c r="EH168" i="1"/>
  <c r="EX202" i="1"/>
  <c r="EX204" i="1" s="1"/>
  <c r="EX212" i="1" s="1"/>
  <c r="EX168" i="1"/>
  <c r="FN202" i="1"/>
  <c r="FN204" i="1" s="1"/>
  <c r="FN212" i="1" s="1"/>
  <c r="FN168" i="1"/>
  <c r="AE202" i="1"/>
  <c r="AE168" i="1"/>
  <c r="DC202" i="1"/>
  <c r="DC204" i="1" s="1"/>
  <c r="DC212" i="1" s="1"/>
  <c r="DC168" i="1"/>
  <c r="FO202" i="1"/>
  <c r="FO204" i="1" s="1"/>
  <c r="FO212" i="1" s="1"/>
  <c r="FO168" i="1"/>
  <c r="EW104" i="1"/>
  <c r="CK194" i="1"/>
  <c r="CK177" i="1"/>
  <c r="CK151" i="1"/>
  <c r="CK115" i="1"/>
  <c r="CK104" i="1"/>
  <c r="CK112" i="1"/>
  <c r="CK109" i="1"/>
  <c r="CK111" i="1" s="1"/>
  <c r="Y194" i="1"/>
  <c r="Y177" i="1"/>
  <c r="Y153" i="1"/>
  <c r="Y151" i="1"/>
  <c r="Y115" i="1"/>
  <c r="Y104" i="1"/>
  <c r="Y112" i="1"/>
  <c r="Y109" i="1"/>
  <c r="Y111" i="1" s="1"/>
  <c r="EF194" i="1"/>
  <c r="EF177" i="1"/>
  <c r="EF151" i="1"/>
  <c r="EF143" i="1"/>
  <c r="EF147" i="1" s="1"/>
  <c r="EF149" i="1" s="1"/>
  <c r="EF153" i="1"/>
  <c r="EF115" i="1"/>
  <c r="EF104" i="1"/>
  <c r="EF112" i="1"/>
  <c r="EF109" i="1"/>
  <c r="EF111" i="1" s="1"/>
  <c r="CZ194" i="1"/>
  <c r="CZ177" i="1"/>
  <c r="CZ151" i="1"/>
  <c r="CZ143" i="1"/>
  <c r="CZ153" i="1"/>
  <c r="CZ115" i="1"/>
  <c r="CZ104" i="1"/>
  <c r="CZ112" i="1"/>
  <c r="CZ109" i="1"/>
  <c r="CZ111" i="1" s="1"/>
  <c r="BP194" i="1"/>
  <c r="BP177" i="1"/>
  <c r="BP143" i="1"/>
  <c r="BP147" i="1" s="1"/>
  <c r="BP149" i="1" s="1"/>
  <c r="BP153" i="1"/>
  <c r="BP115" i="1"/>
  <c r="BP104" i="1"/>
  <c r="BP112" i="1"/>
  <c r="BP109" i="1"/>
  <c r="BP111" i="1" s="1"/>
  <c r="AN194" i="1"/>
  <c r="AN177" i="1"/>
  <c r="AN143" i="1"/>
  <c r="AN147" i="1" s="1"/>
  <c r="AN149" i="1" s="1"/>
  <c r="AN153" i="1"/>
  <c r="AN115" i="1"/>
  <c r="AN104" i="1"/>
  <c r="AN112" i="1"/>
  <c r="AN109" i="1"/>
  <c r="AN111" i="1" s="1"/>
  <c r="AJ194" i="1"/>
  <c r="AJ177" i="1"/>
  <c r="AJ153" i="1"/>
  <c r="AJ115" i="1"/>
  <c r="AJ104" i="1"/>
  <c r="AJ112" i="1"/>
  <c r="AJ109" i="1"/>
  <c r="AJ111" i="1" s="1"/>
  <c r="H194" i="1"/>
  <c r="H177" i="1"/>
  <c r="H151" i="1"/>
  <c r="H115" i="1"/>
  <c r="H104" i="1"/>
  <c r="H112" i="1"/>
  <c r="H109" i="1"/>
  <c r="H111" i="1" s="1"/>
  <c r="AE194" i="1"/>
  <c r="AE177" i="1"/>
  <c r="AE153" i="1"/>
  <c r="AE109" i="1"/>
  <c r="AE111" i="1" s="1"/>
  <c r="AE115" i="1"/>
  <c r="AE104" i="1"/>
  <c r="AE112" i="1"/>
  <c r="BB194" i="1"/>
  <c r="BB177" i="1"/>
  <c r="BB151" i="1"/>
  <c r="BB112" i="1"/>
  <c r="BB109" i="1"/>
  <c r="BB111" i="1" s="1"/>
  <c r="BB115" i="1"/>
  <c r="BB104" i="1"/>
  <c r="FI194" i="1"/>
  <c r="FI177" i="1"/>
  <c r="FI153" i="1"/>
  <c r="FI151" i="1"/>
  <c r="FI115" i="1"/>
  <c r="FI104" i="1"/>
  <c r="FI112" i="1"/>
  <c r="FI109" i="1"/>
  <c r="FI111" i="1" s="1"/>
  <c r="CW194" i="1"/>
  <c r="CW177" i="1"/>
  <c r="CW153" i="1"/>
  <c r="CW115" i="1"/>
  <c r="CW104" i="1"/>
  <c r="CW112" i="1"/>
  <c r="CW109" i="1"/>
  <c r="CW111" i="1" s="1"/>
  <c r="AK194" i="1"/>
  <c r="AK177" i="1"/>
  <c r="AK153" i="1"/>
  <c r="AK115" i="1"/>
  <c r="AK104" i="1"/>
  <c r="AK112" i="1"/>
  <c r="AK109" i="1"/>
  <c r="AK111" i="1" s="1"/>
  <c r="FS194" i="1"/>
  <c r="FS177" i="1"/>
  <c r="FS161" i="1"/>
  <c r="FS159" i="1"/>
  <c r="FS155" i="1"/>
  <c r="FS157" i="1"/>
  <c r="FS153" i="1"/>
  <c r="FS109" i="1"/>
  <c r="FS111" i="1" s="1"/>
  <c r="FS115" i="1"/>
  <c r="FS104" i="1"/>
  <c r="FS112" i="1"/>
  <c r="FC194" i="1"/>
  <c r="FC177" i="1"/>
  <c r="FC151" i="1"/>
  <c r="FC109" i="1"/>
  <c r="FC111" i="1" s="1"/>
  <c r="FC115" i="1"/>
  <c r="FC104" i="1"/>
  <c r="FC112" i="1"/>
  <c r="EM194" i="1"/>
  <c r="EM177" i="1"/>
  <c r="EM145" i="1"/>
  <c r="EM147" i="1" s="1"/>
  <c r="EM149" i="1" s="1"/>
  <c r="EM153" i="1"/>
  <c r="EM109" i="1"/>
  <c r="EM111" i="1" s="1"/>
  <c r="EM115" i="1"/>
  <c r="EM104" i="1"/>
  <c r="EM112" i="1"/>
  <c r="DW194" i="1"/>
  <c r="DW177" i="1"/>
  <c r="DW145" i="1"/>
  <c r="DW153" i="1"/>
  <c r="DW109" i="1"/>
  <c r="DW111" i="1" s="1"/>
  <c r="DW115" i="1"/>
  <c r="DW104" i="1"/>
  <c r="DW112" i="1"/>
  <c r="DG194" i="1"/>
  <c r="DG177" i="1"/>
  <c r="DG159" i="1"/>
  <c r="DG155" i="1"/>
  <c r="DG161" i="1"/>
  <c r="DG157" i="1"/>
  <c r="DG153" i="1"/>
  <c r="DG109" i="1"/>
  <c r="DG111" i="1" s="1"/>
  <c r="DG115" i="1"/>
  <c r="DG104" i="1"/>
  <c r="DG112" i="1"/>
  <c r="CQ194" i="1"/>
  <c r="CQ177" i="1"/>
  <c r="CQ145" i="1"/>
  <c r="CQ151" i="1"/>
  <c r="CQ153" i="1"/>
  <c r="CQ109" i="1"/>
  <c r="CQ111" i="1" s="1"/>
  <c r="CQ115" i="1"/>
  <c r="CQ104" i="1"/>
  <c r="CQ112" i="1"/>
  <c r="CA194" i="1"/>
  <c r="CA177" i="1"/>
  <c r="CA145" i="1"/>
  <c r="CA153" i="1"/>
  <c r="CA109" i="1"/>
  <c r="CA111" i="1" s="1"/>
  <c r="CA115" i="1"/>
  <c r="CA104" i="1"/>
  <c r="CA112" i="1"/>
  <c r="AU194" i="1"/>
  <c r="AU177" i="1"/>
  <c r="AU159" i="1"/>
  <c r="AU155" i="1"/>
  <c r="AU161" i="1"/>
  <c r="AU157" i="1"/>
  <c r="AU153" i="1"/>
  <c r="AU109" i="1"/>
  <c r="AU111" i="1" s="1"/>
  <c r="AU115" i="1"/>
  <c r="AU104" i="1"/>
  <c r="AU112" i="1"/>
  <c r="AM147" i="1"/>
  <c r="AM149" i="1" s="1"/>
  <c r="DZ147" i="1"/>
  <c r="DZ149" i="1" s="1"/>
  <c r="CT147" i="1"/>
  <c r="CT149" i="1" s="1"/>
  <c r="FZ15" i="1"/>
  <c r="FU194" i="1"/>
  <c r="FU177" i="1"/>
  <c r="FU153" i="1"/>
  <c r="FU151" i="1"/>
  <c r="FU115" i="1"/>
  <c r="FU104" i="1"/>
  <c r="FU112" i="1"/>
  <c r="FU109" i="1"/>
  <c r="FU111" i="1" s="1"/>
  <c r="DI194" i="1"/>
  <c r="DI177" i="1"/>
  <c r="DI153" i="1"/>
  <c r="DI151" i="1"/>
  <c r="DI115" i="1"/>
  <c r="DI104" i="1"/>
  <c r="DI112" i="1"/>
  <c r="DI109" i="1"/>
  <c r="DI111" i="1" s="1"/>
  <c r="AW194" i="1"/>
  <c r="AW177" i="1"/>
  <c r="AW161" i="1"/>
  <c r="AW157" i="1"/>
  <c r="AW153" i="1"/>
  <c r="AW159" i="1"/>
  <c r="AW155" i="1"/>
  <c r="AW115" i="1"/>
  <c r="AW104" i="1"/>
  <c r="AW112" i="1"/>
  <c r="AW109" i="1"/>
  <c r="AW111" i="1" s="1"/>
  <c r="FR194" i="1"/>
  <c r="FR177" i="1"/>
  <c r="FR161" i="1"/>
  <c r="FR157" i="1"/>
  <c r="FR153" i="1"/>
  <c r="FR159" i="1"/>
  <c r="FR155" i="1"/>
  <c r="FR112" i="1"/>
  <c r="FR109" i="1"/>
  <c r="FR111" i="1" s="1"/>
  <c r="FR115" i="1"/>
  <c r="FR104" i="1"/>
  <c r="FB194" i="1"/>
  <c r="FB177" i="1"/>
  <c r="FB153" i="1"/>
  <c r="FB112" i="1"/>
  <c r="FB109" i="1"/>
  <c r="FB111" i="1" s="1"/>
  <c r="FB115" i="1"/>
  <c r="FB104" i="1"/>
  <c r="EL194" i="1"/>
  <c r="EL177" i="1"/>
  <c r="EL151" i="1"/>
  <c r="EL112" i="1"/>
  <c r="EL109" i="1"/>
  <c r="EL111" i="1" s="1"/>
  <c r="EL115" i="1"/>
  <c r="EL104" i="1"/>
  <c r="DV194" i="1"/>
  <c r="DV177" i="1"/>
  <c r="DV153" i="1"/>
  <c r="DV112" i="1"/>
  <c r="DV109" i="1"/>
  <c r="DV111" i="1" s="1"/>
  <c r="DV115" i="1"/>
  <c r="DV104" i="1"/>
  <c r="DF194" i="1"/>
  <c r="DF177" i="1"/>
  <c r="DF153" i="1"/>
  <c r="DF151" i="1"/>
  <c r="DF112" i="1"/>
  <c r="DF109" i="1"/>
  <c r="DF111" i="1" s="1"/>
  <c r="DF115" i="1"/>
  <c r="DF104" i="1"/>
  <c r="CP194" i="1"/>
  <c r="CP177" i="1"/>
  <c r="CP151" i="1"/>
  <c r="CP112" i="1"/>
  <c r="CP109" i="1"/>
  <c r="CP111" i="1" s="1"/>
  <c r="CP115" i="1"/>
  <c r="CP104" i="1"/>
  <c r="BZ194" i="1"/>
  <c r="BZ177" i="1"/>
  <c r="BZ153" i="1"/>
  <c r="BZ112" i="1"/>
  <c r="BZ109" i="1"/>
  <c r="BZ111" i="1" s="1"/>
  <c r="BZ115" i="1"/>
  <c r="BZ104" i="1"/>
  <c r="Z194" i="1"/>
  <c r="Z177" i="1"/>
  <c r="Z153" i="1"/>
  <c r="Z112" i="1"/>
  <c r="Z109" i="1"/>
  <c r="Z111" i="1" s="1"/>
  <c r="Z115" i="1"/>
  <c r="Z104" i="1"/>
  <c r="EK194" i="1"/>
  <c r="EK177" i="1"/>
  <c r="EK151" i="1"/>
  <c r="EK115" i="1"/>
  <c r="EK104" i="1"/>
  <c r="EK112" i="1"/>
  <c r="EK109" i="1"/>
  <c r="EK111" i="1" s="1"/>
  <c r="BY194" i="1"/>
  <c r="BY177" i="1"/>
  <c r="BY153" i="1"/>
  <c r="BY151" i="1"/>
  <c r="BY115" i="1"/>
  <c r="BY104" i="1"/>
  <c r="BY112" i="1"/>
  <c r="BY109" i="1"/>
  <c r="BY111" i="1" s="1"/>
  <c r="M194" i="1"/>
  <c r="M177" i="1"/>
  <c r="M153" i="1"/>
  <c r="M151" i="1"/>
  <c r="M115" i="1"/>
  <c r="M104" i="1"/>
  <c r="M112" i="1"/>
  <c r="M109" i="1"/>
  <c r="M111" i="1" s="1"/>
  <c r="AC121" i="1"/>
  <c r="AC118" i="1"/>
  <c r="CS121" i="1"/>
  <c r="CS118" i="1"/>
  <c r="ES121" i="1"/>
  <c r="ES118" i="1"/>
  <c r="F121" i="1"/>
  <c r="F118" i="1"/>
  <c r="AX121" i="1"/>
  <c r="AX118" i="1"/>
  <c r="CD121" i="1"/>
  <c r="CD118" i="1"/>
  <c r="DF121" i="1"/>
  <c r="DF118" i="1"/>
  <c r="EL121" i="1"/>
  <c r="EL118" i="1"/>
  <c r="K121" i="1"/>
  <c r="K118" i="1"/>
  <c r="AA121" i="1"/>
  <c r="AA118" i="1"/>
  <c r="AQ121" i="1"/>
  <c r="AQ118" i="1"/>
  <c r="BG121" i="1"/>
  <c r="BG118" i="1"/>
  <c r="BW121" i="1"/>
  <c r="BW118" i="1"/>
  <c r="CM121" i="1"/>
  <c r="CM118" i="1"/>
  <c r="DC121" i="1"/>
  <c r="DC118" i="1"/>
  <c r="DS121" i="1"/>
  <c r="DS118" i="1"/>
  <c r="EI121" i="1"/>
  <c r="EI118" i="1"/>
  <c r="EY121" i="1"/>
  <c r="EY118" i="1"/>
  <c r="FO121" i="1"/>
  <c r="FO118" i="1"/>
  <c r="U121" i="1"/>
  <c r="U118" i="1"/>
  <c r="CC121" i="1"/>
  <c r="CC118" i="1"/>
  <c r="EC121" i="1"/>
  <c r="EC118" i="1"/>
  <c r="FU121" i="1"/>
  <c r="FU118" i="1"/>
  <c r="FB121" i="1"/>
  <c r="FB118" i="1"/>
  <c r="L121" i="1"/>
  <c r="L118" i="1"/>
  <c r="AB121" i="1"/>
  <c r="AB118" i="1"/>
  <c r="AR121" i="1"/>
  <c r="AR118" i="1"/>
  <c r="BH121" i="1"/>
  <c r="BH118" i="1"/>
  <c r="BX121" i="1"/>
  <c r="BX118" i="1"/>
  <c r="CN121" i="1"/>
  <c r="CN118" i="1"/>
  <c r="DD121" i="1"/>
  <c r="DD118" i="1"/>
  <c r="DT121" i="1"/>
  <c r="DT118" i="1"/>
  <c r="EJ121" i="1"/>
  <c r="EJ118" i="1"/>
  <c r="EZ121" i="1"/>
  <c r="EZ118" i="1"/>
  <c r="FP121" i="1"/>
  <c r="FP118" i="1"/>
  <c r="AG121" i="1"/>
  <c r="AG118" i="1"/>
  <c r="CW121" i="1"/>
  <c r="CW118" i="1"/>
  <c r="Y121" i="1"/>
  <c r="Y118" i="1"/>
  <c r="CK121" i="1"/>
  <c r="CK118" i="1"/>
  <c r="N121" i="1"/>
  <c r="N118" i="1"/>
  <c r="AL121" i="1"/>
  <c r="AL118" i="1"/>
  <c r="BR121" i="1"/>
  <c r="BR118" i="1"/>
  <c r="CX121" i="1"/>
  <c r="CX118" i="1"/>
  <c r="ET121" i="1"/>
  <c r="ET118" i="1"/>
  <c r="DL194" i="1"/>
  <c r="DL177" i="1"/>
  <c r="DL151" i="1"/>
  <c r="DL143" i="1"/>
  <c r="DL147" i="1" s="1"/>
  <c r="DL149" i="1" s="1"/>
  <c r="DL153" i="1"/>
  <c r="DL115" i="1"/>
  <c r="DL104" i="1"/>
  <c r="DL112" i="1"/>
  <c r="DL109" i="1"/>
  <c r="DL111" i="1" s="1"/>
  <c r="BD194" i="1"/>
  <c r="BD177" i="1"/>
  <c r="BD151" i="1"/>
  <c r="BD115" i="1"/>
  <c r="BD104" i="1"/>
  <c r="BD112" i="1"/>
  <c r="BD109" i="1"/>
  <c r="BD111" i="1" s="1"/>
  <c r="AZ194" i="1"/>
  <c r="AZ177" i="1"/>
  <c r="AZ151" i="1"/>
  <c r="AZ143" i="1"/>
  <c r="AZ147" i="1" s="1"/>
  <c r="AZ149" i="1" s="1"/>
  <c r="AZ153" i="1"/>
  <c r="AZ115" i="1"/>
  <c r="AZ104" i="1"/>
  <c r="AZ112" i="1"/>
  <c r="AZ109" i="1"/>
  <c r="AZ111" i="1" s="1"/>
  <c r="L194" i="1"/>
  <c r="L177" i="1"/>
  <c r="L151" i="1"/>
  <c r="L153" i="1"/>
  <c r="L115" i="1"/>
  <c r="L104" i="1"/>
  <c r="L112" i="1"/>
  <c r="L109" i="1"/>
  <c r="L111" i="1" s="1"/>
  <c r="AY194" i="1"/>
  <c r="AY177" i="1"/>
  <c r="AY151" i="1"/>
  <c r="AY153" i="1"/>
  <c r="AY109" i="1"/>
  <c r="AY111" i="1" s="1"/>
  <c r="AY115" i="1"/>
  <c r="AY104" i="1"/>
  <c r="AY112" i="1"/>
  <c r="BR194" i="1"/>
  <c r="BR177" i="1"/>
  <c r="BR153" i="1"/>
  <c r="BR151" i="1"/>
  <c r="BR112" i="1"/>
  <c r="BR109" i="1"/>
  <c r="BR111" i="1" s="1"/>
  <c r="BR115" i="1"/>
  <c r="BR104" i="1"/>
  <c r="K202" i="1"/>
  <c r="K204" i="1" s="1"/>
  <c r="K212" i="1" s="1"/>
  <c r="K168" i="1"/>
  <c r="BC202" i="1"/>
  <c r="BC204" i="1" s="1"/>
  <c r="BC212" i="1" s="1"/>
  <c r="BC168" i="1"/>
  <c r="CQ202" i="1"/>
  <c r="CQ204" i="1" s="1"/>
  <c r="CQ212" i="1" s="1"/>
  <c r="CQ168" i="1"/>
  <c r="EE202" i="1"/>
  <c r="EE204" i="1" s="1"/>
  <c r="EE212" i="1" s="1"/>
  <c r="EE168" i="1"/>
  <c r="FS202" i="1"/>
  <c r="FS168" i="1"/>
  <c r="P202" i="1"/>
  <c r="P204" i="1" s="1"/>
  <c r="P212" i="1" s="1"/>
  <c r="P168" i="1"/>
  <c r="AF202" i="1"/>
  <c r="AF204" i="1" s="1"/>
  <c r="AF212" i="1" s="1"/>
  <c r="AF168" i="1"/>
  <c r="AV202" i="1"/>
  <c r="AV204" i="1" s="1"/>
  <c r="AV212" i="1" s="1"/>
  <c r="AV168" i="1"/>
  <c r="BL202" i="1"/>
  <c r="BL204" i="1" s="1"/>
  <c r="BL212" i="1" s="1"/>
  <c r="BL168" i="1"/>
  <c r="CB202" i="1"/>
  <c r="CB168" i="1"/>
  <c r="CR202" i="1"/>
  <c r="CR204" i="1" s="1"/>
  <c r="CR212" i="1" s="1"/>
  <c r="CR168" i="1"/>
  <c r="DH202" i="1"/>
  <c r="DH204" i="1" s="1"/>
  <c r="DH212" i="1" s="1"/>
  <c r="DH168" i="1"/>
  <c r="DX202" i="1"/>
  <c r="DX168" i="1"/>
  <c r="EN202" i="1"/>
  <c r="EN204" i="1" s="1"/>
  <c r="EN212" i="1" s="1"/>
  <c r="EN168" i="1"/>
  <c r="FD202" i="1"/>
  <c r="FD204" i="1" s="1"/>
  <c r="FD212" i="1" s="1"/>
  <c r="FD168" i="1"/>
  <c r="FT202" i="1"/>
  <c r="FT204" i="1" s="1"/>
  <c r="FT212" i="1" s="1"/>
  <c r="FT168" i="1"/>
  <c r="AA202" i="1"/>
  <c r="AA168" i="1"/>
  <c r="BO202" i="1"/>
  <c r="BO204" i="1" s="1"/>
  <c r="BO212" i="1" s="1"/>
  <c r="BO168" i="1"/>
  <c r="DG202" i="1"/>
  <c r="DG168" i="1"/>
  <c r="EY202" i="1"/>
  <c r="EY204" i="1" s="1"/>
  <c r="EY212" i="1" s="1"/>
  <c r="EY168" i="1"/>
  <c r="M202" i="1"/>
  <c r="M204" i="1" s="1"/>
  <c r="M212" i="1" s="1"/>
  <c r="M168" i="1"/>
  <c r="AC202" i="1"/>
  <c r="AC204" i="1" s="1"/>
  <c r="AC212" i="1" s="1"/>
  <c r="AC168" i="1"/>
  <c r="AS202" i="1"/>
  <c r="AS204" i="1" s="1"/>
  <c r="AS212" i="1" s="1"/>
  <c r="AS168" i="1"/>
  <c r="BI202" i="1"/>
  <c r="BI204" i="1" s="1"/>
  <c r="BI212" i="1" s="1"/>
  <c r="BI168" i="1"/>
  <c r="BY202" i="1"/>
  <c r="BY204" i="1" s="1"/>
  <c r="BY212" i="1" s="1"/>
  <c r="BY168" i="1"/>
  <c r="CO202" i="1"/>
  <c r="CO204" i="1" s="1"/>
  <c r="CO212" i="1" s="1"/>
  <c r="CO168" i="1"/>
  <c r="DE202" i="1"/>
  <c r="DE204" i="1" s="1"/>
  <c r="DE212" i="1" s="1"/>
  <c r="DE168" i="1"/>
  <c r="DU202" i="1"/>
  <c r="DU204" i="1" s="1"/>
  <c r="DU212" i="1" s="1"/>
  <c r="DU168" i="1"/>
  <c r="EK202" i="1"/>
  <c r="EK204" i="1" s="1"/>
  <c r="EK212" i="1" s="1"/>
  <c r="EK168" i="1"/>
  <c r="FA202" i="1"/>
  <c r="FA204" i="1" s="1"/>
  <c r="FA212" i="1" s="1"/>
  <c r="FA168" i="1"/>
  <c r="FQ202" i="1"/>
  <c r="FQ204" i="1" s="1"/>
  <c r="FQ212" i="1" s="1"/>
  <c r="FQ168" i="1"/>
  <c r="N202" i="1"/>
  <c r="N204" i="1" s="1"/>
  <c r="N212" i="1" s="1"/>
  <c r="N168" i="1"/>
  <c r="AD202" i="1"/>
  <c r="AD204" i="1" s="1"/>
  <c r="AD212" i="1" s="1"/>
  <c r="AD168" i="1"/>
  <c r="AT202" i="1"/>
  <c r="AT204" i="1" s="1"/>
  <c r="AT212" i="1" s="1"/>
  <c r="AT168" i="1"/>
  <c r="BJ202" i="1"/>
  <c r="BJ204" i="1" s="1"/>
  <c r="BJ212" i="1" s="1"/>
  <c r="BJ168" i="1"/>
  <c r="BZ202" i="1"/>
  <c r="BZ168" i="1"/>
  <c r="CP202" i="1"/>
  <c r="CP204" i="1" s="1"/>
  <c r="CP212" i="1" s="1"/>
  <c r="CP168" i="1"/>
  <c r="DF202" i="1"/>
  <c r="DF204" i="1" s="1"/>
  <c r="DF212" i="1" s="1"/>
  <c r="DF168" i="1"/>
  <c r="DV202" i="1"/>
  <c r="DV204" i="1" s="1"/>
  <c r="DV212" i="1" s="1"/>
  <c r="DV168" i="1"/>
  <c r="EL202" i="1"/>
  <c r="EL204" i="1" s="1"/>
  <c r="EL212" i="1" s="1"/>
  <c r="EL168" i="1"/>
  <c r="FB202" i="1"/>
  <c r="FB204" i="1" s="1"/>
  <c r="FB212" i="1" s="1"/>
  <c r="FB168" i="1"/>
  <c r="FR202" i="1"/>
  <c r="FR204" i="1" s="1"/>
  <c r="FR212" i="1" s="1"/>
  <c r="FR168" i="1"/>
  <c r="AY202" i="1"/>
  <c r="AY204" i="1" s="1"/>
  <c r="AY212" i="1" s="1"/>
  <c r="AY168" i="1"/>
  <c r="DW202" i="1"/>
  <c r="DW204" i="1" s="1"/>
  <c r="DW212" i="1" s="1"/>
  <c r="DW168" i="1"/>
  <c r="FW202" i="1"/>
  <c r="FW204" i="1" s="1"/>
  <c r="FW212" i="1" s="1"/>
  <c r="FW168" i="1"/>
  <c r="FM194" i="1"/>
  <c r="FM177" i="1"/>
  <c r="FM151" i="1"/>
  <c r="FM115" i="1"/>
  <c r="FM104" i="1"/>
  <c r="FM112" i="1"/>
  <c r="FM109" i="1"/>
  <c r="FM111" i="1" s="1"/>
  <c r="DA194" i="1"/>
  <c r="DA177" i="1"/>
  <c r="DA161" i="1"/>
  <c r="DA157" i="1"/>
  <c r="DA153" i="1"/>
  <c r="DA159" i="1"/>
  <c r="DA155" i="1"/>
  <c r="DA115" i="1"/>
  <c r="DA104" i="1"/>
  <c r="DA112" i="1"/>
  <c r="DA109" i="1"/>
  <c r="DA111" i="1" s="1"/>
  <c r="AO194" i="1"/>
  <c r="AO177" i="1"/>
  <c r="AO153" i="1"/>
  <c r="AO151" i="1"/>
  <c r="AO115" i="1"/>
  <c r="AO104" i="1"/>
  <c r="AO112" i="1"/>
  <c r="AO109" i="1"/>
  <c r="AO111" i="1" s="1"/>
  <c r="FT194" i="1"/>
  <c r="FT177" i="1"/>
  <c r="FT143" i="1"/>
  <c r="FT147" i="1" s="1"/>
  <c r="FT149" i="1" s="1"/>
  <c r="FT153" i="1"/>
  <c r="FT115" i="1"/>
  <c r="FT104" i="1"/>
  <c r="FT112" i="1"/>
  <c r="FT109" i="1"/>
  <c r="FT111" i="1" s="1"/>
  <c r="FP194" i="1"/>
  <c r="FP177" i="1"/>
  <c r="FP151" i="1"/>
  <c r="FP143" i="1"/>
  <c r="FP153" i="1"/>
  <c r="FP115" i="1"/>
  <c r="FP104" i="1"/>
  <c r="FP112" i="1"/>
  <c r="FP109" i="1"/>
  <c r="FP111" i="1" s="1"/>
  <c r="FD194" i="1"/>
  <c r="FD177" i="1"/>
  <c r="FD143" i="1"/>
  <c r="FD147" i="1" s="1"/>
  <c r="FD149" i="1" s="1"/>
  <c r="FD153" i="1"/>
  <c r="FD115" i="1"/>
  <c r="FD104" i="1"/>
  <c r="FD112" i="1"/>
  <c r="FD109" i="1"/>
  <c r="FD111" i="1" s="1"/>
  <c r="EZ194" i="1"/>
  <c r="EZ177" i="1"/>
  <c r="EZ143" i="1"/>
  <c r="EZ147" i="1" s="1"/>
  <c r="EZ149" i="1" s="1"/>
  <c r="EZ153" i="1"/>
  <c r="EZ115" i="1"/>
  <c r="EZ104" i="1"/>
  <c r="EZ112" i="1"/>
  <c r="EZ109" i="1"/>
  <c r="EZ111" i="1" s="1"/>
  <c r="EN194" i="1"/>
  <c r="EN177" i="1"/>
  <c r="EN151" i="1"/>
  <c r="EN143" i="1"/>
  <c r="EN147" i="1" s="1"/>
  <c r="EN149" i="1" s="1"/>
  <c r="EN153" i="1"/>
  <c r="EN115" i="1"/>
  <c r="EN104" i="1"/>
  <c r="EN112" i="1"/>
  <c r="EN109" i="1"/>
  <c r="EN111" i="1" s="1"/>
  <c r="DH194" i="1"/>
  <c r="DH177" i="1"/>
  <c r="DH151" i="1"/>
  <c r="DH143" i="1"/>
  <c r="DH153" i="1"/>
  <c r="DH115" i="1"/>
  <c r="DH104" i="1"/>
  <c r="DH112" i="1"/>
  <c r="DH109" i="1"/>
  <c r="DH111" i="1" s="1"/>
  <c r="BX194" i="1"/>
  <c r="BX177" i="1"/>
  <c r="BX153" i="1"/>
  <c r="BX115" i="1"/>
  <c r="BX104" i="1"/>
  <c r="BX112" i="1"/>
  <c r="BX109" i="1"/>
  <c r="BX111" i="1" s="1"/>
  <c r="AV153" i="1"/>
  <c r="AV109" i="1"/>
  <c r="AV111" i="1" s="1"/>
  <c r="P115" i="1"/>
  <c r="AQ194" i="1"/>
  <c r="AQ177" i="1"/>
  <c r="AQ153" i="1"/>
  <c r="AQ109" i="1"/>
  <c r="AQ111" i="1" s="1"/>
  <c r="AQ115" i="1"/>
  <c r="AQ104" i="1"/>
  <c r="AQ112" i="1"/>
  <c r="BJ194" i="1"/>
  <c r="BJ177" i="1"/>
  <c r="BJ151" i="1"/>
  <c r="BJ112" i="1"/>
  <c r="BJ109" i="1"/>
  <c r="BJ111" i="1" s="1"/>
  <c r="BJ115" i="1"/>
  <c r="BJ104" i="1"/>
  <c r="F194" i="1"/>
  <c r="F177" i="1"/>
  <c r="F151" i="1"/>
  <c r="F112" i="1"/>
  <c r="F109" i="1"/>
  <c r="F111" i="1" s="1"/>
  <c r="F115" i="1"/>
  <c r="F104" i="1"/>
  <c r="DM194" i="1"/>
  <c r="DM177" i="1"/>
  <c r="DM153" i="1"/>
  <c r="DM115" i="1"/>
  <c r="DM104" i="1"/>
  <c r="DM112" i="1"/>
  <c r="DM109" i="1"/>
  <c r="DM111" i="1" s="1"/>
  <c r="BA194" i="1"/>
  <c r="BA177" i="1"/>
  <c r="BA153" i="1"/>
  <c r="BA151" i="1"/>
  <c r="BA115" i="1"/>
  <c r="BA104" i="1"/>
  <c r="BA112" i="1"/>
  <c r="BA109" i="1"/>
  <c r="BA111" i="1" s="1"/>
  <c r="FW194" i="1"/>
  <c r="FW177" i="1"/>
  <c r="FW153" i="1"/>
  <c r="FW109" i="1"/>
  <c r="FW111" i="1" s="1"/>
  <c r="FW115" i="1"/>
  <c r="FW104" i="1"/>
  <c r="FW112" i="1"/>
  <c r="FG194" i="1"/>
  <c r="FG177" i="1"/>
  <c r="FG145" i="1"/>
  <c r="FG147" i="1" s="1"/>
  <c r="FG149" i="1" s="1"/>
  <c r="FG153" i="1"/>
  <c r="FG109" i="1"/>
  <c r="FG111" i="1" s="1"/>
  <c r="FG115" i="1"/>
  <c r="FG104" i="1"/>
  <c r="FG112" i="1"/>
  <c r="EQ194" i="1"/>
  <c r="EQ177" i="1"/>
  <c r="EQ151" i="1"/>
  <c r="EQ109" i="1"/>
  <c r="EQ111" i="1" s="1"/>
  <c r="EQ115" i="1"/>
  <c r="EQ104" i="1"/>
  <c r="EQ112" i="1"/>
  <c r="EA194" i="1"/>
  <c r="EA177" i="1"/>
  <c r="EA151" i="1"/>
  <c r="EA109" i="1"/>
  <c r="EA111" i="1" s="1"/>
  <c r="EA115" i="1"/>
  <c r="EA104" i="1"/>
  <c r="EA112" i="1"/>
  <c r="DK194" i="1"/>
  <c r="DK177" i="1"/>
  <c r="DK145" i="1"/>
  <c r="DK147" i="1" s="1"/>
  <c r="DK149" i="1" s="1"/>
  <c r="DK151" i="1"/>
  <c r="DK153" i="1"/>
  <c r="DK109" i="1"/>
  <c r="DK111" i="1" s="1"/>
  <c r="DK115" i="1"/>
  <c r="DK104" i="1"/>
  <c r="DK112" i="1"/>
  <c r="CU159" i="1"/>
  <c r="CU153" i="1"/>
  <c r="CU112" i="1"/>
  <c r="CE194" i="1"/>
  <c r="CE177" i="1"/>
  <c r="CE145" i="1"/>
  <c r="CE153" i="1"/>
  <c r="CE109" i="1"/>
  <c r="CE111" i="1" s="1"/>
  <c r="CE115" i="1"/>
  <c r="CE104" i="1"/>
  <c r="CE112" i="1"/>
  <c r="BG194" i="1"/>
  <c r="BG177" i="1"/>
  <c r="BG145" i="1"/>
  <c r="BG151" i="1"/>
  <c r="BG153" i="1"/>
  <c r="BG109" i="1"/>
  <c r="BG111" i="1" s="1"/>
  <c r="BG115" i="1"/>
  <c r="BG104" i="1"/>
  <c r="BG112" i="1"/>
  <c r="N194" i="1"/>
  <c r="N177" i="1"/>
  <c r="N151" i="1"/>
  <c r="N112" i="1"/>
  <c r="N109" i="1"/>
  <c r="N111" i="1" s="1"/>
  <c r="N115" i="1"/>
  <c r="N104" i="1"/>
  <c r="FQ147" i="1"/>
  <c r="FQ149" i="1" s="1"/>
  <c r="FA147" i="1"/>
  <c r="FA149" i="1" s="1"/>
  <c r="DU147" i="1"/>
  <c r="DU149" i="1" s="1"/>
  <c r="DE147" i="1"/>
  <c r="DE149" i="1" s="1"/>
  <c r="CO147" i="1"/>
  <c r="CO149" i="1" s="1"/>
  <c r="BI147" i="1"/>
  <c r="BI149" i="1" s="1"/>
  <c r="AS147" i="1"/>
  <c r="AS149" i="1" s="1"/>
  <c r="S147" i="1"/>
  <c r="S149" i="1" s="1"/>
  <c r="FB147" i="1"/>
  <c r="FB149" i="1" s="1"/>
  <c r="BZ147" i="1"/>
  <c r="BZ149" i="1" s="1"/>
  <c r="BJ147" i="1"/>
  <c r="BJ149" i="1" s="1"/>
  <c r="AT147" i="1"/>
  <c r="AT149" i="1" s="1"/>
  <c r="AD147" i="1"/>
  <c r="AD149" i="1" s="1"/>
  <c r="N147" i="1"/>
  <c r="N149" i="1" s="1"/>
  <c r="DY194" i="1"/>
  <c r="DY177" i="1"/>
  <c r="DY161" i="1"/>
  <c r="DY157" i="1"/>
  <c r="DY153" i="1"/>
  <c r="DY159" i="1"/>
  <c r="DY155" i="1"/>
  <c r="DY115" i="1"/>
  <c r="DY104" i="1"/>
  <c r="DY112" i="1"/>
  <c r="DY109" i="1"/>
  <c r="DY111" i="1" s="1"/>
  <c r="BM194" i="1"/>
  <c r="BM177" i="1"/>
  <c r="BM153" i="1"/>
  <c r="BM115" i="1"/>
  <c r="BM104" i="1"/>
  <c r="BM112" i="1"/>
  <c r="BM109" i="1"/>
  <c r="BM111" i="1" s="1"/>
  <c r="FV194" i="1"/>
  <c r="FV177" i="1"/>
  <c r="FV153" i="1"/>
  <c r="FV151" i="1"/>
  <c r="FV112" i="1"/>
  <c r="FV109" i="1"/>
  <c r="FV111" i="1" s="1"/>
  <c r="FV113" i="1" s="1"/>
  <c r="FV123" i="1" s="1"/>
  <c r="FV115" i="1"/>
  <c r="FV104" i="1"/>
  <c r="FF115" i="1"/>
  <c r="EP194" i="1"/>
  <c r="EP177" i="1"/>
  <c r="EP161" i="1"/>
  <c r="EP157" i="1"/>
  <c r="EP153" i="1"/>
  <c r="EP159" i="1"/>
  <c r="EP155" i="1"/>
  <c r="EP112" i="1"/>
  <c r="EP109" i="1"/>
  <c r="EP111" i="1" s="1"/>
  <c r="EP115" i="1"/>
  <c r="EP104" i="1"/>
  <c r="DZ194" i="1"/>
  <c r="DZ177" i="1"/>
  <c r="DZ151" i="1"/>
  <c r="DZ112" i="1"/>
  <c r="DZ109" i="1"/>
  <c r="DZ111" i="1" s="1"/>
  <c r="DZ115" i="1"/>
  <c r="DZ104" i="1"/>
  <c r="DJ194" i="1"/>
  <c r="DJ177" i="1"/>
  <c r="DJ153" i="1"/>
  <c r="DJ151" i="1"/>
  <c r="DJ112" i="1"/>
  <c r="DJ109" i="1"/>
  <c r="DJ111" i="1" s="1"/>
  <c r="DJ115" i="1"/>
  <c r="DJ104" i="1"/>
  <c r="CT194" i="1"/>
  <c r="CT177" i="1"/>
  <c r="CT153" i="1"/>
  <c r="CT112" i="1"/>
  <c r="CT109" i="1"/>
  <c r="CT111" i="1" s="1"/>
  <c r="CT115" i="1"/>
  <c r="CT104" i="1"/>
  <c r="CD194" i="1"/>
  <c r="CD177" i="1"/>
  <c r="CD153" i="1"/>
  <c r="CD112" i="1"/>
  <c r="CD109" i="1"/>
  <c r="CD111" i="1" s="1"/>
  <c r="CD115" i="1"/>
  <c r="CD104" i="1"/>
  <c r="AP194" i="1"/>
  <c r="AP177" i="1"/>
  <c r="AP153" i="1"/>
  <c r="AP151" i="1"/>
  <c r="AP112" i="1"/>
  <c r="AP109" i="1"/>
  <c r="AP111" i="1" s="1"/>
  <c r="AP115" i="1"/>
  <c r="AP104" i="1"/>
  <c r="FA194" i="1"/>
  <c r="FA177" i="1"/>
  <c r="FA151" i="1"/>
  <c r="FA115" i="1"/>
  <c r="FA104" i="1"/>
  <c r="FA112" i="1"/>
  <c r="FA109" i="1"/>
  <c r="FA111" i="1" s="1"/>
  <c r="CO194" i="1"/>
  <c r="CO177" i="1"/>
  <c r="CO151" i="1"/>
  <c r="CO115" i="1"/>
  <c r="CO104" i="1"/>
  <c r="CO112" i="1"/>
  <c r="CO109" i="1"/>
  <c r="CO111" i="1" s="1"/>
  <c r="AC194" i="1"/>
  <c r="AC177" i="1"/>
  <c r="AC151" i="1"/>
  <c r="AC115" i="1"/>
  <c r="AC104" i="1"/>
  <c r="AC112" i="1"/>
  <c r="AC109" i="1"/>
  <c r="AC111" i="1" s="1"/>
  <c r="AS121" i="1"/>
  <c r="AS118" i="1"/>
  <c r="DI121" i="1"/>
  <c r="DI118" i="1"/>
  <c r="FA121" i="1"/>
  <c r="FA118" i="1"/>
  <c r="R121" i="1"/>
  <c r="R118" i="1"/>
  <c r="BF121" i="1"/>
  <c r="BF118" i="1"/>
  <c r="CL121" i="1"/>
  <c r="CL118" i="1"/>
  <c r="DN121" i="1"/>
  <c r="DN118" i="1"/>
  <c r="EX121" i="1"/>
  <c r="EX118" i="1"/>
  <c r="O121" i="1"/>
  <c r="O118" i="1"/>
  <c r="AE121" i="1"/>
  <c r="AE118" i="1"/>
  <c r="AU121" i="1"/>
  <c r="AU118" i="1"/>
  <c r="BK121" i="1"/>
  <c r="BK118" i="1"/>
  <c r="CA121" i="1"/>
  <c r="CA118" i="1"/>
  <c r="CQ121" i="1"/>
  <c r="CQ118" i="1"/>
  <c r="DG121" i="1"/>
  <c r="DG118" i="1"/>
  <c r="DW121" i="1"/>
  <c r="DW118" i="1"/>
  <c r="EM121" i="1"/>
  <c r="EM118" i="1"/>
  <c r="FC121" i="1"/>
  <c r="FC118" i="1"/>
  <c r="FS121" i="1"/>
  <c r="FS118" i="1"/>
  <c r="AK121" i="1"/>
  <c r="AK118" i="1"/>
  <c r="CO121" i="1"/>
  <c r="CO118" i="1"/>
  <c r="EK121" i="1"/>
  <c r="EK118" i="1"/>
  <c r="J121" i="1"/>
  <c r="J118" i="1"/>
  <c r="FJ121" i="1"/>
  <c r="FJ118" i="1"/>
  <c r="P121" i="1"/>
  <c r="P118" i="1"/>
  <c r="AF121" i="1"/>
  <c r="AF118" i="1"/>
  <c r="AV121" i="1"/>
  <c r="AV118" i="1"/>
  <c r="BL121" i="1"/>
  <c r="BL118" i="1"/>
  <c r="CB121" i="1"/>
  <c r="CB118" i="1"/>
  <c r="CR121" i="1"/>
  <c r="CR118" i="1"/>
  <c r="DH121" i="1"/>
  <c r="DH118" i="1"/>
  <c r="DX121" i="1"/>
  <c r="DX118" i="1"/>
  <c r="EN121" i="1"/>
  <c r="EN118" i="1"/>
  <c r="FD121" i="1"/>
  <c r="FD118" i="1"/>
  <c r="FT121" i="1"/>
  <c r="FT118" i="1"/>
  <c r="BA121" i="1"/>
  <c r="BA118" i="1"/>
  <c r="DU121" i="1"/>
  <c r="DU118" i="1"/>
  <c r="AO121" i="1"/>
  <c r="AO118" i="1"/>
  <c r="DA121" i="1"/>
  <c r="DA118" i="1"/>
  <c r="V121" i="1"/>
  <c r="V118" i="1"/>
  <c r="AT121" i="1"/>
  <c r="AT118" i="1"/>
  <c r="BZ121" i="1"/>
  <c r="BZ118" i="1"/>
  <c r="DJ121" i="1"/>
  <c r="DJ118" i="1"/>
  <c r="FF121" i="1"/>
  <c r="FF118" i="1"/>
  <c r="DT194" i="1"/>
  <c r="DT177" i="1"/>
  <c r="DT143" i="1"/>
  <c r="DT147" i="1" s="1"/>
  <c r="DT149" i="1" s="1"/>
  <c r="DT153" i="1"/>
  <c r="DT115" i="1"/>
  <c r="DT104" i="1"/>
  <c r="DT112" i="1"/>
  <c r="DT109" i="1"/>
  <c r="DT111" i="1" s="1"/>
  <c r="CN194" i="1"/>
  <c r="CN177" i="1"/>
  <c r="CN151" i="1"/>
  <c r="CN115" i="1"/>
  <c r="CN104" i="1"/>
  <c r="CN112" i="1"/>
  <c r="CN109" i="1"/>
  <c r="CN111" i="1" s="1"/>
  <c r="BL194" i="1"/>
  <c r="BL115" i="1"/>
  <c r="AF194" i="1"/>
  <c r="AF177" i="1"/>
  <c r="AF153" i="1"/>
  <c r="AF115" i="1"/>
  <c r="AF104" i="1"/>
  <c r="AF112" i="1"/>
  <c r="AF109" i="1"/>
  <c r="AF111" i="1" s="1"/>
  <c r="T194" i="1"/>
  <c r="T177" i="1"/>
  <c r="T153" i="1"/>
  <c r="T115" i="1"/>
  <c r="T104" i="1"/>
  <c r="T112" i="1"/>
  <c r="T109" i="1"/>
  <c r="T111" i="1" s="1"/>
  <c r="BK194" i="1"/>
  <c r="BK177" i="1"/>
  <c r="BK151" i="1"/>
  <c r="BK109" i="1"/>
  <c r="BK111" i="1" s="1"/>
  <c r="BK115" i="1"/>
  <c r="BK104" i="1"/>
  <c r="BK112" i="1"/>
  <c r="O194" i="1"/>
  <c r="O177" i="1"/>
  <c r="O151" i="1"/>
  <c r="O109" i="1"/>
  <c r="O111" i="1" s="1"/>
  <c r="O115" i="1"/>
  <c r="O104" i="1"/>
  <c r="O112" i="1"/>
  <c r="R194" i="1"/>
  <c r="R177" i="1"/>
  <c r="R151" i="1"/>
  <c r="R112" i="1"/>
  <c r="R109" i="1"/>
  <c r="R111" i="1" s="1"/>
  <c r="R115" i="1"/>
  <c r="R104" i="1"/>
  <c r="W202" i="1"/>
  <c r="W204" i="1" s="1"/>
  <c r="W212" i="1" s="1"/>
  <c r="W168" i="1"/>
  <c r="BK202" i="1"/>
  <c r="BK204" i="1" s="1"/>
  <c r="BK212" i="1" s="1"/>
  <c r="BK168" i="1"/>
  <c r="CY202" i="1"/>
  <c r="CY204" i="1" s="1"/>
  <c r="CY212" i="1" s="1"/>
  <c r="CY168" i="1"/>
  <c r="EI202" i="1"/>
  <c r="EI204" i="1" s="1"/>
  <c r="EI212" i="1" s="1"/>
  <c r="EI168" i="1"/>
  <c r="D202" i="1"/>
  <c r="D204" i="1" s="1"/>
  <c r="D212" i="1" s="1"/>
  <c r="D168" i="1"/>
  <c r="T202" i="1"/>
  <c r="T204" i="1" s="1"/>
  <c r="T212" i="1" s="1"/>
  <c r="T168" i="1"/>
  <c r="AJ202" i="1"/>
  <c r="AJ204" i="1" s="1"/>
  <c r="AJ212" i="1" s="1"/>
  <c r="AJ168" i="1"/>
  <c r="AZ202" i="1"/>
  <c r="AZ204" i="1" s="1"/>
  <c r="AZ212" i="1" s="1"/>
  <c r="AZ168" i="1"/>
  <c r="BP202" i="1"/>
  <c r="BP204" i="1" s="1"/>
  <c r="BP212" i="1" s="1"/>
  <c r="BP168" i="1"/>
  <c r="CF202" i="1"/>
  <c r="CF204" i="1" s="1"/>
  <c r="CF212" i="1" s="1"/>
  <c r="CF168" i="1"/>
  <c r="CV202" i="1"/>
  <c r="CV204" i="1" s="1"/>
  <c r="CV212" i="1" s="1"/>
  <c r="CV168" i="1"/>
  <c r="DL202" i="1"/>
  <c r="DL204" i="1" s="1"/>
  <c r="DL212" i="1" s="1"/>
  <c r="DL168" i="1"/>
  <c r="EB202" i="1"/>
  <c r="EB204" i="1" s="1"/>
  <c r="EB212" i="1" s="1"/>
  <c r="EB168" i="1"/>
  <c r="ER202" i="1"/>
  <c r="ER204" i="1" s="1"/>
  <c r="ER212" i="1" s="1"/>
  <c r="ER168" i="1"/>
  <c r="FH202" i="1"/>
  <c r="FH204" i="1" s="1"/>
  <c r="FH212" i="1" s="1"/>
  <c r="FH168" i="1"/>
  <c r="FX202" i="1"/>
  <c r="FX204" i="1" s="1"/>
  <c r="FX212" i="1" s="1"/>
  <c r="FX168" i="1"/>
  <c r="AM202" i="1"/>
  <c r="AM204" i="1" s="1"/>
  <c r="AM212" i="1" s="1"/>
  <c r="AM168" i="1"/>
  <c r="CA202" i="1"/>
  <c r="CA168" i="1"/>
  <c r="DO202" i="1"/>
  <c r="DO204" i="1" s="1"/>
  <c r="DO212" i="1" s="1"/>
  <c r="DO168" i="1"/>
  <c r="FK202" i="1"/>
  <c r="FK204" i="1" s="1"/>
  <c r="FK212" i="1" s="1"/>
  <c r="FK168" i="1"/>
  <c r="Q202" i="1"/>
  <c r="Q204" i="1" s="1"/>
  <c r="Q212" i="1" s="1"/>
  <c r="Q168" i="1"/>
  <c r="AG202" i="1"/>
  <c r="AG204" i="1" s="1"/>
  <c r="AG212" i="1" s="1"/>
  <c r="AG168" i="1"/>
  <c r="AW202" i="1"/>
  <c r="AW204" i="1" s="1"/>
  <c r="AW212" i="1" s="1"/>
  <c r="AW168" i="1"/>
  <c r="BM202" i="1"/>
  <c r="BM204" i="1" s="1"/>
  <c r="BM212" i="1" s="1"/>
  <c r="BM168" i="1"/>
  <c r="CC202" i="1"/>
  <c r="CC204" i="1" s="1"/>
  <c r="CC212" i="1" s="1"/>
  <c r="CC168" i="1"/>
  <c r="CS202" i="1"/>
  <c r="CS204" i="1" s="1"/>
  <c r="CS212" i="1" s="1"/>
  <c r="CS168" i="1"/>
  <c r="DI202" i="1"/>
  <c r="DI204" i="1" s="1"/>
  <c r="DI212" i="1" s="1"/>
  <c r="DI168" i="1"/>
  <c r="DY202" i="1"/>
  <c r="DY204" i="1" s="1"/>
  <c r="DY212" i="1" s="1"/>
  <c r="DY168" i="1"/>
  <c r="EO202" i="1"/>
  <c r="EO204" i="1" s="1"/>
  <c r="EO212" i="1" s="1"/>
  <c r="EO168" i="1"/>
  <c r="FE202" i="1"/>
  <c r="FE168" i="1"/>
  <c r="FU202" i="1"/>
  <c r="FU204" i="1" s="1"/>
  <c r="FU212" i="1" s="1"/>
  <c r="FU168" i="1"/>
  <c r="R202" i="1"/>
  <c r="R204" i="1" s="1"/>
  <c r="R212" i="1" s="1"/>
  <c r="R168" i="1"/>
  <c r="AH202" i="1"/>
  <c r="AH204" i="1" s="1"/>
  <c r="AH212" i="1" s="1"/>
  <c r="AH168" i="1"/>
  <c r="AX202" i="1"/>
  <c r="AX204" i="1" s="1"/>
  <c r="AX212" i="1" s="1"/>
  <c r="AX168" i="1"/>
  <c r="BN202" i="1"/>
  <c r="BN168" i="1"/>
  <c r="CD202" i="1"/>
  <c r="CD204" i="1" s="1"/>
  <c r="CD212" i="1" s="1"/>
  <c r="CD168" i="1"/>
  <c r="CT202" i="1"/>
  <c r="CT204" i="1" s="1"/>
  <c r="CT212" i="1" s="1"/>
  <c r="CT168" i="1"/>
  <c r="DJ202" i="1"/>
  <c r="DJ204" i="1" s="1"/>
  <c r="DJ212" i="1" s="1"/>
  <c r="DJ168" i="1"/>
  <c r="DZ202" i="1"/>
  <c r="DZ204" i="1" s="1"/>
  <c r="DZ212" i="1" s="1"/>
  <c r="DZ168" i="1"/>
  <c r="EP202" i="1"/>
  <c r="EP204" i="1" s="1"/>
  <c r="EP212" i="1" s="1"/>
  <c r="EP168" i="1"/>
  <c r="FF202" i="1"/>
  <c r="FF204" i="1" s="1"/>
  <c r="FF212" i="1" s="1"/>
  <c r="FF168" i="1"/>
  <c r="FV202" i="1"/>
  <c r="FV204" i="1" s="1"/>
  <c r="FV212" i="1" s="1"/>
  <c r="FV168" i="1"/>
  <c r="BS202" i="1"/>
  <c r="BS204" i="1" s="1"/>
  <c r="BS212" i="1" s="1"/>
  <c r="BS168" i="1"/>
  <c r="EQ202" i="1"/>
  <c r="EQ204" i="1" s="1"/>
  <c r="EQ212" i="1" s="1"/>
  <c r="EQ168" i="1"/>
  <c r="DQ194" i="1"/>
  <c r="DQ177" i="1"/>
  <c r="DQ151" i="1"/>
  <c r="DQ115" i="1"/>
  <c r="DQ104" i="1"/>
  <c r="DQ112" i="1"/>
  <c r="DQ109" i="1"/>
  <c r="DQ111" i="1" s="1"/>
  <c r="BE151" i="1"/>
  <c r="BE109" i="1"/>
  <c r="BE111" i="1" s="1"/>
  <c r="DP194" i="1"/>
  <c r="DP177" i="1"/>
  <c r="DP153" i="1"/>
  <c r="DP115" i="1"/>
  <c r="DP104" i="1"/>
  <c r="DP112" i="1"/>
  <c r="DP109" i="1"/>
  <c r="DP111" i="1" s="1"/>
  <c r="CJ194" i="1"/>
  <c r="CJ177" i="1"/>
  <c r="CJ151" i="1"/>
  <c r="CJ143" i="1"/>
  <c r="CJ153" i="1"/>
  <c r="CJ115" i="1"/>
  <c r="CJ104" i="1"/>
  <c r="CJ112" i="1"/>
  <c r="CJ109" i="1"/>
  <c r="CJ111" i="1" s="1"/>
  <c r="CF194" i="1"/>
  <c r="CF177" i="1"/>
  <c r="CF143" i="1"/>
  <c r="CF147" i="1" s="1"/>
  <c r="CF149" i="1" s="1"/>
  <c r="CF153" i="1"/>
  <c r="CF115" i="1"/>
  <c r="CF104" i="1"/>
  <c r="CF112" i="1"/>
  <c r="CF109" i="1"/>
  <c r="CF111" i="1" s="1"/>
  <c r="BC194" i="1"/>
  <c r="BC177" i="1"/>
  <c r="BC151" i="1"/>
  <c r="BC153" i="1"/>
  <c r="BC109" i="1"/>
  <c r="BC111" i="1" s="1"/>
  <c r="BC115" i="1"/>
  <c r="BC104" i="1"/>
  <c r="BC112" i="1"/>
  <c r="G194" i="1"/>
  <c r="G177" i="1"/>
  <c r="G151" i="1"/>
  <c r="G109" i="1"/>
  <c r="G111" i="1" s="1"/>
  <c r="G115" i="1"/>
  <c r="G104" i="1"/>
  <c r="G112" i="1"/>
  <c r="V194" i="1"/>
  <c r="V109" i="1"/>
  <c r="V111" i="1" s="1"/>
  <c r="EC153" i="1"/>
  <c r="BQ194" i="1"/>
  <c r="BQ177" i="1"/>
  <c r="BQ151" i="1"/>
  <c r="BQ115" i="1"/>
  <c r="BQ104" i="1"/>
  <c r="BQ112" i="1"/>
  <c r="BQ109" i="1"/>
  <c r="BQ111" i="1" s="1"/>
  <c r="E194" i="1"/>
  <c r="E177" i="1"/>
  <c r="E153" i="1"/>
  <c r="E151" i="1"/>
  <c r="E115" i="1"/>
  <c r="E104" i="1"/>
  <c r="E112" i="1"/>
  <c r="E109" i="1"/>
  <c r="E111" i="1" s="1"/>
  <c r="FK194" i="1"/>
  <c r="FK177" i="1"/>
  <c r="FK151" i="1"/>
  <c r="FK109" i="1"/>
  <c r="FK111" i="1" s="1"/>
  <c r="FK115" i="1"/>
  <c r="FK104" i="1"/>
  <c r="FK112" i="1"/>
  <c r="EU151" i="1"/>
  <c r="EE194" i="1"/>
  <c r="EE177" i="1"/>
  <c r="EE145" i="1"/>
  <c r="EE147" i="1" s="1"/>
  <c r="EE149" i="1" s="1"/>
  <c r="EE153" i="1"/>
  <c r="EE109" i="1"/>
  <c r="EE111" i="1" s="1"/>
  <c r="EE115" i="1"/>
  <c r="EE104" i="1"/>
  <c r="EE112" i="1"/>
  <c r="DO194" i="1"/>
  <c r="DO177" i="1"/>
  <c r="DO145" i="1"/>
  <c r="DO151" i="1"/>
  <c r="DO153" i="1"/>
  <c r="DO109" i="1"/>
  <c r="DO111" i="1" s="1"/>
  <c r="DO115" i="1"/>
  <c r="DO104" i="1"/>
  <c r="DO112" i="1"/>
  <c r="CY194" i="1"/>
  <c r="CY177" i="1"/>
  <c r="CY145" i="1"/>
  <c r="CY147" i="1" s="1"/>
  <c r="CY149" i="1" s="1"/>
  <c r="CY153" i="1"/>
  <c r="CY109" i="1"/>
  <c r="CY111" i="1" s="1"/>
  <c r="CY115" i="1"/>
  <c r="CY104" i="1"/>
  <c r="CY112" i="1"/>
  <c r="CI194" i="1"/>
  <c r="CI177" i="1"/>
  <c r="CI145" i="1"/>
  <c r="CI151" i="1"/>
  <c r="CI153" i="1"/>
  <c r="CI109" i="1"/>
  <c r="CI111" i="1" s="1"/>
  <c r="CI115" i="1"/>
  <c r="CI104" i="1"/>
  <c r="CI112" i="1"/>
  <c r="BO194" i="1"/>
  <c r="BO177" i="1"/>
  <c r="BO145" i="1"/>
  <c r="BO147" i="1" s="1"/>
  <c r="BO149" i="1" s="1"/>
  <c r="BO151" i="1"/>
  <c r="BO153" i="1"/>
  <c r="BO109" i="1"/>
  <c r="BO111" i="1" s="1"/>
  <c r="BO115" i="1"/>
  <c r="BO104" i="1"/>
  <c r="BO112" i="1"/>
  <c r="AD194" i="1"/>
  <c r="AD177" i="1"/>
  <c r="AD151" i="1"/>
  <c r="AD112" i="1"/>
  <c r="AD109" i="1"/>
  <c r="AD111" i="1" s="1"/>
  <c r="AD115" i="1"/>
  <c r="AD104" i="1"/>
  <c r="D147" i="1"/>
  <c r="D149" i="1" s="1"/>
  <c r="FE145" i="1"/>
  <c r="FE147" i="1" s="1"/>
  <c r="FE149" i="1" s="1"/>
  <c r="AU147" i="1"/>
  <c r="AU149" i="1" s="1"/>
  <c r="FN143" i="1"/>
  <c r="DR143" i="1"/>
  <c r="X187" i="1"/>
  <c r="X188" i="1"/>
  <c r="X213" i="1" s="1"/>
  <c r="X181" i="1"/>
  <c r="X185" i="1"/>
  <c r="X183" i="1"/>
  <c r="X179" i="1"/>
  <c r="EO157" i="1"/>
  <c r="CC194" i="1"/>
  <c r="CC177" i="1"/>
  <c r="CC153" i="1"/>
  <c r="CC115" i="1"/>
  <c r="CC104" i="1"/>
  <c r="CC112" i="1"/>
  <c r="CC109" i="1"/>
  <c r="CC111" i="1" s="1"/>
  <c r="Q194" i="1"/>
  <c r="Q177" i="1"/>
  <c r="Q153" i="1"/>
  <c r="Q151" i="1"/>
  <c r="Q115" i="1"/>
  <c r="Q104" i="1"/>
  <c r="Q112" i="1"/>
  <c r="Q109" i="1"/>
  <c r="Q111" i="1" s="1"/>
  <c r="ET194" i="1"/>
  <c r="ET177" i="1"/>
  <c r="ET153" i="1"/>
  <c r="ET112" i="1"/>
  <c r="ET109" i="1"/>
  <c r="ET111" i="1" s="1"/>
  <c r="ET115" i="1"/>
  <c r="ET104" i="1"/>
  <c r="ED194" i="1"/>
  <c r="ED177" i="1"/>
  <c r="ED151" i="1"/>
  <c r="ED112" i="1"/>
  <c r="ED109" i="1"/>
  <c r="ED111" i="1" s="1"/>
  <c r="ED115" i="1"/>
  <c r="ED104" i="1"/>
  <c r="DN194" i="1"/>
  <c r="DN177" i="1"/>
  <c r="DN153" i="1"/>
  <c r="DN151" i="1"/>
  <c r="DN112" i="1"/>
  <c r="DN109" i="1"/>
  <c r="DN111" i="1" s="1"/>
  <c r="DN115" i="1"/>
  <c r="DN104" i="1"/>
  <c r="CX194" i="1"/>
  <c r="CX177" i="1"/>
  <c r="CX153" i="1"/>
  <c r="CX151" i="1"/>
  <c r="CX112" i="1"/>
  <c r="CX109" i="1"/>
  <c r="CX111" i="1" s="1"/>
  <c r="CX115" i="1"/>
  <c r="CX104" i="1"/>
  <c r="CH194" i="1"/>
  <c r="CH177" i="1"/>
  <c r="CH153" i="1"/>
  <c r="CH112" i="1"/>
  <c r="CH109" i="1"/>
  <c r="CH111" i="1" s="1"/>
  <c r="CH115" i="1"/>
  <c r="CH104" i="1"/>
  <c r="BF194" i="1"/>
  <c r="BF177" i="1"/>
  <c r="BF151" i="1"/>
  <c r="BF112" i="1"/>
  <c r="BF109" i="1"/>
  <c r="BF111" i="1" s="1"/>
  <c r="BF115" i="1"/>
  <c r="BF104" i="1"/>
  <c r="FQ194" i="1"/>
  <c r="FQ177" i="1"/>
  <c r="FQ153" i="1"/>
  <c r="FQ151" i="1"/>
  <c r="FQ115" i="1"/>
  <c r="FQ104" i="1"/>
  <c r="FQ112" i="1"/>
  <c r="FQ109" i="1"/>
  <c r="FQ111" i="1" s="1"/>
  <c r="DE194" i="1"/>
  <c r="DE177" i="1"/>
  <c r="DE153" i="1"/>
  <c r="DE115" i="1"/>
  <c r="DE104" i="1"/>
  <c r="DE112" i="1"/>
  <c r="DE109" i="1"/>
  <c r="DE111" i="1" s="1"/>
  <c r="AS194" i="1"/>
  <c r="AS177" i="1"/>
  <c r="AS151" i="1"/>
  <c r="AS115" i="1"/>
  <c r="AS104" i="1"/>
  <c r="AS112" i="1"/>
  <c r="AS109" i="1"/>
  <c r="AS111" i="1" s="1"/>
  <c r="BI121" i="1"/>
  <c r="BI118" i="1"/>
  <c r="DY121" i="1"/>
  <c r="DY118" i="1"/>
  <c r="FI121" i="1"/>
  <c r="FI118" i="1"/>
  <c r="AH121" i="1"/>
  <c r="AH118" i="1"/>
  <c r="BN121" i="1"/>
  <c r="BN118" i="1"/>
  <c r="CT121" i="1"/>
  <c r="CT118" i="1"/>
  <c r="DV121" i="1"/>
  <c r="DV118" i="1"/>
  <c r="FN121" i="1"/>
  <c r="FN118" i="1"/>
  <c r="S121" i="1"/>
  <c r="S118" i="1"/>
  <c r="AI121" i="1"/>
  <c r="AI118" i="1"/>
  <c r="AY121" i="1"/>
  <c r="AY118" i="1"/>
  <c r="BO121" i="1"/>
  <c r="BO118" i="1"/>
  <c r="CE121" i="1"/>
  <c r="CE118" i="1"/>
  <c r="CU121" i="1"/>
  <c r="CU118" i="1"/>
  <c r="DK121" i="1"/>
  <c r="DK118" i="1"/>
  <c r="EA121" i="1"/>
  <c r="EA118" i="1"/>
  <c r="EQ121" i="1"/>
  <c r="EQ118" i="1"/>
  <c r="FG121" i="1"/>
  <c r="FG118" i="1"/>
  <c r="FW121" i="1"/>
  <c r="FW118" i="1"/>
  <c r="AW121" i="1"/>
  <c r="AW118" i="1"/>
  <c r="DE121" i="1"/>
  <c r="DE118" i="1"/>
  <c r="FE121" i="1"/>
  <c r="FE118" i="1"/>
  <c r="ED121" i="1"/>
  <c r="ED118" i="1"/>
  <c r="D121" i="1"/>
  <c r="D118" i="1"/>
  <c r="T121" i="1"/>
  <c r="T118" i="1"/>
  <c r="AJ121" i="1"/>
  <c r="AJ118" i="1"/>
  <c r="AZ121" i="1"/>
  <c r="AZ118" i="1"/>
  <c r="BP121" i="1"/>
  <c r="BP118" i="1"/>
  <c r="CF121" i="1"/>
  <c r="CF118" i="1"/>
  <c r="CV121" i="1"/>
  <c r="CV118" i="1"/>
  <c r="DL121" i="1"/>
  <c r="DL118" i="1"/>
  <c r="EB121" i="1"/>
  <c r="EB118" i="1"/>
  <c r="ER121" i="1"/>
  <c r="ER118" i="1"/>
  <c r="FH121" i="1"/>
  <c r="FH118" i="1"/>
  <c r="FX121" i="1"/>
  <c r="FX118" i="1"/>
  <c r="BQ121" i="1"/>
  <c r="BQ118" i="1"/>
  <c r="EW121" i="1"/>
  <c r="EW118" i="1"/>
  <c r="BE121" i="1"/>
  <c r="BE118" i="1"/>
  <c r="DM121" i="1"/>
  <c r="DM118" i="1"/>
  <c r="Z121" i="1"/>
  <c r="Z118" i="1"/>
  <c r="BB121" i="1"/>
  <c r="BB118" i="1"/>
  <c r="CH121" i="1"/>
  <c r="CH118" i="1"/>
  <c r="DR121" i="1"/>
  <c r="DR118" i="1"/>
  <c r="FR121" i="1"/>
  <c r="FR118" i="1"/>
  <c r="EB194" i="1"/>
  <c r="EB177" i="1"/>
  <c r="EB151" i="1"/>
  <c r="EB143" i="1"/>
  <c r="EB147" i="1" s="1"/>
  <c r="EB149" i="1" s="1"/>
  <c r="EB153" i="1"/>
  <c r="EB115" i="1"/>
  <c r="EB104" i="1"/>
  <c r="EB112" i="1"/>
  <c r="EB109" i="1"/>
  <c r="EB111" i="1" s="1"/>
  <c r="CV194" i="1"/>
  <c r="CV177" i="1"/>
  <c r="CV143" i="1"/>
  <c r="CV153" i="1"/>
  <c r="CV115" i="1"/>
  <c r="CV104" i="1"/>
  <c r="CV112" i="1"/>
  <c r="CV109" i="1"/>
  <c r="CV111" i="1" s="1"/>
  <c r="BT194" i="1"/>
  <c r="BT177" i="1"/>
  <c r="BT159" i="1"/>
  <c r="BT155" i="1"/>
  <c r="BT161" i="1"/>
  <c r="BT157" i="1"/>
  <c r="BT153" i="1"/>
  <c r="BT115" i="1"/>
  <c r="BT104" i="1"/>
  <c r="BT112" i="1"/>
  <c r="BT109" i="1"/>
  <c r="BT111" i="1" s="1"/>
  <c r="AA194" i="1"/>
  <c r="AA177" i="1"/>
  <c r="AA151" i="1"/>
  <c r="AA109" i="1"/>
  <c r="AA111" i="1" s="1"/>
  <c r="AA115" i="1"/>
  <c r="AA104" i="1"/>
  <c r="AA112" i="1"/>
  <c r="AH194" i="1"/>
  <c r="AH177" i="1"/>
  <c r="AH153" i="1"/>
  <c r="AH151" i="1"/>
  <c r="AH112" i="1"/>
  <c r="AH109" i="1"/>
  <c r="AH111" i="1" s="1"/>
  <c r="AH115" i="1"/>
  <c r="AH104" i="1"/>
  <c r="AI202" i="1"/>
  <c r="AI204" i="1" s="1"/>
  <c r="AI212" i="1" s="1"/>
  <c r="AI168" i="1"/>
  <c r="BW202" i="1"/>
  <c r="BW204" i="1" s="1"/>
  <c r="BW212" i="1" s="1"/>
  <c r="BW168" i="1"/>
  <c r="DK202" i="1"/>
  <c r="DK204" i="1" s="1"/>
  <c r="DK212" i="1" s="1"/>
  <c r="DK168" i="1"/>
  <c r="EU202" i="1"/>
  <c r="EU204" i="1" s="1"/>
  <c r="EU212" i="1" s="1"/>
  <c r="EU168" i="1"/>
  <c r="H202" i="1"/>
  <c r="H204" i="1" s="1"/>
  <c r="H212" i="1" s="1"/>
  <c r="H168" i="1"/>
  <c r="X202" i="1"/>
  <c r="X204" i="1" s="1"/>
  <c r="X212" i="1" s="1"/>
  <c r="X168" i="1"/>
  <c r="AN202" i="1"/>
  <c r="AN204" i="1" s="1"/>
  <c r="AN212" i="1" s="1"/>
  <c r="AN168" i="1"/>
  <c r="BD202" i="1"/>
  <c r="BD204" i="1" s="1"/>
  <c r="BD212" i="1" s="1"/>
  <c r="BD168" i="1"/>
  <c r="BT202" i="1"/>
  <c r="BT204" i="1" s="1"/>
  <c r="BT212" i="1" s="1"/>
  <c r="BT168" i="1"/>
  <c r="CJ202" i="1"/>
  <c r="CJ204" i="1" s="1"/>
  <c r="CJ212" i="1" s="1"/>
  <c r="CJ168" i="1"/>
  <c r="CZ202" i="1"/>
  <c r="CZ204" i="1" s="1"/>
  <c r="CZ212" i="1" s="1"/>
  <c r="CZ168" i="1"/>
  <c r="DP202" i="1"/>
  <c r="DP204" i="1" s="1"/>
  <c r="DP212" i="1" s="1"/>
  <c r="DP168" i="1"/>
  <c r="EF202" i="1"/>
  <c r="EF204" i="1" s="1"/>
  <c r="EF212" i="1" s="1"/>
  <c r="EF168" i="1"/>
  <c r="EV202" i="1"/>
  <c r="EV204" i="1" s="1"/>
  <c r="EV212" i="1" s="1"/>
  <c r="EV168" i="1"/>
  <c r="FL202" i="1"/>
  <c r="FL204" i="1" s="1"/>
  <c r="FL212" i="1" s="1"/>
  <c r="FL168" i="1"/>
  <c r="G202" i="1"/>
  <c r="G204" i="1" s="1"/>
  <c r="G212" i="1" s="1"/>
  <c r="G168" i="1"/>
  <c r="AU202" i="1"/>
  <c r="AU204" i="1" s="1"/>
  <c r="AU212" i="1" s="1"/>
  <c r="AU168" i="1"/>
  <c r="CM202" i="1"/>
  <c r="CM204" i="1" s="1"/>
  <c r="CM212" i="1" s="1"/>
  <c r="CM168" i="1"/>
  <c r="EA202" i="1"/>
  <c r="EA204" i="1" s="1"/>
  <c r="EA212" i="1" s="1"/>
  <c r="EA168" i="1"/>
  <c r="E202" i="1"/>
  <c r="E204" i="1" s="1"/>
  <c r="E212" i="1" s="1"/>
  <c r="E168" i="1"/>
  <c r="U202" i="1"/>
  <c r="U204" i="1" s="1"/>
  <c r="U212" i="1" s="1"/>
  <c r="U168" i="1"/>
  <c r="AK202" i="1"/>
  <c r="AK204" i="1" s="1"/>
  <c r="AK212" i="1" s="1"/>
  <c r="AK168" i="1"/>
  <c r="BA202" i="1"/>
  <c r="BA204" i="1" s="1"/>
  <c r="BA212" i="1" s="1"/>
  <c r="BA168" i="1"/>
  <c r="BQ202" i="1"/>
  <c r="BQ204" i="1" s="1"/>
  <c r="BQ212" i="1" s="1"/>
  <c r="BQ168" i="1"/>
  <c r="CG202" i="1"/>
  <c r="CG204" i="1" s="1"/>
  <c r="CG212" i="1" s="1"/>
  <c r="CG168" i="1"/>
  <c r="CW202" i="1"/>
  <c r="CW204" i="1" s="1"/>
  <c r="CW212" i="1" s="1"/>
  <c r="CW168" i="1"/>
  <c r="DM202" i="1"/>
  <c r="DM204" i="1" s="1"/>
  <c r="DM212" i="1" s="1"/>
  <c r="DM168" i="1"/>
  <c r="EC202" i="1"/>
  <c r="EC204" i="1" s="1"/>
  <c r="EC212" i="1" s="1"/>
  <c r="EC168" i="1"/>
  <c r="ES202" i="1"/>
  <c r="ES168" i="1"/>
  <c r="FI202" i="1"/>
  <c r="FI204" i="1" s="1"/>
  <c r="FI212" i="1" s="1"/>
  <c r="FI168" i="1"/>
  <c r="F202" i="1"/>
  <c r="F204" i="1" s="1"/>
  <c r="F212" i="1" s="1"/>
  <c r="F168" i="1"/>
  <c r="V202" i="1"/>
  <c r="V204" i="1" s="1"/>
  <c r="V212" i="1" s="1"/>
  <c r="V168" i="1"/>
  <c r="AL202" i="1"/>
  <c r="AL204" i="1" s="1"/>
  <c r="AL212" i="1" s="1"/>
  <c r="AL168" i="1"/>
  <c r="BB202" i="1"/>
  <c r="BB204" i="1" s="1"/>
  <c r="BB212" i="1" s="1"/>
  <c r="BB168" i="1"/>
  <c r="BR202" i="1"/>
  <c r="BR204" i="1" s="1"/>
  <c r="BR212" i="1" s="1"/>
  <c r="BR168" i="1"/>
  <c r="CH202" i="1"/>
  <c r="CH204" i="1" s="1"/>
  <c r="CH212" i="1" s="1"/>
  <c r="CH168" i="1"/>
  <c r="CX202" i="1"/>
  <c r="CX204" i="1" s="1"/>
  <c r="CX212" i="1" s="1"/>
  <c r="CX168" i="1"/>
  <c r="DN202" i="1"/>
  <c r="DN204" i="1" s="1"/>
  <c r="DN212" i="1" s="1"/>
  <c r="DN168" i="1"/>
  <c r="ED202" i="1"/>
  <c r="ED204" i="1" s="1"/>
  <c r="ED212" i="1" s="1"/>
  <c r="ED168" i="1"/>
  <c r="ET202" i="1"/>
  <c r="ET204" i="1" s="1"/>
  <c r="ET212" i="1" s="1"/>
  <c r="ET168" i="1"/>
  <c r="FJ202" i="1"/>
  <c r="FJ204" i="1" s="1"/>
  <c r="FJ212" i="1" s="1"/>
  <c r="FJ168" i="1"/>
  <c r="O202" i="1"/>
  <c r="O168" i="1"/>
  <c r="CI202" i="1"/>
  <c r="CI204" i="1" s="1"/>
  <c r="CI212" i="1" s="1"/>
  <c r="CI168" i="1"/>
  <c r="FC202" i="1"/>
  <c r="FC204" i="1" s="1"/>
  <c r="FC212" i="1" s="1"/>
  <c r="FC168" i="1"/>
  <c r="EG153" i="1"/>
  <c r="BU194" i="1"/>
  <c r="BU104" i="1"/>
  <c r="I194" i="1"/>
  <c r="I177" i="1"/>
  <c r="I153" i="1"/>
  <c r="I151" i="1"/>
  <c r="I115" i="1"/>
  <c r="I104" i="1"/>
  <c r="I112" i="1"/>
  <c r="I109" i="1"/>
  <c r="I111" i="1" s="1"/>
  <c r="FX194" i="1"/>
  <c r="FX177" i="1"/>
  <c r="FX159" i="1"/>
  <c r="FX155" i="1"/>
  <c r="FX161" i="1"/>
  <c r="FX157" i="1"/>
  <c r="FX153" i="1"/>
  <c r="FX115" i="1"/>
  <c r="FX104" i="1"/>
  <c r="FX112" i="1"/>
  <c r="FX109" i="1"/>
  <c r="FX111" i="1" s="1"/>
  <c r="FL109" i="1"/>
  <c r="FL111" i="1" s="1"/>
  <c r="FH194" i="1"/>
  <c r="FH177" i="1"/>
  <c r="FH143" i="1"/>
  <c r="FH147" i="1" s="1"/>
  <c r="FH149" i="1" s="1"/>
  <c r="FH153" i="1"/>
  <c r="FH115" i="1"/>
  <c r="FH104" i="1"/>
  <c r="FH112" i="1"/>
  <c r="FH109" i="1"/>
  <c r="FH111" i="1" s="1"/>
  <c r="EV194" i="1"/>
  <c r="EV177" i="1"/>
  <c r="EV143" i="1"/>
  <c r="EV147" i="1" s="1"/>
  <c r="EV149" i="1" s="1"/>
  <c r="EV153" i="1"/>
  <c r="EV115" i="1"/>
  <c r="EV104" i="1"/>
  <c r="EV112" i="1"/>
  <c r="EV109" i="1"/>
  <c r="EV111" i="1" s="1"/>
  <c r="ER194" i="1"/>
  <c r="ER177" i="1"/>
  <c r="ER143" i="1"/>
  <c r="ER153" i="1"/>
  <c r="ER115" i="1"/>
  <c r="ER104" i="1"/>
  <c r="ER112" i="1"/>
  <c r="ER109" i="1"/>
  <c r="ER111" i="1" s="1"/>
  <c r="DX194" i="1"/>
  <c r="DX177" i="1"/>
  <c r="DX159" i="1"/>
  <c r="DX155" i="1"/>
  <c r="DX161" i="1"/>
  <c r="DX157" i="1"/>
  <c r="DX153" i="1"/>
  <c r="DX115" i="1"/>
  <c r="DX104" i="1"/>
  <c r="DX112" i="1"/>
  <c r="DX109" i="1"/>
  <c r="DX111" i="1" s="1"/>
  <c r="CR194" i="1"/>
  <c r="CR177" i="1"/>
  <c r="CR143" i="1"/>
  <c r="CR147" i="1" s="1"/>
  <c r="CR149" i="1" s="1"/>
  <c r="CR153" i="1"/>
  <c r="CR115" i="1"/>
  <c r="CR104" i="1"/>
  <c r="CR112" i="1"/>
  <c r="CR109" i="1"/>
  <c r="CR111" i="1" s="1"/>
  <c r="BH194" i="1"/>
  <c r="BH177" i="1"/>
  <c r="BH151" i="1"/>
  <c r="BH115" i="1"/>
  <c r="BH104" i="1"/>
  <c r="BH112" i="1"/>
  <c r="BH109" i="1"/>
  <c r="BH111" i="1" s="1"/>
  <c r="AB194" i="1"/>
  <c r="AB177" i="1"/>
  <c r="AB151" i="1"/>
  <c r="AB115" i="1"/>
  <c r="AB104" i="1"/>
  <c r="AB112" i="1"/>
  <c r="AB109" i="1"/>
  <c r="AB111" i="1" s="1"/>
  <c r="BS194" i="1"/>
  <c r="BS177" i="1"/>
  <c r="BS145" i="1"/>
  <c r="BS147" i="1" s="1"/>
  <c r="BS149" i="1" s="1"/>
  <c r="BS151" i="1"/>
  <c r="BS153" i="1"/>
  <c r="BS109" i="1"/>
  <c r="BS111" i="1" s="1"/>
  <c r="BS115" i="1"/>
  <c r="BS104" i="1"/>
  <c r="BS112" i="1"/>
  <c r="S194" i="1"/>
  <c r="S177" i="1"/>
  <c r="S151" i="1"/>
  <c r="S153" i="1"/>
  <c r="S109" i="1"/>
  <c r="S111" i="1" s="1"/>
  <c r="S115" i="1"/>
  <c r="S104" i="1"/>
  <c r="S112" i="1"/>
  <c r="AL194" i="1"/>
  <c r="AL177" i="1"/>
  <c r="AL153" i="1"/>
  <c r="AL112" i="1"/>
  <c r="AL109" i="1"/>
  <c r="AL111" i="1" s="1"/>
  <c r="AL115" i="1"/>
  <c r="AL104" i="1"/>
  <c r="ES194" i="1"/>
  <c r="ES177" i="1"/>
  <c r="ES153" i="1"/>
  <c r="ES115" i="1"/>
  <c r="ES104" i="1"/>
  <c r="ES112" i="1"/>
  <c r="ES109" i="1"/>
  <c r="ES111" i="1" s="1"/>
  <c r="U194" i="1"/>
  <c r="U177" i="1"/>
  <c r="U153" i="1"/>
  <c r="U115" i="1"/>
  <c r="U104" i="1"/>
  <c r="U112" i="1"/>
  <c r="U109" i="1"/>
  <c r="U111" i="1" s="1"/>
  <c r="FO194" i="1"/>
  <c r="FO177" i="1"/>
  <c r="FO145" i="1"/>
  <c r="FO151" i="1"/>
  <c r="FO153" i="1"/>
  <c r="FO109" i="1"/>
  <c r="FO111" i="1" s="1"/>
  <c r="FO115" i="1"/>
  <c r="FO104" i="1"/>
  <c r="FO112" i="1"/>
  <c r="EY194" i="1"/>
  <c r="EY177" i="1"/>
  <c r="EY145" i="1"/>
  <c r="EY151" i="1"/>
  <c r="EY153" i="1"/>
  <c r="EY109" i="1"/>
  <c r="EY111" i="1" s="1"/>
  <c r="EY115" i="1"/>
  <c r="EY104" i="1"/>
  <c r="EY112" i="1"/>
  <c r="EI194" i="1"/>
  <c r="EI177" i="1"/>
  <c r="EI145" i="1"/>
  <c r="EI151" i="1"/>
  <c r="EI153" i="1"/>
  <c r="EI109" i="1"/>
  <c r="EI111" i="1" s="1"/>
  <c r="EI115" i="1"/>
  <c r="EI104" i="1"/>
  <c r="EI112" i="1"/>
  <c r="DS194" i="1"/>
  <c r="DS177" i="1"/>
  <c r="DS145" i="1"/>
  <c r="DS151" i="1"/>
  <c r="DS153" i="1"/>
  <c r="DS109" i="1"/>
  <c r="DS111" i="1" s="1"/>
  <c r="DS115" i="1"/>
  <c r="DS104" i="1"/>
  <c r="DS112" i="1"/>
  <c r="DC194" i="1"/>
  <c r="DC177" i="1"/>
  <c r="DC159" i="1"/>
  <c r="DC155" i="1"/>
  <c r="DC161" i="1"/>
  <c r="DC157" i="1"/>
  <c r="DC153" i="1"/>
  <c r="DC109" i="1"/>
  <c r="DC111" i="1" s="1"/>
  <c r="DC115" i="1"/>
  <c r="DC104" i="1"/>
  <c r="DC112" i="1"/>
  <c r="CM145" i="1"/>
  <c r="CM147" i="1" s="1"/>
  <c r="CM149" i="1" s="1"/>
  <c r="BW177" i="1"/>
  <c r="AI194" i="1"/>
  <c r="AI177" i="1"/>
  <c r="AI153" i="1"/>
  <c r="AI109" i="1"/>
  <c r="AI111" i="1" s="1"/>
  <c r="AI115" i="1"/>
  <c r="AI104" i="1"/>
  <c r="AI112" i="1"/>
  <c r="AT194" i="1"/>
  <c r="AT177" i="1"/>
  <c r="AT151" i="1"/>
  <c r="AT112" i="1"/>
  <c r="AT109" i="1"/>
  <c r="AT111" i="1" s="1"/>
  <c r="AT115" i="1"/>
  <c r="AT104" i="1"/>
  <c r="BY147" i="1" l="1"/>
  <c r="BY149" i="1" s="1"/>
  <c r="V145" i="1"/>
  <c r="Q147" i="1"/>
  <c r="Q149" i="1" s="1"/>
  <c r="CU155" i="1"/>
  <c r="DB147" i="1"/>
  <c r="DB149" i="1" s="1"/>
  <c r="V112" i="1"/>
  <c r="BE112" i="1"/>
  <c r="BL109" i="1"/>
  <c r="BL111" i="1" s="1"/>
  <c r="BL153" i="1"/>
  <c r="CU104" i="1"/>
  <c r="CU157" i="1"/>
  <c r="CU177" i="1"/>
  <c r="CU188" i="1" s="1"/>
  <c r="CU213" i="1" s="1"/>
  <c r="P109" i="1"/>
  <c r="P111" i="1" s="1"/>
  <c r="P153" i="1"/>
  <c r="AV112" i="1"/>
  <c r="AV143" i="1"/>
  <c r="AV147" i="1" s="1"/>
  <c r="AV149" i="1" s="1"/>
  <c r="DG204" i="1"/>
  <c r="DG212" i="1" s="1"/>
  <c r="DX204" i="1"/>
  <c r="DX212" i="1" s="1"/>
  <c r="FS204" i="1"/>
  <c r="FS212" i="1" s="1"/>
  <c r="EW194" i="1"/>
  <c r="EW251" i="1" s="1"/>
  <c r="DB204" i="1"/>
  <c r="DB212" i="1" s="1"/>
  <c r="FN104" i="1"/>
  <c r="FN151" i="1"/>
  <c r="AG109" i="1"/>
  <c r="AG111" i="1" s="1"/>
  <c r="FN145" i="1"/>
  <c r="FN147" i="1" s="1"/>
  <c r="FN149" i="1" s="1"/>
  <c r="BL145" i="1"/>
  <c r="BW112" i="1"/>
  <c r="BW113" i="1" s="1"/>
  <c r="BW123" i="1" s="1"/>
  <c r="CM104" i="1"/>
  <c r="FO147" i="1"/>
  <c r="FO149" i="1" s="1"/>
  <c r="EC194" i="1"/>
  <c r="EC196" i="1" s="1"/>
  <c r="BE177" i="1"/>
  <c r="BN204" i="1"/>
  <c r="BN212" i="1" s="1"/>
  <c r="BW104" i="1"/>
  <c r="CM115" i="1"/>
  <c r="CM122" i="1" s="1"/>
  <c r="O204" i="1"/>
  <c r="O212" i="1" s="1"/>
  <c r="CX113" i="1"/>
  <c r="CX123" i="1" s="1"/>
  <c r="ED113" i="1"/>
  <c r="ED123" i="1" s="1"/>
  <c r="FJ104" i="1"/>
  <c r="V104" i="1"/>
  <c r="V153" i="1"/>
  <c r="BE104" i="1"/>
  <c r="BE194" i="1"/>
  <c r="BE251" i="1" s="1"/>
  <c r="BL112" i="1"/>
  <c r="BL143" i="1"/>
  <c r="K109" i="1"/>
  <c r="K111" i="1" s="1"/>
  <c r="CU115" i="1"/>
  <c r="CU122" i="1" s="1"/>
  <c r="CU161" i="1"/>
  <c r="CU194" i="1"/>
  <c r="P112" i="1"/>
  <c r="P177" i="1"/>
  <c r="P183" i="1" s="1"/>
  <c r="AV104" i="1"/>
  <c r="AV177" i="1"/>
  <c r="FP147" i="1"/>
  <c r="FP149" i="1" s="1"/>
  <c r="BN109" i="1"/>
  <c r="BN111" i="1" s="1"/>
  <c r="FN115" i="1"/>
  <c r="FN153" i="1"/>
  <c r="AG151" i="1"/>
  <c r="DJ147" i="1"/>
  <c r="DJ149" i="1" s="1"/>
  <c r="EG143" i="1"/>
  <c r="FL151" i="1"/>
  <c r="BW151" i="1"/>
  <c r="CM151" i="1"/>
  <c r="CG115" i="1"/>
  <c r="EG109" i="1"/>
  <c r="EG111" i="1" s="1"/>
  <c r="FJ151" i="1"/>
  <c r="EO115" i="1"/>
  <c r="EO122" i="1" s="1"/>
  <c r="DR147" i="1"/>
  <c r="DR149" i="1" s="1"/>
  <c r="CI147" i="1"/>
  <c r="CI149" i="1" s="1"/>
  <c r="EU104" i="1"/>
  <c r="EC104" i="1"/>
  <c r="V115" i="1"/>
  <c r="V177" i="1"/>
  <c r="FE204" i="1"/>
  <c r="FE212" i="1" s="1"/>
  <c r="BL104" i="1"/>
  <c r="CU109" i="1"/>
  <c r="CU111" i="1" s="1"/>
  <c r="P104" i="1"/>
  <c r="AV115" i="1"/>
  <c r="AV194" i="1"/>
  <c r="AV251" i="1" s="1"/>
  <c r="BZ204" i="1"/>
  <c r="BZ212" i="1" s="1"/>
  <c r="CB204" i="1"/>
  <c r="CB212" i="1" s="1"/>
  <c r="BN177" i="1"/>
  <c r="CE204" i="1"/>
  <c r="CE212" i="1" s="1"/>
  <c r="FN109" i="1"/>
  <c r="FN111" i="1" s="1"/>
  <c r="E147" i="1"/>
  <c r="E149" i="1" s="1"/>
  <c r="EH147" i="1"/>
  <c r="EH149" i="1" s="1"/>
  <c r="AY147" i="1"/>
  <c r="AY149" i="1" s="1"/>
  <c r="BF147" i="1"/>
  <c r="BF149" i="1" s="1"/>
  <c r="Y143" i="1"/>
  <c r="Y147" i="1" s="1"/>
  <c r="Y149" i="1" s="1"/>
  <c r="Y145" i="1"/>
  <c r="W145" i="1"/>
  <c r="W143" i="1"/>
  <c r="BW115" i="1"/>
  <c r="BW119" i="1" s="1"/>
  <c r="BW194" i="1"/>
  <c r="CM109" i="1"/>
  <c r="CM111" i="1" s="1"/>
  <c r="CM177" i="1"/>
  <c r="DS113" i="1"/>
  <c r="DS123" i="1" s="1"/>
  <c r="EI147" i="1"/>
  <c r="EI149" i="1" s="1"/>
  <c r="CG109" i="1"/>
  <c r="CG111" i="1" s="1"/>
  <c r="CG153" i="1"/>
  <c r="AL113" i="1"/>
  <c r="AL123" i="1" s="1"/>
  <c r="S113" i="1"/>
  <c r="S123" i="1" s="1"/>
  <c r="CR113" i="1"/>
  <c r="CR123" i="1" s="1"/>
  <c r="DX113" i="1"/>
  <c r="DX123" i="1" s="1"/>
  <c r="ER147" i="1"/>
  <c r="ER149" i="1" s="1"/>
  <c r="FL112" i="1"/>
  <c r="FL177" i="1"/>
  <c r="FL187" i="1" s="1"/>
  <c r="BU115" i="1"/>
  <c r="AH113" i="1"/>
  <c r="AH123" i="1" s="1"/>
  <c r="CV113" i="1"/>
  <c r="CV123" i="1" s="1"/>
  <c r="EB113" i="1"/>
  <c r="EB123" i="1" s="1"/>
  <c r="DE113" i="1"/>
  <c r="DE123" i="1" s="1"/>
  <c r="EO109" i="1"/>
  <c r="EO111" i="1" s="1"/>
  <c r="EO155" i="1"/>
  <c r="EO161" i="1"/>
  <c r="W112" i="1"/>
  <c r="W153" i="1"/>
  <c r="CY113" i="1"/>
  <c r="CY123" i="1" s="1"/>
  <c r="DO113" i="1"/>
  <c r="DO123" i="1" s="1"/>
  <c r="EU115" i="1"/>
  <c r="EU145" i="1"/>
  <c r="EU147" i="1" s="1"/>
  <c r="EU149" i="1" s="1"/>
  <c r="EC115" i="1"/>
  <c r="EC157" i="1"/>
  <c r="CT113" i="1"/>
  <c r="CT123" i="1" s="1"/>
  <c r="FF177" i="1"/>
  <c r="FF179" i="1" s="1"/>
  <c r="K112" i="1"/>
  <c r="K153" i="1"/>
  <c r="BN112" i="1"/>
  <c r="BN194" i="1"/>
  <c r="BN196" i="1" s="1"/>
  <c r="EW115" i="1"/>
  <c r="AG112" i="1"/>
  <c r="AG177" i="1"/>
  <c r="K143" i="1"/>
  <c r="K147" i="1" s="1"/>
  <c r="K149" i="1" s="1"/>
  <c r="CG143" i="1"/>
  <c r="BN143" i="1"/>
  <c r="BN147" i="1" s="1"/>
  <c r="BN149" i="1" s="1"/>
  <c r="CU147" i="1"/>
  <c r="CU149" i="1" s="1"/>
  <c r="FK147" i="1"/>
  <c r="FK149" i="1" s="1"/>
  <c r="CG145" i="1"/>
  <c r="DW147" i="1"/>
  <c r="DW149" i="1" s="1"/>
  <c r="DO147" i="1"/>
  <c r="DO149" i="1" s="1"/>
  <c r="X251" i="1"/>
  <c r="X196" i="1"/>
  <c r="X220" i="1" s="1"/>
  <c r="CM112" i="1"/>
  <c r="CM153" i="1"/>
  <c r="EI113" i="1"/>
  <c r="EI123" i="1" s="1"/>
  <c r="CG112" i="1"/>
  <c r="CG177" i="1"/>
  <c r="BS155" i="1"/>
  <c r="BH113" i="1"/>
  <c r="BH123" i="1" s="1"/>
  <c r="FL104" i="1"/>
  <c r="FL194" i="1"/>
  <c r="I155" i="1"/>
  <c r="BU109" i="1"/>
  <c r="BU111" i="1" s="1"/>
  <c r="BU153" i="1"/>
  <c r="ES204" i="1"/>
  <c r="ES212" i="1" s="1"/>
  <c r="EO112" i="1"/>
  <c r="EO159" i="1"/>
  <c r="EO177" i="1"/>
  <c r="EO183" i="1" s="1"/>
  <c r="W104" i="1"/>
  <c r="W177" i="1"/>
  <c r="W187" i="1" s="1"/>
  <c r="EE113" i="1"/>
  <c r="EE123" i="1" s="1"/>
  <c r="EU109" i="1"/>
  <c r="EU111" i="1" s="1"/>
  <c r="EU177" i="1"/>
  <c r="EC109" i="1"/>
  <c r="EC111" i="1" s="1"/>
  <c r="EC155" i="1"/>
  <c r="EC161" i="1"/>
  <c r="BC113" i="1"/>
  <c r="BC123" i="1" s="1"/>
  <c r="DQ113" i="1"/>
  <c r="DQ123" i="1" s="1"/>
  <c r="K104" i="1"/>
  <c r="K177" i="1"/>
  <c r="K188" i="1" s="1"/>
  <c r="K213" i="1" s="1"/>
  <c r="AA204" i="1"/>
  <c r="AA212" i="1" s="1"/>
  <c r="BN104" i="1"/>
  <c r="BN151" i="1"/>
  <c r="CZ147" i="1"/>
  <c r="CZ149" i="1" s="1"/>
  <c r="EW109" i="1"/>
  <c r="EW111" i="1" s="1"/>
  <c r="EW151" i="1"/>
  <c r="AE204" i="1"/>
  <c r="AE212" i="1" s="1"/>
  <c r="CL113" i="1"/>
  <c r="CL123" i="1" s="1"/>
  <c r="FN113" i="1"/>
  <c r="FN123" i="1" s="1"/>
  <c r="AG104" i="1"/>
  <c r="AG194" i="1"/>
  <c r="C113" i="1"/>
  <c r="C123" i="1" s="1"/>
  <c r="EO147" i="1"/>
  <c r="EO149" i="1" s="1"/>
  <c r="BV147" i="1"/>
  <c r="BV149" i="1" s="1"/>
  <c r="AF147" i="1"/>
  <c r="AF149" i="1" s="1"/>
  <c r="FI147" i="1"/>
  <c r="FI149" i="1" s="1"/>
  <c r="BK147" i="1"/>
  <c r="BK149" i="1" s="1"/>
  <c r="CG104" i="1"/>
  <c r="BU112" i="1"/>
  <c r="EO104" i="1"/>
  <c r="EO153" i="1"/>
  <c r="W115" i="1"/>
  <c r="W122" i="1" s="1"/>
  <c r="W194" i="1"/>
  <c r="EU112" i="1"/>
  <c r="EU153" i="1"/>
  <c r="EU194" i="1"/>
  <c r="EU251" i="1" s="1"/>
  <c r="EC112" i="1"/>
  <c r="EC159" i="1"/>
  <c r="K115" i="1"/>
  <c r="K194" i="1"/>
  <c r="K196" i="1" s="1"/>
  <c r="BG113" i="1"/>
  <c r="BG123" i="1" s="1"/>
  <c r="DK113" i="1"/>
  <c r="DK123" i="1" s="1"/>
  <c r="EQ113" i="1"/>
  <c r="EQ123" i="1" s="1"/>
  <c r="F113" i="1"/>
  <c r="F123" i="1" s="1"/>
  <c r="FT113" i="1"/>
  <c r="FT123" i="1" s="1"/>
  <c r="DA113" i="1"/>
  <c r="DA123" i="1" s="1"/>
  <c r="L113" i="1"/>
  <c r="L123" i="1" s="1"/>
  <c r="DL113" i="1"/>
  <c r="DL123" i="1" s="1"/>
  <c r="CP113" i="1"/>
  <c r="CP123" i="1" s="1"/>
  <c r="FU113" i="1"/>
  <c r="FU123" i="1" s="1"/>
  <c r="BN115" i="1"/>
  <c r="BN153" i="1"/>
  <c r="CQ147" i="1"/>
  <c r="CQ149" i="1" s="1"/>
  <c r="EW112" i="1"/>
  <c r="EW113" i="1" s="1"/>
  <c r="EW123" i="1" s="1"/>
  <c r="D113" i="1"/>
  <c r="D123" i="1" s="1"/>
  <c r="ED147" i="1"/>
  <c r="ED149" i="1" s="1"/>
  <c r="AJ147" i="1"/>
  <c r="AJ149" i="1" s="1"/>
  <c r="BE147" i="1"/>
  <c r="BE149" i="1" s="1"/>
  <c r="CC147" i="1"/>
  <c r="CC149" i="1" s="1"/>
  <c r="AE147" i="1"/>
  <c r="AE149" i="1" s="1"/>
  <c r="FV143" i="1"/>
  <c r="FV145" i="1"/>
  <c r="FW145" i="1"/>
  <c r="CV147" i="1"/>
  <c r="CV149" i="1" s="1"/>
  <c r="CJ147" i="1"/>
  <c r="CJ149" i="1" s="1"/>
  <c r="I147" i="1"/>
  <c r="I149" i="1" s="1"/>
  <c r="CA147" i="1"/>
  <c r="CA149" i="1" s="1"/>
  <c r="EL147" i="1"/>
  <c r="EL149" i="1" s="1"/>
  <c r="AI145" i="1"/>
  <c r="AI147" i="1" s="1"/>
  <c r="AI149" i="1" s="1"/>
  <c r="BL147" i="1"/>
  <c r="BL149" i="1" s="1"/>
  <c r="AX147" i="1"/>
  <c r="AX149" i="1" s="1"/>
  <c r="L147" i="1"/>
  <c r="L149" i="1" s="1"/>
  <c r="FR147" i="1"/>
  <c r="FR149" i="1" s="1"/>
  <c r="V147" i="1"/>
  <c r="V149" i="1" s="1"/>
  <c r="AL147" i="1"/>
  <c r="AL149" i="1" s="1"/>
  <c r="FU147" i="1"/>
  <c r="FU149" i="1" s="1"/>
  <c r="AO155" i="1"/>
  <c r="DI155" i="1"/>
  <c r="FN155" i="1"/>
  <c r="AW147" i="1"/>
  <c r="AW149" i="1" s="1"/>
  <c r="BK113" i="1"/>
  <c r="BK123" i="1" s="1"/>
  <c r="CO113" i="1"/>
  <c r="CO123" i="1" s="1"/>
  <c r="AP113" i="1"/>
  <c r="AP123" i="1" s="1"/>
  <c r="FF109" i="1"/>
  <c r="FF111" i="1" s="1"/>
  <c r="FF194" i="1"/>
  <c r="DY113" i="1"/>
  <c r="DY123" i="1" s="1"/>
  <c r="N113" i="1"/>
  <c r="N123" i="1" s="1"/>
  <c r="CU113" i="1"/>
  <c r="CU123" i="1" s="1"/>
  <c r="EA113" i="1"/>
  <c r="EA123" i="1" s="1"/>
  <c r="BD113" i="1"/>
  <c r="BD123" i="1" s="1"/>
  <c r="M155" i="1"/>
  <c r="BY113" i="1"/>
  <c r="BY123" i="1" s="1"/>
  <c r="FB113" i="1"/>
  <c r="FB123" i="1" s="1"/>
  <c r="AW113" i="1"/>
  <c r="AW123" i="1" s="1"/>
  <c r="FS113" i="1"/>
  <c r="FS123" i="1" s="1"/>
  <c r="AK113" i="1"/>
  <c r="AK123" i="1" s="1"/>
  <c r="CK113" i="1"/>
  <c r="CK123" i="1" s="1"/>
  <c r="EX113" i="1"/>
  <c r="EX123" i="1" s="1"/>
  <c r="CS113" i="1"/>
  <c r="CS123" i="1" s="1"/>
  <c r="EX147" i="1"/>
  <c r="EX149" i="1" s="1"/>
  <c r="BX147" i="1"/>
  <c r="BX149" i="1" s="1"/>
  <c r="Z147" i="1"/>
  <c r="Z149" i="1" s="1"/>
  <c r="BQ147" i="1"/>
  <c r="BQ149" i="1" s="1"/>
  <c r="DC147" i="1"/>
  <c r="DC149" i="1" s="1"/>
  <c r="DA178" i="1"/>
  <c r="DA145" i="1"/>
  <c r="DA143" i="1"/>
  <c r="BU147" i="1"/>
  <c r="BU149" i="1" s="1"/>
  <c r="EG178" i="1"/>
  <c r="EG145" i="1"/>
  <c r="EG147" i="1" s="1"/>
  <c r="EG149" i="1" s="1"/>
  <c r="FF143" i="1"/>
  <c r="FF147" i="1" s="1"/>
  <c r="FF149" i="1" s="1"/>
  <c r="EG177" i="1"/>
  <c r="EG187" i="1" s="1"/>
  <c r="FJ115" i="1"/>
  <c r="FJ177" i="1"/>
  <c r="FJ188" i="1" s="1"/>
  <c r="FJ213" i="1" s="1"/>
  <c r="CA204" i="1"/>
  <c r="CA212" i="1" s="1"/>
  <c r="EY113" i="1"/>
  <c r="EY123" i="1" s="1"/>
  <c r="EG104" i="1"/>
  <c r="EG194" i="1"/>
  <c r="EG251" i="1" s="1"/>
  <c r="AA113" i="1"/>
  <c r="AA123" i="1" s="1"/>
  <c r="BT113" i="1"/>
  <c r="BT123" i="1" s="1"/>
  <c r="BF113" i="1"/>
  <c r="BF123" i="1" s="1"/>
  <c r="FJ109" i="1"/>
  <c r="FJ111" i="1" s="1"/>
  <c r="FJ113" i="1" s="1"/>
  <c r="FJ123" i="1" s="1"/>
  <c r="FJ194" i="1"/>
  <c r="FJ196" i="1" s="1"/>
  <c r="BO113" i="1"/>
  <c r="BO123" i="1" s="1"/>
  <c r="FK113" i="1"/>
  <c r="FK123" i="1" s="1"/>
  <c r="E113" i="1"/>
  <c r="E123" i="1" s="1"/>
  <c r="CJ113" i="1"/>
  <c r="CJ123" i="1" s="1"/>
  <c r="O113" i="1"/>
  <c r="O123" i="1" s="1"/>
  <c r="DT113" i="1"/>
  <c r="DT123" i="1" s="1"/>
  <c r="AC113" i="1"/>
  <c r="AC123" i="1" s="1"/>
  <c r="FF112" i="1"/>
  <c r="AV113" i="1"/>
  <c r="AV123" i="1" s="1"/>
  <c r="BX113" i="1"/>
  <c r="BX123" i="1" s="1"/>
  <c r="EN113" i="1"/>
  <c r="EN123" i="1" s="1"/>
  <c r="Z113" i="1"/>
  <c r="Z123" i="1" s="1"/>
  <c r="CA113" i="1"/>
  <c r="CA123" i="1" s="1"/>
  <c r="CQ113" i="1"/>
  <c r="CQ123" i="1" s="1"/>
  <c r="BV204" i="1"/>
  <c r="BV212" i="1" s="1"/>
  <c r="EM204" i="1"/>
  <c r="EM212" i="1" s="1"/>
  <c r="BH147" i="1"/>
  <c r="BH149" i="1" s="1"/>
  <c r="FC147" i="1"/>
  <c r="FC149" i="1" s="1"/>
  <c r="EC147" i="1"/>
  <c r="EC149" i="1" s="1"/>
  <c r="EK178" i="1"/>
  <c r="EK187" i="1" s="1"/>
  <c r="EK145" i="1"/>
  <c r="EK143" i="1"/>
  <c r="EG112" i="1"/>
  <c r="EG113" i="1" s="1"/>
  <c r="EG123" i="1" s="1"/>
  <c r="DS147" i="1"/>
  <c r="DS149" i="1" s="1"/>
  <c r="EY155" i="1"/>
  <c r="FO113" i="1"/>
  <c r="FO123" i="1" s="1"/>
  <c r="ER113" i="1"/>
  <c r="ER123" i="1" s="1"/>
  <c r="FH113" i="1"/>
  <c r="FH123" i="1" s="1"/>
  <c r="CC113" i="1"/>
  <c r="CC123" i="1" s="1"/>
  <c r="CI113" i="1"/>
  <c r="CI123" i="1" s="1"/>
  <c r="DP113" i="1"/>
  <c r="DP123" i="1" s="1"/>
  <c r="CN113" i="1"/>
  <c r="CN123" i="1" s="1"/>
  <c r="DJ113" i="1"/>
  <c r="DJ123" i="1" s="1"/>
  <c r="DZ113" i="1"/>
  <c r="DZ123" i="1" s="1"/>
  <c r="FF104" i="1"/>
  <c r="FF153" i="1"/>
  <c r="FG113" i="1"/>
  <c r="FG123" i="1" s="1"/>
  <c r="FW113" i="1"/>
  <c r="FW123" i="1" s="1"/>
  <c r="BA113" i="1"/>
  <c r="BA123" i="1" s="1"/>
  <c r="AQ113" i="1"/>
  <c r="AQ123" i="1" s="1"/>
  <c r="EZ113" i="1"/>
  <c r="EZ123" i="1" s="1"/>
  <c r="FP113" i="1"/>
  <c r="FP123" i="1" s="1"/>
  <c r="FM113" i="1"/>
  <c r="FM123" i="1" s="1"/>
  <c r="DV113" i="1"/>
  <c r="DV123" i="1" s="1"/>
  <c r="DG113" i="1"/>
  <c r="DG123" i="1" s="1"/>
  <c r="FI113" i="1"/>
  <c r="FI123" i="1" s="1"/>
  <c r="BP113" i="1"/>
  <c r="BP123" i="1" s="1"/>
  <c r="DB113" i="1"/>
  <c r="DB123" i="1" s="1"/>
  <c r="CW147" i="1"/>
  <c r="CW149" i="1" s="1"/>
  <c r="O147" i="1"/>
  <c r="O149" i="1" s="1"/>
  <c r="BM147" i="1"/>
  <c r="BM149" i="1" s="1"/>
  <c r="FW147" i="1"/>
  <c r="FW149" i="1" s="1"/>
  <c r="DQ147" i="1"/>
  <c r="DQ149" i="1" s="1"/>
  <c r="BG147" i="1"/>
  <c r="BG149" i="1" s="1"/>
  <c r="AP147" i="1"/>
  <c r="AP149" i="1" s="1"/>
  <c r="AK147" i="1"/>
  <c r="AK149" i="1" s="1"/>
  <c r="P147" i="1"/>
  <c r="P149" i="1" s="1"/>
  <c r="EF155" i="1"/>
  <c r="EJ155" i="1"/>
  <c r="DX147" i="1"/>
  <c r="DX149" i="1" s="1"/>
  <c r="EU155" i="1"/>
  <c r="EY147" i="1"/>
  <c r="EY149" i="1" s="1"/>
  <c r="FO155" i="1"/>
  <c r="DH147" i="1"/>
  <c r="DH149" i="1" s="1"/>
  <c r="DN155" i="1"/>
  <c r="DJ155" i="1"/>
  <c r="CE147" i="1"/>
  <c r="CE149" i="1" s="1"/>
  <c r="FI155" i="1"/>
  <c r="CZ155" i="1"/>
  <c r="DD147" i="1"/>
  <c r="DD149" i="1" s="1"/>
  <c r="EJ147" i="1"/>
  <c r="EJ149" i="1" s="1"/>
  <c r="BR155" i="1"/>
  <c r="Q155" i="1"/>
  <c r="AZ155" i="1"/>
  <c r="DF155" i="1"/>
  <c r="FV155" i="1"/>
  <c r="DH155" i="1"/>
  <c r="C18" i="1"/>
  <c r="FZ140" i="1"/>
  <c r="G178" i="1"/>
  <c r="G181" i="1" s="1"/>
  <c r="G143" i="1"/>
  <c r="G145" i="1"/>
  <c r="CQ155" i="1"/>
  <c r="Y155" i="1"/>
  <c r="FQ155" i="1"/>
  <c r="AY155" i="1"/>
  <c r="L155" i="1"/>
  <c r="C119" i="1"/>
  <c r="C122" i="1"/>
  <c r="AT122" i="1"/>
  <c r="AT119" i="1"/>
  <c r="BW196" i="1"/>
  <c r="BW251" i="1"/>
  <c r="DS187" i="1"/>
  <c r="DS181" i="1"/>
  <c r="EY187" i="1"/>
  <c r="EY181" i="1"/>
  <c r="U122" i="1"/>
  <c r="U119" i="1"/>
  <c r="U251" i="1"/>
  <c r="U196" i="1"/>
  <c r="CG187" i="1"/>
  <c r="CG183" i="1"/>
  <c r="CG188" i="1"/>
  <c r="CG213" i="1" s="1"/>
  <c r="CG185" i="1"/>
  <c r="CG179" i="1"/>
  <c r="CG181" i="1"/>
  <c r="S196" i="1"/>
  <c r="S251" i="1"/>
  <c r="BS122" i="1"/>
  <c r="BS119" i="1"/>
  <c r="ER251" i="1"/>
  <c r="ER196" i="1"/>
  <c r="EV122" i="1"/>
  <c r="EV119" i="1"/>
  <c r="EV187" i="1"/>
  <c r="EV183" i="1"/>
  <c r="EV188" i="1"/>
  <c r="EV213" i="1" s="1"/>
  <c r="EV181" i="1"/>
  <c r="EV185" i="1"/>
  <c r="EV179" i="1"/>
  <c r="EG122" i="1"/>
  <c r="EG119" i="1"/>
  <c r="AH187" i="1"/>
  <c r="AH181" i="1"/>
  <c r="CV251" i="1"/>
  <c r="CV196" i="1"/>
  <c r="AS122" i="1"/>
  <c r="AS119" i="1"/>
  <c r="AS196" i="1"/>
  <c r="AS251" i="1"/>
  <c r="DE187" i="1"/>
  <c r="DE183" i="1"/>
  <c r="DE188" i="1"/>
  <c r="DE213" i="1" s="1"/>
  <c r="DE185" i="1"/>
  <c r="DE179" i="1"/>
  <c r="DE181" i="1"/>
  <c r="CH196" i="1"/>
  <c r="CH251" i="1"/>
  <c r="CX187" i="1"/>
  <c r="CX181" i="1"/>
  <c r="DN122" i="1"/>
  <c r="DN119" i="1"/>
  <c r="ET196" i="1"/>
  <c r="ET251" i="1"/>
  <c r="FJ187" i="1"/>
  <c r="EO119" i="1"/>
  <c r="EO251" i="1"/>
  <c r="EO196" i="1"/>
  <c r="AD122" i="1"/>
  <c r="AD119" i="1"/>
  <c r="BO187" i="1"/>
  <c r="BO181" i="1"/>
  <c r="CY188" i="1"/>
  <c r="CY213" i="1" s="1"/>
  <c r="CY185" i="1"/>
  <c r="CY187" i="1"/>
  <c r="CY183" i="1"/>
  <c r="CY181" i="1"/>
  <c r="CY179" i="1"/>
  <c r="EE188" i="1"/>
  <c r="EE213" i="1" s="1"/>
  <c r="EE185" i="1"/>
  <c r="EE187" i="1"/>
  <c r="EE183" i="1"/>
  <c r="EE181" i="1"/>
  <c r="EE179" i="1"/>
  <c r="FK251" i="1"/>
  <c r="FK196" i="1"/>
  <c r="E187" i="1"/>
  <c r="E181" i="1"/>
  <c r="V196" i="1"/>
  <c r="V251" i="1"/>
  <c r="G122" i="1"/>
  <c r="G119" i="1"/>
  <c r="CJ196" i="1"/>
  <c r="CJ251" i="1"/>
  <c r="DP187" i="1"/>
  <c r="DP183" i="1"/>
  <c r="DP188" i="1"/>
  <c r="DP213" i="1" s="1"/>
  <c r="DP181" i="1"/>
  <c r="DP185" i="1"/>
  <c r="DP179" i="1"/>
  <c r="BE122" i="1"/>
  <c r="BE119" i="1"/>
  <c r="DQ187" i="1"/>
  <c r="DQ179" i="1"/>
  <c r="DQ181" i="1"/>
  <c r="R196" i="1"/>
  <c r="R251" i="1"/>
  <c r="O122" i="1"/>
  <c r="O119" i="1"/>
  <c r="O124" i="1" s="1"/>
  <c r="O188" i="1"/>
  <c r="O213" i="1" s="1"/>
  <c r="O185" i="1"/>
  <c r="O187" i="1"/>
  <c r="O181" i="1"/>
  <c r="O183" i="1"/>
  <c r="O179" i="1"/>
  <c r="BL251" i="1"/>
  <c r="BL196" i="1"/>
  <c r="CN122" i="1"/>
  <c r="CN119" i="1"/>
  <c r="CN196" i="1"/>
  <c r="CN251" i="1"/>
  <c r="AC122" i="1"/>
  <c r="AC119" i="1"/>
  <c r="AC196" i="1"/>
  <c r="AC251" i="1"/>
  <c r="CO187" i="1"/>
  <c r="CO183" i="1"/>
  <c r="CO188" i="1"/>
  <c r="CO213" i="1" s="1"/>
  <c r="CO185" i="1"/>
  <c r="CO179" i="1"/>
  <c r="CO181" i="1"/>
  <c r="CD196" i="1"/>
  <c r="CD251" i="1"/>
  <c r="CT188" i="1"/>
  <c r="CT213" i="1" s="1"/>
  <c r="CT185" i="1"/>
  <c r="CT179" i="1"/>
  <c r="CT187" i="1"/>
  <c r="CT181" i="1"/>
  <c r="CT183" i="1"/>
  <c r="DJ122" i="1"/>
  <c r="DJ119" i="1"/>
  <c r="EP196" i="1"/>
  <c r="EP251" i="1"/>
  <c r="FF185" i="1"/>
  <c r="FF183" i="1"/>
  <c r="FV122" i="1"/>
  <c r="FV119" i="1"/>
  <c r="BM113" i="1"/>
  <c r="BM123" i="1" s="1"/>
  <c r="DY122" i="1"/>
  <c r="DY119" i="1"/>
  <c r="DY251" i="1"/>
  <c r="DY196" i="1"/>
  <c r="K113" i="1"/>
  <c r="K123" i="1" s="1"/>
  <c r="BG122" i="1"/>
  <c r="BG119" i="1"/>
  <c r="CE196" i="1"/>
  <c r="CE251" i="1"/>
  <c r="CU119" i="1"/>
  <c r="CU183" i="1"/>
  <c r="EA196" i="1"/>
  <c r="EA251" i="1"/>
  <c r="EQ122" i="1"/>
  <c r="EQ119" i="1"/>
  <c r="EQ188" i="1"/>
  <c r="EQ213" i="1" s="1"/>
  <c r="EQ185" i="1"/>
  <c r="EQ187" i="1"/>
  <c r="EQ183" i="1"/>
  <c r="EQ181" i="1"/>
  <c r="EQ179" i="1"/>
  <c r="FW196" i="1"/>
  <c r="FW251" i="1"/>
  <c r="BA187" i="1"/>
  <c r="BA181" i="1"/>
  <c r="BJ251" i="1"/>
  <c r="BJ196" i="1"/>
  <c r="AQ122" i="1"/>
  <c r="AQ119" i="1"/>
  <c r="AQ188" i="1"/>
  <c r="AQ213" i="1" s="1"/>
  <c r="AQ185" i="1"/>
  <c r="AQ187" i="1"/>
  <c r="AQ181" i="1"/>
  <c r="AQ179" i="1"/>
  <c r="AQ183" i="1"/>
  <c r="AV196" i="1"/>
  <c r="BX122" i="1"/>
  <c r="BX119" i="1"/>
  <c r="BX196" i="1"/>
  <c r="BX251" i="1"/>
  <c r="EN122" i="1"/>
  <c r="EN119" i="1"/>
  <c r="EN187" i="1"/>
  <c r="EN181" i="1"/>
  <c r="FP196" i="1"/>
  <c r="FP251" i="1"/>
  <c r="FT122" i="1"/>
  <c r="FT119" i="1"/>
  <c r="FT187" i="1"/>
  <c r="FT183" i="1"/>
  <c r="FT181" i="1"/>
  <c r="FT188" i="1"/>
  <c r="FT213" i="1" s="1"/>
  <c r="FT179" i="1"/>
  <c r="FT185" i="1"/>
  <c r="FM122" i="1"/>
  <c r="FM119" i="1"/>
  <c r="FM251" i="1"/>
  <c r="FM196" i="1"/>
  <c r="AY113" i="1"/>
  <c r="AY123" i="1" s="1"/>
  <c r="AY196" i="1"/>
  <c r="AY251" i="1"/>
  <c r="L122" i="1"/>
  <c r="L119" i="1"/>
  <c r="L196" i="1"/>
  <c r="L251" i="1"/>
  <c r="DL122" i="1"/>
  <c r="DL119" i="1"/>
  <c r="DL187" i="1"/>
  <c r="DL181" i="1"/>
  <c r="M113" i="1"/>
  <c r="M123" i="1" s="1"/>
  <c r="BY122" i="1"/>
  <c r="BY119" i="1"/>
  <c r="BY251" i="1"/>
  <c r="BY196" i="1"/>
  <c r="EK185" i="1"/>
  <c r="Z122" i="1"/>
  <c r="Z119" i="1"/>
  <c r="CP251" i="1"/>
  <c r="CP196" i="1"/>
  <c r="DF113" i="1"/>
  <c r="DF123" i="1" s="1"/>
  <c r="DF181" i="1"/>
  <c r="DF187" i="1"/>
  <c r="DV122" i="1"/>
  <c r="DV119" i="1"/>
  <c r="FB251" i="1"/>
  <c r="FB196" i="1"/>
  <c r="FR113" i="1"/>
  <c r="FR123" i="1" s="1"/>
  <c r="FR188" i="1"/>
  <c r="FR213" i="1" s="1"/>
  <c r="FR185" i="1"/>
  <c r="FR183" i="1"/>
  <c r="FR179" i="1"/>
  <c r="FR181" i="1"/>
  <c r="FR187" i="1"/>
  <c r="DI113" i="1"/>
  <c r="DI123" i="1" s="1"/>
  <c r="FU122" i="1"/>
  <c r="FU119" i="1"/>
  <c r="FU251" i="1"/>
  <c r="FU196" i="1"/>
  <c r="AU113" i="1"/>
  <c r="AU123" i="1" s="1"/>
  <c r="AU251" i="1"/>
  <c r="AU196" i="1"/>
  <c r="CA122" i="1"/>
  <c r="CA119" i="1"/>
  <c r="CQ251" i="1"/>
  <c r="CQ196" i="1"/>
  <c r="DG122" i="1"/>
  <c r="DG119" i="1"/>
  <c r="DG188" i="1"/>
  <c r="DG213" i="1" s="1"/>
  <c r="DG185" i="1"/>
  <c r="DG187" i="1"/>
  <c r="DG183" i="1"/>
  <c r="DG181" i="1"/>
  <c r="DG179" i="1"/>
  <c r="EM113" i="1"/>
  <c r="EM123" i="1" s="1"/>
  <c r="EM188" i="1"/>
  <c r="EM213" i="1" s="1"/>
  <c r="EM185" i="1"/>
  <c r="EM187" i="1"/>
  <c r="EM183" i="1"/>
  <c r="EM181" i="1"/>
  <c r="EM179" i="1"/>
  <c r="AK122" i="1"/>
  <c r="AK119" i="1"/>
  <c r="AK251" i="1"/>
  <c r="AK196" i="1"/>
  <c r="CW187" i="1"/>
  <c r="CW183" i="1"/>
  <c r="CW188" i="1"/>
  <c r="CW213" i="1" s="1"/>
  <c r="CW185" i="1"/>
  <c r="CW179" i="1"/>
  <c r="CW181" i="1"/>
  <c r="AE113" i="1"/>
  <c r="AE123" i="1" s="1"/>
  <c r="AE251" i="1"/>
  <c r="AE196" i="1"/>
  <c r="H187" i="1"/>
  <c r="H188" i="1"/>
  <c r="H213" i="1" s="1"/>
  <c r="H181" i="1"/>
  <c r="H185" i="1"/>
  <c r="H183" i="1"/>
  <c r="H179" i="1"/>
  <c r="AJ187" i="1"/>
  <c r="AJ181" i="1"/>
  <c r="AJ188" i="1"/>
  <c r="AJ213" i="1" s="1"/>
  <c r="AJ185" i="1"/>
  <c r="AJ183" i="1"/>
  <c r="AJ179" i="1"/>
  <c r="EF113" i="1"/>
  <c r="EF123" i="1" s="1"/>
  <c r="EF196" i="1"/>
  <c r="EF251" i="1"/>
  <c r="Y187" i="1"/>
  <c r="Y181" i="1"/>
  <c r="FO169" i="1"/>
  <c r="FO172" i="1"/>
  <c r="AE169" i="1"/>
  <c r="AE172" i="1"/>
  <c r="EX169" i="1"/>
  <c r="EX172" i="1"/>
  <c r="DR169" i="1"/>
  <c r="DR172" i="1"/>
  <c r="CL169" i="1"/>
  <c r="CL172" i="1"/>
  <c r="BF169" i="1"/>
  <c r="BF172" i="1"/>
  <c r="Z169" i="1"/>
  <c r="Z172" i="1"/>
  <c r="FM169" i="1"/>
  <c r="FM172" i="1"/>
  <c r="EG169" i="1"/>
  <c r="EG172" i="1"/>
  <c r="DA169" i="1"/>
  <c r="DA172" i="1"/>
  <c r="BU169" i="1"/>
  <c r="BU172" i="1"/>
  <c r="AO169" i="1"/>
  <c r="AO172" i="1"/>
  <c r="I169" i="1"/>
  <c r="I172" i="1"/>
  <c r="CU169" i="1"/>
  <c r="CU172" i="1"/>
  <c r="S169" i="1"/>
  <c r="S172" i="1"/>
  <c r="EZ169" i="1"/>
  <c r="EZ172" i="1"/>
  <c r="CN169" i="1"/>
  <c r="CN172" i="1"/>
  <c r="BH169" i="1"/>
  <c r="BH172" i="1"/>
  <c r="AB169" i="1"/>
  <c r="AB172" i="1"/>
  <c r="FG169" i="1"/>
  <c r="FG172" i="1"/>
  <c r="CE169" i="1"/>
  <c r="CE172" i="1"/>
  <c r="AX196" i="1"/>
  <c r="AX251" i="1"/>
  <c r="AM122" i="1"/>
  <c r="AM119" i="1"/>
  <c r="AM188" i="1"/>
  <c r="AM213" i="1" s="1"/>
  <c r="AM185" i="1"/>
  <c r="AM187" i="1"/>
  <c r="AM181" i="1"/>
  <c r="AM179" i="1"/>
  <c r="AM183" i="1"/>
  <c r="D187" i="1"/>
  <c r="D181" i="1"/>
  <c r="D179" i="1"/>
  <c r="D183" i="1" s="1"/>
  <c r="D185" i="1" s="1"/>
  <c r="D188" i="1" s="1"/>
  <c r="D213" i="1" s="1"/>
  <c r="CB122" i="1"/>
  <c r="CB119" i="1"/>
  <c r="CB251" i="1"/>
  <c r="CB196" i="1"/>
  <c r="DD122" i="1"/>
  <c r="DD119" i="1"/>
  <c r="DD187" i="1"/>
  <c r="DD183" i="1"/>
  <c r="DD185" i="1"/>
  <c r="DD181" i="1"/>
  <c r="DD179" i="1"/>
  <c r="DD188" i="1"/>
  <c r="DD213" i="1" s="1"/>
  <c r="DU113" i="1"/>
  <c r="DU123" i="1" s="1"/>
  <c r="J251" i="1"/>
  <c r="J196" i="1"/>
  <c r="BV113" i="1"/>
  <c r="BV123" i="1" s="1"/>
  <c r="BV188" i="1"/>
  <c r="BV213" i="1" s="1"/>
  <c r="BV185" i="1"/>
  <c r="BV187" i="1"/>
  <c r="BV179" i="1"/>
  <c r="BV183" i="1"/>
  <c r="BV181" i="1"/>
  <c r="CL122" i="1"/>
  <c r="CL119" i="1"/>
  <c r="DR251" i="1"/>
  <c r="DR196" i="1"/>
  <c r="EH113" i="1"/>
  <c r="EH123" i="1" s="1"/>
  <c r="EH188" i="1"/>
  <c r="EH213" i="1" s="1"/>
  <c r="EH185" i="1"/>
  <c r="EH187" i="1"/>
  <c r="EH179" i="1"/>
  <c r="EH183" i="1"/>
  <c r="EH181" i="1"/>
  <c r="EX122" i="1"/>
  <c r="EX119" i="1"/>
  <c r="AG122" i="1"/>
  <c r="AG119" i="1"/>
  <c r="AG251" i="1"/>
  <c r="AG196" i="1"/>
  <c r="CS187" i="1"/>
  <c r="CS183" i="1"/>
  <c r="CS188" i="1"/>
  <c r="CS213" i="1" s="1"/>
  <c r="CS185" i="1"/>
  <c r="CS179" i="1"/>
  <c r="CS181" i="1"/>
  <c r="AT113" i="1"/>
  <c r="AT123" i="1" s="1"/>
  <c r="AT188" i="1"/>
  <c r="AT213" i="1" s="1"/>
  <c r="AT185" i="1"/>
  <c r="AT183" i="1"/>
  <c r="AT179" i="1"/>
  <c r="AT181" i="1"/>
  <c r="AT187" i="1"/>
  <c r="CM187" i="1"/>
  <c r="CM181" i="1"/>
  <c r="DS155" i="1"/>
  <c r="DS196" i="1"/>
  <c r="DS251" i="1"/>
  <c r="EI122" i="1"/>
  <c r="EI119" i="1"/>
  <c r="EY196" i="1"/>
  <c r="EY251" i="1"/>
  <c r="FO122" i="1"/>
  <c r="FO119" i="1"/>
  <c r="U113" i="1"/>
  <c r="U123" i="1" s="1"/>
  <c r="CG122" i="1"/>
  <c r="CG119" i="1"/>
  <c r="CG251" i="1"/>
  <c r="CG196" i="1"/>
  <c r="ES187" i="1"/>
  <c r="ES183" i="1"/>
  <c r="ES188" i="1"/>
  <c r="ES213" i="1" s="1"/>
  <c r="ES185" i="1"/>
  <c r="ES179" i="1"/>
  <c r="ES181" i="1"/>
  <c r="AL122" i="1"/>
  <c r="AL119" i="1"/>
  <c r="S155" i="1"/>
  <c r="BS113" i="1"/>
  <c r="BS123" i="1" s="1"/>
  <c r="BS187" i="1"/>
  <c r="BS181" i="1"/>
  <c r="AB187" i="1"/>
  <c r="AB185" i="1"/>
  <c r="AB181" i="1"/>
  <c r="AB183" i="1"/>
  <c r="AB188" i="1"/>
  <c r="AB213" i="1" s="1"/>
  <c r="AB179" i="1"/>
  <c r="CR122" i="1"/>
  <c r="CR119" i="1"/>
  <c r="CR187" i="1"/>
  <c r="CR183" i="1"/>
  <c r="CR181" i="1"/>
  <c r="CR188" i="1"/>
  <c r="CR213" i="1" s="1"/>
  <c r="CR179" i="1"/>
  <c r="CR185" i="1"/>
  <c r="EV113" i="1"/>
  <c r="EV123" i="1" s="1"/>
  <c r="EV196" i="1"/>
  <c r="EV251" i="1"/>
  <c r="FH122" i="1"/>
  <c r="FH119" i="1"/>
  <c r="FH187" i="1"/>
  <c r="FH183" i="1"/>
  <c r="FH181" i="1"/>
  <c r="FH188" i="1"/>
  <c r="FH213" i="1" s="1"/>
  <c r="FH185" i="1"/>
  <c r="FH179" i="1"/>
  <c r="FL181" i="1"/>
  <c r="FX187" i="1"/>
  <c r="FX183" i="1"/>
  <c r="FX181" i="1"/>
  <c r="FX188" i="1"/>
  <c r="FX213" i="1" s="1"/>
  <c r="FX185" i="1"/>
  <c r="FX179" i="1"/>
  <c r="I187" i="1"/>
  <c r="I181" i="1"/>
  <c r="FC169" i="1"/>
  <c r="FC172" i="1"/>
  <c r="O169" i="1"/>
  <c r="O172" i="1"/>
  <c r="ET169" i="1"/>
  <c r="ET172" i="1"/>
  <c r="DN169" i="1"/>
  <c r="DN172" i="1"/>
  <c r="CH169" i="1"/>
  <c r="CH172" i="1"/>
  <c r="BB169" i="1"/>
  <c r="BB172" i="1"/>
  <c r="V169" i="1"/>
  <c r="V172" i="1"/>
  <c r="FI169" i="1"/>
  <c r="FI172" i="1"/>
  <c r="EC169" i="1"/>
  <c r="EC172" i="1"/>
  <c r="CW169" i="1"/>
  <c r="CW172" i="1"/>
  <c r="BQ169" i="1"/>
  <c r="BQ172" i="1"/>
  <c r="AK169" i="1"/>
  <c r="AK172" i="1"/>
  <c r="E169" i="1"/>
  <c r="E172" i="1"/>
  <c r="CM169" i="1"/>
  <c r="CM172" i="1"/>
  <c r="G169" i="1"/>
  <c r="G172" i="1"/>
  <c r="EV169" i="1"/>
  <c r="EV172" i="1"/>
  <c r="DP169" i="1"/>
  <c r="DP172" i="1"/>
  <c r="CJ169" i="1"/>
  <c r="CJ172" i="1"/>
  <c r="BD169" i="1"/>
  <c r="BD172" i="1"/>
  <c r="X169" i="1"/>
  <c r="X172" i="1"/>
  <c r="EU169" i="1"/>
  <c r="EU172" i="1"/>
  <c r="BW169" i="1"/>
  <c r="BW172" i="1"/>
  <c r="AH196" i="1"/>
  <c r="AH251" i="1"/>
  <c r="AA122" i="1"/>
  <c r="AA119" i="1"/>
  <c r="AA188" i="1"/>
  <c r="AA213" i="1" s="1"/>
  <c r="AA185" i="1"/>
  <c r="AA187" i="1"/>
  <c r="AA181" i="1"/>
  <c r="AA183" i="1"/>
  <c r="AA179" i="1"/>
  <c r="EB122" i="1"/>
  <c r="EB119" i="1"/>
  <c r="EB187" i="1"/>
  <c r="EB181" i="1"/>
  <c r="AS113" i="1"/>
  <c r="AS123" i="1" s="1"/>
  <c r="DE122" i="1"/>
  <c r="DE119" i="1"/>
  <c r="DE196" i="1"/>
  <c r="DE251" i="1"/>
  <c r="FQ187" i="1"/>
  <c r="FQ181" i="1"/>
  <c r="BF122" i="1"/>
  <c r="BF119" i="1"/>
  <c r="CX196" i="1"/>
  <c r="CX251" i="1"/>
  <c r="DN113" i="1"/>
  <c r="DN123" i="1" s="1"/>
  <c r="DN187" i="1"/>
  <c r="DN181" i="1"/>
  <c r="ED122" i="1"/>
  <c r="ED119" i="1"/>
  <c r="Q187" i="1"/>
  <c r="Q181" i="1"/>
  <c r="AD113" i="1"/>
  <c r="AD123" i="1" s="1"/>
  <c r="AD183" i="1"/>
  <c r="AD185" i="1" s="1"/>
  <c r="AD188" i="1" s="1"/>
  <c r="AD213" i="1" s="1"/>
  <c r="AD179" i="1"/>
  <c r="AD181" i="1"/>
  <c r="AD187" i="1"/>
  <c r="BO155" i="1"/>
  <c r="BO196" i="1"/>
  <c r="BO251" i="1"/>
  <c r="CI122" i="1"/>
  <c r="CI119" i="1"/>
  <c r="CI124" i="1" s="1"/>
  <c r="CY251" i="1"/>
  <c r="CY196" i="1"/>
  <c r="DO122" i="1"/>
  <c r="DO119" i="1"/>
  <c r="EE251" i="1"/>
  <c r="EE196" i="1"/>
  <c r="EU122" i="1"/>
  <c r="EU119" i="1"/>
  <c r="E122" i="1"/>
  <c r="E119" i="1"/>
  <c r="E251" i="1"/>
  <c r="E196" i="1"/>
  <c r="BQ187" i="1"/>
  <c r="BQ183" i="1"/>
  <c r="BQ185" i="1" s="1"/>
  <c r="BQ188" i="1" s="1"/>
  <c r="BQ213" i="1" s="1"/>
  <c r="BQ179" i="1"/>
  <c r="BQ181" i="1"/>
  <c r="G113" i="1"/>
  <c r="G123" i="1" s="1"/>
  <c r="G124" i="1" s="1"/>
  <c r="G251" i="1"/>
  <c r="G196" i="1"/>
  <c r="BC122" i="1"/>
  <c r="BC119" i="1"/>
  <c r="BC187" i="1"/>
  <c r="BC181" i="1"/>
  <c r="CJ155" i="1"/>
  <c r="DP122" i="1"/>
  <c r="DP119" i="1"/>
  <c r="DP196" i="1"/>
  <c r="DP251" i="1"/>
  <c r="BE113" i="1"/>
  <c r="BE123" i="1" s="1"/>
  <c r="DQ122" i="1"/>
  <c r="DQ119" i="1"/>
  <c r="DQ251" i="1"/>
  <c r="DQ196" i="1"/>
  <c r="EQ169" i="1"/>
  <c r="EQ172" i="1"/>
  <c r="FV169" i="1"/>
  <c r="FV172" i="1"/>
  <c r="EP169" i="1"/>
  <c r="EP172" i="1"/>
  <c r="DJ169" i="1"/>
  <c r="DJ172" i="1"/>
  <c r="CD169" i="1"/>
  <c r="CD172" i="1"/>
  <c r="AX169" i="1"/>
  <c r="AX172" i="1"/>
  <c r="R169" i="1"/>
  <c r="R172" i="1"/>
  <c r="FE169" i="1"/>
  <c r="FE172" i="1"/>
  <c r="DY169" i="1"/>
  <c r="DY172" i="1"/>
  <c r="CS169" i="1"/>
  <c r="CS172" i="1"/>
  <c r="BM169" i="1"/>
  <c r="BM172" i="1"/>
  <c r="AG169" i="1"/>
  <c r="AG172" i="1"/>
  <c r="FK169" i="1"/>
  <c r="FK172" i="1"/>
  <c r="CA169" i="1"/>
  <c r="CA172" i="1"/>
  <c r="FX169" i="1"/>
  <c r="FX172" i="1"/>
  <c r="ER169" i="1"/>
  <c r="ER172" i="1"/>
  <c r="DL169" i="1"/>
  <c r="DL172" i="1"/>
  <c r="CF169" i="1"/>
  <c r="CF172" i="1"/>
  <c r="AZ169" i="1"/>
  <c r="AZ172" i="1"/>
  <c r="T169" i="1"/>
  <c r="T172" i="1"/>
  <c r="EI169" i="1"/>
  <c r="EI172" i="1"/>
  <c r="BK169" i="1"/>
  <c r="BK172" i="1"/>
  <c r="O251" i="1"/>
  <c r="O196" i="1"/>
  <c r="BK122" i="1"/>
  <c r="BK119" i="1"/>
  <c r="BK188" i="1"/>
  <c r="BK213" i="1" s="1"/>
  <c r="BK185" i="1"/>
  <c r="BK187" i="1"/>
  <c r="BK181" i="1"/>
  <c r="BK183" i="1"/>
  <c r="BK179" i="1"/>
  <c r="T187" i="1"/>
  <c r="T181" i="1"/>
  <c r="T188" i="1"/>
  <c r="T213" i="1" s="1"/>
  <c r="T185" i="1"/>
  <c r="T183" i="1"/>
  <c r="T179" i="1"/>
  <c r="AF187" i="1"/>
  <c r="AF181" i="1"/>
  <c r="AF188" i="1"/>
  <c r="AF213" i="1" s="1"/>
  <c r="AF183" i="1"/>
  <c r="AF179" i="1"/>
  <c r="AF185" i="1"/>
  <c r="DT122" i="1"/>
  <c r="DT119" i="1"/>
  <c r="DT187" i="1"/>
  <c r="DT183" i="1"/>
  <c r="DT185" i="1"/>
  <c r="DT181" i="1"/>
  <c r="DT179" i="1"/>
  <c r="DT188" i="1"/>
  <c r="DT213" i="1" s="1"/>
  <c r="CO122" i="1"/>
  <c r="CO119" i="1"/>
  <c r="CO196" i="1"/>
  <c r="CO251" i="1"/>
  <c r="FA187" i="1"/>
  <c r="FA183" i="1"/>
  <c r="FA188" i="1"/>
  <c r="FA213" i="1" s="1"/>
  <c r="FA185" i="1"/>
  <c r="FA179" i="1"/>
  <c r="FA181" i="1"/>
  <c r="AP122" i="1"/>
  <c r="AP119" i="1"/>
  <c r="AP124" i="1" s="1"/>
  <c r="AP155" i="1"/>
  <c r="CT196" i="1"/>
  <c r="CT251" i="1"/>
  <c r="DJ187" i="1"/>
  <c r="DJ181" i="1"/>
  <c r="DZ122" i="1"/>
  <c r="DZ119" i="1"/>
  <c r="FF196" i="1"/>
  <c r="FF251" i="1"/>
  <c r="FV187" i="1"/>
  <c r="FV181" i="1"/>
  <c r="N122" i="1"/>
  <c r="N119" i="1"/>
  <c r="BG187" i="1"/>
  <c r="BG181" i="1"/>
  <c r="CU196" i="1"/>
  <c r="CU251" i="1"/>
  <c r="DK122" i="1"/>
  <c r="DK119" i="1"/>
  <c r="EQ196" i="1"/>
  <c r="EQ251" i="1"/>
  <c r="FG122" i="1"/>
  <c r="FG119" i="1"/>
  <c r="BA122" i="1"/>
  <c r="BA119" i="1"/>
  <c r="BA251" i="1"/>
  <c r="BA196" i="1"/>
  <c r="DM187" i="1"/>
  <c r="DM183" i="1"/>
  <c r="DM188" i="1"/>
  <c r="DM213" i="1" s="1"/>
  <c r="DM185" i="1"/>
  <c r="DM179" i="1"/>
  <c r="DM181" i="1"/>
  <c r="F122" i="1"/>
  <c r="F119" i="1"/>
  <c r="AQ196" i="1"/>
  <c r="AQ251" i="1"/>
  <c r="P188" i="1"/>
  <c r="P213" i="1" s="1"/>
  <c r="EN251" i="1"/>
  <c r="EN196" i="1"/>
  <c r="EZ122" i="1"/>
  <c r="EZ119" i="1"/>
  <c r="EZ187" i="1"/>
  <c r="EZ183" i="1"/>
  <c r="EZ185" i="1"/>
  <c r="EZ181" i="1"/>
  <c r="EZ179" i="1"/>
  <c r="EZ188" i="1"/>
  <c r="EZ213" i="1" s="1"/>
  <c r="FP155" i="1"/>
  <c r="FT251" i="1"/>
  <c r="FT196" i="1"/>
  <c r="AO187" i="1"/>
  <c r="AO181" i="1"/>
  <c r="FW169" i="1"/>
  <c r="FW172" i="1"/>
  <c r="AY169" i="1"/>
  <c r="AY172" i="1"/>
  <c r="FB169" i="1"/>
  <c r="FB172" i="1"/>
  <c r="DV169" i="1"/>
  <c r="DV172" i="1"/>
  <c r="CP169" i="1"/>
  <c r="CP172" i="1"/>
  <c r="BJ169" i="1"/>
  <c r="BJ172" i="1"/>
  <c r="AD169" i="1"/>
  <c r="AD172" i="1"/>
  <c r="FQ169" i="1"/>
  <c r="FQ172" i="1"/>
  <c r="EK169" i="1"/>
  <c r="EK172" i="1"/>
  <c r="DE169" i="1"/>
  <c r="DE172" i="1"/>
  <c r="BY169" i="1"/>
  <c r="BY172" i="1"/>
  <c r="AS169" i="1"/>
  <c r="AS172" i="1"/>
  <c r="M169" i="1"/>
  <c r="M172" i="1"/>
  <c r="DG169" i="1"/>
  <c r="DG172" i="1"/>
  <c r="AA169" i="1"/>
  <c r="AA172" i="1"/>
  <c r="FD169" i="1"/>
  <c r="FD172" i="1"/>
  <c r="DX169" i="1"/>
  <c r="DX172" i="1"/>
  <c r="CR169" i="1"/>
  <c r="CR172" i="1"/>
  <c r="BL169" i="1"/>
  <c r="BL172" i="1"/>
  <c r="AF169" i="1"/>
  <c r="AF172" i="1"/>
  <c r="FS169" i="1"/>
  <c r="FS172" i="1"/>
  <c r="CQ169" i="1"/>
  <c r="CQ172" i="1"/>
  <c r="K169" i="1"/>
  <c r="K172" i="1"/>
  <c r="BR122" i="1"/>
  <c r="BR119" i="1"/>
  <c r="AZ122" i="1"/>
  <c r="AZ119" i="1"/>
  <c r="AZ187" i="1"/>
  <c r="AZ181" i="1"/>
  <c r="BD187" i="1"/>
  <c r="BD188" i="1"/>
  <c r="BD213" i="1" s="1"/>
  <c r="BD181" i="1"/>
  <c r="BD185" i="1"/>
  <c r="BD183" i="1"/>
  <c r="BD179" i="1"/>
  <c r="DL251" i="1"/>
  <c r="DL196" i="1"/>
  <c r="EK122" i="1"/>
  <c r="EK119" i="1"/>
  <c r="EK251" i="1"/>
  <c r="EK196" i="1"/>
  <c r="Z188" i="1"/>
  <c r="Z213" i="1" s="1"/>
  <c r="Z185" i="1"/>
  <c r="Z187" i="1"/>
  <c r="Z183" i="1"/>
  <c r="Z179" i="1"/>
  <c r="Z181" i="1"/>
  <c r="BZ122" i="1"/>
  <c r="BZ119" i="1"/>
  <c r="DF196" i="1"/>
  <c r="DF251" i="1"/>
  <c r="DV188" i="1"/>
  <c r="DV213" i="1" s="1"/>
  <c r="DV185" i="1"/>
  <c r="DV183" i="1"/>
  <c r="DV179" i="1"/>
  <c r="DV181" i="1"/>
  <c r="DV187" i="1"/>
  <c r="EL122" i="1"/>
  <c r="EL119" i="1"/>
  <c r="FR196" i="1"/>
  <c r="FR251" i="1"/>
  <c r="AW187" i="1"/>
  <c r="AW188" i="1"/>
  <c r="AW213" i="1" s="1"/>
  <c r="AW185" i="1"/>
  <c r="AW183" i="1"/>
  <c r="AW179" i="1"/>
  <c r="AW181" i="1"/>
  <c r="BN122" i="1"/>
  <c r="BN119" i="1"/>
  <c r="CA188" i="1"/>
  <c r="CA213" i="1" s="1"/>
  <c r="CA185" i="1"/>
  <c r="CA187" i="1"/>
  <c r="CA183" i="1"/>
  <c r="CA181" i="1"/>
  <c r="CA179" i="1"/>
  <c r="DG251" i="1"/>
  <c r="DG196" i="1"/>
  <c r="DW122" i="1"/>
  <c r="DW119" i="1"/>
  <c r="EM251" i="1"/>
  <c r="EM196" i="1"/>
  <c r="FC122" i="1"/>
  <c r="FC119" i="1"/>
  <c r="FC188" i="1"/>
  <c r="FC213" i="1" s="1"/>
  <c r="FC185" i="1"/>
  <c r="FC187" i="1"/>
  <c r="FC183" i="1"/>
  <c r="FC181" i="1"/>
  <c r="FC179" i="1"/>
  <c r="CW122" i="1"/>
  <c r="CW119" i="1"/>
  <c r="CW251" i="1"/>
  <c r="CW196" i="1"/>
  <c r="FI187" i="1"/>
  <c r="FI181" i="1"/>
  <c r="BB122" i="1"/>
  <c r="BB119" i="1"/>
  <c r="H122" i="1"/>
  <c r="H119" i="1"/>
  <c r="H196" i="1"/>
  <c r="H251" i="1"/>
  <c r="AJ122" i="1"/>
  <c r="AJ119" i="1"/>
  <c r="AJ196" i="1"/>
  <c r="AJ251" i="1"/>
  <c r="AN122" i="1"/>
  <c r="AN119" i="1"/>
  <c r="AN187" i="1"/>
  <c r="AN188" i="1"/>
  <c r="AN213" i="1" s="1"/>
  <c r="AN181" i="1"/>
  <c r="AN185" i="1"/>
  <c r="AN183" i="1"/>
  <c r="AN179" i="1"/>
  <c r="CZ122" i="1"/>
  <c r="CZ119" i="1"/>
  <c r="CZ187" i="1"/>
  <c r="CZ181" i="1"/>
  <c r="Y122" i="1"/>
  <c r="Y119" i="1"/>
  <c r="Y251" i="1"/>
  <c r="Y196" i="1"/>
  <c r="CK187" i="1"/>
  <c r="CK183" i="1"/>
  <c r="CK188" i="1"/>
  <c r="CK213" i="1" s="1"/>
  <c r="CK185" i="1"/>
  <c r="CK179" i="1"/>
  <c r="CK181" i="1"/>
  <c r="DT169" i="1"/>
  <c r="DT172" i="1"/>
  <c r="AM113" i="1"/>
  <c r="AM123" i="1" s="1"/>
  <c r="AM251" i="1"/>
  <c r="AM196" i="1"/>
  <c r="D122" i="1"/>
  <c r="D119" i="1"/>
  <c r="D251" i="1"/>
  <c r="D196" i="1"/>
  <c r="AR187" i="1"/>
  <c r="AR185" i="1"/>
  <c r="AR181" i="1"/>
  <c r="AR183" i="1"/>
  <c r="AR179" i="1"/>
  <c r="AR188" i="1"/>
  <c r="AR213" i="1" s="1"/>
  <c r="CB113" i="1"/>
  <c r="CB123" i="1" s="1"/>
  <c r="DD113" i="1"/>
  <c r="DD123" i="1" s="1"/>
  <c r="DD196" i="1"/>
  <c r="DD251" i="1"/>
  <c r="BI187" i="1"/>
  <c r="BI188" i="1"/>
  <c r="BI213" i="1" s="1"/>
  <c r="BI185" i="1"/>
  <c r="BI183" i="1"/>
  <c r="BI179" i="1"/>
  <c r="BI181" i="1"/>
  <c r="BV251" i="1"/>
  <c r="BV196" i="1"/>
  <c r="CL188" i="1"/>
  <c r="CL213" i="1" s="1"/>
  <c r="CL185" i="1"/>
  <c r="CL187" i="1"/>
  <c r="CL179" i="1"/>
  <c r="CL183" i="1"/>
  <c r="CL181" i="1"/>
  <c r="DB122" i="1"/>
  <c r="DB119" i="1"/>
  <c r="EH251" i="1"/>
  <c r="EH196" i="1"/>
  <c r="EX188" i="1"/>
  <c r="EX213" i="1" s="1"/>
  <c r="EX185" i="1"/>
  <c r="EX187" i="1"/>
  <c r="EX179" i="1"/>
  <c r="EX183" i="1"/>
  <c r="EX181" i="1"/>
  <c r="FN122" i="1"/>
  <c r="FN119" i="1"/>
  <c r="CS122" i="1"/>
  <c r="CS119" i="1"/>
  <c r="CS251" i="1"/>
  <c r="CS196" i="1"/>
  <c r="FE187" i="1"/>
  <c r="FE183" i="1"/>
  <c r="FE188" i="1"/>
  <c r="FE213" i="1" s="1"/>
  <c r="FE185" i="1"/>
  <c r="FE179" i="1"/>
  <c r="FE181" i="1"/>
  <c r="AT196" i="1"/>
  <c r="AT251" i="1"/>
  <c r="AI122" i="1"/>
  <c r="AI119" i="1"/>
  <c r="AI188" i="1"/>
  <c r="AI213" i="1" s="1"/>
  <c r="AI185" i="1"/>
  <c r="AI187" i="1"/>
  <c r="AI181" i="1"/>
  <c r="AI183" i="1"/>
  <c r="AI179" i="1"/>
  <c r="CM196" i="1"/>
  <c r="CM251" i="1"/>
  <c r="DC122" i="1"/>
  <c r="DC119" i="1"/>
  <c r="DC188" i="1"/>
  <c r="DC213" i="1" s="1"/>
  <c r="DC185" i="1"/>
  <c r="DC187" i="1"/>
  <c r="DC183" i="1"/>
  <c r="DC181" i="1"/>
  <c r="DC179" i="1"/>
  <c r="EI187" i="1"/>
  <c r="EI181" i="1"/>
  <c r="FO187" i="1"/>
  <c r="FO181" i="1"/>
  <c r="ES122" i="1"/>
  <c r="ES119" i="1"/>
  <c r="ES251" i="1"/>
  <c r="ES196" i="1"/>
  <c r="AL188" i="1"/>
  <c r="AL213" i="1" s="1"/>
  <c r="AL185" i="1"/>
  <c r="AL183" i="1"/>
  <c r="AL179" i="1"/>
  <c r="AL187" i="1"/>
  <c r="AL181" i="1"/>
  <c r="BS251" i="1"/>
  <c r="BS196" i="1"/>
  <c r="AB122" i="1"/>
  <c r="AB119" i="1"/>
  <c r="AB196" i="1"/>
  <c r="AB251" i="1"/>
  <c r="BH187" i="1"/>
  <c r="BH185" i="1"/>
  <c r="BH181" i="1"/>
  <c r="BH183" i="1"/>
  <c r="BH179" i="1"/>
  <c r="BH188" i="1"/>
  <c r="BH213" i="1" s="1"/>
  <c r="CR251" i="1"/>
  <c r="CR196" i="1"/>
  <c r="DX187" i="1"/>
  <c r="DX183" i="1"/>
  <c r="DX181" i="1"/>
  <c r="DX188" i="1"/>
  <c r="DX213" i="1" s="1"/>
  <c r="DX179" i="1"/>
  <c r="DX185" i="1"/>
  <c r="FH251" i="1"/>
  <c r="FH196" i="1"/>
  <c r="FL122" i="1"/>
  <c r="FL119" i="1"/>
  <c r="FL196" i="1"/>
  <c r="FL251" i="1"/>
  <c r="FX122" i="1"/>
  <c r="FX119" i="1"/>
  <c r="FX251" i="1"/>
  <c r="FX196" i="1"/>
  <c r="I122" i="1"/>
  <c r="I119" i="1"/>
  <c r="I251" i="1"/>
  <c r="I196" i="1"/>
  <c r="BU187" i="1"/>
  <c r="BU188" i="1"/>
  <c r="BU213" i="1" s="1"/>
  <c r="BU185" i="1"/>
  <c r="BU179" i="1"/>
  <c r="BU183" i="1"/>
  <c r="BU181" i="1"/>
  <c r="AA196" i="1"/>
  <c r="AA251" i="1"/>
  <c r="BT187" i="1"/>
  <c r="BT188" i="1"/>
  <c r="BT213" i="1" s="1"/>
  <c r="BT181" i="1"/>
  <c r="BT185" i="1"/>
  <c r="BT179" i="1"/>
  <c r="BT183" i="1"/>
  <c r="EB196" i="1"/>
  <c r="EB251" i="1"/>
  <c r="FQ122" i="1"/>
  <c r="FQ119" i="1"/>
  <c r="FQ196" i="1"/>
  <c r="FQ251" i="1"/>
  <c r="BF188" i="1"/>
  <c r="BF213" i="1" s="1"/>
  <c r="BF185" i="1"/>
  <c r="BF187" i="1"/>
  <c r="BF183" i="1"/>
  <c r="BF179" i="1"/>
  <c r="BF181" i="1"/>
  <c r="CH122" i="1"/>
  <c r="CH119" i="1"/>
  <c r="DN196" i="1"/>
  <c r="DN251" i="1"/>
  <c r="ED188" i="1"/>
  <c r="ED213" i="1" s="1"/>
  <c r="ED185" i="1"/>
  <c r="ED179" i="1"/>
  <c r="ED187" i="1"/>
  <c r="ED183" i="1"/>
  <c r="ED181" i="1"/>
  <c r="ET122" i="1"/>
  <c r="ET119" i="1"/>
  <c r="Q122" i="1"/>
  <c r="Q119" i="1"/>
  <c r="Q251" i="1"/>
  <c r="Q196" i="1"/>
  <c r="CC187" i="1"/>
  <c r="CC183" i="1"/>
  <c r="CC188" i="1"/>
  <c r="CC213" i="1" s="1"/>
  <c r="CC185" i="1"/>
  <c r="CC179" i="1"/>
  <c r="CC181" i="1"/>
  <c r="AD251" i="1"/>
  <c r="AD196" i="1"/>
  <c r="W185" i="1"/>
  <c r="W183" i="1"/>
  <c r="CI187" i="1"/>
  <c r="CI181" i="1"/>
  <c r="DO187" i="1"/>
  <c r="DO181" i="1"/>
  <c r="EU187" i="1"/>
  <c r="EU181" i="1"/>
  <c r="BQ122" i="1"/>
  <c r="BQ119" i="1"/>
  <c r="BQ251" i="1"/>
  <c r="BQ196" i="1"/>
  <c r="EC187" i="1"/>
  <c r="EC183" i="1"/>
  <c r="EC188" i="1"/>
  <c r="EC213" i="1" s="1"/>
  <c r="EC185" i="1"/>
  <c r="EC179" i="1"/>
  <c r="EC181" i="1"/>
  <c r="V122" i="1"/>
  <c r="V119" i="1"/>
  <c r="BC251" i="1"/>
  <c r="BC264" i="1" s="1"/>
  <c r="BC268" i="1" s="1"/>
  <c r="BC319" i="1" s="1"/>
  <c r="BC326" i="1" s="1"/>
  <c r="BC196" i="1"/>
  <c r="CF122" i="1"/>
  <c r="CF119" i="1"/>
  <c r="CF187" i="1"/>
  <c r="CF183" i="1"/>
  <c r="CF181" i="1"/>
  <c r="CF188" i="1"/>
  <c r="CF213" i="1" s="1"/>
  <c r="CF185" i="1"/>
  <c r="CF179" i="1"/>
  <c r="R122" i="1"/>
  <c r="R119" i="1"/>
  <c r="BK251" i="1"/>
  <c r="BK196" i="1"/>
  <c r="T122" i="1"/>
  <c r="T119" i="1"/>
  <c r="T251" i="1"/>
  <c r="T196" i="1"/>
  <c r="AF122" i="1"/>
  <c r="AF119" i="1"/>
  <c r="AF251" i="1"/>
  <c r="AF196" i="1"/>
  <c r="DT196" i="1"/>
  <c r="DT251" i="1"/>
  <c r="BF124" i="1"/>
  <c r="FA122" i="1"/>
  <c r="FA119" i="1"/>
  <c r="FA196" i="1"/>
  <c r="FA251" i="1"/>
  <c r="AP187" i="1"/>
  <c r="AP181" i="1"/>
  <c r="CD122" i="1"/>
  <c r="CD119" i="1"/>
  <c r="CD124" i="1" s="1"/>
  <c r="DJ196" i="1"/>
  <c r="DJ251" i="1"/>
  <c r="DZ188" i="1"/>
  <c r="DZ213" i="1" s="1"/>
  <c r="DZ185" i="1"/>
  <c r="DZ179" i="1"/>
  <c r="DZ187" i="1"/>
  <c r="DZ181" i="1"/>
  <c r="DZ183" i="1"/>
  <c r="EP122" i="1"/>
  <c r="EP119" i="1"/>
  <c r="FV196" i="1"/>
  <c r="FV251" i="1"/>
  <c r="BM187" i="1"/>
  <c r="BM188" i="1"/>
  <c r="BM213" i="1" s="1"/>
  <c r="BM185" i="1"/>
  <c r="BM183" i="1"/>
  <c r="BM179" i="1"/>
  <c r="BM181" i="1"/>
  <c r="N188" i="1"/>
  <c r="N213" i="1" s="1"/>
  <c r="N185" i="1"/>
  <c r="N183" i="1"/>
  <c r="N179" i="1"/>
  <c r="N181" i="1"/>
  <c r="N187" i="1"/>
  <c r="BG155" i="1"/>
  <c r="BG196" i="1"/>
  <c r="BG251" i="1"/>
  <c r="CE122" i="1"/>
  <c r="CE119" i="1"/>
  <c r="DK187" i="1"/>
  <c r="DK181" i="1"/>
  <c r="FG188" i="1"/>
  <c r="FG213" i="1" s="1"/>
  <c r="FG185" i="1"/>
  <c r="FG187" i="1"/>
  <c r="FG183" i="1"/>
  <c r="FG181" i="1"/>
  <c r="FG179" i="1"/>
  <c r="DM122" i="1"/>
  <c r="DM119" i="1"/>
  <c r="DM251" i="1"/>
  <c r="DM196" i="1"/>
  <c r="F179" i="1"/>
  <c r="F183" i="1" s="1"/>
  <c r="F185" i="1" s="1"/>
  <c r="F188" i="1" s="1"/>
  <c r="F213" i="1" s="1"/>
  <c r="F187" i="1"/>
  <c r="F181" i="1"/>
  <c r="BJ122" i="1"/>
  <c r="BJ119" i="1"/>
  <c r="P122" i="1"/>
  <c r="P119" i="1"/>
  <c r="P251" i="1"/>
  <c r="P196" i="1"/>
  <c r="DH122" i="1"/>
  <c r="DH119" i="1"/>
  <c r="DH187" i="1"/>
  <c r="DH181" i="1"/>
  <c r="EN155" i="1"/>
  <c r="EZ196" i="1"/>
  <c r="EZ251" i="1"/>
  <c r="FD122" i="1"/>
  <c r="FD119" i="1"/>
  <c r="FD187" i="1"/>
  <c r="FD183" i="1"/>
  <c r="FD181" i="1"/>
  <c r="FD188" i="1"/>
  <c r="FD213" i="1" s="1"/>
  <c r="FD179" i="1"/>
  <c r="FD185" i="1"/>
  <c r="AO122" i="1"/>
  <c r="AO119" i="1"/>
  <c r="AO251" i="1"/>
  <c r="AO196" i="1"/>
  <c r="DA187" i="1"/>
  <c r="DA183" i="1"/>
  <c r="DA188" i="1"/>
  <c r="DA213" i="1" s="1"/>
  <c r="DA185" i="1"/>
  <c r="DA179" i="1"/>
  <c r="DA181" i="1"/>
  <c r="BR113" i="1"/>
  <c r="BR123" i="1" s="1"/>
  <c r="BR187" i="1"/>
  <c r="BR181" i="1"/>
  <c r="AZ113" i="1"/>
  <c r="AZ123" i="1" s="1"/>
  <c r="AZ251" i="1"/>
  <c r="AZ196" i="1"/>
  <c r="BD122" i="1"/>
  <c r="BD119" i="1"/>
  <c r="BD196" i="1"/>
  <c r="BD251" i="1"/>
  <c r="DL155" i="1"/>
  <c r="BX124" i="1"/>
  <c r="FU124" i="1"/>
  <c r="FU179" i="1" s="1"/>
  <c r="M187" i="1"/>
  <c r="M181" i="1"/>
  <c r="BY155" i="1"/>
  <c r="EK113" i="1"/>
  <c r="EK123" i="1" s="1"/>
  <c r="Z251" i="1"/>
  <c r="Z196" i="1"/>
  <c r="BZ113" i="1"/>
  <c r="BZ123" i="1" s="1"/>
  <c r="BZ188" i="1"/>
  <c r="BZ213" i="1" s="1"/>
  <c r="BZ185" i="1"/>
  <c r="BZ183" i="1"/>
  <c r="BZ179" i="1"/>
  <c r="BZ181" i="1"/>
  <c r="BZ187" i="1"/>
  <c r="CP122" i="1"/>
  <c r="CP119" i="1"/>
  <c r="DV251" i="1"/>
  <c r="DV196" i="1"/>
  <c r="EL113" i="1"/>
  <c r="EL123" i="1" s="1"/>
  <c r="EL179" i="1"/>
  <c r="EL183" i="1" s="1"/>
  <c r="EL185" i="1" s="1"/>
  <c r="EL188" i="1" s="1"/>
  <c r="EL213" i="1" s="1"/>
  <c r="EL181" i="1"/>
  <c r="EL187" i="1"/>
  <c r="FB122" i="1"/>
  <c r="FB119" i="1"/>
  <c r="FB124" i="1" s="1"/>
  <c r="AW122" i="1"/>
  <c r="AW119" i="1"/>
  <c r="AW251" i="1"/>
  <c r="AW196" i="1"/>
  <c r="DI187" i="1"/>
  <c r="DI181" i="1"/>
  <c r="FU155" i="1"/>
  <c r="FZ85" i="1"/>
  <c r="BN113" i="1"/>
  <c r="BN123" i="1" s="1"/>
  <c r="BN187" i="1"/>
  <c r="BN181" i="1"/>
  <c r="CA251" i="1"/>
  <c r="CA196" i="1"/>
  <c r="CQ122" i="1"/>
  <c r="CQ119" i="1"/>
  <c r="DW113" i="1"/>
  <c r="DW123" i="1" s="1"/>
  <c r="DW188" i="1"/>
  <c r="DW213" i="1" s="1"/>
  <c r="DW185" i="1"/>
  <c r="DW187" i="1"/>
  <c r="DW183" i="1"/>
  <c r="DW181" i="1"/>
  <c r="DW179" i="1"/>
  <c r="FC113" i="1"/>
  <c r="FC123" i="1" s="1"/>
  <c r="FC251" i="1"/>
  <c r="FC196" i="1"/>
  <c r="FS122" i="1"/>
  <c r="FS119" i="1"/>
  <c r="FS188" i="1"/>
  <c r="FS213" i="1" s="1"/>
  <c r="FS185" i="1"/>
  <c r="FS187" i="1"/>
  <c r="FS183" i="1"/>
  <c r="FS181" i="1"/>
  <c r="FS179" i="1"/>
  <c r="CW113" i="1"/>
  <c r="CW123" i="1" s="1"/>
  <c r="FI122" i="1"/>
  <c r="FI119" i="1"/>
  <c r="FI251" i="1"/>
  <c r="FI196" i="1"/>
  <c r="BB113" i="1"/>
  <c r="BB123" i="1" s="1"/>
  <c r="BB188" i="1"/>
  <c r="BB213" i="1" s="1"/>
  <c r="BB185" i="1"/>
  <c r="BB183" i="1"/>
  <c r="BB179" i="1"/>
  <c r="BB187" i="1"/>
  <c r="BB181" i="1"/>
  <c r="H113" i="1"/>
  <c r="H123" i="1" s="1"/>
  <c r="AJ113" i="1"/>
  <c r="AJ123" i="1" s="1"/>
  <c r="AN113" i="1"/>
  <c r="AN123" i="1" s="1"/>
  <c r="AN196" i="1"/>
  <c r="AN251" i="1"/>
  <c r="BP122" i="1"/>
  <c r="BP119" i="1"/>
  <c r="BP187" i="1"/>
  <c r="BP181" i="1"/>
  <c r="BP188" i="1"/>
  <c r="BP213" i="1" s="1"/>
  <c r="BP185" i="1"/>
  <c r="BP183" i="1"/>
  <c r="BP179" i="1"/>
  <c r="CZ113" i="1"/>
  <c r="CZ123" i="1" s="1"/>
  <c r="CZ196" i="1"/>
  <c r="CZ251" i="1"/>
  <c r="Y113" i="1"/>
  <c r="Y123" i="1" s="1"/>
  <c r="CK122" i="1"/>
  <c r="CK119" i="1"/>
  <c r="CK251" i="1"/>
  <c r="CK196" i="1"/>
  <c r="EW187" i="1"/>
  <c r="EW183" i="1"/>
  <c r="EW188" i="1"/>
  <c r="EW213" i="1" s="1"/>
  <c r="EW185" i="1"/>
  <c r="EW179" i="1"/>
  <c r="EW181" i="1"/>
  <c r="DC169" i="1"/>
  <c r="DC172" i="1"/>
  <c r="FN169" i="1"/>
  <c r="FN172" i="1"/>
  <c r="EH169" i="1"/>
  <c r="EH174" i="1" s="1"/>
  <c r="EH210" i="1" s="1"/>
  <c r="EH172" i="1"/>
  <c r="DB169" i="1"/>
  <c r="DB172" i="1"/>
  <c r="BV169" i="1"/>
  <c r="BV172" i="1"/>
  <c r="AP169" i="1"/>
  <c r="AP172" i="1"/>
  <c r="J169" i="1"/>
  <c r="J174" i="1" s="1"/>
  <c r="J210" i="1" s="1"/>
  <c r="J172" i="1"/>
  <c r="EW169" i="1"/>
  <c r="EW172" i="1"/>
  <c r="DQ169" i="1"/>
  <c r="DQ172" i="1"/>
  <c r="CK169" i="1"/>
  <c r="CK172" i="1"/>
  <c r="BE169" i="1"/>
  <c r="BE174" i="1" s="1"/>
  <c r="BE210" i="1" s="1"/>
  <c r="BE172" i="1"/>
  <c r="Y169" i="1"/>
  <c r="Y172" i="1"/>
  <c r="EM169" i="1"/>
  <c r="EM172" i="1"/>
  <c r="BG169" i="1"/>
  <c r="BG172" i="1"/>
  <c r="FP169" i="1"/>
  <c r="FP174" i="1" s="1"/>
  <c r="FP210" i="1" s="1"/>
  <c r="FP172" i="1"/>
  <c r="DD169" i="1"/>
  <c r="DD172" i="1"/>
  <c r="BX169" i="1"/>
  <c r="BX172" i="1"/>
  <c r="AR169" i="1"/>
  <c r="AR172" i="1"/>
  <c r="L169" i="1"/>
  <c r="L174" i="1" s="1"/>
  <c r="L210" i="1" s="1"/>
  <c r="L172" i="1"/>
  <c r="DS169" i="1"/>
  <c r="DS172" i="1"/>
  <c r="AQ169" i="1"/>
  <c r="AQ172" i="1"/>
  <c r="AX122" i="1"/>
  <c r="AX119" i="1"/>
  <c r="AR122" i="1"/>
  <c r="AR119" i="1"/>
  <c r="AR196" i="1"/>
  <c r="AR251" i="1"/>
  <c r="EJ122" i="1"/>
  <c r="EJ119" i="1"/>
  <c r="EJ187" i="1"/>
  <c r="EJ181" i="1"/>
  <c r="EV124" i="1"/>
  <c r="X124" i="1"/>
  <c r="BI122" i="1"/>
  <c r="BI119" i="1"/>
  <c r="BI196" i="1"/>
  <c r="BI251" i="1"/>
  <c r="DU196" i="1"/>
  <c r="DU251" i="1"/>
  <c r="J122" i="1"/>
  <c r="J119" i="1"/>
  <c r="J155" i="1"/>
  <c r="CL251" i="1"/>
  <c r="CL196" i="1"/>
  <c r="DB188" i="1"/>
  <c r="DB213" i="1" s="1"/>
  <c r="DB185" i="1"/>
  <c r="DB187" i="1"/>
  <c r="DB179" i="1"/>
  <c r="DB183" i="1"/>
  <c r="DB181" i="1"/>
  <c r="DR122" i="1"/>
  <c r="DR119" i="1"/>
  <c r="DR155" i="1"/>
  <c r="EX251" i="1"/>
  <c r="EX196" i="1"/>
  <c r="FN187" i="1"/>
  <c r="FN181" i="1"/>
  <c r="FE122" i="1"/>
  <c r="FE119" i="1"/>
  <c r="FE251" i="1"/>
  <c r="FE196" i="1"/>
  <c r="AI113" i="1"/>
  <c r="AI123" i="1" s="1"/>
  <c r="AI196" i="1"/>
  <c r="AI251" i="1"/>
  <c r="BW188" i="1"/>
  <c r="BW213" i="1" s="1"/>
  <c r="BW185" i="1"/>
  <c r="BW187" i="1"/>
  <c r="BW183" i="1"/>
  <c r="BW181" i="1"/>
  <c r="BW179" i="1"/>
  <c r="DC113" i="1"/>
  <c r="DC123" i="1" s="1"/>
  <c r="DC196" i="1"/>
  <c r="DC251" i="1"/>
  <c r="DS122" i="1"/>
  <c r="DS119" i="1"/>
  <c r="DS124" i="1" s="1"/>
  <c r="EI155" i="1"/>
  <c r="EI196" i="1"/>
  <c r="EI251" i="1"/>
  <c r="EY122" i="1"/>
  <c r="EY119" i="1"/>
  <c r="FO196" i="1"/>
  <c r="FO251" i="1"/>
  <c r="U187" i="1"/>
  <c r="U188" i="1"/>
  <c r="U213" i="1" s="1"/>
  <c r="U185" i="1"/>
  <c r="U183" i="1"/>
  <c r="U179" i="1"/>
  <c r="U181" i="1"/>
  <c r="ES113" i="1"/>
  <c r="ES123" i="1" s="1"/>
  <c r="AL196" i="1"/>
  <c r="AL251" i="1"/>
  <c r="S122" i="1"/>
  <c r="S119" i="1"/>
  <c r="S187" i="1"/>
  <c r="S181" i="1"/>
  <c r="AB113" i="1"/>
  <c r="AB123" i="1" s="1"/>
  <c r="BH122" i="1"/>
  <c r="BH119" i="1"/>
  <c r="BH196" i="1"/>
  <c r="BH251" i="1"/>
  <c r="DX122" i="1"/>
  <c r="DX119" i="1"/>
  <c r="DX251" i="1"/>
  <c r="DX196" i="1"/>
  <c r="ER122" i="1"/>
  <c r="ER119" i="1"/>
  <c r="ER187" i="1"/>
  <c r="ER183" i="1"/>
  <c r="ER181" i="1"/>
  <c r="ER188" i="1"/>
  <c r="ER213" i="1" s="1"/>
  <c r="ER185" i="1"/>
  <c r="ER179" i="1"/>
  <c r="FL113" i="1"/>
  <c r="FL123" i="1" s="1"/>
  <c r="FX113" i="1"/>
  <c r="FX123" i="1" s="1"/>
  <c r="I113" i="1"/>
  <c r="I123" i="1" s="1"/>
  <c r="BU122" i="1"/>
  <c r="BU119" i="1"/>
  <c r="BU251" i="1"/>
  <c r="BU196" i="1"/>
  <c r="EG185" i="1"/>
  <c r="CI169" i="1"/>
  <c r="CI172" i="1"/>
  <c r="FJ169" i="1"/>
  <c r="FJ172" i="1"/>
  <c r="ED169" i="1"/>
  <c r="ED172" i="1"/>
  <c r="CX169" i="1"/>
  <c r="CX174" i="1" s="1"/>
  <c r="CX210" i="1" s="1"/>
  <c r="CX172" i="1"/>
  <c r="BR169" i="1"/>
  <c r="BR172" i="1"/>
  <c r="AL169" i="1"/>
  <c r="AL172" i="1"/>
  <c r="F169" i="1"/>
  <c r="F172" i="1"/>
  <c r="ES169" i="1"/>
  <c r="ES174" i="1" s="1"/>
  <c r="ES210" i="1" s="1"/>
  <c r="ES172" i="1"/>
  <c r="DM169" i="1"/>
  <c r="DM172" i="1"/>
  <c r="CG169" i="1"/>
  <c r="CG172" i="1"/>
  <c r="BA169" i="1"/>
  <c r="BA172" i="1"/>
  <c r="U169" i="1"/>
  <c r="U174" i="1" s="1"/>
  <c r="U210" i="1" s="1"/>
  <c r="U172" i="1"/>
  <c r="EA169" i="1"/>
  <c r="EA172" i="1"/>
  <c r="AU169" i="1"/>
  <c r="AU172" i="1"/>
  <c r="FL169" i="1"/>
  <c r="FL172" i="1"/>
  <c r="EF169" i="1"/>
  <c r="EF174" i="1" s="1"/>
  <c r="EF210" i="1" s="1"/>
  <c r="EF172" i="1"/>
  <c r="CZ169" i="1"/>
  <c r="CZ172" i="1"/>
  <c r="BT169" i="1"/>
  <c r="BT172" i="1"/>
  <c r="AN169" i="1"/>
  <c r="AN172" i="1"/>
  <c r="H169" i="1"/>
  <c r="H174" i="1" s="1"/>
  <c r="H210" i="1" s="1"/>
  <c r="H172" i="1"/>
  <c r="DK169" i="1"/>
  <c r="DK172" i="1"/>
  <c r="AI169" i="1"/>
  <c r="AI172" i="1"/>
  <c r="AH122" i="1"/>
  <c r="AH119" i="1"/>
  <c r="AH155" i="1"/>
  <c r="BT122" i="1"/>
  <c r="BT119" i="1"/>
  <c r="BT196" i="1"/>
  <c r="BT251" i="1"/>
  <c r="CV122" i="1"/>
  <c r="CV119" i="1"/>
  <c r="CV187" i="1"/>
  <c r="CV183" i="1"/>
  <c r="CV181" i="1"/>
  <c r="CV188" i="1"/>
  <c r="CV213" i="1" s="1"/>
  <c r="CV185" i="1"/>
  <c r="CV179" i="1"/>
  <c r="EB155" i="1"/>
  <c r="AS187" i="1"/>
  <c r="AS188" i="1"/>
  <c r="AS213" i="1" s="1"/>
  <c r="AS185" i="1"/>
  <c r="AS183" i="1"/>
  <c r="AS179" i="1"/>
  <c r="AS181" i="1"/>
  <c r="FQ113" i="1"/>
  <c r="FQ123" i="1" s="1"/>
  <c r="BF251" i="1"/>
  <c r="BF196" i="1"/>
  <c r="CH113" i="1"/>
  <c r="CH123" i="1" s="1"/>
  <c r="CH188" i="1"/>
  <c r="CH213" i="1" s="1"/>
  <c r="CH185" i="1"/>
  <c r="CH179" i="1"/>
  <c r="CH187" i="1"/>
  <c r="CH183" i="1"/>
  <c r="CH181" i="1"/>
  <c r="CX122" i="1"/>
  <c r="CX119" i="1"/>
  <c r="CX155" i="1"/>
  <c r="ED196" i="1"/>
  <c r="ED251" i="1"/>
  <c r="ET113" i="1"/>
  <c r="ET123" i="1" s="1"/>
  <c r="ET188" i="1"/>
  <c r="ET213" i="1" s="1"/>
  <c r="ET185" i="1"/>
  <c r="ET179" i="1"/>
  <c r="ET187" i="1"/>
  <c r="ET183" i="1"/>
  <c r="ET181" i="1"/>
  <c r="FJ122" i="1"/>
  <c r="FJ119" i="1"/>
  <c r="Q113" i="1"/>
  <c r="Q123" i="1" s="1"/>
  <c r="CC122" i="1"/>
  <c r="CC119" i="1"/>
  <c r="CC251" i="1"/>
  <c r="CC196" i="1"/>
  <c r="EO187" i="1"/>
  <c r="EO179" i="1"/>
  <c r="W113" i="1"/>
  <c r="W123" i="1" s="1"/>
  <c r="W251" i="1"/>
  <c r="W196" i="1"/>
  <c r="BO122" i="1"/>
  <c r="BO119" i="1"/>
  <c r="CI155" i="1"/>
  <c r="CI251" i="1"/>
  <c r="CI196" i="1"/>
  <c r="CY122" i="1"/>
  <c r="CY119" i="1"/>
  <c r="DO155" i="1"/>
  <c r="DO251" i="1"/>
  <c r="DO196" i="1"/>
  <c r="EE122" i="1"/>
  <c r="EE119" i="1"/>
  <c r="EU196" i="1"/>
  <c r="FK122" i="1"/>
  <c r="FK119" i="1"/>
  <c r="FK187" i="1"/>
  <c r="FK181" i="1"/>
  <c r="E155" i="1"/>
  <c r="BQ113" i="1"/>
  <c r="BQ123" i="1" s="1"/>
  <c r="EC122" i="1"/>
  <c r="EC119" i="1"/>
  <c r="V113" i="1"/>
  <c r="V123" i="1" s="1"/>
  <c r="V188" i="1"/>
  <c r="V213" i="1" s="1"/>
  <c r="V185" i="1"/>
  <c r="V183" i="1"/>
  <c r="V179" i="1"/>
  <c r="V187" i="1"/>
  <c r="V181" i="1"/>
  <c r="BC155" i="1"/>
  <c r="CF113" i="1"/>
  <c r="CF123" i="1" s="1"/>
  <c r="CF196" i="1"/>
  <c r="CF251" i="1"/>
  <c r="CJ122" i="1"/>
  <c r="CJ119" i="1"/>
  <c r="CJ187" i="1"/>
  <c r="CJ181" i="1"/>
  <c r="BE187" i="1"/>
  <c r="BE188" i="1"/>
  <c r="BE213" i="1" s="1"/>
  <c r="BE185" i="1"/>
  <c r="BE183" i="1"/>
  <c r="BE179" i="1"/>
  <c r="BE181" i="1"/>
  <c r="C210" i="1"/>
  <c r="BS169" i="1"/>
  <c r="BS172" i="1"/>
  <c r="FF169" i="1"/>
  <c r="FF172" i="1"/>
  <c r="DZ169" i="1"/>
  <c r="DZ174" i="1" s="1"/>
  <c r="DZ210" i="1" s="1"/>
  <c r="DZ172" i="1"/>
  <c r="CT169" i="1"/>
  <c r="CT172" i="1"/>
  <c r="BN169" i="1"/>
  <c r="BN172" i="1"/>
  <c r="AH169" i="1"/>
  <c r="AH172" i="1"/>
  <c r="FU169" i="1"/>
  <c r="FU174" i="1" s="1"/>
  <c r="FU210" i="1" s="1"/>
  <c r="FU172" i="1"/>
  <c r="EO169" i="1"/>
  <c r="EO172" i="1"/>
  <c r="DI169" i="1"/>
  <c r="DI172" i="1"/>
  <c r="CC169" i="1"/>
  <c r="CC172" i="1"/>
  <c r="AW169" i="1"/>
  <c r="AW174" i="1" s="1"/>
  <c r="AW210" i="1" s="1"/>
  <c r="AW172" i="1"/>
  <c r="Q169" i="1"/>
  <c r="Q172" i="1"/>
  <c r="DO169" i="1"/>
  <c r="DO172" i="1"/>
  <c r="AM169" i="1"/>
  <c r="AM172" i="1"/>
  <c r="FH169" i="1"/>
  <c r="FH174" i="1" s="1"/>
  <c r="FH210" i="1" s="1"/>
  <c r="FH172" i="1"/>
  <c r="EB169" i="1"/>
  <c r="EB172" i="1"/>
  <c r="CV169" i="1"/>
  <c r="CV172" i="1"/>
  <c r="BP169" i="1"/>
  <c r="BP172" i="1"/>
  <c r="AJ169" i="1"/>
  <c r="AJ174" i="1" s="1"/>
  <c r="AJ210" i="1" s="1"/>
  <c r="AJ172" i="1"/>
  <c r="D169" i="1"/>
  <c r="D172" i="1"/>
  <c r="CY169" i="1"/>
  <c r="CY172" i="1"/>
  <c r="W169" i="1"/>
  <c r="W172" i="1"/>
  <c r="R113" i="1"/>
  <c r="R123" i="1" s="1"/>
  <c r="R179" i="1"/>
  <c r="R183" i="1" s="1"/>
  <c r="R185" i="1" s="1"/>
  <c r="R188" i="1" s="1"/>
  <c r="R213" i="1" s="1"/>
  <c r="R187" i="1"/>
  <c r="R181" i="1"/>
  <c r="T113" i="1"/>
  <c r="T123" i="1" s="1"/>
  <c r="AF113" i="1"/>
  <c r="AF123" i="1" s="1"/>
  <c r="BL122" i="1"/>
  <c r="BL119" i="1"/>
  <c r="BL187" i="1"/>
  <c r="BL181" i="1"/>
  <c r="BL188" i="1"/>
  <c r="BL213" i="1" s="1"/>
  <c r="BL183" i="1"/>
  <c r="BL179" i="1"/>
  <c r="BL185" i="1"/>
  <c r="CN187" i="1"/>
  <c r="CN183" i="1"/>
  <c r="CN185" i="1"/>
  <c r="CN181" i="1"/>
  <c r="CN179" i="1"/>
  <c r="CN188" i="1"/>
  <c r="CN213" i="1" s="1"/>
  <c r="AC187" i="1"/>
  <c r="AC188" i="1"/>
  <c r="AC213" i="1" s="1"/>
  <c r="AC185" i="1"/>
  <c r="AC183" i="1"/>
  <c r="AC179" i="1"/>
  <c r="AC181" i="1"/>
  <c r="FA113" i="1"/>
  <c r="FA123" i="1" s="1"/>
  <c r="AP251" i="1"/>
  <c r="AP196" i="1"/>
  <c r="CD113" i="1"/>
  <c r="CD123" i="1" s="1"/>
  <c r="CD188" i="1"/>
  <c r="CD213" i="1" s="1"/>
  <c r="CD185" i="1"/>
  <c r="CD179" i="1"/>
  <c r="CD187" i="1"/>
  <c r="CD181" i="1"/>
  <c r="CD183" i="1"/>
  <c r="CT122" i="1"/>
  <c r="CT119" i="1"/>
  <c r="DZ196" i="1"/>
  <c r="DZ251" i="1"/>
  <c r="EP113" i="1"/>
  <c r="EP123" i="1" s="1"/>
  <c r="EP188" i="1"/>
  <c r="EP213" i="1" s="1"/>
  <c r="EP185" i="1"/>
  <c r="EP179" i="1"/>
  <c r="EP187" i="1"/>
  <c r="EP181" i="1"/>
  <c r="EP183" i="1"/>
  <c r="FF122" i="1"/>
  <c r="FF119" i="1"/>
  <c r="BM122" i="1"/>
  <c r="BM119" i="1"/>
  <c r="BM251" i="1"/>
  <c r="BM196" i="1"/>
  <c r="DY187" i="1"/>
  <c r="DY183" i="1"/>
  <c r="DY188" i="1"/>
  <c r="DY213" i="1" s="1"/>
  <c r="DY185" i="1"/>
  <c r="DY179" i="1"/>
  <c r="DY181" i="1"/>
  <c r="N251" i="1"/>
  <c r="N196" i="1"/>
  <c r="K122" i="1"/>
  <c r="K119" i="1"/>
  <c r="K181" i="1"/>
  <c r="CE113" i="1"/>
  <c r="CE123" i="1" s="1"/>
  <c r="CE188" i="1"/>
  <c r="CE213" i="1" s="1"/>
  <c r="CE185" i="1"/>
  <c r="CE187" i="1"/>
  <c r="CE183" i="1"/>
  <c r="CE181" i="1"/>
  <c r="CE179" i="1"/>
  <c r="DK155" i="1"/>
  <c r="DK196" i="1"/>
  <c r="DK251" i="1"/>
  <c r="EA122" i="1"/>
  <c r="EA119" i="1"/>
  <c r="EA187" i="1"/>
  <c r="EA181" i="1"/>
  <c r="EA179" i="1"/>
  <c r="EA183" i="1" s="1"/>
  <c r="EA185" i="1" s="1"/>
  <c r="EA188" i="1" s="1"/>
  <c r="EA213" i="1" s="1"/>
  <c r="FG196" i="1"/>
  <c r="FG251" i="1"/>
  <c r="FW122" i="1"/>
  <c r="FW119" i="1"/>
  <c r="FW188" i="1"/>
  <c r="FW213" i="1" s="1"/>
  <c r="FW185" i="1"/>
  <c r="FW187" i="1"/>
  <c r="FW183" i="1"/>
  <c r="FW181" i="1"/>
  <c r="FW179" i="1"/>
  <c r="BA155" i="1"/>
  <c r="DM113" i="1"/>
  <c r="DM123" i="1" s="1"/>
  <c r="DM124" i="1" s="1"/>
  <c r="F196" i="1"/>
  <c r="F251" i="1"/>
  <c r="BJ113" i="1"/>
  <c r="BJ123" i="1" s="1"/>
  <c r="BJ188" i="1"/>
  <c r="BJ213" i="1" s="1"/>
  <c r="BJ185" i="1"/>
  <c r="BJ183" i="1"/>
  <c r="BJ179" i="1"/>
  <c r="BJ181" i="1"/>
  <c r="BJ187" i="1"/>
  <c r="P113" i="1"/>
  <c r="P123" i="1" s="1"/>
  <c r="AV122" i="1"/>
  <c r="AV119" i="1"/>
  <c r="AV187" i="1"/>
  <c r="AV181" i="1"/>
  <c r="AV188" i="1"/>
  <c r="AV213" i="1" s="1"/>
  <c r="AV183" i="1"/>
  <c r="AV179" i="1"/>
  <c r="AV185" i="1"/>
  <c r="BX187" i="1"/>
  <c r="BX183" i="1"/>
  <c r="BX185" i="1"/>
  <c r="BX181" i="1"/>
  <c r="BX179" i="1"/>
  <c r="BX188" i="1"/>
  <c r="BX213" i="1" s="1"/>
  <c r="DH113" i="1"/>
  <c r="DH123" i="1" s="1"/>
  <c r="DH251" i="1"/>
  <c r="DH196" i="1"/>
  <c r="FD113" i="1"/>
  <c r="FD123" i="1" s="1"/>
  <c r="FD251" i="1"/>
  <c r="FD196" i="1"/>
  <c r="FP122" i="1"/>
  <c r="FP119" i="1"/>
  <c r="FP187" i="1"/>
  <c r="FP181" i="1"/>
  <c r="AO113" i="1"/>
  <c r="AO123" i="1" s="1"/>
  <c r="DA122" i="1"/>
  <c r="DA119" i="1"/>
  <c r="DA251" i="1"/>
  <c r="DA196" i="1"/>
  <c r="FM187" i="1"/>
  <c r="FM183" i="1"/>
  <c r="FM188" i="1"/>
  <c r="FM213" i="1" s="1"/>
  <c r="FM185" i="1"/>
  <c r="FM179" i="1"/>
  <c r="FM181" i="1"/>
  <c r="DW169" i="1"/>
  <c r="DW172" i="1"/>
  <c r="FR169" i="1"/>
  <c r="FR172" i="1"/>
  <c r="EL169" i="1"/>
  <c r="EL172" i="1"/>
  <c r="DF169" i="1"/>
  <c r="DF172" i="1"/>
  <c r="BZ169" i="1"/>
  <c r="BZ172" i="1"/>
  <c r="AT169" i="1"/>
  <c r="AT172" i="1"/>
  <c r="N169" i="1"/>
  <c r="N172" i="1"/>
  <c r="FA169" i="1"/>
  <c r="FA172" i="1"/>
  <c r="DU169" i="1"/>
  <c r="DU172" i="1"/>
  <c r="CO169" i="1"/>
  <c r="CO172" i="1"/>
  <c r="BI169" i="1"/>
  <c r="BI172" i="1"/>
  <c r="AC169" i="1"/>
  <c r="AC172" i="1"/>
  <c r="EY169" i="1"/>
  <c r="EY172" i="1"/>
  <c r="BO169" i="1"/>
  <c r="BO172" i="1"/>
  <c r="FT169" i="1"/>
  <c r="FT172" i="1"/>
  <c r="EN169" i="1"/>
  <c r="EN172" i="1"/>
  <c r="DH169" i="1"/>
  <c r="DH172" i="1"/>
  <c r="CB169" i="1"/>
  <c r="CB172" i="1"/>
  <c r="AV169" i="1"/>
  <c r="AV172" i="1"/>
  <c r="P169" i="1"/>
  <c r="P172" i="1"/>
  <c r="EE169" i="1"/>
  <c r="EE172" i="1"/>
  <c r="BC169" i="1"/>
  <c r="BC172" i="1"/>
  <c r="BR196" i="1"/>
  <c r="BR251" i="1"/>
  <c r="AY122" i="1"/>
  <c r="AY119" i="1"/>
  <c r="AY187" i="1"/>
  <c r="AY181" i="1"/>
  <c r="L187" i="1"/>
  <c r="L181" i="1"/>
  <c r="M122" i="1"/>
  <c r="M119" i="1"/>
  <c r="M251" i="1"/>
  <c r="M196" i="1"/>
  <c r="BY187" i="1"/>
  <c r="BY181" i="1"/>
  <c r="BZ251" i="1"/>
  <c r="BZ196" i="1"/>
  <c r="CP183" i="1"/>
  <c r="CP185" i="1" s="1"/>
  <c r="CP188" i="1" s="1"/>
  <c r="CP213" i="1" s="1"/>
  <c r="CP179" i="1"/>
  <c r="CP181" i="1"/>
  <c r="CP187" i="1"/>
  <c r="DF122" i="1"/>
  <c r="DF119" i="1"/>
  <c r="EL251" i="1"/>
  <c r="EL196" i="1"/>
  <c r="FB188" i="1"/>
  <c r="FB213" i="1" s="1"/>
  <c r="FB185" i="1"/>
  <c r="FB183" i="1"/>
  <c r="FB179" i="1"/>
  <c r="FB181" i="1"/>
  <c r="FB187" i="1"/>
  <c r="FR122" i="1"/>
  <c r="FR119" i="1"/>
  <c r="DI122" i="1"/>
  <c r="DI119" i="1"/>
  <c r="DI251" i="1"/>
  <c r="DI196" i="1"/>
  <c r="FU187" i="1"/>
  <c r="FU181" i="1"/>
  <c r="AU122" i="1"/>
  <c r="AU119" i="1"/>
  <c r="AU188" i="1"/>
  <c r="AU213" i="1" s="1"/>
  <c r="AU185" i="1"/>
  <c r="AU187" i="1"/>
  <c r="AU181" i="1"/>
  <c r="AU183" i="1"/>
  <c r="AU179" i="1"/>
  <c r="CQ187" i="1"/>
  <c r="CQ181" i="1"/>
  <c r="DW251" i="1"/>
  <c r="DW196" i="1"/>
  <c r="EM122" i="1"/>
  <c r="EM119" i="1"/>
  <c r="FS251" i="1"/>
  <c r="FS196" i="1"/>
  <c r="AK187" i="1"/>
  <c r="AK188" i="1"/>
  <c r="AK213" i="1" s="1"/>
  <c r="AK185" i="1"/>
  <c r="AK183" i="1"/>
  <c r="AK179" i="1"/>
  <c r="AK181" i="1"/>
  <c r="BB196" i="1"/>
  <c r="BB251" i="1"/>
  <c r="AE122" i="1"/>
  <c r="AE119" i="1"/>
  <c r="AE188" i="1"/>
  <c r="AE213" i="1" s="1"/>
  <c r="AE185" i="1"/>
  <c r="AE187" i="1"/>
  <c r="AE181" i="1"/>
  <c r="AE183" i="1"/>
  <c r="AE179" i="1"/>
  <c r="BP251" i="1"/>
  <c r="BP196" i="1"/>
  <c r="EF122" i="1"/>
  <c r="EF119" i="1"/>
  <c r="EF187" i="1"/>
  <c r="EF181" i="1"/>
  <c r="EW122" i="1"/>
  <c r="EW119" i="1"/>
  <c r="EJ169" i="1"/>
  <c r="EJ172" i="1"/>
  <c r="AX113" i="1"/>
  <c r="AX123" i="1" s="1"/>
  <c r="AX188" i="1"/>
  <c r="AX213" i="1" s="1"/>
  <c r="AX185" i="1"/>
  <c r="AX183" i="1"/>
  <c r="AX179" i="1"/>
  <c r="AX187" i="1"/>
  <c r="AX181" i="1"/>
  <c r="AR113" i="1"/>
  <c r="AR123" i="1" s="1"/>
  <c r="CB187" i="1"/>
  <c r="CB183" i="1"/>
  <c r="CB181" i="1"/>
  <c r="CB188" i="1"/>
  <c r="CB213" i="1" s="1"/>
  <c r="CB179" i="1"/>
  <c r="CB185" i="1"/>
  <c r="EJ113" i="1"/>
  <c r="EJ123" i="1" s="1"/>
  <c r="EJ196" i="1"/>
  <c r="EJ251" i="1"/>
  <c r="BI113" i="1"/>
  <c r="BI123" i="1" s="1"/>
  <c r="DU122" i="1"/>
  <c r="DU119" i="1"/>
  <c r="DU187" i="1"/>
  <c r="DU183" i="1"/>
  <c r="DU188" i="1"/>
  <c r="DU213" i="1" s="1"/>
  <c r="DU185" i="1"/>
  <c r="DU179" i="1"/>
  <c r="DU181" i="1"/>
  <c r="J113" i="1"/>
  <c r="J123" i="1" s="1"/>
  <c r="J187" i="1"/>
  <c r="J181" i="1"/>
  <c r="BV122" i="1"/>
  <c r="BV119" i="1"/>
  <c r="DB251" i="1"/>
  <c r="DB196" i="1"/>
  <c r="DR113" i="1"/>
  <c r="DR123" i="1" s="1"/>
  <c r="DR187" i="1"/>
  <c r="DR181" i="1"/>
  <c r="EH122" i="1"/>
  <c r="EH119" i="1"/>
  <c r="FN251" i="1"/>
  <c r="FN196" i="1"/>
  <c r="AG187" i="1"/>
  <c r="AG188" i="1"/>
  <c r="AG213" i="1" s="1"/>
  <c r="AG185" i="1"/>
  <c r="AG183" i="1"/>
  <c r="AG179" i="1"/>
  <c r="AG181" i="1"/>
  <c r="FE113" i="1"/>
  <c r="FE123" i="1" s="1"/>
  <c r="P124" i="1" l="1"/>
  <c r="DI124" i="1"/>
  <c r="M124" i="1"/>
  <c r="FS124" i="1"/>
  <c r="CQ124" i="1"/>
  <c r="CB124" i="1"/>
  <c r="DG124" i="1"/>
  <c r="CA124" i="1"/>
  <c r="L124" i="1"/>
  <c r="L179" i="1" s="1"/>
  <c r="FV124" i="1"/>
  <c r="AG113" i="1"/>
  <c r="AG123" i="1" s="1"/>
  <c r="BL113" i="1"/>
  <c r="BL123" i="1" s="1"/>
  <c r="BC124" i="1"/>
  <c r="BC179" i="1" s="1"/>
  <c r="CM113" i="1"/>
  <c r="CM123" i="1" s="1"/>
  <c r="CM155" i="1"/>
  <c r="EN124" i="1"/>
  <c r="EN179" i="1" s="1"/>
  <c r="DH124" i="1"/>
  <c r="BC174" i="1"/>
  <c r="BC210" i="1" s="1"/>
  <c r="CB174" i="1"/>
  <c r="CB210" i="1" s="1"/>
  <c r="BO174" i="1"/>
  <c r="BO210" i="1" s="1"/>
  <c r="CO174" i="1"/>
  <c r="CO210" i="1" s="1"/>
  <c r="AT174" i="1"/>
  <c r="AT210" i="1" s="1"/>
  <c r="FR174" i="1"/>
  <c r="FR210" i="1" s="1"/>
  <c r="CH124" i="1"/>
  <c r="DQ124" i="1"/>
  <c r="DO124" i="1"/>
  <c r="DO179" i="1" s="1"/>
  <c r="G179" i="1"/>
  <c r="G183" i="1" s="1"/>
  <c r="G185" i="1" s="1"/>
  <c r="G188" i="1" s="1"/>
  <c r="G213" i="1" s="1"/>
  <c r="DZ124" i="1"/>
  <c r="DW124" i="1"/>
  <c r="P185" i="1"/>
  <c r="P181" i="1"/>
  <c r="DE124" i="1"/>
  <c r="DE151" i="1" s="1"/>
  <c r="EB124" i="1"/>
  <c r="FL188" i="1"/>
  <c r="FL213" i="1" s="1"/>
  <c r="CR124" i="1"/>
  <c r="U124" i="1"/>
  <c r="U151" i="1" s="1"/>
  <c r="DD124" i="1"/>
  <c r="CU187" i="1"/>
  <c r="BE196" i="1"/>
  <c r="FJ179" i="1"/>
  <c r="FV147" i="1"/>
  <c r="FV149" i="1" s="1"/>
  <c r="EW196" i="1"/>
  <c r="K183" i="1"/>
  <c r="K185" i="1"/>
  <c r="EC251" i="1"/>
  <c r="EO188" i="1"/>
  <c r="EO213" i="1" s="1"/>
  <c r="EZ124" i="1"/>
  <c r="P179" i="1"/>
  <c r="P187" i="1"/>
  <c r="DK124" i="1"/>
  <c r="BC183" i="1"/>
  <c r="BC185" i="1" s="1"/>
  <c r="E124" i="1"/>
  <c r="E157" i="1" s="1"/>
  <c r="FL179" i="1"/>
  <c r="FL183" i="1"/>
  <c r="CU179" i="1"/>
  <c r="CU185" i="1"/>
  <c r="FJ181" i="1"/>
  <c r="FJ185" i="1"/>
  <c r="EG196" i="1"/>
  <c r="CM119" i="1"/>
  <c r="CM124" i="1" s="1"/>
  <c r="CN124" i="1"/>
  <c r="FF113" i="1"/>
  <c r="FF123" i="1" s="1"/>
  <c r="EC113" i="1"/>
  <c r="EC123" i="1" s="1"/>
  <c r="EO113" i="1"/>
  <c r="EO123" i="1" s="1"/>
  <c r="EO124" i="1" s="1"/>
  <c r="K187" i="1"/>
  <c r="EE124" i="1"/>
  <c r="EO185" i="1"/>
  <c r="FP124" i="1"/>
  <c r="FP157" i="1" s="1"/>
  <c r="AV124" i="1"/>
  <c r="FW124" i="1"/>
  <c r="K179" i="1"/>
  <c r="BL124" i="1"/>
  <c r="BL128" i="1" s="1"/>
  <c r="EC124" i="1"/>
  <c r="EO181" i="1"/>
  <c r="CC124" i="1"/>
  <c r="CW124" i="1"/>
  <c r="CW151" i="1" s="1"/>
  <c r="EP124" i="1"/>
  <c r="FN124" i="1"/>
  <c r="BA124" i="1"/>
  <c r="N124" i="1"/>
  <c r="N128" i="1" s="1"/>
  <c r="ED124" i="1"/>
  <c r="FL185" i="1"/>
  <c r="EX124" i="1"/>
  <c r="Z124" i="1"/>
  <c r="Z151" i="1" s="1"/>
  <c r="CU181" i="1"/>
  <c r="FJ183" i="1"/>
  <c r="DA147" i="1"/>
  <c r="DA149" i="1" s="1"/>
  <c r="W147" i="1"/>
  <c r="W149" i="1" s="1"/>
  <c r="BJ124" i="1"/>
  <c r="FJ124" i="1"/>
  <c r="FJ128" i="1" s="1"/>
  <c r="DK174" i="1"/>
  <c r="DK210" i="1" s="1"/>
  <c r="CZ174" i="1"/>
  <c r="CZ210" i="1" s="1"/>
  <c r="EA174" i="1"/>
  <c r="EA210" i="1" s="1"/>
  <c r="DM174" i="1"/>
  <c r="DM210" i="1" s="1"/>
  <c r="BR174" i="1"/>
  <c r="BR210" i="1" s="1"/>
  <c r="CI174" i="1"/>
  <c r="CI210" i="1" s="1"/>
  <c r="EG188" i="1"/>
  <c r="EG213" i="1" s="1"/>
  <c r="AX124" i="1"/>
  <c r="AX128" i="1" s="1"/>
  <c r="AR174" i="1"/>
  <c r="AR210" i="1" s="1"/>
  <c r="BG174" i="1"/>
  <c r="BG210" i="1" s="1"/>
  <c r="CK174" i="1"/>
  <c r="CK210" i="1" s="1"/>
  <c r="AP174" i="1"/>
  <c r="AP210" i="1" s="1"/>
  <c r="FN174" i="1"/>
  <c r="FN210" i="1" s="1"/>
  <c r="CE124" i="1"/>
  <c r="CE151" i="1" s="1"/>
  <c r="W179" i="1"/>
  <c r="W188" i="1"/>
  <c r="W213" i="1" s="1"/>
  <c r="DC124" i="1"/>
  <c r="BN124" i="1"/>
  <c r="AF174" i="1"/>
  <c r="AF210" i="1" s="1"/>
  <c r="FD174" i="1"/>
  <c r="FD210" i="1" s="1"/>
  <c r="AS174" i="1"/>
  <c r="AS210" i="1" s="1"/>
  <c r="FQ174" i="1"/>
  <c r="FQ210" i="1" s="1"/>
  <c r="DV174" i="1"/>
  <c r="DV210" i="1" s="1"/>
  <c r="CO124" i="1"/>
  <c r="CO153" i="1" s="1"/>
  <c r="DT124" i="1"/>
  <c r="BK174" i="1"/>
  <c r="BK210" i="1" s="1"/>
  <c r="CF174" i="1"/>
  <c r="CF210" i="1" s="1"/>
  <c r="CA174" i="1"/>
  <c r="CA210" i="1" s="1"/>
  <c r="CS174" i="1"/>
  <c r="CS210" i="1" s="1"/>
  <c r="AX174" i="1"/>
  <c r="AX210" i="1" s="1"/>
  <c r="FV174" i="1"/>
  <c r="FV210" i="1" s="1"/>
  <c r="X174" i="1"/>
  <c r="X210" i="1" s="1"/>
  <c r="EV174" i="1"/>
  <c r="EV210" i="1" s="1"/>
  <c r="AK174" i="1"/>
  <c r="AK210" i="1" s="1"/>
  <c r="FI174" i="1"/>
  <c r="FI210" i="1" s="1"/>
  <c r="DN174" i="1"/>
  <c r="DN210" i="1" s="1"/>
  <c r="AL124" i="1"/>
  <c r="FG174" i="1"/>
  <c r="FG210" i="1" s="1"/>
  <c r="EZ174" i="1"/>
  <c r="EZ210" i="1" s="1"/>
  <c r="AO174" i="1"/>
  <c r="AO210" i="1" s="1"/>
  <c r="FM174" i="1"/>
  <c r="FM210" i="1" s="1"/>
  <c r="DR174" i="1"/>
  <c r="DR210" i="1" s="1"/>
  <c r="DL124" i="1"/>
  <c r="FM124" i="1"/>
  <c r="FM128" i="1" s="1"/>
  <c r="FT124" i="1"/>
  <c r="BG124" i="1"/>
  <c r="BG157" i="1" s="1"/>
  <c r="FF181" i="1"/>
  <c r="FF188" i="1"/>
  <c r="FF213" i="1" s="1"/>
  <c r="AT124" i="1"/>
  <c r="BW122" i="1"/>
  <c r="BW124" i="1" s="1"/>
  <c r="BY124" i="1"/>
  <c r="BY179" i="1" s="1"/>
  <c r="DU124" i="1"/>
  <c r="DU128" i="1" s="1"/>
  <c r="EW124" i="1"/>
  <c r="EF124" i="1"/>
  <c r="EF179" i="1" s="1"/>
  <c r="EF183" i="1" s="1"/>
  <c r="EF185" i="1" s="1"/>
  <c r="EF188" i="1" s="1"/>
  <c r="EF213" i="1" s="1"/>
  <c r="BN251" i="1"/>
  <c r="AV174" i="1"/>
  <c r="AV210" i="1" s="1"/>
  <c r="FT174" i="1"/>
  <c r="FT210" i="1" s="1"/>
  <c r="BI174" i="1"/>
  <c r="BI210" i="1" s="1"/>
  <c r="N174" i="1"/>
  <c r="N210" i="1" s="1"/>
  <c r="EL174" i="1"/>
  <c r="EL210" i="1" s="1"/>
  <c r="EG181" i="1"/>
  <c r="EG183" i="1"/>
  <c r="DX124" i="1"/>
  <c r="AF124" i="1"/>
  <c r="AF151" i="1" s="1"/>
  <c r="T124" i="1"/>
  <c r="R124" i="1"/>
  <c r="R128" i="1" s="1"/>
  <c r="CF124" i="1"/>
  <c r="V124" i="1"/>
  <c r="V128" i="1" s="1"/>
  <c r="W181" i="1"/>
  <c r="W119" i="1"/>
  <c r="W124" i="1" s="1"/>
  <c r="FL124" i="1"/>
  <c r="ES124" i="1"/>
  <c r="ES128" i="1" s="1"/>
  <c r="EL124" i="1"/>
  <c r="FH124" i="1"/>
  <c r="FH128" i="1" s="1"/>
  <c r="FO124" i="1"/>
  <c r="FO179" i="1" s="1"/>
  <c r="FO183" i="1" s="1"/>
  <c r="FO185" i="1" s="1"/>
  <c r="EI124" i="1"/>
  <c r="AM124" i="1"/>
  <c r="AM151" i="1" s="1"/>
  <c r="K251" i="1"/>
  <c r="FF187" i="1"/>
  <c r="EU113" i="1"/>
  <c r="EU123" i="1" s="1"/>
  <c r="EU124" i="1" s="1"/>
  <c r="EU179" i="1" s="1"/>
  <c r="CG113" i="1"/>
  <c r="CG123" i="1" s="1"/>
  <c r="CG124" i="1" s="1"/>
  <c r="CY124" i="1"/>
  <c r="EG179" i="1"/>
  <c r="EY124" i="1"/>
  <c r="AI124" i="1"/>
  <c r="AI151" i="1" s="1"/>
  <c r="FG124" i="1"/>
  <c r="DV124" i="1"/>
  <c r="DV151" i="1" s="1"/>
  <c r="DY124" i="1"/>
  <c r="AD124" i="1"/>
  <c r="AD128" i="1" s="1"/>
  <c r="BN155" i="1"/>
  <c r="BU113" i="1"/>
  <c r="BU123" i="1" s="1"/>
  <c r="BU124" i="1" s="1"/>
  <c r="CG147" i="1"/>
  <c r="CG149" i="1" s="1"/>
  <c r="DQ183" i="1"/>
  <c r="DQ185" i="1" s="1"/>
  <c r="DQ188" i="1" s="1"/>
  <c r="DQ213" i="1" s="1"/>
  <c r="EN183" i="1"/>
  <c r="EN185" i="1" s="1"/>
  <c r="FU183" i="1"/>
  <c r="FU185" i="1" s="1"/>
  <c r="FU188" i="1" s="1"/>
  <c r="FU213" i="1" s="1"/>
  <c r="BV124" i="1"/>
  <c r="DF124" i="1"/>
  <c r="DF128" i="1" s="1"/>
  <c r="K124" i="1"/>
  <c r="BM124" i="1"/>
  <c r="BM151" i="1" s="1"/>
  <c r="W174" i="1"/>
  <c r="W210" i="1" s="1"/>
  <c r="BP174" i="1"/>
  <c r="BP210" i="1" s="1"/>
  <c r="AM174" i="1"/>
  <c r="AM210" i="1" s="1"/>
  <c r="CC174" i="1"/>
  <c r="CC210" i="1" s="1"/>
  <c r="AH174" i="1"/>
  <c r="AH210" i="1" s="1"/>
  <c r="FF174" i="1"/>
  <c r="FF210" i="1" s="1"/>
  <c r="CJ124" i="1"/>
  <c r="BO124" i="1"/>
  <c r="BO157" i="1" s="1"/>
  <c r="CX124" i="1"/>
  <c r="AH124" i="1"/>
  <c r="AH157" i="1" s="1"/>
  <c r="J124" i="1"/>
  <c r="EJ124" i="1"/>
  <c r="EJ128" i="1" s="1"/>
  <c r="AR124" i="1"/>
  <c r="AW124" i="1"/>
  <c r="AW151" i="1" s="1"/>
  <c r="AW163" i="1" s="1"/>
  <c r="AW208" i="1" s="1"/>
  <c r="BD124" i="1"/>
  <c r="AO124" i="1"/>
  <c r="AO128" i="1" s="1"/>
  <c r="FD124" i="1"/>
  <c r="Q124" i="1"/>
  <c r="Q157" i="1" s="1"/>
  <c r="Y124" i="1"/>
  <c r="CZ124" i="1"/>
  <c r="CZ128" i="1" s="1"/>
  <c r="AN124" i="1"/>
  <c r="H124" i="1"/>
  <c r="H153" i="1" s="1"/>
  <c r="FC124" i="1"/>
  <c r="EK124" i="1"/>
  <c r="EK128" i="1" s="1"/>
  <c r="AZ124" i="1"/>
  <c r="EU174" i="1"/>
  <c r="EU210" i="1" s="1"/>
  <c r="DP174" i="1"/>
  <c r="DP210" i="1" s="1"/>
  <c r="E174" i="1"/>
  <c r="E210" i="1" s="1"/>
  <c r="EC174" i="1"/>
  <c r="EC210" i="1" s="1"/>
  <c r="CH174" i="1"/>
  <c r="CH210" i="1" s="1"/>
  <c r="FC174" i="1"/>
  <c r="FC210" i="1" s="1"/>
  <c r="AB174" i="1"/>
  <c r="AB210" i="1" s="1"/>
  <c r="S174" i="1"/>
  <c r="S210" i="1" s="1"/>
  <c r="BU174" i="1"/>
  <c r="BU210" i="1" s="1"/>
  <c r="Z174" i="1"/>
  <c r="Z210" i="1" s="1"/>
  <c r="EX174" i="1"/>
  <c r="EX210" i="1" s="1"/>
  <c r="EK188" i="1"/>
  <c r="EK213" i="1" s="1"/>
  <c r="EG124" i="1"/>
  <c r="EG151" i="1" s="1"/>
  <c r="BS124" i="1"/>
  <c r="BB124" i="1"/>
  <c r="BB153" i="1" s="1"/>
  <c r="FR124" i="1"/>
  <c r="CT124" i="1"/>
  <c r="CT151" i="1" s="1"/>
  <c r="CV124" i="1"/>
  <c r="BT124" i="1"/>
  <c r="BT151" i="1" s="1"/>
  <c r="BT163" i="1" s="1"/>
  <c r="BT208" i="1" s="1"/>
  <c r="ER124" i="1"/>
  <c r="BH124" i="1"/>
  <c r="BH128" i="1" s="1"/>
  <c r="DR124" i="1"/>
  <c r="BQ124" i="1"/>
  <c r="BQ153" i="1" s="1"/>
  <c r="CS124" i="1"/>
  <c r="DB124" i="1"/>
  <c r="DB128" i="1" s="1"/>
  <c r="D124" i="1"/>
  <c r="AJ124" i="1"/>
  <c r="AJ128" i="1" s="1"/>
  <c r="FS174" i="1"/>
  <c r="FS210" i="1" s="1"/>
  <c r="DX174" i="1"/>
  <c r="DX210" i="1" s="1"/>
  <c r="M174" i="1"/>
  <c r="M210" i="1" s="1"/>
  <c r="EK174" i="1"/>
  <c r="EK210" i="1" s="1"/>
  <c r="CP174" i="1"/>
  <c r="CP210" i="1" s="1"/>
  <c r="FW174" i="1"/>
  <c r="FW210" i="1" s="1"/>
  <c r="F124" i="1"/>
  <c r="AZ174" i="1"/>
  <c r="AZ210" i="1" s="1"/>
  <c r="FX174" i="1"/>
  <c r="FX210" i="1" s="1"/>
  <c r="BM174" i="1"/>
  <c r="BM210" i="1" s="1"/>
  <c r="R174" i="1"/>
  <c r="R210" i="1" s="1"/>
  <c r="EP174" i="1"/>
  <c r="EP210" i="1" s="1"/>
  <c r="DP124" i="1"/>
  <c r="FJ251" i="1"/>
  <c r="AA124" i="1"/>
  <c r="AG124" i="1"/>
  <c r="AG128" i="1" s="1"/>
  <c r="EK181" i="1"/>
  <c r="EK183" i="1"/>
  <c r="EQ124" i="1"/>
  <c r="AC124" i="1"/>
  <c r="AC153" i="1" s="1"/>
  <c r="BE124" i="1"/>
  <c r="DN124" i="1"/>
  <c r="DN157" i="1" s="1"/>
  <c r="EK147" i="1"/>
  <c r="EK149" i="1" s="1"/>
  <c r="EH124" i="1"/>
  <c r="EH128" i="1" s="1"/>
  <c r="AE124" i="1"/>
  <c r="EM124" i="1"/>
  <c r="EM128" i="1" s="1"/>
  <c r="AU124" i="1"/>
  <c r="AU151" i="1" s="1"/>
  <c r="AU163" i="1" s="1"/>
  <c r="AU208" i="1" s="1"/>
  <c r="AY124" i="1"/>
  <c r="AY128" i="1" s="1"/>
  <c r="DA124" i="1"/>
  <c r="EA124" i="1"/>
  <c r="EA153" i="1" s="1"/>
  <c r="FF124" i="1"/>
  <c r="FK124" i="1"/>
  <c r="FK179" i="1" s="1"/>
  <c r="FK183" i="1" s="1"/>
  <c r="FK185" i="1" s="1"/>
  <c r="FK188" i="1" s="1"/>
  <c r="FK213" i="1" s="1"/>
  <c r="S124" i="1"/>
  <c r="FE124" i="1"/>
  <c r="FE151" i="1" s="1"/>
  <c r="BI124" i="1"/>
  <c r="BI151" i="1" s="1"/>
  <c r="CK124" i="1"/>
  <c r="CK128" i="1" s="1"/>
  <c r="BP124" i="1"/>
  <c r="FI124" i="1"/>
  <c r="FI179" i="1" s="1"/>
  <c r="FI183" i="1" s="1"/>
  <c r="FI185" i="1" s="1"/>
  <c r="FI188" i="1" s="1"/>
  <c r="FI213" i="1" s="1"/>
  <c r="CP124" i="1"/>
  <c r="CP153" i="1" s="1"/>
  <c r="FA124" i="1"/>
  <c r="ET124" i="1"/>
  <c r="FQ124" i="1"/>
  <c r="FQ157" i="1" s="1"/>
  <c r="I124" i="1"/>
  <c r="I128" i="1" s="1"/>
  <c r="FX124" i="1"/>
  <c r="AB124" i="1"/>
  <c r="BZ124" i="1"/>
  <c r="BZ128" i="1" s="1"/>
  <c r="BR124" i="1"/>
  <c r="BR128" i="1" s="1"/>
  <c r="BK124" i="1"/>
  <c r="AS124" i="1"/>
  <c r="CL124" i="1"/>
  <c r="CL153" i="1" s="1"/>
  <c r="AK124" i="1"/>
  <c r="AK151" i="1" s="1"/>
  <c r="EK179" i="1"/>
  <c r="AQ124" i="1"/>
  <c r="CU124" i="1"/>
  <c r="CU151" i="1" s="1"/>
  <c r="CU163" i="1" s="1"/>
  <c r="CU208" i="1" s="1"/>
  <c r="DJ124" i="1"/>
  <c r="DJ179" i="1" s="1"/>
  <c r="DJ183" i="1" s="1"/>
  <c r="DJ185" i="1" s="1"/>
  <c r="EU183" i="1"/>
  <c r="EU185" i="1" s="1"/>
  <c r="EU188" i="1" s="1"/>
  <c r="EU213" i="1" s="1"/>
  <c r="G187" i="1"/>
  <c r="BY183" i="1"/>
  <c r="BY185" i="1" s="1"/>
  <c r="G147" i="1"/>
  <c r="G149" i="1" s="1"/>
  <c r="C178" i="1"/>
  <c r="C153" i="1"/>
  <c r="C155" i="1" s="1"/>
  <c r="C143" i="1"/>
  <c r="C145" i="1"/>
  <c r="L183" i="1"/>
  <c r="L185" i="1" s="1"/>
  <c r="L188" i="1" s="1"/>
  <c r="L213" i="1" s="1"/>
  <c r="DO183" i="1"/>
  <c r="DO185" i="1" s="1"/>
  <c r="BC188" i="1"/>
  <c r="BC213" i="1" s="1"/>
  <c r="C124" i="1"/>
  <c r="AU128" i="1"/>
  <c r="AV128" i="1"/>
  <c r="AV151" i="1"/>
  <c r="DM151" i="1"/>
  <c r="DM128" i="1"/>
  <c r="FW151" i="1"/>
  <c r="FW128" i="1"/>
  <c r="K128" i="1"/>
  <c r="K151" i="1"/>
  <c r="DX128" i="1"/>
  <c r="DX151" i="1"/>
  <c r="DX163" i="1" s="1"/>
  <c r="DX208" i="1" s="1"/>
  <c r="S157" i="1"/>
  <c r="S128" i="1"/>
  <c r="S179" i="1"/>
  <c r="S183" i="1" s="1"/>
  <c r="S185" i="1" s="1"/>
  <c r="S188" i="1" s="1"/>
  <c r="S213" i="1" s="1"/>
  <c r="CK153" i="1"/>
  <c r="BP151" i="1"/>
  <c r="BP128" i="1"/>
  <c r="FI128" i="1"/>
  <c r="DW151" i="1"/>
  <c r="DW128" i="1"/>
  <c r="CE128" i="1"/>
  <c r="CD151" i="1"/>
  <c r="CD128" i="1"/>
  <c r="T151" i="1"/>
  <c r="T128" i="1"/>
  <c r="CF151" i="1"/>
  <c r="CF128" i="1"/>
  <c r="FL128" i="1"/>
  <c r="FL153" i="1"/>
  <c r="ES151" i="1"/>
  <c r="DC151" i="1"/>
  <c r="DC163" i="1" s="1"/>
  <c r="DC128" i="1"/>
  <c r="FN128" i="1"/>
  <c r="FN157" i="1"/>
  <c r="FN179" i="1"/>
  <c r="FN183" i="1" s="1"/>
  <c r="FN185" i="1" s="1"/>
  <c r="FN188" i="1" s="1"/>
  <c r="FN213" i="1" s="1"/>
  <c r="BA157" i="1"/>
  <c r="BA128" i="1"/>
  <c r="BA179" i="1"/>
  <c r="BA183" i="1" s="1"/>
  <c r="BA185" i="1" s="1"/>
  <c r="DT128" i="1"/>
  <c r="DT151" i="1"/>
  <c r="ED153" i="1"/>
  <c r="ED128" i="1"/>
  <c r="FH151" i="1"/>
  <c r="DV128" i="1"/>
  <c r="FV157" i="1"/>
  <c r="FV128" i="1"/>
  <c r="FV179" i="1"/>
  <c r="FV183" i="1" s="1"/>
  <c r="FV185" i="1" s="1"/>
  <c r="FV188" i="1" s="1"/>
  <c r="FV213" i="1" s="1"/>
  <c r="O153" i="1"/>
  <c r="O128" i="1"/>
  <c r="BE128" i="1"/>
  <c r="BE153" i="1"/>
  <c r="EG128" i="1"/>
  <c r="BS157" i="1"/>
  <c r="BS128" i="1"/>
  <c r="BS179" i="1"/>
  <c r="BS183" i="1" s="1"/>
  <c r="BS185" i="1" s="1"/>
  <c r="DI157" i="1"/>
  <c r="DI128" i="1"/>
  <c r="DI179" i="1"/>
  <c r="DI183" i="1" s="1"/>
  <c r="DI185" i="1" s="1"/>
  <c r="BJ128" i="1"/>
  <c r="BJ153" i="1"/>
  <c r="CY128" i="1"/>
  <c r="CY151" i="1"/>
  <c r="EY128" i="1"/>
  <c r="EY157" i="1"/>
  <c r="EY179" i="1"/>
  <c r="EY183" i="1" s="1"/>
  <c r="EY185" i="1" s="1"/>
  <c r="FS151" i="1"/>
  <c r="FS163" i="1" s="1"/>
  <c r="FS208" i="1" s="1"/>
  <c r="FS128" i="1"/>
  <c r="CQ157" i="1"/>
  <c r="CQ128" i="1"/>
  <c r="CQ179" i="1"/>
  <c r="CQ183" i="1" s="1"/>
  <c r="CQ185" i="1" s="1"/>
  <c r="DH128" i="1"/>
  <c r="DH157" i="1"/>
  <c r="DH179" i="1"/>
  <c r="DH183" i="1" s="1"/>
  <c r="DH185" i="1" s="1"/>
  <c r="P128" i="1"/>
  <c r="P151" i="1"/>
  <c r="Y157" i="1"/>
  <c r="Y128" i="1"/>
  <c r="Y179" i="1"/>
  <c r="Y183" i="1" s="1"/>
  <c r="Y185" i="1" s="1"/>
  <c r="AN128" i="1"/>
  <c r="AN151" i="1"/>
  <c r="FC153" i="1"/>
  <c r="FC128" i="1"/>
  <c r="AZ128" i="1"/>
  <c r="AZ157" i="1"/>
  <c r="AZ179" i="1"/>
  <c r="AZ183" i="1" s="1"/>
  <c r="AZ185" i="1" s="1"/>
  <c r="AP128" i="1"/>
  <c r="AP157" i="1"/>
  <c r="AP179" i="1"/>
  <c r="AP183" i="1" s="1"/>
  <c r="AP185" i="1" s="1"/>
  <c r="EQ153" i="1"/>
  <c r="EQ128" i="1"/>
  <c r="AE128" i="1"/>
  <c r="AE151" i="1"/>
  <c r="BV128" i="1"/>
  <c r="BV153" i="1"/>
  <c r="DF157" i="1"/>
  <c r="EA128" i="1"/>
  <c r="FF151" i="1"/>
  <c r="FF128" i="1"/>
  <c r="EC128" i="1"/>
  <c r="EC151" i="1"/>
  <c r="EC163" i="1" s="1"/>
  <c r="CX128" i="1"/>
  <c r="CX157" i="1"/>
  <c r="CX179" i="1"/>
  <c r="CX183" i="1" s="1"/>
  <c r="CX185" i="1" s="1"/>
  <c r="CX188" i="1" s="1"/>
  <c r="CX213" i="1" s="1"/>
  <c r="CH128" i="1"/>
  <c r="CH151" i="1"/>
  <c r="AH179" i="1"/>
  <c r="AH183" i="1" s="1"/>
  <c r="AH185" i="1" s="1"/>
  <c r="AH188" i="1" s="1"/>
  <c r="AH213" i="1" s="1"/>
  <c r="J128" i="1"/>
  <c r="J157" i="1"/>
  <c r="J179" i="1"/>
  <c r="J183" i="1" s="1"/>
  <c r="J185" i="1" s="1"/>
  <c r="J188" i="1" s="1"/>
  <c r="J213" i="1" s="1"/>
  <c r="AR153" i="1"/>
  <c r="AR128" i="1"/>
  <c r="BD153" i="1"/>
  <c r="BD128" i="1"/>
  <c r="AO157" i="1"/>
  <c r="FD151" i="1"/>
  <c r="FD128" i="1"/>
  <c r="CS128" i="1"/>
  <c r="CS151" i="1"/>
  <c r="CS163" i="1" s="1"/>
  <c r="CS208" i="1" s="1"/>
  <c r="D153" i="1"/>
  <c r="D128" i="1"/>
  <c r="F153" i="1"/>
  <c r="F128" i="1"/>
  <c r="DP128" i="1"/>
  <c r="DP151" i="1"/>
  <c r="E128" i="1"/>
  <c r="EB128" i="1"/>
  <c r="EB157" i="1"/>
  <c r="EB179" i="1"/>
  <c r="EB183" i="1" s="1"/>
  <c r="EB185" i="1" s="1"/>
  <c r="AA153" i="1"/>
  <c r="AA128" i="1"/>
  <c r="CR151" i="1"/>
  <c r="CR128" i="1"/>
  <c r="U128" i="1"/>
  <c r="AQ128" i="1"/>
  <c r="AQ151" i="1"/>
  <c r="CU128" i="1"/>
  <c r="FR151" i="1"/>
  <c r="FR163" i="1" s="1"/>
  <c r="FR208" i="1" s="1"/>
  <c r="FR128" i="1"/>
  <c r="M157" i="1"/>
  <c r="M128" i="1"/>
  <c r="M179" i="1"/>
  <c r="M183" i="1" s="1"/>
  <c r="M185" i="1" s="1"/>
  <c r="M188" i="1" s="1"/>
  <c r="M213" i="1" s="1"/>
  <c r="DA128" i="1"/>
  <c r="DA151" i="1"/>
  <c r="DA163" i="1" s="1"/>
  <c r="DA208" i="1" s="1"/>
  <c r="BL151" i="1"/>
  <c r="CJ157" i="1"/>
  <c r="CJ128" i="1"/>
  <c r="CJ179" i="1"/>
  <c r="CJ183" i="1" s="1"/>
  <c r="CJ185" i="1" s="1"/>
  <c r="CV128" i="1"/>
  <c r="CV151" i="1"/>
  <c r="ER128" i="1"/>
  <c r="ER151" i="1"/>
  <c r="DR128" i="1"/>
  <c r="DR157" i="1"/>
  <c r="DR179" i="1"/>
  <c r="DR183" i="1" s="1"/>
  <c r="DR185" i="1" s="1"/>
  <c r="DR188" i="1" s="1"/>
  <c r="DR213" i="1" s="1"/>
  <c r="AW128" i="1"/>
  <c r="FA153" i="1"/>
  <c r="FA128" i="1"/>
  <c r="ET128" i="1"/>
  <c r="ET151" i="1"/>
  <c r="FX128" i="1"/>
  <c r="FX151" i="1"/>
  <c r="FX163" i="1" s="1"/>
  <c r="FX208" i="1" s="1"/>
  <c r="AB153" i="1"/>
  <c r="AB128" i="1"/>
  <c r="BZ151" i="1"/>
  <c r="EZ128" i="1"/>
  <c r="EZ151" i="1"/>
  <c r="DK128" i="1"/>
  <c r="DK157" i="1"/>
  <c r="DK179" i="1"/>
  <c r="DK183" i="1" s="1"/>
  <c r="DK185" i="1" s="1"/>
  <c r="DK188" i="1" s="1"/>
  <c r="DK213" i="1" s="1"/>
  <c r="BK153" i="1"/>
  <c r="BK128" i="1"/>
  <c r="AS128" i="1"/>
  <c r="AS153" i="1"/>
  <c r="AL128" i="1"/>
  <c r="AL151" i="1"/>
  <c r="AM128" i="1"/>
  <c r="Z128" i="1"/>
  <c r="FT128" i="1"/>
  <c r="FT151" i="1"/>
  <c r="BG128" i="1"/>
  <c r="L220" i="1"/>
  <c r="AV220" i="1"/>
  <c r="FW220" i="1"/>
  <c r="DY220" i="1"/>
  <c r="EX151" i="1"/>
  <c r="EX128" i="1"/>
  <c r="CN220" i="1"/>
  <c r="BL220" i="1"/>
  <c r="V220" i="1"/>
  <c r="CH220" i="1"/>
  <c r="DY151" i="1"/>
  <c r="DY163" i="1" s="1"/>
  <c r="DY208" i="1" s="1"/>
  <c r="DY128" i="1"/>
  <c r="FG151" i="1"/>
  <c r="FG128" i="1"/>
  <c r="FN220" i="1"/>
  <c r="DI220" i="1"/>
  <c r="FD220" i="1"/>
  <c r="CC220" i="1"/>
  <c r="BF153" i="1"/>
  <c r="BF128" i="1"/>
  <c r="EW153" i="1"/>
  <c r="EW128" i="1"/>
  <c r="BV220" i="1"/>
  <c r="D220" i="1"/>
  <c r="EQ220" i="1"/>
  <c r="CY220" i="1"/>
  <c r="DS220" i="1"/>
  <c r="AG220" i="1"/>
  <c r="G153" i="1"/>
  <c r="G128" i="1"/>
  <c r="AD153" i="1"/>
  <c r="CQ220" i="1"/>
  <c r="FU220" i="1"/>
  <c r="DS128" i="1"/>
  <c r="DS157" i="1"/>
  <c r="FB151" i="1"/>
  <c r="FB128" i="1"/>
  <c r="N153" i="1"/>
  <c r="EJ174" i="1"/>
  <c r="EJ210" i="1" s="1"/>
  <c r="BN220" i="1"/>
  <c r="BR220" i="1"/>
  <c r="P174" i="1"/>
  <c r="P210" i="1" s="1"/>
  <c r="EN174" i="1"/>
  <c r="EN210" i="1" s="1"/>
  <c r="AC174" i="1"/>
  <c r="AC210" i="1" s="1"/>
  <c r="FA174" i="1"/>
  <c r="FA210" i="1" s="1"/>
  <c r="DF174" i="1"/>
  <c r="DF210" i="1" s="1"/>
  <c r="N220" i="1"/>
  <c r="BM220" i="1"/>
  <c r="D174" i="1"/>
  <c r="D210" i="1" s="1"/>
  <c r="EB174" i="1"/>
  <c r="EB210" i="1" s="1"/>
  <c r="Q174" i="1"/>
  <c r="Q210" i="1" s="1"/>
  <c r="EO174" i="1"/>
  <c r="EO210" i="1" s="1"/>
  <c r="CT174" i="1"/>
  <c r="CT210" i="1" s="1"/>
  <c r="CI220" i="1"/>
  <c r="ED220" i="1"/>
  <c r="BF220" i="1"/>
  <c r="BT220" i="1"/>
  <c r="AI174" i="1"/>
  <c r="AI210" i="1" s="1"/>
  <c r="BT174" i="1"/>
  <c r="BT210" i="1" s="1"/>
  <c r="AU174" i="1"/>
  <c r="AU210" i="1" s="1"/>
  <c r="CG174" i="1"/>
  <c r="CG210" i="1" s="1"/>
  <c r="AL174" i="1"/>
  <c r="AL210" i="1" s="1"/>
  <c r="FJ174" i="1"/>
  <c r="FJ210" i="1" s="1"/>
  <c r="DX220" i="1"/>
  <c r="AL220" i="1"/>
  <c r="EX220" i="1"/>
  <c r="BI220" i="1"/>
  <c r="BC128" i="1"/>
  <c r="BC157" i="1"/>
  <c r="DS174" i="1"/>
  <c r="DS210" i="1" s="1"/>
  <c r="DD174" i="1"/>
  <c r="DD210" i="1" s="1"/>
  <c r="Y174" i="1"/>
  <c r="Y210" i="1" s="1"/>
  <c r="EW174" i="1"/>
  <c r="EW210" i="1" s="1"/>
  <c r="DB174" i="1"/>
  <c r="DB210" i="1" s="1"/>
  <c r="CZ220" i="1"/>
  <c r="AN220" i="1"/>
  <c r="FI220" i="1"/>
  <c r="FZ90" i="1"/>
  <c r="AW220" i="1"/>
  <c r="FU157" i="1"/>
  <c r="FU128" i="1"/>
  <c r="DD151" i="1"/>
  <c r="DD128" i="1"/>
  <c r="EZ220" i="1"/>
  <c r="FV220" i="1"/>
  <c r="FA220" i="1"/>
  <c r="DG128" i="1"/>
  <c r="DG151" i="1"/>
  <c r="DG163" i="1" s="1"/>
  <c r="DT220" i="1"/>
  <c r="BQ220" i="1"/>
  <c r="DL128" i="1"/>
  <c r="DL157" i="1"/>
  <c r="EB220" i="1"/>
  <c r="AB220" i="1"/>
  <c r="BS220" i="1"/>
  <c r="ES220" i="1"/>
  <c r="AT220" i="1"/>
  <c r="EH220" i="1"/>
  <c r="AM220" i="1"/>
  <c r="DT174" i="1"/>
  <c r="DT210" i="1" s="1"/>
  <c r="Y220" i="1"/>
  <c r="FR220" i="1"/>
  <c r="EK220" i="1"/>
  <c r="CQ174" i="1"/>
  <c r="CQ210" i="1" s="1"/>
  <c r="CR174" i="1"/>
  <c r="CR210" i="1" s="1"/>
  <c r="DG174" i="1"/>
  <c r="DG210" i="1" s="1"/>
  <c r="DE174" i="1"/>
  <c r="DE210" i="1" s="1"/>
  <c r="BJ174" i="1"/>
  <c r="BJ210" i="1" s="1"/>
  <c r="AY174" i="1"/>
  <c r="AY210" i="1" s="1"/>
  <c r="FT220" i="1"/>
  <c r="BA220" i="1"/>
  <c r="CO220" i="1"/>
  <c r="T174" i="1"/>
  <c r="T210" i="1" s="1"/>
  <c r="ER174" i="1"/>
  <c r="ER210" i="1" s="1"/>
  <c r="AG174" i="1"/>
  <c r="AG210" i="1" s="1"/>
  <c r="FE174" i="1"/>
  <c r="FE210" i="1" s="1"/>
  <c r="DJ174" i="1"/>
  <c r="DJ210" i="1" s="1"/>
  <c r="E220" i="1"/>
  <c r="BO220" i="1"/>
  <c r="DE220" i="1"/>
  <c r="BW174" i="1"/>
  <c r="BW210" i="1" s="1"/>
  <c r="CJ174" i="1"/>
  <c r="CJ210" i="1" s="1"/>
  <c r="CM174" i="1"/>
  <c r="CM210" i="1" s="1"/>
  <c r="CW174" i="1"/>
  <c r="CW210" i="1" s="1"/>
  <c r="BB174" i="1"/>
  <c r="BB210" i="1" s="1"/>
  <c r="O174" i="1"/>
  <c r="O210" i="1" s="1"/>
  <c r="J220" i="1"/>
  <c r="CE174" i="1"/>
  <c r="CE210" i="1" s="1"/>
  <c r="CN174" i="1"/>
  <c r="CN210" i="1" s="1"/>
  <c r="I174" i="1"/>
  <c r="I210" i="1" s="1"/>
  <c r="EG174" i="1"/>
  <c r="EG210" i="1" s="1"/>
  <c r="CL174" i="1"/>
  <c r="CL210" i="1" s="1"/>
  <c r="FO174" i="1"/>
  <c r="FO210" i="1" s="1"/>
  <c r="AK220" i="1"/>
  <c r="FB220" i="1"/>
  <c r="CP220" i="1"/>
  <c r="AY220" i="1"/>
  <c r="FM220" i="1"/>
  <c r="BX220" i="1"/>
  <c r="CE220" i="1"/>
  <c r="K220" i="1"/>
  <c r="CD220" i="1"/>
  <c r="CJ220" i="1"/>
  <c r="ET220" i="1"/>
  <c r="AS220" i="1"/>
  <c r="DS179" i="1"/>
  <c r="DS183" i="1" s="1"/>
  <c r="DS185" i="1" s="1"/>
  <c r="DS188" i="1" s="1"/>
  <c r="DS213" i="1" s="1"/>
  <c r="BP220" i="1"/>
  <c r="EL220" i="1"/>
  <c r="DK220" i="1"/>
  <c r="FZ169" i="1"/>
  <c r="EC220" i="1"/>
  <c r="EU220" i="1"/>
  <c r="BY157" i="1"/>
  <c r="BY128" i="1"/>
  <c r="X128" i="1"/>
  <c r="X151" i="1"/>
  <c r="CC128" i="1"/>
  <c r="CC151" i="1"/>
  <c r="BX128" i="1"/>
  <c r="BX151" i="1"/>
  <c r="AO220" i="1"/>
  <c r="DM220" i="1"/>
  <c r="CA128" i="1"/>
  <c r="CA151" i="1"/>
  <c r="CB128" i="1"/>
  <c r="CB153" i="1"/>
  <c r="DN220" i="1"/>
  <c r="BN128" i="1"/>
  <c r="FH220" i="1"/>
  <c r="CS220" i="1"/>
  <c r="DQ220" i="1"/>
  <c r="EE220" i="1"/>
  <c r="EY220" i="1"/>
  <c r="EE128" i="1"/>
  <c r="EE151" i="1"/>
  <c r="EF220" i="1"/>
  <c r="EJ220" i="1"/>
  <c r="BZ220" i="1"/>
  <c r="M220" i="1"/>
  <c r="EE174" i="1"/>
  <c r="EE210" i="1" s="1"/>
  <c r="DH174" i="1"/>
  <c r="DH210" i="1" s="1"/>
  <c r="EY174" i="1"/>
  <c r="EY210" i="1" s="1"/>
  <c r="DU174" i="1"/>
  <c r="DU210" i="1" s="1"/>
  <c r="BZ174" i="1"/>
  <c r="BZ210" i="1" s="1"/>
  <c r="DW174" i="1"/>
  <c r="DW210" i="1" s="1"/>
  <c r="DA220" i="1"/>
  <c r="F220" i="1"/>
  <c r="FG220" i="1"/>
  <c r="CY174" i="1"/>
  <c r="CY210" i="1" s="1"/>
  <c r="CV174" i="1"/>
  <c r="CV210" i="1" s="1"/>
  <c r="DO174" i="1"/>
  <c r="DO210" i="1" s="1"/>
  <c r="DI174" i="1"/>
  <c r="DI210" i="1" s="1"/>
  <c r="BN174" i="1"/>
  <c r="BN210" i="1" s="1"/>
  <c r="BS174" i="1"/>
  <c r="BS210" i="1" s="1"/>
  <c r="CF220" i="1"/>
  <c r="W220" i="1"/>
  <c r="AN174" i="1"/>
  <c r="AN210" i="1" s="1"/>
  <c r="FL174" i="1"/>
  <c r="FL210" i="1" s="1"/>
  <c r="BA174" i="1"/>
  <c r="BA210" i="1" s="1"/>
  <c r="F174" i="1"/>
  <c r="F210" i="1" s="1"/>
  <c r="ED174" i="1"/>
  <c r="ED210" i="1" s="1"/>
  <c r="BH220" i="1"/>
  <c r="FO220" i="1"/>
  <c r="FE220" i="1"/>
  <c r="CI128" i="1"/>
  <c r="CI157" i="1"/>
  <c r="DQ153" i="1"/>
  <c r="DQ128" i="1"/>
  <c r="AQ174" i="1"/>
  <c r="AQ210" i="1" s="1"/>
  <c r="BX174" i="1"/>
  <c r="BX210" i="1" s="1"/>
  <c r="EM174" i="1"/>
  <c r="EM210" i="1" s="1"/>
  <c r="DQ174" i="1"/>
  <c r="DQ210" i="1" s="1"/>
  <c r="BV174" i="1"/>
  <c r="BV210" i="1" s="1"/>
  <c r="DC174" i="1"/>
  <c r="DC210" i="1" s="1"/>
  <c r="CK220" i="1"/>
  <c r="FC220" i="1"/>
  <c r="DV220" i="1"/>
  <c r="EI128" i="1"/>
  <c r="EI157" i="1"/>
  <c r="L128" i="1"/>
  <c r="L157" i="1"/>
  <c r="BD220" i="1"/>
  <c r="AZ220" i="1"/>
  <c r="BG220" i="1"/>
  <c r="EN157" i="1"/>
  <c r="EN128" i="1"/>
  <c r="AT128" i="1"/>
  <c r="AT153" i="1"/>
  <c r="AF220" i="1"/>
  <c r="T220" i="1"/>
  <c r="BK220" i="1"/>
  <c r="BC220" i="1"/>
  <c r="AD220" i="1"/>
  <c r="Q220" i="1"/>
  <c r="AA220" i="1"/>
  <c r="DD220" i="1"/>
  <c r="AJ220" i="1"/>
  <c r="H220" i="1"/>
  <c r="CW220" i="1"/>
  <c r="DL220" i="1"/>
  <c r="K174" i="1"/>
  <c r="K210" i="1" s="1"/>
  <c r="BL174" i="1"/>
  <c r="BL210" i="1" s="1"/>
  <c r="AA174" i="1"/>
  <c r="AA210" i="1" s="1"/>
  <c r="BY174" i="1"/>
  <c r="BY210" i="1" s="1"/>
  <c r="AD174" i="1"/>
  <c r="AD210" i="1" s="1"/>
  <c r="FB174" i="1"/>
  <c r="FB210" i="1" s="1"/>
  <c r="AQ220" i="1"/>
  <c r="CU220" i="1"/>
  <c r="CT220" i="1"/>
  <c r="O220" i="1"/>
  <c r="EI174" i="1"/>
  <c r="EI210" i="1" s="1"/>
  <c r="DL174" i="1"/>
  <c r="DL210" i="1" s="1"/>
  <c r="FK174" i="1"/>
  <c r="FK210" i="1" s="1"/>
  <c r="DY174" i="1"/>
  <c r="DY210" i="1" s="1"/>
  <c r="CD174" i="1"/>
  <c r="CD210" i="1" s="1"/>
  <c r="EQ174" i="1"/>
  <c r="EQ210" i="1" s="1"/>
  <c r="FJ220" i="1"/>
  <c r="CX220" i="1"/>
  <c r="BD174" i="1"/>
  <c r="BD210" i="1" s="1"/>
  <c r="G174" i="1"/>
  <c r="G210" i="1" s="1"/>
  <c r="BQ174" i="1"/>
  <c r="BQ210" i="1" s="1"/>
  <c r="V174" i="1"/>
  <c r="V210" i="1" s="1"/>
  <c r="ET174" i="1"/>
  <c r="ET210" i="1" s="1"/>
  <c r="EV220" i="1"/>
  <c r="DR220" i="1"/>
  <c r="BH174" i="1"/>
  <c r="BH210" i="1" s="1"/>
  <c r="CU174" i="1"/>
  <c r="CU210" i="1" s="1"/>
  <c r="DA174" i="1"/>
  <c r="DA210" i="1" s="1"/>
  <c r="BF174" i="1"/>
  <c r="BF210" i="1" s="1"/>
  <c r="AE174" i="1"/>
  <c r="AE210" i="1" s="1"/>
  <c r="FP220" i="1"/>
  <c r="BJ220" i="1"/>
  <c r="EA220" i="1"/>
  <c r="EP220" i="1"/>
  <c r="AC220" i="1"/>
  <c r="BE220" i="1"/>
  <c r="EO220" i="1"/>
  <c r="CV220" i="1"/>
  <c r="EG220" i="1"/>
  <c r="ER220" i="1"/>
  <c r="DZ220" i="1"/>
  <c r="FZ172" i="1"/>
  <c r="FZ174" i="1" s="1"/>
  <c r="DO220" i="1"/>
  <c r="BU220" i="1"/>
  <c r="DC220" i="1"/>
  <c r="CL220" i="1"/>
  <c r="EU157" i="1"/>
  <c r="EU128" i="1"/>
  <c r="EV128" i="1"/>
  <c r="EV151" i="1"/>
  <c r="CW128" i="1"/>
  <c r="CO128" i="1"/>
  <c r="DE128" i="1"/>
  <c r="FL220" i="1"/>
  <c r="CR220" i="1"/>
  <c r="EN220" i="1"/>
  <c r="EF128" i="1"/>
  <c r="AU220" i="1"/>
  <c r="EL153" i="1"/>
  <c r="EL128" i="1"/>
  <c r="DB220" i="1"/>
  <c r="EW220" i="1"/>
  <c r="BB220" i="1"/>
  <c r="FS220" i="1"/>
  <c r="DW220" i="1"/>
  <c r="DH220" i="1"/>
  <c r="AP220" i="1"/>
  <c r="EI220" i="1"/>
  <c r="AI220" i="1"/>
  <c r="DU220" i="1"/>
  <c r="DZ153" i="1"/>
  <c r="DZ128" i="1"/>
  <c r="DO157" i="1"/>
  <c r="DO128" i="1"/>
  <c r="EP151" i="1"/>
  <c r="EP163" i="1" s="1"/>
  <c r="EP128" i="1"/>
  <c r="AR220" i="1"/>
  <c r="CA220" i="1"/>
  <c r="BN179" i="1"/>
  <c r="BN183" i="1" s="1"/>
  <c r="BN185" i="1" s="1"/>
  <c r="Z220" i="1"/>
  <c r="FO157" i="1"/>
  <c r="P220" i="1"/>
  <c r="DJ220" i="1"/>
  <c r="CI179" i="1"/>
  <c r="CI183" i="1" s="1"/>
  <c r="CI185" i="1" s="1"/>
  <c r="CI188" i="1" s="1"/>
  <c r="CI213" i="1" s="1"/>
  <c r="FQ220" i="1"/>
  <c r="I220" i="1"/>
  <c r="FX220" i="1"/>
  <c r="EI179" i="1"/>
  <c r="EI183" i="1" s="1"/>
  <c r="EI185" i="1" s="1"/>
  <c r="CM220" i="1"/>
  <c r="EM220" i="1"/>
  <c r="DG220" i="1"/>
  <c r="DF220" i="1"/>
  <c r="FF220" i="1"/>
  <c r="DP220" i="1"/>
  <c r="G220" i="1"/>
  <c r="AH220" i="1"/>
  <c r="CG220" i="1"/>
  <c r="CB220" i="1"/>
  <c r="AX220" i="1"/>
  <c r="AE220" i="1"/>
  <c r="BY220" i="1"/>
  <c r="CN153" i="1"/>
  <c r="CN128" i="1"/>
  <c r="DL179" i="1"/>
  <c r="DL183" i="1" s="1"/>
  <c r="DL185" i="1" s="1"/>
  <c r="DL188" i="1" s="1"/>
  <c r="DL213" i="1" s="1"/>
  <c r="R220" i="1"/>
  <c r="FK220" i="1"/>
  <c r="S220" i="1"/>
  <c r="U220" i="1"/>
  <c r="BW220" i="1"/>
  <c r="BN157" i="1" l="1"/>
  <c r="EI188" i="1"/>
  <c r="EI213" i="1" s="1"/>
  <c r="EO128" i="1"/>
  <c r="EO151" i="1"/>
  <c r="EO163" i="1" s="1"/>
  <c r="EO208" i="1" s="1"/>
  <c r="CM179" i="1"/>
  <c r="CM183" i="1" s="1"/>
  <c r="CM185" i="1" s="1"/>
  <c r="CM128" i="1"/>
  <c r="CM207" i="1" s="1"/>
  <c r="CM157" i="1"/>
  <c r="CG151" i="1"/>
  <c r="CG155" i="1" s="1"/>
  <c r="CG157" i="1" s="1"/>
  <c r="CG128" i="1"/>
  <c r="BG179" i="1"/>
  <c r="BG183" i="1" s="1"/>
  <c r="BG185" i="1" s="1"/>
  <c r="BG188" i="1" s="1"/>
  <c r="BG213" i="1" s="1"/>
  <c r="FQ179" i="1"/>
  <c r="FQ183" i="1" s="1"/>
  <c r="FQ185" i="1" s="1"/>
  <c r="FQ188" i="1" s="1"/>
  <c r="FQ213" i="1" s="1"/>
  <c r="BH153" i="1"/>
  <c r="E179" i="1"/>
  <c r="E183" i="1" s="1"/>
  <c r="E185" i="1" s="1"/>
  <c r="AH128" i="1"/>
  <c r="AH207" i="1" s="1"/>
  <c r="DN179" i="1"/>
  <c r="DN183" i="1" s="1"/>
  <c r="DN185" i="1" s="1"/>
  <c r="Q179" i="1"/>
  <c r="Q183" i="1" s="1"/>
  <c r="Q185" i="1" s="1"/>
  <c r="CT128" i="1"/>
  <c r="FI157" i="1"/>
  <c r="FI159" i="1" s="1"/>
  <c r="FI161" i="1" s="1"/>
  <c r="FI163" i="1" s="1"/>
  <c r="FP179" i="1"/>
  <c r="FP183" i="1" s="1"/>
  <c r="FP185" i="1" s="1"/>
  <c r="FP188" i="1" s="1"/>
  <c r="FP213" i="1" s="1"/>
  <c r="CL128" i="1"/>
  <c r="DF179" i="1"/>
  <c r="DF183" i="1" s="1"/>
  <c r="DF185" i="1" s="1"/>
  <c r="DN128" i="1"/>
  <c r="DN207" i="1" s="1"/>
  <c r="H128" i="1"/>
  <c r="Q128" i="1"/>
  <c r="AI128" i="1"/>
  <c r="R153" i="1"/>
  <c r="R155" i="1" s="1"/>
  <c r="R157" i="1" s="1"/>
  <c r="FE128" i="1"/>
  <c r="FP128" i="1"/>
  <c r="EM151" i="1"/>
  <c r="FQ128" i="1"/>
  <c r="FQ207" i="1" s="1"/>
  <c r="DB151" i="1"/>
  <c r="DB163" i="1" s="1"/>
  <c r="DB208" i="1" s="1"/>
  <c r="EF157" i="1"/>
  <c r="W151" i="1"/>
  <c r="W128" i="1"/>
  <c r="W207" i="1" s="1"/>
  <c r="BW128" i="1"/>
  <c r="BW153" i="1"/>
  <c r="BU151" i="1"/>
  <c r="BU128" i="1"/>
  <c r="BU207" i="1" s="1"/>
  <c r="FO128" i="1"/>
  <c r="DU151" i="1"/>
  <c r="V151" i="1"/>
  <c r="AP188" i="1"/>
  <c r="AP213" i="1" s="1"/>
  <c r="CZ157" i="1"/>
  <c r="BB128" i="1"/>
  <c r="AF128" i="1"/>
  <c r="FK153" i="1"/>
  <c r="FM153" i="1"/>
  <c r="FJ153" i="1"/>
  <c r="DJ128" i="1"/>
  <c r="AC128" i="1"/>
  <c r="AC207" i="1" s="1"/>
  <c r="AX151" i="1"/>
  <c r="BM128" i="1"/>
  <c r="EH151" i="1"/>
  <c r="BN188" i="1"/>
  <c r="BN213" i="1" s="1"/>
  <c r="I157" i="1"/>
  <c r="AY157" i="1"/>
  <c r="AY159" i="1" s="1"/>
  <c r="AY161" i="1" s="1"/>
  <c r="AY163" i="1" s="1"/>
  <c r="AG153" i="1"/>
  <c r="DN188" i="1"/>
  <c r="DN213" i="1" s="1"/>
  <c r="CP128" i="1"/>
  <c r="BR179" i="1"/>
  <c r="BR183" i="1" s="1"/>
  <c r="BR185" i="1" s="1"/>
  <c r="BR188" i="1" s="1"/>
  <c r="BR213" i="1" s="1"/>
  <c r="BT128" i="1"/>
  <c r="DJ157" i="1"/>
  <c r="DJ159" i="1" s="1"/>
  <c r="DJ161" i="1" s="1"/>
  <c r="DJ163" i="1" s="1"/>
  <c r="EJ179" i="1"/>
  <c r="EJ183" i="1" s="1"/>
  <c r="EJ185" i="1" s="1"/>
  <c r="EJ188" i="1" s="1"/>
  <c r="EJ213" i="1" s="1"/>
  <c r="BO179" i="1"/>
  <c r="BO183" i="1" s="1"/>
  <c r="BO185" i="1" s="1"/>
  <c r="BO188" i="1" s="1"/>
  <c r="BO213" i="1" s="1"/>
  <c r="FZ210" i="1"/>
  <c r="BR157" i="1"/>
  <c r="BR159" i="1" s="1"/>
  <c r="BR161" i="1" s="1"/>
  <c r="BR163" i="1" s="1"/>
  <c r="I179" i="1"/>
  <c r="I183" i="1" s="1"/>
  <c r="I185" i="1" s="1"/>
  <c r="AY179" i="1"/>
  <c r="AY183" i="1" s="1"/>
  <c r="AY185" i="1" s="1"/>
  <c r="AY188" i="1" s="1"/>
  <c r="AY213" i="1" s="1"/>
  <c r="AK128" i="1"/>
  <c r="AJ151" i="1"/>
  <c r="AJ155" i="1" s="1"/>
  <c r="AJ157" i="1" s="1"/>
  <c r="BQ128" i="1"/>
  <c r="AO179" i="1"/>
  <c r="AO183" i="1" s="1"/>
  <c r="AO185" i="1" s="1"/>
  <c r="AO188" i="1" s="1"/>
  <c r="AO213" i="1" s="1"/>
  <c r="EJ157" i="1"/>
  <c r="BO128" i="1"/>
  <c r="EK153" i="1"/>
  <c r="CZ179" i="1"/>
  <c r="CZ183" i="1" s="1"/>
  <c r="CZ185" i="1" s="1"/>
  <c r="CZ188" i="1" s="1"/>
  <c r="CZ213" i="1" s="1"/>
  <c r="BI128" i="1"/>
  <c r="FK128" i="1"/>
  <c r="FK207" i="1" s="1"/>
  <c r="E188" i="1"/>
  <c r="E213" i="1" s="1"/>
  <c r="AZ188" i="1"/>
  <c r="AZ213" i="1" s="1"/>
  <c r="DC208" i="1"/>
  <c r="DG208" i="1"/>
  <c r="EC208" i="1"/>
  <c r="EP208" i="1"/>
  <c r="C147" i="1"/>
  <c r="C149" i="1" s="1"/>
  <c r="BU155" i="1"/>
  <c r="BU157" i="1" s="1"/>
  <c r="C187" i="1"/>
  <c r="C181" i="1"/>
  <c r="DE155" i="1"/>
  <c r="DE157" i="1" s="1"/>
  <c r="DP155" i="1"/>
  <c r="DP157" i="1" s="1"/>
  <c r="DV155" i="1"/>
  <c r="DV157" i="1" s="1"/>
  <c r="BX155" i="1"/>
  <c r="BX157" i="1" s="1"/>
  <c r="FW155" i="1"/>
  <c r="FW157" i="1" s="1"/>
  <c r="AW330" i="1"/>
  <c r="P155" i="1"/>
  <c r="P157" i="1" s="1"/>
  <c r="EH155" i="1"/>
  <c r="EH157" i="1" s="1"/>
  <c r="EX155" i="1"/>
  <c r="EX157" i="1" s="1"/>
  <c r="DA330" i="1"/>
  <c r="DC330" i="1"/>
  <c r="AF155" i="1"/>
  <c r="AF157" i="1" s="1"/>
  <c r="C157" i="1"/>
  <c r="C128" i="1"/>
  <c r="C179" i="1"/>
  <c r="FO159" i="1"/>
  <c r="FO161" i="1" s="1"/>
  <c r="FO163" i="1" s="1"/>
  <c r="EP207" i="1"/>
  <c r="DO159" i="1"/>
  <c r="DO161" i="1" s="1"/>
  <c r="DO163" i="1" s="1"/>
  <c r="DZ155" i="1"/>
  <c r="DZ157" i="1" s="1"/>
  <c r="EL155" i="1"/>
  <c r="EL157" i="1" s="1"/>
  <c r="CO207" i="1"/>
  <c r="CW207" i="1"/>
  <c r="EV155" i="1"/>
  <c r="EV157" i="1" s="1"/>
  <c r="EU207" i="1"/>
  <c r="L159" i="1"/>
  <c r="L161" i="1" s="1"/>
  <c r="L163" i="1" s="1"/>
  <c r="EI207" i="1"/>
  <c r="DQ207" i="1"/>
  <c r="CI159" i="1"/>
  <c r="CI161" i="1" s="1"/>
  <c r="CI163" i="1" s="1"/>
  <c r="EE155" i="1"/>
  <c r="EE157" i="1" s="1"/>
  <c r="BN207" i="1"/>
  <c r="CA207" i="1"/>
  <c r="BX207" i="1"/>
  <c r="CC207" i="1"/>
  <c r="X207" i="1"/>
  <c r="DD207" i="1"/>
  <c r="FU207" i="1"/>
  <c r="C201" i="1"/>
  <c r="C204" i="1" s="1"/>
  <c r="FZ98" i="1"/>
  <c r="N207" i="1"/>
  <c r="FB155" i="1"/>
  <c r="FB157" i="1" s="1"/>
  <c r="DS207" i="1"/>
  <c r="DU207" i="1"/>
  <c r="BF155" i="1"/>
  <c r="BF157" i="1" s="1"/>
  <c r="FG155" i="1"/>
  <c r="FG157" i="1" s="1"/>
  <c r="DY330" i="1"/>
  <c r="FT155" i="1"/>
  <c r="FT157" i="1" s="1"/>
  <c r="FM155" i="1"/>
  <c r="FM157" i="1" s="1"/>
  <c r="Z207" i="1"/>
  <c r="AM207" i="1"/>
  <c r="CL155" i="1"/>
  <c r="CL157" i="1" s="1"/>
  <c r="BK207" i="1"/>
  <c r="DK159" i="1"/>
  <c r="DK161" i="1" s="1"/>
  <c r="DK163" i="1" s="1"/>
  <c r="BR207" i="1"/>
  <c r="AB155" i="1"/>
  <c r="AB157" i="1" s="1"/>
  <c r="FX330" i="1"/>
  <c r="BH155" i="1"/>
  <c r="BH157" i="1" s="1"/>
  <c r="ER155" i="1"/>
  <c r="ER157" i="1" s="1"/>
  <c r="BT207" i="1"/>
  <c r="BT209" i="1" s="1"/>
  <c r="BT211" i="1" s="1"/>
  <c r="BT216" i="1" s="1"/>
  <c r="BT221" i="1" s="1"/>
  <c r="CJ207" i="1"/>
  <c r="DA207" i="1"/>
  <c r="DA209" i="1" s="1"/>
  <c r="DA211" i="1" s="1"/>
  <c r="DA216" i="1" s="1"/>
  <c r="DA221" i="1" s="1"/>
  <c r="M159" i="1"/>
  <c r="M161" i="1" s="1"/>
  <c r="M163" i="1" s="1"/>
  <c r="FR330" i="1"/>
  <c r="DJ188" i="1"/>
  <c r="DJ213" i="1" s="1"/>
  <c r="CU207" i="1"/>
  <c r="CU209" i="1" s="1"/>
  <c r="CU211" i="1" s="1"/>
  <c r="CU216" i="1" s="1"/>
  <c r="CU221" i="1" s="1"/>
  <c r="AQ207" i="1"/>
  <c r="AK155" i="1"/>
  <c r="AK157" i="1" s="1"/>
  <c r="U155" i="1"/>
  <c r="U157" i="1" s="1"/>
  <c r="CR155" i="1"/>
  <c r="CR157" i="1" s="1"/>
  <c r="AA207" i="1"/>
  <c r="EB159" i="1"/>
  <c r="EB161" i="1" s="1"/>
  <c r="EB163" i="1" s="1"/>
  <c r="E207" i="1"/>
  <c r="DP207" i="1"/>
  <c r="F155" i="1"/>
  <c r="F157" i="1" s="1"/>
  <c r="DB330" i="1"/>
  <c r="DO188" i="1"/>
  <c r="DO213" i="1" s="1"/>
  <c r="J207" i="1"/>
  <c r="AH159" i="1"/>
  <c r="AH161" i="1" s="1"/>
  <c r="AH163" i="1" s="1"/>
  <c r="CH207" i="1"/>
  <c r="CX207" i="1"/>
  <c r="W155" i="1"/>
  <c r="W157" i="1" s="1"/>
  <c r="BO159" i="1"/>
  <c r="BO161" i="1" s="1"/>
  <c r="BO163" i="1" s="1"/>
  <c r="EC330" i="1"/>
  <c r="Q159" i="1"/>
  <c r="Q161" i="1" s="1"/>
  <c r="Q163" i="1" s="1"/>
  <c r="P207" i="1"/>
  <c r="DH207" i="1"/>
  <c r="CQ159" i="1"/>
  <c r="CQ161" i="1" s="1"/>
  <c r="CQ163" i="1" s="1"/>
  <c r="FS330" i="1"/>
  <c r="CY155" i="1"/>
  <c r="CY157" i="1" s="1"/>
  <c r="CT207" i="1"/>
  <c r="BJ155" i="1"/>
  <c r="BJ157" i="1" s="1"/>
  <c r="DI188" i="1"/>
  <c r="DI213" i="1" s="1"/>
  <c r="BS188" i="1"/>
  <c r="BS213" i="1" s="1"/>
  <c r="EG155" i="1"/>
  <c r="EG157" i="1" s="1"/>
  <c r="BE155" i="1"/>
  <c r="BE157" i="1" s="1"/>
  <c r="O207" i="1"/>
  <c r="DV207" i="1"/>
  <c r="FH155" i="1"/>
  <c r="FH157" i="1" s="1"/>
  <c r="ED207" i="1"/>
  <c r="DT207" i="1"/>
  <c r="BA207" i="1"/>
  <c r="FN159" i="1"/>
  <c r="FN161" i="1" s="1"/>
  <c r="FN163" i="1" s="1"/>
  <c r="FL207" i="1"/>
  <c r="CF155" i="1"/>
  <c r="CF157" i="1" s="1"/>
  <c r="T155" i="1"/>
  <c r="T157" i="1" s="1"/>
  <c r="FP159" i="1"/>
  <c r="FP161" i="1" s="1"/>
  <c r="FP163" i="1" s="1"/>
  <c r="AU330" i="1"/>
  <c r="FO207" i="1"/>
  <c r="CO155" i="1"/>
  <c r="CO157" i="1" s="1"/>
  <c r="CW155" i="1"/>
  <c r="CW157" i="1" s="1"/>
  <c r="EV207" i="1"/>
  <c r="EU159" i="1"/>
  <c r="EU161" i="1" s="1"/>
  <c r="EU163" i="1" s="1"/>
  <c r="AT155" i="1"/>
  <c r="AT157" i="1" s="1"/>
  <c r="EN207" i="1"/>
  <c r="L207" i="1"/>
  <c r="DQ155" i="1"/>
  <c r="DQ157" i="1" s="1"/>
  <c r="CI207" i="1"/>
  <c r="EE207" i="1"/>
  <c r="BN159" i="1"/>
  <c r="BN161" i="1" s="1"/>
  <c r="BN163" i="1" s="1"/>
  <c r="CB207" i="1"/>
  <c r="DD155" i="1"/>
  <c r="DD157" i="1" s="1"/>
  <c r="FU159" i="1"/>
  <c r="FU161" i="1" s="1"/>
  <c r="FU163" i="1" s="1"/>
  <c r="N155" i="1"/>
  <c r="N157" i="1" s="1"/>
  <c r="V155" i="1"/>
  <c r="V157" i="1" s="1"/>
  <c r="EX207" i="1"/>
  <c r="BG207" i="1"/>
  <c r="FT207" i="1"/>
  <c r="FM207" i="1"/>
  <c r="Z155" i="1"/>
  <c r="Z157" i="1" s="1"/>
  <c r="AM155" i="1"/>
  <c r="AM157" i="1" s="1"/>
  <c r="AL207" i="1"/>
  <c r="AS207" i="1"/>
  <c r="BK155" i="1"/>
  <c r="BK157" i="1" s="1"/>
  <c r="DK207" i="1"/>
  <c r="I188" i="1"/>
  <c r="I213" i="1" s="1"/>
  <c r="ET155" i="1"/>
  <c r="ET157" i="1" s="1"/>
  <c r="FA207" i="1"/>
  <c r="AW207" i="1"/>
  <c r="AW209" i="1" s="1"/>
  <c r="AW211" i="1" s="1"/>
  <c r="AW216" i="1" s="1"/>
  <c r="AW221" i="1" s="1"/>
  <c r="DR159" i="1"/>
  <c r="DR161" i="1" s="1"/>
  <c r="DR163" i="1" s="1"/>
  <c r="CV207" i="1"/>
  <c r="FJ207" i="1"/>
  <c r="CJ159" i="1"/>
  <c r="CJ161" i="1" s="1"/>
  <c r="CJ163" i="1" s="1"/>
  <c r="BL207" i="1"/>
  <c r="CM188" i="1"/>
  <c r="CM213" i="1" s="1"/>
  <c r="DJ207" i="1"/>
  <c r="AG207" i="1"/>
  <c r="AA155" i="1"/>
  <c r="AA157" i="1" s="1"/>
  <c r="EB207" i="1"/>
  <c r="E159" i="1"/>
  <c r="E161" i="1" s="1"/>
  <c r="E163" i="1" s="1"/>
  <c r="BQ207" i="1"/>
  <c r="FD207" i="1"/>
  <c r="BY188" i="1"/>
  <c r="BY213" i="1" s="1"/>
  <c r="FF207" i="1"/>
  <c r="EA207" i="1"/>
  <c r="DF188" i="1"/>
  <c r="DF213" i="1" s="1"/>
  <c r="BV155" i="1"/>
  <c r="BV157" i="1" s="1"/>
  <c r="AE155" i="1"/>
  <c r="AE157" i="1" s="1"/>
  <c r="EQ207" i="1"/>
  <c r="EK155" i="1"/>
  <c r="EK157" i="1" s="1"/>
  <c r="H207" i="1"/>
  <c r="AN155" i="1"/>
  <c r="AN157" i="1" s="1"/>
  <c r="Y188" i="1"/>
  <c r="Y213" i="1" s="1"/>
  <c r="FO188" i="1"/>
  <c r="FO213" i="1" s="1"/>
  <c r="AX155" i="1"/>
  <c r="AX157" i="1" s="1"/>
  <c r="AI207" i="1"/>
  <c r="BW155" i="1"/>
  <c r="BW157" i="1" s="1"/>
  <c r="EY188" i="1"/>
  <c r="EY213" i="1" s="1"/>
  <c r="CT155" i="1"/>
  <c r="CT157" i="1" s="1"/>
  <c r="BJ207" i="1"/>
  <c r="DI207" i="1"/>
  <c r="BS207" i="1"/>
  <c r="O155" i="1"/>
  <c r="O157" i="1" s="1"/>
  <c r="FV207" i="1"/>
  <c r="ED155" i="1"/>
  <c r="ED157" i="1" s="1"/>
  <c r="BA159" i="1"/>
  <c r="BA161" i="1" s="1"/>
  <c r="BA163" i="1" s="1"/>
  <c r="BB155" i="1"/>
  <c r="BB157" i="1" s="1"/>
  <c r="FN207" i="1"/>
  <c r="CD207" i="1"/>
  <c r="CP155" i="1"/>
  <c r="CP157" i="1" s="1"/>
  <c r="DW207" i="1"/>
  <c r="BP207" i="1"/>
  <c r="CK155" i="1"/>
  <c r="CK157" i="1" s="1"/>
  <c r="BI207" i="1"/>
  <c r="FE207" i="1"/>
  <c r="BM207" i="1"/>
  <c r="K207" i="1"/>
  <c r="EM155" i="1"/>
  <c r="EM157" i="1" s="1"/>
  <c r="CN207" i="1"/>
  <c r="EP330" i="1"/>
  <c r="EL207" i="1"/>
  <c r="EF207" i="1"/>
  <c r="DE207" i="1"/>
  <c r="EN159" i="1"/>
  <c r="EN161" i="1" s="1"/>
  <c r="EN163" i="1" s="1"/>
  <c r="CC155" i="1"/>
  <c r="CC157" i="1" s="1"/>
  <c r="X155" i="1"/>
  <c r="X157" i="1" s="1"/>
  <c r="BY207" i="1"/>
  <c r="DL159" i="1"/>
  <c r="DL161" i="1" s="1"/>
  <c r="DL163" i="1" s="1"/>
  <c r="DG207" i="1"/>
  <c r="BC159" i="1"/>
  <c r="BC161" i="1" s="1"/>
  <c r="BC163" i="1" s="1"/>
  <c r="AD207" i="1"/>
  <c r="G207" i="1"/>
  <c r="EW207" i="1"/>
  <c r="DU155" i="1"/>
  <c r="DU157" i="1" s="1"/>
  <c r="FG207" i="1"/>
  <c r="DY207" i="1"/>
  <c r="DY209" i="1" s="1"/>
  <c r="DY211" i="1" s="1"/>
  <c r="DY216" i="1" s="1"/>
  <c r="DY221" i="1" s="1"/>
  <c r="BG159" i="1"/>
  <c r="BG161" i="1" s="1"/>
  <c r="BG163" i="1" s="1"/>
  <c r="EZ155" i="1"/>
  <c r="EZ157" i="1" s="1"/>
  <c r="BZ207" i="1"/>
  <c r="I207" i="1"/>
  <c r="FA155" i="1"/>
  <c r="FA157" i="1" s="1"/>
  <c r="DR207" i="1"/>
  <c r="BH207" i="1"/>
  <c r="ER207" i="1"/>
  <c r="BT330" i="1"/>
  <c r="FR207" i="1"/>
  <c r="FR209" i="1" s="1"/>
  <c r="FR211" i="1" s="1"/>
  <c r="FR216" i="1" s="1"/>
  <c r="FR221" i="1" s="1"/>
  <c r="CM159" i="1"/>
  <c r="CM161" i="1" s="1"/>
  <c r="CM163" i="1" s="1"/>
  <c r="EO207" i="1"/>
  <c r="EO209" i="1" s="1"/>
  <c r="EO211" i="1" s="1"/>
  <c r="EO216" i="1" s="1"/>
  <c r="EO221" i="1" s="1"/>
  <c r="CU330" i="1"/>
  <c r="F207" i="1"/>
  <c r="D207" i="1"/>
  <c r="CS207" i="1"/>
  <c r="CS209" i="1" s="1"/>
  <c r="CS211" i="1" s="1"/>
  <c r="CS216" i="1" s="1"/>
  <c r="CS221" i="1" s="1"/>
  <c r="BQ155" i="1"/>
  <c r="BQ157" i="1" s="1"/>
  <c r="AO207" i="1"/>
  <c r="BD207" i="1"/>
  <c r="AR207" i="1"/>
  <c r="EJ159" i="1"/>
  <c r="EJ161" i="1" s="1"/>
  <c r="EJ163" i="1" s="1"/>
  <c r="CH155" i="1"/>
  <c r="CH157" i="1" s="1"/>
  <c r="FF155" i="1"/>
  <c r="FF157" i="1" s="1"/>
  <c r="EA155" i="1"/>
  <c r="EA157" i="1" s="1"/>
  <c r="DF207" i="1"/>
  <c r="AE207" i="1"/>
  <c r="AC155" i="1"/>
  <c r="AC157" i="1" s="1"/>
  <c r="EQ155" i="1"/>
  <c r="EQ157" i="1" s="1"/>
  <c r="AP159" i="1"/>
  <c r="AP161" i="1" s="1"/>
  <c r="AP163" i="1" s="1"/>
  <c r="AZ159" i="1"/>
  <c r="AZ161" i="1" s="1"/>
  <c r="AZ163" i="1" s="1"/>
  <c r="EK207" i="1"/>
  <c r="FC207" i="1"/>
  <c r="H155" i="1"/>
  <c r="H157" i="1" s="1"/>
  <c r="AN207" i="1"/>
  <c r="CZ207" i="1"/>
  <c r="Y207" i="1"/>
  <c r="Q188" i="1"/>
  <c r="Q213" i="1" s="1"/>
  <c r="EN188" i="1"/>
  <c r="EN213" i="1" s="1"/>
  <c r="DH188" i="1"/>
  <c r="DH213" i="1" s="1"/>
  <c r="CQ188" i="1"/>
  <c r="CQ213" i="1" s="1"/>
  <c r="FS207" i="1"/>
  <c r="FS209" i="1" s="1"/>
  <c r="FS211" i="1" s="1"/>
  <c r="FS216" i="1" s="1"/>
  <c r="FS221" i="1" s="1"/>
  <c r="BW207" i="1"/>
  <c r="EY159" i="1"/>
  <c r="EY161" i="1" s="1"/>
  <c r="EY163" i="1" s="1"/>
  <c r="CY207" i="1"/>
  <c r="DI159" i="1"/>
  <c r="DI161" i="1" s="1"/>
  <c r="DI163" i="1" s="1"/>
  <c r="BS159" i="1"/>
  <c r="BS161" i="1" s="1"/>
  <c r="BS163" i="1" s="1"/>
  <c r="EG207" i="1"/>
  <c r="BE207" i="1"/>
  <c r="FV159" i="1"/>
  <c r="FV161" i="1" s="1"/>
  <c r="FV163" i="1" s="1"/>
  <c r="ES207" i="1"/>
  <c r="FL155" i="1"/>
  <c r="FL157" i="1" s="1"/>
  <c r="AF207" i="1"/>
  <c r="CD155" i="1"/>
  <c r="CD157" i="1" s="1"/>
  <c r="CE207" i="1"/>
  <c r="CP207" i="1"/>
  <c r="FI207" i="1"/>
  <c r="CK207" i="1"/>
  <c r="BI155" i="1"/>
  <c r="BI157" i="1" s="1"/>
  <c r="S207" i="1"/>
  <c r="DX207" i="1"/>
  <c r="DX209" i="1" s="1"/>
  <c r="DX211" i="1" s="1"/>
  <c r="DX216" i="1" s="1"/>
  <c r="DX221" i="1" s="1"/>
  <c r="DM207" i="1"/>
  <c r="AV155" i="1"/>
  <c r="AV157" i="1" s="1"/>
  <c r="EM207" i="1"/>
  <c r="EH207" i="1"/>
  <c r="CN155" i="1"/>
  <c r="CN157" i="1" s="1"/>
  <c r="DO207" i="1"/>
  <c r="DZ207" i="1"/>
  <c r="EF159" i="1"/>
  <c r="EF161" i="1" s="1"/>
  <c r="EF163" i="1" s="1"/>
  <c r="AT207" i="1"/>
  <c r="EI159" i="1"/>
  <c r="EI161" i="1" s="1"/>
  <c r="EI163" i="1" s="1"/>
  <c r="CB155" i="1"/>
  <c r="CB157" i="1" s="1"/>
  <c r="CA155" i="1"/>
  <c r="CA157" i="1" s="1"/>
  <c r="BY159" i="1"/>
  <c r="BY161" i="1" s="1"/>
  <c r="BY163" i="1" s="1"/>
  <c r="DL207" i="1"/>
  <c r="DG330" i="1"/>
  <c r="BC207" i="1"/>
  <c r="FB207" i="1"/>
  <c r="DS159" i="1"/>
  <c r="DS161" i="1" s="1"/>
  <c r="DS163" i="1" s="1"/>
  <c r="AD155" i="1"/>
  <c r="AD157" i="1" s="1"/>
  <c r="G155" i="1"/>
  <c r="G157" i="1" s="1"/>
  <c r="EW155" i="1"/>
  <c r="EW157" i="1" s="1"/>
  <c r="BF207" i="1"/>
  <c r="V207" i="1"/>
  <c r="CL207" i="1"/>
  <c r="AL155" i="1"/>
  <c r="AL157" i="1" s="1"/>
  <c r="AS155" i="1"/>
  <c r="AS157" i="1" s="1"/>
  <c r="EZ207" i="1"/>
  <c r="BZ155" i="1"/>
  <c r="BZ157" i="1" s="1"/>
  <c r="AB207" i="1"/>
  <c r="FX207" i="1"/>
  <c r="FX209" i="1" s="1"/>
  <c r="FX211" i="1" s="1"/>
  <c r="FX216" i="1" s="1"/>
  <c r="FX221" i="1" s="1"/>
  <c r="I159" i="1"/>
  <c r="I161" i="1" s="1"/>
  <c r="I163" i="1" s="1"/>
  <c r="FQ159" i="1"/>
  <c r="FQ161" i="1" s="1"/>
  <c r="FQ163" i="1" s="1"/>
  <c r="ET207" i="1"/>
  <c r="CV155" i="1"/>
  <c r="CV157" i="1" s="1"/>
  <c r="FJ155" i="1"/>
  <c r="FJ157" i="1" s="1"/>
  <c r="CJ188" i="1"/>
  <c r="CJ213" i="1" s="1"/>
  <c r="BL155" i="1"/>
  <c r="BL157" i="1" s="1"/>
  <c r="AY207" i="1"/>
  <c r="M207" i="1"/>
  <c r="EO330" i="1"/>
  <c r="AQ155" i="1"/>
  <c r="AQ157" i="1" s="1"/>
  <c r="AK207" i="1"/>
  <c r="AG155" i="1"/>
  <c r="AG157" i="1" s="1"/>
  <c r="U207" i="1"/>
  <c r="CR207" i="1"/>
  <c r="EB188" i="1"/>
  <c r="EB213" i="1" s="1"/>
  <c r="AJ207" i="1"/>
  <c r="D155" i="1"/>
  <c r="D157" i="1" s="1"/>
  <c r="DB207" i="1"/>
  <c r="DB209" i="1" s="1"/>
  <c r="DB211" i="1" s="1"/>
  <c r="DB216" i="1" s="1"/>
  <c r="DB221" i="1" s="1"/>
  <c r="CS330" i="1"/>
  <c r="FD155" i="1"/>
  <c r="FD157" i="1" s="1"/>
  <c r="AO159" i="1"/>
  <c r="AO161" i="1" s="1"/>
  <c r="AO163" i="1" s="1"/>
  <c r="BD155" i="1"/>
  <c r="BD157" i="1" s="1"/>
  <c r="AR155" i="1"/>
  <c r="AR157" i="1" s="1"/>
  <c r="EJ207" i="1"/>
  <c r="J159" i="1"/>
  <c r="J161" i="1" s="1"/>
  <c r="J163" i="1" s="1"/>
  <c r="CX159" i="1"/>
  <c r="CX161" i="1" s="1"/>
  <c r="CX163" i="1" s="1"/>
  <c r="EC207" i="1"/>
  <c r="DF159" i="1"/>
  <c r="DF161" i="1" s="1"/>
  <c r="DF163" i="1" s="1"/>
  <c r="BV207" i="1"/>
  <c r="DN159" i="1"/>
  <c r="DN161" i="1" s="1"/>
  <c r="DN163" i="1" s="1"/>
  <c r="AP207" i="1"/>
  <c r="AZ207" i="1"/>
  <c r="FC155" i="1"/>
  <c r="FC157" i="1" s="1"/>
  <c r="CZ159" i="1"/>
  <c r="CZ161" i="1" s="1"/>
  <c r="CZ163" i="1" s="1"/>
  <c r="Y159" i="1"/>
  <c r="Y161" i="1" s="1"/>
  <c r="Y163" i="1" s="1"/>
  <c r="Q207" i="1"/>
  <c r="DH159" i="1"/>
  <c r="DH161" i="1" s="1"/>
  <c r="DH163" i="1" s="1"/>
  <c r="CQ207" i="1"/>
  <c r="AX207" i="1"/>
  <c r="AI155" i="1"/>
  <c r="AI157" i="1" s="1"/>
  <c r="EY207" i="1"/>
  <c r="CG207" i="1"/>
  <c r="FH207" i="1"/>
  <c r="DT155" i="1"/>
  <c r="DT157" i="1" s="1"/>
  <c r="BA188" i="1"/>
  <c r="BA213" i="1" s="1"/>
  <c r="BB207" i="1"/>
  <c r="DC207" i="1"/>
  <c r="DC209" i="1" s="1"/>
  <c r="DC211" i="1" s="1"/>
  <c r="DC216" i="1" s="1"/>
  <c r="DC221" i="1" s="1"/>
  <c r="ES155" i="1"/>
  <c r="ES157" i="1" s="1"/>
  <c r="CF207" i="1"/>
  <c r="R207" i="1"/>
  <c r="T207" i="1"/>
  <c r="CE155" i="1"/>
  <c r="CE157" i="1" s="1"/>
  <c r="DW155" i="1"/>
  <c r="DW157" i="1" s="1"/>
  <c r="BP155" i="1"/>
  <c r="BP157" i="1" s="1"/>
  <c r="FE155" i="1"/>
  <c r="FE157" i="1" s="1"/>
  <c r="S159" i="1"/>
  <c r="S161" i="1" s="1"/>
  <c r="S163" i="1" s="1"/>
  <c r="DX330" i="1"/>
  <c r="FK155" i="1"/>
  <c r="FK157" i="1" s="1"/>
  <c r="BM155" i="1"/>
  <c r="BM157" i="1" s="1"/>
  <c r="K155" i="1"/>
  <c r="K157" i="1" s="1"/>
  <c r="FW207" i="1"/>
  <c r="DM155" i="1"/>
  <c r="DM157" i="1" s="1"/>
  <c r="AV207" i="1"/>
  <c r="FP207" i="1"/>
  <c r="AU207" i="1"/>
  <c r="AU209" i="1" s="1"/>
  <c r="AU211" i="1" s="1"/>
  <c r="AU216" i="1" s="1"/>
  <c r="AU221" i="1" s="1"/>
  <c r="DG209" i="1" l="1"/>
  <c r="DG211" i="1" s="1"/>
  <c r="DG216" i="1" s="1"/>
  <c r="DG221" i="1" s="1"/>
  <c r="EP209" i="1"/>
  <c r="EP211" i="1" s="1"/>
  <c r="EP216" i="1" s="1"/>
  <c r="EP221" i="1" s="1"/>
  <c r="EC209" i="1"/>
  <c r="EC211" i="1" s="1"/>
  <c r="EC216" i="1" s="1"/>
  <c r="EC221" i="1" s="1"/>
  <c r="BO207" i="1"/>
  <c r="EU208" i="1"/>
  <c r="EU209" i="1" s="1"/>
  <c r="EU211" i="1" s="1"/>
  <c r="EU216" i="1" s="1"/>
  <c r="EU221" i="1" s="1"/>
  <c r="C183" i="1"/>
  <c r="C185" i="1" s="1"/>
  <c r="C188" i="1" s="1"/>
  <c r="DK208" i="1"/>
  <c r="DK209" i="1" s="1"/>
  <c r="DK211" i="1" s="1"/>
  <c r="DK216" i="1" s="1"/>
  <c r="DK221" i="1" s="1"/>
  <c r="DK224" i="1" s="1"/>
  <c r="DE161" i="1"/>
  <c r="DE163" i="1" s="1"/>
  <c r="DE159" i="1"/>
  <c r="BU161" i="1"/>
  <c r="BU163" i="1" s="1"/>
  <c r="BU159" i="1"/>
  <c r="EY208" i="1"/>
  <c r="EY209" i="1" s="1"/>
  <c r="EY211" i="1" s="1"/>
  <c r="EY216" i="1" s="1"/>
  <c r="EY221" i="1" s="1"/>
  <c r="FW159" i="1"/>
  <c r="FW161" i="1" s="1"/>
  <c r="FW163" i="1" s="1"/>
  <c r="DV159" i="1"/>
  <c r="DV161" i="1"/>
  <c r="DV163" i="1" s="1"/>
  <c r="AF161" i="1"/>
  <c r="AF163" i="1" s="1"/>
  <c r="AF159" i="1"/>
  <c r="EX161" i="1"/>
  <c r="EX163" i="1" s="1"/>
  <c r="EX159" i="1"/>
  <c r="P159" i="1"/>
  <c r="P161" i="1" s="1"/>
  <c r="P163" i="1" s="1"/>
  <c r="BX159" i="1"/>
  <c r="BX161" i="1" s="1"/>
  <c r="BX163" i="1" s="1"/>
  <c r="DP159" i="1"/>
  <c r="DP161" i="1" s="1"/>
  <c r="DP163" i="1" s="1"/>
  <c r="EH159" i="1"/>
  <c r="EH161" i="1" s="1"/>
  <c r="EH163" i="1" s="1"/>
  <c r="C159" i="1"/>
  <c r="C161" i="1" s="1"/>
  <c r="C163" i="1" s="1"/>
  <c r="FI208" i="1"/>
  <c r="FI209" i="1" s="1"/>
  <c r="FI211" i="1" s="1"/>
  <c r="FI216" i="1" s="1"/>
  <c r="FI221" i="1" s="1"/>
  <c r="FI330" i="1"/>
  <c r="DH208" i="1"/>
  <c r="DH209" i="1" s="1"/>
  <c r="DH211" i="1" s="1"/>
  <c r="DH216" i="1" s="1"/>
  <c r="DH221" i="1" s="1"/>
  <c r="DH330" i="1"/>
  <c r="CX208" i="1"/>
  <c r="CX330" i="1"/>
  <c r="DS208" i="1"/>
  <c r="DS209" i="1" s="1"/>
  <c r="DS211" i="1" s="1"/>
  <c r="DS216" i="1" s="1"/>
  <c r="DS221" i="1" s="1"/>
  <c r="DS330" i="1"/>
  <c r="DI208" i="1"/>
  <c r="DI209" i="1" s="1"/>
  <c r="DI211" i="1" s="1"/>
  <c r="DI216" i="1" s="1"/>
  <c r="DI221" i="1" s="1"/>
  <c r="DI330" i="1"/>
  <c r="BN208" i="1"/>
  <c r="BN209" i="1" s="1"/>
  <c r="BN211" i="1" s="1"/>
  <c r="BN216" i="1" s="1"/>
  <c r="BN221" i="1" s="1"/>
  <c r="BN330" i="1"/>
  <c r="L208" i="1"/>
  <c r="L330" i="1"/>
  <c r="S208" i="1"/>
  <c r="S209" i="1" s="1"/>
  <c r="S211" i="1" s="1"/>
  <c r="S216" i="1" s="1"/>
  <c r="S221" i="1" s="1"/>
  <c r="S330" i="1"/>
  <c r="EI208" i="1"/>
  <c r="EI209" i="1" s="1"/>
  <c r="EI211" i="1" s="1"/>
  <c r="EI216" i="1" s="1"/>
  <c r="EI221" i="1" s="1"/>
  <c r="EI330" i="1"/>
  <c r="DR208" i="1"/>
  <c r="DR209" i="1" s="1"/>
  <c r="DR211" i="1" s="1"/>
  <c r="DR216" i="1" s="1"/>
  <c r="DR221" i="1" s="1"/>
  <c r="DR330" i="1"/>
  <c r="FU208" i="1"/>
  <c r="FU330" i="1"/>
  <c r="EB208" i="1"/>
  <c r="EB209" i="1" s="1"/>
  <c r="EB211" i="1" s="1"/>
  <c r="EB216" i="1" s="1"/>
  <c r="EB221" i="1" s="1"/>
  <c r="EB330" i="1"/>
  <c r="DF208" i="1"/>
  <c r="DF209" i="1" s="1"/>
  <c r="DF211" i="1" s="1"/>
  <c r="DF216" i="1" s="1"/>
  <c r="DF221" i="1" s="1"/>
  <c r="DF330" i="1"/>
  <c r="FQ208" i="1"/>
  <c r="FQ209" i="1" s="1"/>
  <c r="FQ211" i="1" s="1"/>
  <c r="FQ216" i="1" s="1"/>
  <c r="FQ221" i="1" s="1"/>
  <c r="FQ330" i="1"/>
  <c r="BY208" i="1"/>
  <c r="BG208" i="1"/>
  <c r="BG209" i="1" s="1"/>
  <c r="BG211" i="1" s="1"/>
  <c r="BG216" i="1" s="1"/>
  <c r="BG221" i="1" s="1"/>
  <c r="BG330" i="1"/>
  <c r="BC208" i="1"/>
  <c r="BC330" i="1"/>
  <c r="FN208" i="1"/>
  <c r="FN330" i="1"/>
  <c r="FV208" i="1"/>
  <c r="FV209" i="1" s="1"/>
  <c r="FV211" i="1" s="1"/>
  <c r="FV216" i="1" s="1"/>
  <c r="FV221" i="1" s="1"/>
  <c r="FV330" i="1"/>
  <c r="AP208" i="1"/>
  <c r="AP209" i="1" s="1"/>
  <c r="AP211" i="1" s="1"/>
  <c r="AP216" i="1" s="1"/>
  <c r="AP221" i="1" s="1"/>
  <c r="AP330" i="1"/>
  <c r="M208" i="1"/>
  <c r="M209" i="1" s="1"/>
  <c r="M211" i="1" s="1"/>
  <c r="M216" i="1" s="1"/>
  <c r="M221" i="1" s="1"/>
  <c r="M330" i="1"/>
  <c r="FO208" i="1"/>
  <c r="FO209" i="1" s="1"/>
  <c r="FO211" i="1" s="1"/>
  <c r="FO216" i="1" s="1"/>
  <c r="FO221" i="1" s="1"/>
  <c r="FO330" i="1"/>
  <c r="BM159" i="1"/>
  <c r="BM161" i="1" s="1"/>
  <c r="BM163" i="1" s="1"/>
  <c r="FD159" i="1"/>
  <c r="FD161" i="1" s="1"/>
  <c r="FD163" i="1" s="1"/>
  <c r="DB241" i="1"/>
  <c r="DB223" i="1"/>
  <c r="DB231" i="1"/>
  <c r="DB232" i="1"/>
  <c r="DB229" i="1"/>
  <c r="CV159" i="1"/>
  <c r="CV161" i="1" s="1"/>
  <c r="CV163" i="1" s="1"/>
  <c r="BZ159" i="1"/>
  <c r="BZ161" i="1" s="1"/>
  <c r="BZ163" i="1" s="1"/>
  <c r="AL159" i="1"/>
  <c r="AL161" i="1" s="1"/>
  <c r="AL163" i="1" s="1"/>
  <c r="CN159" i="1"/>
  <c r="CN161" i="1" s="1"/>
  <c r="CN163" i="1" s="1"/>
  <c r="DX241" i="1"/>
  <c r="DX223" i="1"/>
  <c r="DX229" i="1"/>
  <c r="DX232" i="1"/>
  <c r="DX231" i="1"/>
  <c r="FL159" i="1"/>
  <c r="FL161" i="1" s="1"/>
  <c r="FL163" i="1" s="1"/>
  <c r="H159" i="1"/>
  <c r="H161" i="1" s="1"/>
  <c r="H163" i="1" s="1"/>
  <c r="AC159" i="1"/>
  <c r="AC161" i="1" s="1"/>
  <c r="AC163" i="1" s="1"/>
  <c r="EA159" i="1"/>
  <c r="EA161" i="1" s="1"/>
  <c r="EA163" i="1" s="1"/>
  <c r="CH159" i="1"/>
  <c r="CH161" i="1" s="1"/>
  <c r="CH163" i="1" s="1"/>
  <c r="AJ159" i="1"/>
  <c r="AJ161" i="1" s="1"/>
  <c r="AJ163" i="1" s="1"/>
  <c r="EO223" i="1"/>
  <c r="EO241" i="1"/>
  <c r="EO232" i="1"/>
  <c r="EO229" i="1"/>
  <c r="EO231" i="1"/>
  <c r="FR241" i="1"/>
  <c r="FR223" i="1"/>
  <c r="FR229" i="1"/>
  <c r="FR231" i="1"/>
  <c r="FR232" i="1"/>
  <c r="DG241" i="1"/>
  <c r="DG223" i="1"/>
  <c r="DG229" i="1"/>
  <c r="DG231" i="1"/>
  <c r="DG232" i="1"/>
  <c r="BY209" i="1"/>
  <c r="BY211" i="1" s="1"/>
  <c r="BY216" i="1" s="1"/>
  <c r="BY221" i="1" s="1"/>
  <c r="EM159" i="1"/>
  <c r="EM161" i="1" s="1"/>
  <c r="EM163" i="1" s="1"/>
  <c r="O159" i="1"/>
  <c r="O161" i="1" s="1"/>
  <c r="O163" i="1" s="1"/>
  <c r="CT159" i="1"/>
  <c r="CT161" i="1" s="1"/>
  <c r="CT163" i="1" s="1"/>
  <c r="BW159" i="1"/>
  <c r="BW161" i="1" s="1"/>
  <c r="BW163" i="1" s="1"/>
  <c r="EK159" i="1"/>
  <c r="EK161" i="1" s="1"/>
  <c r="EK163" i="1" s="1"/>
  <c r="AA159" i="1"/>
  <c r="AA161" i="1" s="1"/>
  <c r="AA163" i="1" s="1"/>
  <c r="AM159" i="1"/>
  <c r="AM161" i="1" s="1"/>
  <c r="AM163" i="1" s="1"/>
  <c r="V159" i="1"/>
  <c r="V161" i="1" s="1"/>
  <c r="V163" i="1" s="1"/>
  <c r="CW159" i="1"/>
  <c r="CW161" i="1" s="1"/>
  <c r="CW163" i="1" s="1"/>
  <c r="FP208" i="1"/>
  <c r="FP209" i="1" s="1"/>
  <c r="FP211" i="1" s="1"/>
  <c r="FP216" i="1" s="1"/>
  <c r="FP221" i="1" s="1"/>
  <c r="FP330" i="1"/>
  <c r="T159" i="1"/>
  <c r="T161" i="1" s="1"/>
  <c r="T163" i="1" s="1"/>
  <c r="CG159" i="1"/>
  <c r="CG161" i="1" s="1"/>
  <c r="CG163" i="1" s="1"/>
  <c r="EG159" i="1"/>
  <c r="EG161" i="1" s="1"/>
  <c r="EG163" i="1" s="1"/>
  <c r="BJ159" i="1"/>
  <c r="BJ161" i="1" s="1"/>
  <c r="BJ163" i="1" s="1"/>
  <c r="CY159" i="1"/>
  <c r="CY161" i="1" s="1"/>
  <c r="CY163" i="1" s="1"/>
  <c r="CQ208" i="1"/>
  <c r="CQ209" i="1" s="1"/>
  <c r="CQ211" i="1" s="1"/>
  <c r="CQ216" i="1" s="1"/>
  <c r="CQ221" i="1" s="1"/>
  <c r="CQ330" i="1"/>
  <c r="CR159" i="1"/>
  <c r="CR161" i="1" s="1"/>
  <c r="CR163" i="1" s="1"/>
  <c r="AK159" i="1"/>
  <c r="AK161" i="1" s="1"/>
  <c r="AK163" i="1" s="1"/>
  <c r="CL159" i="1"/>
  <c r="CL161" i="1" s="1"/>
  <c r="CL163" i="1" s="1"/>
  <c r="FY127" i="1"/>
  <c r="EE159" i="1"/>
  <c r="EE161" i="1" s="1"/>
  <c r="EE163" i="1" s="1"/>
  <c r="EV159" i="1"/>
  <c r="EV161" i="1" s="1"/>
  <c r="EV163" i="1" s="1"/>
  <c r="DZ159" i="1"/>
  <c r="DZ161" i="1" s="1"/>
  <c r="DZ163" i="1" s="1"/>
  <c r="AU241" i="1"/>
  <c r="AU223" i="1"/>
  <c r="AU229" i="1"/>
  <c r="AU231" i="1"/>
  <c r="AU232" i="1"/>
  <c r="BP159" i="1"/>
  <c r="BP161" i="1" s="1"/>
  <c r="BP163" i="1" s="1"/>
  <c r="DW159" i="1"/>
  <c r="DW161" i="1" s="1"/>
  <c r="DW163" i="1" s="1"/>
  <c r="Y208" i="1"/>
  <c r="Y209" i="1" s="1"/>
  <c r="Y211" i="1" s="1"/>
  <c r="Y216" i="1" s="1"/>
  <c r="Y221" i="1" s="1"/>
  <c r="Y330" i="1"/>
  <c r="FC159" i="1"/>
  <c r="FC161" i="1" s="1"/>
  <c r="FC163" i="1" s="1"/>
  <c r="EC241" i="1"/>
  <c r="EC223" i="1"/>
  <c r="EC232" i="1"/>
  <c r="EC229" i="1"/>
  <c r="EC231" i="1"/>
  <c r="BD159" i="1"/>
  <c r="BD161" i="1" s="1"/>
  <c r="BD163" i="1" s="1"/>
  <c r="FX241" i="1"/>
  <c r="FX223" i="1"/>
  <c r="FX229" i="1"/>
  <c r="FX231" i="1"/>
  <c r="FX232" i="1"/>
  <c r="EW159" i="1"/>
  <c r="EW161" i="1" s="1"/>
  <c r="EW163" i="1" s="1"/>
  <c r="AD159" i="1"/>
  <c r="AD161" i="1" s="1"/>
  <c r="AD163" i="1" s="1"/>
  <c r="CA159" i="1"/>
  <c r="CA161" i="1" s="1"/>
  <c r="CA163" i="1" s="1"/>
  <c r="CD159" i="1"/>
  <c r="CD161" i="1" s="1"/>
  <c r="CD163" i="1" s="1"/>
  <c r="FS241" i="1"/>
  <c r="FS223" i="1"/>
  <c r="FS229" i="1"/>
  <c r="FS231" i="1"/>
  <c r="FS232" i="1"/>
  <c r="CS223" i="1"/>
  <c r="CS241" i="1"/>
  <c r="CS232" i="1"/>
  <c r="CS229" i="1"/>
  <c r="CS231" i="1"/>
  <c r="DJ208" i="1"/>
  <c r="DJ209" i="1" s="1"/>
  <c r="DJ211" i="1" s="1"/>
  <c r="DJ216" i="1" s="1"/>
  <c r="DJ221" i="1" s="1"/>
  <c r="DJ330" i="1"/>
  <c r="CM208" i="1"/>
  <c r="CM209" i="1" s="1"/>
  <c r="CM211" i="1" s="1"/>
  <c r="CM216" i="1" s="1"/>
  <c r="CM221" i="1" s="1"/>
  <c r="CM330" i="1"/>
  <c r="EZ159" i="1"/>
  <c r="EZ161" i="1" s="1"/>
  <c r="EZ163" i="1" s="1"/>
  <c r="DU159" i="1"/>
  <c r="DU161" i="1" s="1"/>
  <c r="DU163" i="1" s="1"/>
  <c r="DL208" i="1"/>
  <c r="DL209" i="1" s="1"/>
  <c r="DL211" i="1" s="1"/>
  <c r="DL216" i="1" s="1"/>
  <c r="DL221" i="1" s="1"/>
  <c r="DL330" i="1"/>
  <c r="X159" i="1"/>
  <c r="X161" i="1" s="1"/>
  <c r="X163" i="1" s="1"/>
  <c r="EN208" i="1"/>
  <c r="EN209" i="1" s="1"/>
  <c r="EN211" i="1" s="1"/>
  <c r="EN216" i="1" s="1"/>
  <c r="EN221" i="1" s="1"/>
  <c r="EN330" i="1"/>
  <c r="CK159" i="1"/>
  <c r="CK161" i="1" s="1"/>
  <c r="CK163" i="1" s="1"/>
  <c r="BB159" i="1"/>
  <c r="BB161" i="1" s="1"/>
  <c r="BB163" i="1" s="1"/>
  <c r="ED159" i="1"/>
  <c r="ED161" i="1" s="1"/>
  <c r="ED163" i="1" s="1"/>
  <c r="AE159" i="1"/>
  <c r="AE161" i="1" s="1"/>
  <c r="AE163" i="1" s="1"/>
  <c r="E208" i="1"/>
  <c r="E209" i="1" s="1"/>
  <c r="E211" i="1" s="1"/>
  <c r="E216" i="1" s="1"/>
  <c r="E221" i="1" s="1"/>
  <c r="E330" i="1"/>
  <c r="CJ208" i="1"/>
  <c r="CJ209" i="1" s="1"/>
  <c r="CJ211" i="1" s="1"/>
  <c r="CJ216" i="1" s="1"/>
  <c r="CJ221" i="1" s="1"/>
  <c r="CJ330" i="1"/>
  <c r="ET159" i="1"/>
  <c r="ET161" i="1" s="1"/>
  <c r="ET163" i="1" s="1"/>
  <c r="DQ159" i="1"/>
  <c r="DQ161" i="1" s="1"/>
  <c r="DQ163" i="1" s="1"/>
  <c r="Q208" i="1"/>
  <c r="Q209" i="1" s="1"/>
  <c r="Q211" i="1" s="1"/>
  <c r="Q216" i="1" s="1"/>
  <c r="Q221" i="1" s="1"/>
  <c r="Q330" i="1"/>
  <c r="BO208" i="1"/>
  <c r="BO330" i="1"/>
  <c r="CX209" i="1"/>
  <c r="CX211" i="1" s="1"/>
  <c r="CX216" i="1" s="1"/>
  <c r="CX221" i="1" s="1"/>
  <c r="AH208" i="1"/>
  <c r="AH209" i="1" s="1"/>
  <c r="AH211" i="1" s="1"/>
  <c r="AH216" i="1" s="1"/>
  <c r="AH221" i="1" s="1"/>
  <c r="AH330" i="1"/>
  <c r="CU241" i="1"/>
  <c r="CU223" i="1"/>
  <c r="CU231" i="1"/>
  <c r="CU229" i="1"/>
  <c r="CU232" i="1"/>
  <c r="DA241" i="1"/>
  <c r="DA223" i="1"/>
  <c r="DA231" i="1"/>
  <c r="DA232" i="1"/>
  <c r="DA229" i="1"/>
  <c r="BT241" i="1"/>
  <c r="BT223" i="1"/>
  <c r="BT232" i="1"/>
  <c r="BT231" i="1"/>
  <c r="BT229" i="1"/>
  <c r="BH159" i="1"/>
  <c r="BH161" i="1" s="1"/>
  <c r="BH163" i="1" s="1"/>
  <c r="FM159" i="1"/>
  <c r="FM161" i="1" s="1"/>
  <c r="FM163" i="1" s="1"/>
  <c r="BF159" i="1"/>
  <c r="BF161" i="1" s="1"/>
  <c r="BF163" i="1" s="1"/>
  <c r="C212" i="1"/>
  <c r="FZ212" i="1" s="1"/>
  <c r="FZ204" i="1"/>
  <c r="EP241" i="1"/>
  <c r="EP223" i="1"/>
  <c r="EP232" i="1"/>
  <c r="EP229" i="1"/>
  <c r="EP231" i="1"/>
  <c r="DM159" i="1"/>
  <c r="DM161" i="1" s="1"/>
  <c r="DM163" i="1" s="1"/>
  <c r="K159" i="1"/>
  <c r="K161" i="1" s="1"/>
  <c r="K163" i="1" s="1"/>
  <c r="DC241" i="1"/>
  <c r="DC223" i="1"/>
  <c r="DC232" i="1"/>
  <c r="DC231" i="1"/>
  <c r="DC229" i="1"/>
  <c r="DT159" i="1"/>
  <c r="DT161" i="1" s="1"/>
  <c r="DT163" i="1" s="1"/>
  <c r="AI159" i="1"/>
  <c r="AI161" i="1" s="1"/>
  <c r="AI163" i="1" s="1"/>
  <c r="CZ208" i="1"/>
  <c r="CZ209" i="1" s="1"/>
  <c r="CZ211" i="1" s="1"/>
  <c r="CZ216" i="1" s="1"/>
  <c r="CZ221" i="1" s="1"/>
  <c r="CZ330" i="1"/>
  <c r="DN208" i="1"/>
  <c r="DN209" i="1" s="1"/>
  <c r="DN211" i="1" s="1"/>
  <c r="DN216" i="1" s="1"/>
  <c r="DN221" i="1" s="1"/>
  <c r="DN330" i="1"/>
  <c r="J208" i="1"/>
  <c r="J209" i="1" s="1"/>
  <c r="J211" i="1" s="1"/>
  <c r="J216" i="1" s="1"/>
  <c r="J221" i="1" s="1"/>
  <c r="J330" i="1"/>
  <c r="AO208" i="1"/>
  <c r="AO209" i="1" s="1"/>
  <c r="AO211" i="1" s="1"/>
  <c r="AO216" i="1" s="1"/>
  <c r="AO221" i="1" s="1"/>
  <c r="AO330" i="1"/>
  <c r="D159" i="1"/>
  <c r="D161" i="1" s="1"/>
  <c r="D163" i="1" s="1"/>
  <c r="AQ159" i="1"/>
  <c r="AQ161" i="1" s="1"/>
  <c r="AQ163" i="1" s="1"/>
  <c r="FJ159" i="1"/>
  <c r="FJ161" i="1" s="1"/>
  <c r="FJ163" i="1" s="1"/>
  <c r="I208" i="1"/>
  <c r="I209" i="1" s="1"/>
  <c r="I211" i="1" s="1"/>
  <c r="I216" i="1" s="1"/>
  <c r="I221" i="1" s="1"/>
  <c r="I330" i="1"/>
  <c r="BR208" i="1"/>
  <c r="BR209" i="1" s="1"/>
  <c r="BR211" i="1" s="1"/>
  <c r="BR216" i="1" s="1"/>
  <c r="BR221" i="1" s="1"/>
  <c r="BR330" i="1"/>
  <c r="EF208" i="1"/>
  <c r="EF209" i="1" s="1"/>
  <c r="EF211" i="1" s="1"/>
  <c r="EF216" i="1" s="1"/>
  <c r="EF221" i="1" s="1"/>
  <c r="EF330" i="1"/>
  <c r="AV159" i="1"/>
  <c r="AV161" i="1" s="1"/>
  <c r="AV163" i="1" s="1"/>
  <c r="R159" i="1"/>
  <c r="R161" i="1" s="1"/>
  <c r="R163" i="1" s="1"/>
  <c r="BS208" i="1"/>
  <c r="BS209" i="1" s="1"/>
  <c r="BS211" i="1" s="1"/>
  <c r="BS216" i="1" s="1"/>
  <c r="BS221" i="1" s="1"/>
  <c r="BS330" i="1"/>
  <c r="AZ208" i="1"/>
  <c r="AZ209" i="1" s="1"/>
  <c r="AZ211" i="1" s="1"/>
  <c r="AZ216" i="1" s="1"/>
  <c r="AZ221" i="1" s="1"/>
  <c r="AZ330" i="1"/>
  <c r="FF159" i="1"/>
  <c r="FF161" i="1" s="1"/>
  <c r="FF163" i="1" s="1"/>
  <c r="EJ208" i="1"/>
  <c r="EJ209" i="1" s="1"/>
  <c r="EJ211" i="1" s="1"/>
  <c r="EJ216" i="1" s="1"/>
  <c r="EJ221" i="1" s="1"/>
  <c r="EJ330" i="1"/>
  <c r="FA159" i="1"/>
  <c r="FA161" i="1" s="1"/>
  <c r="FA163" i="1" s="1"/>
  <c r="DY223" i="1"/>
  <c r="DY241" i="1"/>
  <c r="DY232" i="1"/>
  <c r="DY229" i="1"/>
  <c r="DY231" i="1"/>
  <c r="CP159" i="1"/>
  <c r="CP161" i="1" s="1"/>
  <c r="CP163" i="1" s="1"/>
  <c r="AW241" i="1"/>
  <c r="AW223" i="1"/>
  <c r="AW232" i="1"/>
  <c r="AW229" i="1"/>
  <c r="AW231" i="1"/>
  <c r="Z159" i="1"/>
  <c r="Z161" i="1" s="1"/>
  <c r="Z163" i="1" s="1"/>
  <c r="DD159" i="1"/>
  <c r="DD161" i="1" s="1"/>
  <c r="DD163" i="1" s="1"/>
  <c r="CF159" i="1"/>
  <c r="CF161" i="1" s="1"/>
  <c r="CF163" i="1" s="1"/>
  <c r="FH159" i="1"/>
  <c r="FH161" i="1" s="1"/>
  <c r="FH163" i="1" s="1"/>
  <c r="W159" i="1"/>
  <c r="W161" i="1" s="1"/>
  <c r="W163" i="1" s="1"/>
  <c r="U159" i="1"/>
  <c r="U161" i="1" s="1"/>
  <c r="U163" i="1" s="1"/>
  <c r="ER159" i="1"/>
  <c r="ER161" i="1" s="1"/>
  <c r="ER163" i="1" s="1"/>
  <c r="FG159" i="1"/>
  <c r="FG161" i="1" s="1"/>
  <c r="FG163" i="1" s="1"/>
  <c r="FB159" i="1"/>
  <c r="FB161" i="1" s="1"/>
  <c r="FB163" i="1" s="1"/>
  <c r="FZ103" i="1"/>
  <c r="GB103" i="1" s="1"/>
  <c r="FZ104" i="1"/>
  <c r="FK159" i="1"/>
  <c r="FK161" i="1" s="1"/>
  <c r="FK163" i="1" s="1"/>
  <c r="FE159" i="1"/>
  <c r="FE161" i="1" s="1"/>
  <c r="FE163" i="1" s="1"/>
  <c r="CE159" i="1"/>
  <c r="CE161" i="1" s="1"/>
  <c r="CE163" i="1" s="1"/>
  <c r="ES159" i="1"/>
  <c r="ES161" i="1" s="1"/>
  <c r="ES163" i="1" s="1"/>
  <c r="AR159" i="1"/>
  <c r="AR161" i="1" s="1"/>
  <c r="AR163" i="1" s="1"/>
  <c r="AG159" i="1"/>
  <c r="AG161" i="1" s="1"/>
  <c r="AG163" i="1" s="1"/>
  <c r="BL159" i="1"/>
  <c r="BL161" i="1" s="1"/>
  <c r="BL163" i="1" s="1"/>
  <c r="AS159" i="1"/>
  <c r="AS161" i="1" s="1"/>
  <c r="AS163" i="1" s="1"/>
  <c r="G159" i="1"/>
  <c r="G161" i="1" s="1"/>
  <c r="G163" i="1" s="1"/>
  <c r="BC209" i="1"/>
  <c r="BC211" i="1" s="1"/>
  <c r="BC216" i="1" s="1"/>
  <c r="BC221" i="1" s="1"/>
  <c r="CB159" i="1"/>
  <c r="CB161" i="1" s="1"/>
  <c r="CB163" i="1" s="1"/>
  <c r="BI159" i="1"/>
  <c r="BI161" i="1" s="1"/>
  <c r="BI163" i="1" s="1"/>
  <c r="EQ159" i="1"/>
  <c r="EQ161" i="1" s="1"/>
  <c r="EQ163" i="1" s="1"/>
  <c r="BQ159" i="1"/>
  <c r="BQ161" i="1" s="1"/>
  <c r="BQ163" i="1" s="1"/>
  <c r="CC159" i="1"/>
  <c r="CC161" i="1" s="1"/>
  <c r="CC163" i="1" s="1"/>
  <c r="FN209" i="1"/>
  <c r="FN211" i="1" s="1"/>
  <c r="FN216" i="1" s="1"/>
  <c r="FN221" i="1" s="1"/>
  <c r="BA208" i="1"/>
  <c r="BA209" i="1" s="1"/>
  <c r="BA211" i="1" s="1"/>
  <c r="BA216" i="1" s="1"/>
  <c r="BA221" i="1" s="1"/>
  <c r="BA330" i="1"/>
  <c r="AX159" i="1"/>
  <c r="AX161" i="1" s="1"/>
  <c r="AX163" i="1" s="1"/>
  <c r="AN159" i="1"/>
  <c r="AN161" i="1" s="1"/>
  <c r="AN163" i="1" s="1"/>
  <c r="BV159" i="1"/>
  <c r="BV161" i="1" s="1"/>
  <c r="BV163" i="1" s="1"/>
  <c r="BK159" i="1"/>
  <c r="BK161" i="1" s="1"/>
  <c r="BK163" i="1" s="1"/>
  <c r="N159" i="1"/>
  <c r="N161" i="1" s="1"/>
  <c r="N163" i="1" s="1"/>
  <c r="L209" i="1"/>
  <c r="L211" i="1" s="1"/>
  <c r="L216" i="1" s="1"/>
  <c r="L221" i="1" s="1"/>
  <c r="AT159" i="1"/>
  <c r="AT161" i="1" s="1"/>
  <c r="AT163" i="1" s="1"/>
  <c r="CO159" i="1"/>
  <c r="CO161" i="1" s="1"/>
  <c r="CO163" i="1" s="1"/>
  <c r="BE159" i="1"/>
  <c r="BE161" i="1" s="1"/>
  <c r="BE163" i="1" s="1"/>
  <c r="F159" i="1"/>
  <c r="F161" i="1" s="1"/>
  <c r="F163" i="1" s="1"/>
  <c r="AY208" i="1"/>
  <c r="AY209" i="1" s="1"/>
  <c r="AY211" i="1" s="1"/>
  <c r="AY216" i="1" s="1"/>
  <c r="AY221" i="1" s="1"/>
  <c r="AY330" i="1"/>
  <c r="AB159" i="1"/>
  <c r="AB161" i="1" s="1"/>
  <c r="AB163" i="1" s="1"/>
  <c r="FT159" i="1"/>
  <c r="FT161" i="1" s="1"/>
  <c r="FT163" i="1" s="1"/>
  <c r="FU209" i="1"/>
  <c r="FU211" i="1" s="1"/>
  <c r="FU216" i="1" s="1"/>
  <c r="FU221" i="1" s="1"/>
  <c r="CI208" i="1"/>
  <c r="CI209" i="1" s="1"/>
  <c r="CI211" i="1" s="1"/>
  <c r="CI216" i="1" s="1"/>
  <c r="CI221" i="1" s="1"/>
  <c r="CI330" i="1"/>
  <c r="EL159" i="1"/>
  <c r="EL161" i="1" s="1"/>
  <c r="EL163" i="1" s="1"/>
  <c r="DO208" i="1"/>
  <c r="DO209" i="1" s="1"/>
  <c r="DO211" i="1" s="1"/>
  <c r="DO216" i="1" s="1"/>
  <c r="DO221" i="1" s="1"/>
  <c r="DO330" i="1"/>
  <c r="BO209" i="1" l="1"/>
  <c r="BO211" i="1" s="1"/>
  <c r="BO216" i="1" s="1"/>
  <c r="BO221" i="1" s="1"/>
  <c r="DK231" i="1"/>
  <c r="EY231" i="1"/>
  <c r="EY223" i="1"/>
  <c r="EO233" i="1"/>
  <c r="EO237" i="1" s="1"/>
  <c r="EO242" i="1" s="1"/>
  <c r="DK223" i="1"/>
  <c r="DK232" i="1"/>
  <c r="DK241" i="1"/>
  <c r="DK229" i="1"/>
  <c r="DK233" i="1" s="1"/>
  <c r="DK237" i="1" s="1"/>
  <c r="DK242" i="1" s="1"/>
  <c r="EY232" i="1"/>
  <c r="EY241" i="1"/>
  <c r="BU208" i="1"/>
  <c r="BU209" i="1" s="1"/>
  <c r="BU211" i="1" s="1"/>
  <c r="BU216" i="1" s="1"/>
  <c r="BU221" i="1" s="1"/>
  <c r="BU330" i="1"/>
  <c r="EY229" i="1"/>
  <c r="AU233" i="1"/>
  <c r="AU237" i="1" s="1"/>
  <c r="AU242" i="1" s="1"/>
  <c r="AU243" i="1" s="1"/>
  <c r="FR233" i="1"/>
  <c r="FR237" i="1" s="1"/>
  <c r="FR242" i="1" s="1"/>
  <c r="FR243" i="1" s="1"/>
  <c r="DE208" i="1"/>
  <c r="DE209" i="1" s="1"/>
  <c r="DE211" i="1" s="1"/>
  <c r="DE216" i="1" s="1"/>
  <c r="DE221" i="1" s="1"/>
  <c r="DE330" i="1"/>
  <c r="EH208" i="1"/>
  <c r="EH209" i="1" s="1"/>
  <c r="EH211" i="1" s="1"/>
  <c r="EH216" i="1" s="1"/>
  <c r="EH221" i="1" s="1"/>
  <c r="EH330" i="1"/>
  <c r="P208" i="1"/>
  <c r="P209" i="1" s="1"/>
  <c r="P211" i="1" s="1"/>
  <c r="P216" i="1" s="1"/>
  <c r="P221" i="1" s="1"/>
  <c r="P330" i="1"/>
  <c r="DP208" i="1"/>
  <c r="DP209" i="1" s="1"/>
  <c r="DP211" i="1" s="1"/>
  <c r="DP216" i="1" s="1"/>
  <c r="DP221" i="1" s="1"/>
  <c r="DP330" i="1"/>
  <c r="AW233" i="1"/>
  <c r="AW237" i="1" s="1"/>
  <c r="AW242" i="1" s="1"/>
  <c r="AW243" i="1" s="1"/>
  <c r="DY233" i="1"/>
  <c r="DY237" i="1" s="1"/>
  <c r="DY242" i="1" s="1"/>
  <c r="DY243" i="1" s="1"/>
  <c r="FS233" i="1"/>
  <c r="FS237" i="1" s="1"/>
  <c r="FS242" i="1" s="1"/>
  <c r="FS243" i="1" s="1"/>
  <c r="BX208" i="1"/>
  <c r="BX209" i="1" s="1"/>
  <c r="BX211" i="1" s="1"/>
  <c r="BX216" i="1" s="1"/>
  <c r="BX221" i="1" s="1"/>
  <c r="BX330" i="1"/>
  <c r="EX208" i="1"/>
  <c r="EX209" i="1" s="1"/>
  <c r="EX211" i="1" s="1"/>
  <c r="EX216" i="1" s="1"/>
  <c r="EX221" i="1" s="1"/>
  <c r="EX330" i="1"/>
  <c r="DV208" i="1"/>
  <c r="DV209" i="1" s="1"/>
  <c r="DV211" i="1" s="1"/>
  <c r="DV216" i="1" s="1"/>
  <c r="DV221" i="1" s="1"/>
  <c r="DV330" i="1"/>
  <c r="DG233" i="1"/>
  <c r="DG237" i="1" s="1"/>
  <c r="DG242" i="1" s="1"/>
  <c r="DG243" i="1" s="1"/>
  <c r="FX233" i="1"/>
  <c r="FX237" i="1" s="1"/>
  <c r="FX242" i="1" s="1"/>
  <c r="AF208" i="1"/>
  <c r="AF209" i="1" s="1"/>
  <c r="AF211" i="1" s="1"/>
  <c r="AF216" i="1" s="1"/>
  <c r="AF221" i="1" s="1"/>
  <c r="AF330" i="1"/>
  <c r="FW208" i="1"/>
  <c r="FW209" i="1" s="1"/>
  <c r="FW211" i="1" s="1"/>
  <c r="FW216" i="1" s="1"/>
  <c r="FW221" i="1" s="1"/>
  <c r="FW330" i="1"/>
  <c r="AB208" i="1"/>
  <c r="AB209" i="1" s="1"/>
  <c r="AB211" i="1" s="1"/>
  <c r="AB216" i="1" s="1"/>
  <c r="AB221" i="1" s="1"/>
  <c r="AB330" i="1"/>
  <c r="BE208" i="1"/>
  <c r="BE209" i="1" s="1"/>
  <c r="BE211" i="1" s="1"/>
  <c r="BE216" i="1" s="1"/>
  <c r="BE221" i="1" s="1"/>
  <c r="BE330" i="1"/>
  <c r="AX208" i="1"/>
  <c r="AX209" i="1" s="1"/>
  <c r="AX211" i="1" s="1"/>
  <c r="AX216" i="1" s="1"/>
  <c r="AX221" i="1" s="1"/>
  <c r="AX330" i="1"/>
  <c r="BA223" i="1"/>
  <c r="BA241" i="1"/>
  <c r="BA231" i="1"/>
  <c r="BA232" i="1"/>
  <c r="BA229" i="1"/>
  <c r="CE208" i="1"/>
  <c r="CE209" i="1" s="1"/>
  <c r="CE211" i="1" s="1"/>
  <c r="CE216" i="1" s="1"/>
  <c r="CE221" i="1" s="1"/>
  <c r="CE330" i="1"/>
  <c r="FB208" i="1"/>
  <c r="FB209" i="1" s="1"/>
  <c r="FB211" i="1" s="1"/>
  <c r="FB216" i="1" s="1"/>
  <c r="FB221" i="1" s="1"/>
  <c r="FB330" i="1"/>
  <c r="EJ241" i="1"/>
  <c r="EJ223" i="1"/>
  <c r="EJ231" i="1"/>
  <c r="EJ232" i="1"/>
  <c r="EJ229" i="1"/>
  <c r="R208" i="1"/>
  <c r="R209" i="1" s="1"/>
  <c r="R211" i="1" s="1"/>
  <c r="R216" i="1" s="1"/>
  <c r="R221" i="1" s="1"/>
  <c r="R330" i="1"/>
  <c r="BR241" i="1"/>
  <c r="BR223" i="1"/>
  <c r="BR231" i="1"/>
  <c r="BR232" i="1"/>
  <c r="BR229" i="1"/>
  <c r="K208" i="1"/>
  <c r="K209" i="1" s="1"/>
  <c r="K211" i="1" s="1"/>
  <c r="K216" i="1" s="1"/>
  <c r="K221" i="1" s="1"/>
  <c r="K330" i="1"/>
  <c r="X208" i="1"/>
  <c r="X209" i="1" s="1"/>
  <c r="X211" i="1" s="1"/>
  <c r="X216" i="1" s="1"/>
  <c r="X221" i="1" s="1"/>
  <c r="X330" i="1"/>
  <c r="FC208" i="1"/>
  <c r="FC209" i="1" s="1"/>
  <c r="FC211" i="1" s="1"/>
  <c r="FC216" i="1" s="1"/>
  <c r="FC221" i="1" s="1"/>
  <c r="FC330" i="1"/>
  <c r="DW208" i="1"/>
  <c r="DW209" i="1" s="1"/>
  <c r="DW211" i="1" s="1"/>
  <c r="DW216" i="1" s="1"/>
  <c r="DW221" i="1" s="1"/>
  <c r="DW330" i="1"/>
  <c r="AM208" i="1"/>
  <c r="AM209" i="1" s="1"/>
  <c r="AM211" i="1" s="1"/>
  <c r="AM216" i="1" s="1"/>
  <c r="AM221" i="1" s="1"/>
  <c r="O208" i="1"/>
  <c r="O209" i="1" s="1"/>
  <c r="O211" i="1" s="1"/>
  <c r="O216" i="1" s="1"/>
  <c r="O221" i="1" s="1"/>
  <c r="O330" i="1"/>
  <c r="AL208" i="1"/>
  <c r="AL209" i="1" s="1"/>
  <c r="AL211" i="1" s="1"/>
  <c r="AL216" i="1" s="1"/>
  <c r="AL221" i="1" s="1"/>
  <c r="AL330" i="1"/>
  <c r="EQ208" i="1"/>
  <c r="EQ209" i="1" s="1"/>
  <c r="EQ211" i="1" s="1"/>
  <c r="EQ216" i="1" s="1"/>
  <c r="EQ221" i="1" s="1"/>
  <c r="EQ330" i="1"/>
  <c r="FE208" i="1"/>
  <c r="FE209" i="1" s="1"/>
  <c r="FE211" i="1" s="1"/>
  <c r="FE216" i="1" s="1"/>
  <c r="FE221" i="1" s="1"/>
  <c r="FE330" i="1"/>
  <c r="FG208" i="1"/>
  <c r="FG209" i="1" s="1"/>
  <c r="FG211" i="1" s="1"/>
  <c r="FG216" i="1" s="1"/>
  <c r="FG221" i="1" s="1"/>
  <c r="FG330" i="1"/>
  <c r="U208" i="1"/>
  <c r="U209" i="1" s="1"/>
  <c r="U211" i="1" s="1"/>
  <c r="U216" i="1" s="1"/>
  <c r="U221" i="1" s="1"/>
  <c r="U330" i="1"/>
  <c r="FF208" i="1"/>
  <c r="FF209" i="1" s="1"/>
  <c r="FF211" i="1" s="1"/>
  <c r="FF216" i="1" s="1"/>
  <c r="FF221" i="1" s="1"/>
  <c r="FF330" i="1"/>
  <c r="AO241" i="1"/>
  <c r="AO223" i="1"/>
  <c r="AO232" i="1"/>
  <c r="AO229" i="1"/>
  <c r="AO231" i="1"/>
  <c r="EZ208" i="1"/>
  <c r="EZ209" i="1" s="1"/>
  <c r="EZ211" i="1" s="1"/>
  <c r="EZ216" i="1" s="1"/>
  <c r="EZ221" i="1" s="1"/>
  <c r="EZ330" i="1"/>
  <c r="EW208" i="1"/>
  <c r="EW209" i="1" s="1"/>
  <c r="EW211" i="1" s="1"/>
  <c r="EW216" i="1" s="1"/>
  <c r="EW221" i="1" s="1"/>
  <c r="EW330" i="1"/>
  <c r="DZ208" i="1"/>
  <c r="DZ209" i="1" s="1"/>
  <c r="DZ211" i="1" s="1"/>
  <c r="DZ216" i="1" s="1"/>
  <c r="DZ221" i="1" s="1"/>
  <c r="DZ330" i="1"/>
  <c r="BJ208" i="1"/>
  <c r="BJ209" i="1" s="1"/>
  <c r="BJ211" i="1" s="1"/>
  <c r="BJ216" i="1" s="1"/>
  <c r="BJ221" i="1" s="1"/>
  <c r="BJ330" i="1"/>
  <c r="AA208" i="1"/>
  <c r="AA209" i="1" s="1"/>
  <c r="AA211" i="1" s="1"/>
  <c r="AA216" i="1" s="1"/>
  <c r="AA221" i="1" s="1"/>
  <c r="AA330" i="1"/>
  <c r="BZ208" i="1"/>
  <c r="BZ209" i="1" s="1"/>
  <c r="BZ211" i="1" s="1"/>
  <c r="BZ216" i="1" s="1"/>
  <c r="BZ221" i="1" s="1"/>
  <c r="BZ330" i="1"/>
  <c r="FD208" i="1"/>
  <c r="FD209" i="1" s="1"/>
  <c r="FD211" i="1" s="1"/>
  <c r="FD216" i="1" s="1"/>
  <c r="FD221" i="1" s="1"/>
  <c r="FD330" i="1"/>
  <c r="CI241" i="1"/>
  <c r="CI223" i="1"/>
  <c r="CI231" i="1"/>
  <c r="CI232" i="1"/>
  <c r="CI229" i="1"/>
  <c r="FK208" i="1"/>
  <c r="FK209" i="1" s="1"/>
  <c r="FK211" i="1" s="1"/>
  <c r="FK216" i="1" s="1"/>
  <c r="FK221" i="1" s="1"/>
  <c r="FK330" i="1"/>
  <c r="DD208" i="1"/>
  <c r="DD209" i="1" s="1"/>
  <c r="DD211" i="1" s="1"/>
  <c r="DD216" i="1" s="1"/>
  <c r="DD221" i="1" s="1"/>
  <c r="DD330" i="1"/>
  <c r="CP208" i="1"/>
  <c r="CP209" i="1" s="1"/>
  <c r="CP211" i="1" s="1"/>
  <c r="CP216" i="1" s="1"/>
  <c r="CP221" i="1" s="1"/>
  <c r="CP330" i="1"/>
  <c r="FA208" i="1"/>
  <c r="FA209" i="1" s="1"/>
  <c r="FA211" i="1" s="1"/>
  <c r="FA216" i="1" s="1"/>
  <c r="FA221" i="1" s="1"/>
  <c r="FA330" i="1"/>
  <c r="AQ208" i="1"/>
  <c r="AQ209" i="1" s="1"/>
  <c r="AQ211" i="1" s="1"/>
  <c r="AQ216" i="1" s="1"/>
  <c r="AQ221" i="1" s="1"/>
  <c r="AQ330" i="1"/>
  <c r="DT208" i="1"/>
  <c r="DT209" i="1" s="1"/>
  <c r="DT211" i="1" s="1"/>
  <c r="DT216" i="1" s="1"/>
  <c r="DT221" i="1" s="1"/>
  <c r="DT330" i="1"/>
  <c r="Q241" i="1"/>
  <c r="Q223" i="1"/>
  <c r="Q229" i="1"/>
  <c r="Q231" i="1"/>
  <c r="Q232" i="1"/>
  <c r="CA208" i="1"/>
  <c r="CA209" i="1" s="1"/>
  <c r="CA211" i="1" s="1"/>
  <c r="CA216" i="1" s="1"/>
  <c r="CA221" i="1" s="1"/>
  <c r="CA330" i="1"/>
  <c r="EV208" i="1"/>
  <c r="EV209" i="1" s="1"/>
  <c r="EV211" i="1" s="1"/>
  <c r="EV216" i="1" s="1"/>
  <c r="EV221" i="1" s="1"/>
  <c r="EV330" i="1"/>
  <c r="EG208" i="1"/>
  <c r="EG209" i="1" s="1"/>
  <c r="EG211" i="1" s="1"/>
  <c r="EG216" i="1" s="1"/>
  <c r="EG221" i="1" s="1"/>
  <c r="EG330" i="1"/>
  <c r="EA208" i="1"/>
  <c r="EA209" i="1" s="1"/>
  <c r="EA211" i="1" s="1"/>
  <c r="EA216" i="1" s="1"/>
  <c r="EA221" i="1" s="1"/>
  <c r="EA330" i="1"/>
  <c r="CV208" i="1"/>
  <c r="CV209" i="1" s="1"/>
  <c r="CV211" i="1" s="1"/>
  <c r="CV216" i="1" s="1"/>
  <c r="CV221" i="1" s="1"/>
  <c r="CV330" i="1"/>
  <c r="AY241" i="1"/>
  <c r="AY223" i="1"/>
  <c r="AY232" i="1"/>
  <c r="AY231" i="1"/>
  <c r="AY229" i="1"/>
  <c r="AN208" i="1"/>
  <c r="AN209" i="1" s="1"/>
  <c r="AN211" i="1" s="1"/>
  <c r="AN216" i="1" s="1"/>
  <c r="AN221" i="1" s="1"/>
  <c r="AN330" i="1"/>
  <c r="BI208" i="1"/>
  <c r="BI209" i="1" s="1"/>
  <c r="BI211" i="1" s="1"/>
  <c r="BI216" i="1" s="1"/>
  <c r="BI221" i="1" s="1"/>
  <c r="BI330" i="1"/>
  <c r="FH208" i="1"/>
  <c r="FH209" i="1" s="1"/>
  <c r="FH211" i="1" s="1"/>
  <c r="FH216" i="1" s="1"/>
  <c r="FH221" i="1" s="1"/>
  <c r="FH330" i="1"/>
  <c r="Z208" i="1"/>
  <c r="Z209" i="1" s="1"/>
  <c r="Z211" i="1" s="1"/>
  <c r="Z216" i="1" s="1"/>
  <c r="Z221" i="1" s="1"/>
  <c r="Z330" i="1"/>
  <c r="D208" i="1"/>
  <c r="D209" i="1" s="1"/>
  <c r="D211" i="1" s="1"/>
  <c r="D216" i="1" s="1"/>
  <c r="D221" i="1" s="1"/>
  <c r="D330" i="1"/>
  <c r="CZ241" i="1"/>
  <c r="CZ223" i="1"/>
  <c r="CZ229" i="1"/>
  <c r="CZ232" i="1"/>
  <c r="CZ231" i="1"/>
  <c r="BH208" i="1"/>
  <c r="BH209" i="1" s="1"/>
  <c r="BH211" i="1" s="1"/>
  <c r="BH216" i="1" s="1"/>
  <c r="BH221" i="1" s="1"/>
  <c r="BH330" i="1"/>
  <c r="V208" i="1"/>
  <c r="V209" i="1" s="1"/>
  <c r="V211" i="1" s="1"/>
  <c r="V216" i="1" s="1"/>
  <c r="V221" i="1" s="1"/>
  <c r="V330" i="1"/>
  <c r="FL208" i="1"/>
  <c r="FL209" i="1" s="1"/>
  <c r="FL211" i="1" s="1"/>
  <c r="FL216" i="1" s="1"/>
  <c r="FL221" i="1" s="1"/>
  <c r="FL330" i="1"/>
  <c r="CN208" i="1"/>
  <c r="CN209" i="1" s="1"/>
  <c r="CN211" i="1" s="1"/>
  <c r="CN216" i="1" s="1"/>
  <c r="CN221" i="1" s="1"/>
  <c r="CN330" i="1"/>
  <c r="E241" i="1"/>
  <c r="E223" i="1"/>
  <c r="E231" i="1"/>
  <c r="E232" i="1"/>
  <c r="E229" i="1"/>
  <c r="FV241" i="1"/>
  <c r="FV223" i="1"/>
  <c r="FV232" i="1"/>
  <c r="FV229" i="1"/>
  <c r="FV231" i="1"/>
  <c r="DF241" i="1"/>
  <c r="DF223" i="1"/>
  <c r="DF231" i="1"/>
  <c r="DF232" i="1"/>
  <c r="DF229" i="1"/>
  <c r="BC241" i="1"/>
  <c r="BC223" i="1"/>
  <c r="BC232" i="1"/>
  <c r="BC229" i="1"/>
  <c r="BC231" i="1"/>
  <c r="BO241" i="1"/>
  <c r="BO223" i="1"/>
  <c r="BO232" i="1"/>
  <c r="BO231" i="1"/>
  <c r="BO229" i="1"/>
  <c r="FY149" i="1"/>
  <c r="EF241" i="1"/>
  <c r="EF223" i="1"/>
  <c r="EF231" i="1"/>
  <c r="EF229" i="1"/>
  <c r="EF232" i="1"/>
  <c r="DC233" i="1"/>
  <c r="DC237" i="1" s="1"/>
  <c r="DC242" i="1" s="1"/>
  <c r="DC243" i="1" s="1"/>
  <c r="EP233" i="1"/>
  <c r="EP237" i="1" s="1"/>
  <c r="EP242" i="1" s="1"/>
  <c r="EP243" i="1" s="1"/>
  <c r="DS241" i="1"/>
  <c r="DS223" i="1"/>
  <c r="DS232" i="1"/>
  <c r="DS231" i="1"/>
  <c r="DS229" i="1"/>
  <c r="DA233" i="1"/>
  <c r="DA237" i="1" s="1"/>
  <c r="DA242" i="1" s="1"/>
  <c r="DA243" i="1" s="1"/>
  <c r="BG241" i="1"/>
  <c r="BG223" i="1"/>
  <c r="BG231" i="1"/>
  <c r="BG229" i="1"/>
  <c r="BG232" i="1"/>
  <c r="DI223" i="1"/>
  <c r="DI241" i="1"/>
  <c r="DI231" i="1"/>
  <c r="DI232" i="1"/>
  <c r="DI229" i="1"/>
  <c r="EC233" i="1"/>
  <c r="EC237" i="1" s="1"/>
  <c r="EC242" i="1" s="1"/>
  <c r="EC243" i="1" s="1"/>
  <c r="FQ223" i="1"/>
  <c r="FQ241" i="1"/>
  <c r="FQ231" i="1"/>
  <c r="FQ232" i="1"/>
  <c r="FQ229" i="1"/>
  <c r="DB233" i="1"/>
  <c r="DB237" i="1" s="1"/>
  <c r="DB242" i="1" s="1"/>
  <c r="DB243" i="1" s="1"/>
  <c r="FU223" i="1"/>
  <c r="FU241" i="1"/>
  <c r="FU231" i="1"/>
  <c r="FU232" i="1"/>
  <c r="FU229" i="1"/>
  <c r="F208" i="1"/>
  <c r="F209" i="1" s="1"/>
  <c r="F211" i="1" s="1"/>
  <c r="F216" i="1" s="1"/>
  <c r="F221" i="1" s="1"/>
  <c r="F330" i="1"/>
  <c r="AT208" i="1"/>
  <c r="AT209" i="1" s="1"/>
  <c r="AT211" i="1" s="1"/>
  <c r="AT216" i="1" s="1"/>
  <c r="AT221" i="1" s="1"/>
  <c r="AT330" i="1"/>
  <c r="N208" i="1"/>
  <c r="N209" i="1" s="1"/>
  <c r="N211" i="1" s="1"/>
  <c r="N216" i="1" s="1"/>
  <c r="N221" i="1" s="1"/>
  <c r="N330" i="1"/>
  <c r="EB241" i="1"/>
  <c r="EB223" i="1"/>
  <c r="EB229" i="1"/>
  <c r="EB231" i="1"/>
  <c r="EB232" i="1"/>
  <c r="BV208" i="1"/>
  <c r="BV209" i="1" s="1"/>
  <c r="BV211" i="1" s="1"/>
  <c r="BV216" i="1" s="1"/>
  <c r="BV221" i="1" s="1"/>
  <c r="BV330" i="1"/>
  <c r="CC208" i="1"/>
  <c r="CC209" i="1" s="1"/>
  <c r="CC211" i="1" s="1"/>
  <c r="CC216" i="1" s="1"/>
  <c r="CC221" i="1" s="1"/>
  <c r="CC330" i="1"/>
  <c r="BQ208" i="1"/>
  <c r="BQ209" i="1" s="1"/>
  <c r="BQ211" i="1" s="1"/>
  <c r="BQ216" i="1" s="1"/>
  <c r="BQ221" i="1" s="1"/>
  <c r="BQ330" i="1"/>
  <c r="DN241" i="1"/>
  <c r="DN223" i="1"/>
  <c r="DN232" i="1"/>
  <c r="DN229" i="1"/>
  <c r="DN231" i="1"/>
  <c r="DO241" i="1"/>
  <c r="DO223" i="1"/>
  <c r="DO229" i="1"/>
  <c r="DO231" i="1"/>
  <c r="DO232" i="1"/>
  <c r="G208" i="1"/>
  <c r="G209" i="1" s="1"/>
  <c r="G211" i="1" s="1"/>
  <c r="G216" i="1" s="1"/>
  <c r="G221" i="1" s="1"/>
  <c r="G330" i="1"/>
  <c r="AS208" i="1"/>
  <c r="AS209" i="1" s="1"/>
  <c r="AS211" i="1" s="1"/>
  <c r="AS216" i="1" s="1"/>
  <c r="AS221" i="1" s="1"/>
  <c r="AS330" i="1"/>
  <c r="BL208" i="1"/>
  <c r="BL209" i="1" s="1"/>
  <c r="BL211" i="1" s="1"/>
  <c r="BL216" i="1" s="1"/>
  <c r="BL221" i="1" s="1"/>
  <c r="BL330" i="1"/>
  <c r="AZ241" i="1"/>
  <c r="AZ223" i="1"/>
  <c r="AZ231" i="1"/>
  <c r="AZ232" i="1"/>
  <c r="AZ229" i="1"/>
  <c r="ES208" i="1"/>
  <c r="ES209" i="1" s="1"/>
  <c r="ES211" i="1" s="1"/>
  <c r="ES216" i="1" s="1"/>
  <c r="ES221" i="1" s="1"/>
  <c r="ES330" i="1"/>
  <c r="FP241" i="1"/>
  <c r="FP223" i="1"/>
  <c r="FP229" i="1"/>
  <c r="FP231" i="1"/>
  <c r="FP232" i="1"/>
  <c r="FZ109" i="1"/>
  <c r="C196" i="1"/>
  <c r="C251" i="1"/>
  <c r="ER208" i="1"/>
  <c r="ER209" i="1" s="1"/>
  <c r="ER211" i="1" s="1"/>
  <c r="ER216" i="1" s="1"/>
  <c r="ER221" i="1" s="1"/>
  <c r="ER330" i="1"/>
  <c r="W208" i="1"/>
  <c r="W209" i="1" s="1"/>
  <c r="W211" i="1" s="1"/>
  <c r="W216" i="1" s="1"/>
  <c r="W221" i="1" s="1"/>
  <c r="W330" i="1"/>
  <c r="CF208" i="1"/>
  <c r="CF209" i="1" s="1"/>
  <c r="CF211" i="1" s="1"/>
  <c r="CF216" i="1" s="1"/>
  <c r="CF221" i="1" s="1"/>
  <c r="CF330" i="1"/>
  <c r="FJ208" i="1"/>
  <c r="FJ209" i="1" s="1"/>
  <c r="FJ211" i="1" s="1"/>
  <c r="FJ216" i="1" s="1"/>
  <c r="FJ221" i="1" s="1"/>
  <c r="FJ330" i="1"/>
  <c r="AI208" i="1"/>
  <c r="AI209" i="1" s="1"/>
  <c r="AI211" i="1" s="1"/>
  <c r="AI216" i="1" s="1"/>
  <c r="AI221" i="1" s="1"/>
  <c r="AI330" i="1"/>
  <c r="DM208" i="1"/>
  <c r="DM209" i="1" s="1"/>
  <c r="DM211" i="1" s="1"/>
  <c r="DM216" i="1" s="1"/>
  <c r="DM221" i="1" s="1"/>
  <c r="DM330" i="1"/>
  <c r="BF208" i="1"/>
  <c r="BF209" i="1" s="1"/>
  <c r="BF211" i="1" s="1"/>
  <c r="BF216" i="1" s="1"/>
  <c r="BF221" i="1" s="1"/>
  <c r="BF330" i="1"/>
  <c r="CX241" i="1"/>
  <c r="CX223" i="1"/>
  <c r="CX229" i="1"/>
  <c r="CX231" i="1"/>
  <c r="CX232" i="1"/>
  <c r="DQ208" i="1"/>
  <c r="DQ209" i="1" s="1"/>
  <c r="DQ211" i="1" s="1"/>
  <c r="DQ216" i="1" s="1"/>
  <c r="DQ221" i="1" s="1"/>
  <c r="DQ330" i="1"/>
  <c r="ET208" i="1"/>
  <c r="ET209" i="1" s="1"/>
  <c r="ET211" i="1" s="1"/>
  <c r="ET216" i="1" s="1"/>
  <c r="ET221" i="1" s="1"/>
  <c r="ET330" i="1"/>
  <c r="DJ241" i="1"/>
  <c r="DJ223" i="1"/>
  <c r="DJ232" i="1"/>
  <c r="DJ229" i="1"/>
  <c r="DJ231" i="1"/>
  <c r="ED208" i="1"/>
  <c r="ED209" i="1" s="1"/>
  <c r="ED211" i="1" s="1"/>
  <c r="ED216" i="1" s="1"/>
  <c r="ED221" i="1" s="1"/>
  <c r="ED330" i="1"/>
  <c r="DU208" i="1"/>
  <c r="DU209" i="1" s="1"/>
  <c r="DU211" i="1" s="1"/>
  <c r="DU216" i="1" s="1"/>
  <c r="DU221" i="1" s="1"/>
  <c r="DU330" i="1"/>
  <c r="CD208" i="1"/>
  <c r="CD209" i="1" s="1"/>
  <c r="CD211" i="1" s="1"/>
  <c r="CD216" i="1" s="1"/>
  <c r="CD221" i="1" s="1"/>
  <c r="CD330" i="1"/>
  <c r="AD208" i="1"/>
  <c r="AD209" i="1" s="1"/>
  <c r="AD211" i="1" s="1"/>
  <c r="AD216" i="1" s="1"/>
  <c r="AD221" i="1" s="1"/>
  <c r="AD330" i="1"/>
  <c r="AH241" i="1"/>
  <c r="AH223" i="1"/>
  <c r="AH231" i="1"/>
  <c r="AH232" i="1"/>
  <c r="AH229" i="1"/>
  <c r="AP241" i="1"/>
  <c r="AP223" i="1"/>
  <c r="AP231" i="1"/>
  <c r="AP232" i="1"/>
  <c r="AP229" i="1"/>
  <c r="EE208" i="1"/>
  <c r="EE209" i="1" s="1"/>
  <c r="EE211" i="1" s="1"/>
  <c r="EE216" i="1" s="1"/>
  <c r="EE221" i="1" s="1"/>
  <c r="EE330" i="1"/>
  <c r="CL208" i="1"/>
  <c r="CL209" i="1" s="1"/>
  <c r="CL211" i="1" s="1"/>
  <c r="CL216" i="1" s="1"/>
  <c r="CL221" i="1" s="1"/>
  <c r="CL330" i="1"/>
  <c r="CR208" i="1"/>
  <c r="CR209" i="1" s="1"/>
  <c r="CR211" i="1" s="1"/>
  <c r="CR216" i="1" s="1"/>
  <c r="CR221" i="1" s="1"/>
  <c r="CR330" i="1"/>
  <c r="CG208" i="1"/>
  <c r="CG209" i="1" s="1"/>
  <c r="CG211" i="1" s="1"/>
  <c r="CG216" i="1" s="1"/>
  <c r="CG221" i="1" s="1"/>
  <c r="CG330" i="1"/>
  <c r="BW208" i="1"/>
  <c r="BW209" i="1" s="1"/>
  <c r="BW211" i="1" s="1"/>
  <c r="BW216" i="1" s="1"/>
  <c r="BW221" i="1" s="1"/>
  <c r="BW330" i="1"/>
  <c r="DR241" i="1"/>
  <c r="DR223" i="1"/>
  <c r="DR232" i="1"/>
  <c r="DR229" i="1"/>
  <c r="DR231" i="1"/>
  <c r="AJ208" i="1"/>
  <c r="AJ209" i="1" s="1"/>
  <c r="AJ211" i="1" s="1"/>
  <c r="AJ216" i="1" s="1"/>
  <c r="AJ221" i="1" s="1"/>
  <c r="AJ330" i="1"/>
  <c r="H208" i="1"/>
  <c r="H209" i="1" s="1"/>
  <c r="H211" i="1" s="1"/>
  <c r="H216" i="1" s="1"/>
  <c r="H221" i="1" s="1"/>
  <c r="H330" i="1"/>
  <c r="BM208" i="1"/>
  <c r="BM209" i="1" s="1"/>
  <c r="BM211" i="1" s="1"/>
  <c r="BM216" i="1" s="1"/>
  <c r="BM221" i="1" s="1"/>
  <c r="BM330" i="1"/>
  <c r="EU241" i="1"/>
  <c r="EU223" i="1"/>
  <c r="EU231" i="1"/>
  <c r="EU232" i="1"/>
  <c r="EU229" i="1"/>
  <c r="BN241" i="1"/>
  <c r="BN223" i="1"/>
  <c r="BN231" i="1"/>
  <c r="BN232" i="1"/>
  <c r="BN229" i="1"/>
  <c r="Y241" i="1"/>
  <c r="Y223" i="1"/>
  <c r="Y229" i="1"/>
  <c r="Y231" i="1"/>
  <c r="Y232" i="1"/>
  <c r="DH241" i="1"/>
  <c r="DH223" i="1"/>
  <c r="DH232" i="1"/>
  <c r="DH231" i="1"/>
  <c r="DH229" i="1"/>
  <c r="S241" i="1"/>
  <c r="S223" i="1"/>
  <c r="S229" i="1"/>
  <c r="S232" i="1"/>
  <c r="S231" i="1"/>
  <c r="CU233" i="1"/>
  <c r="CU237" i="1" s="1"/>
  <c r="CU242" i="1" s="1"/>
  <c r="CU243" i="1" s="1"/>
  <c r="FO241" i="1"/>
  <c r="FO223" i="1"/>
  <c r="FO231" i="1"/>
  <c r="FO229" i="1"/>
  <c r="FO232" i="1"/>
  <c r="CS233" i="1"/>
  <c r="CS237" i="1" s="1"/>
  <c r="CS242" i="1" s="1"/>
  <c r="CS243" i="1" s="1"/>
  <c r="BY223" i="1"/>
  <c r="BY241" i="1"/>
  <c r="BY231" i="1"/>
  <c r="BY232" i="1"/>
  <c r="BY229" i="1"/>
  <c r="DX233" i="1"/>
  <c r="DX237" i="1" s="1"/>
  <c r="DX242" i="1" s="1"/>
  <c r="DX243" i="1" s="1"/>
  <c r="M223" i="1"/>
  <c r="M241" i="1"/>
  <c r="M232" i="1"/>
  <c r="M229" i="1"/>
  <c r="M231" i="1"/>
  <c r="EL208" i="1"/>
  <c r="EL209" i="1" s="1"/>
  <c r="EL211" i="1" s="1"/>
  <c r="EL216" i="1" s="1"/>
  <c r="EL221" i="1" s="1"/>
  <c r="EL330" i="1"/>
  <c r="EI241" i="1"/>
  <c r="EI223" i="1"/>
  <c r="EI232" i="1"/>
  <c r="EI231" i="1"/>
  <c r="EI229" i="1"/>
  <c r="FT208" i="1"/>
  <c r="FT209" i="1" s="1"/>
  <c r="FT211" i="1" s="1"/>
  <c r="FT216" i="1" s="1"/>
  <c r="FT221" i="1" s="1"/>
  <c r="FT330" i="1"/>
  <c r="CJ241" i="1"/>
  <c r="CJ223" i="1"/>
  <c r="CJ232" i="1"/>
  <c r="CJ231" i="1"/>
  <c r="CJ229" i="1"/>
  <c r="J241" i="1"/>
  <c r="J223" i="1"/>
  <c r="J232" i="1"/>
  <c r="J229" i="1"/>
  <c r="J231" i="1"/>
  <c r="CO208" i="1"/>
  <c r="CO209" i="1" s="1"/>
  <c r="CO211" i="1" s="1"/>
  <c r="CO216" i="1" s="1"/>
  <c r="CO221" i="1" s="1"/>
  <c r="CO330" i="1"/>
  <c r="L241" i="1"/>
  <c r="L223" i="1"/>
  <c r="L231" i="1"/>
  <c r="L232" i="1"/>
  <c r="L229" i="1"/>
  <c r="BK208" i="1"/>
  <c r="BK209" i="1" s="1"/>
  <c r="BK211" i="1" s="1"/>
  <c r="BK216" i="1" s="1"/>
  <c r="BK221" i="1" s="1"/>
  <c r="BK330" i="1"/>
  <c r="BS241" i="1"/>
  <c r="BS223" i="1"/>
  <c r="BS229" i="1"/>
  <c r="BS231" i="1"/>
  <c r="BS232" i="1"/>
  <c r="FN241" i="1"/>
  <c r="FN223" i="1"/>
  <c r="FN231" i="1"/>
  <c r="FN232" i="1"/>
  <c r="FN229" i="1"/>
  <c r="CB208" i="1"/>
  <c r="CB209" i="1" s="1"/>
  <c r="CB211" i="1" s="1"/>
  <c r="CB216" i="1" s="1"/>
  <c r="CB221" i="1" s="1"/>
  <c r="CB330" i="1"/>
  <c r="AG208" i="1"/>
  <c r="AG209" i="1" s="1"/>
  <c r="AG211" i="1" s="1"/>
  <c r="AG216" i="1" s="1"/>
  <c r="AG221" i="1" s="1"/>
  <c r="AG330" i="1"/>
  <c r="AR208" i="1"/>
  <c r="AR209" i="1" s="1"/>
  <c r="AR211" i="1" s="1"/>
  <c r="AR216" i="1" s="1"/>
  <c r="AR221" i="1" s="1"/>
  <c r="AR330" i="1"/>
  <c r="CQ241" i="1"/>
  <c r="CQ223" i="1"/>
  <c r="CQ229" i="1"/>
  <c r="CQ231" i="1"/>
  <c r="CQ232" i="1"/>
  <c r="I241" i="1"/>
  <c r="I223" i="1"/>
  <c r="I232" i="1"/>
  <c r="I229" i="1"/>
  <c r="I231" i="1"/>
  <c r="AV208" i="1"/>
  <c r="AV209" i="1" s="1"/>
  <c r="AV211" i="1" s="1"/>
  <c r="AV216" i="1" s="1"/>
  <c r="AV221" i="1" s="1"/>
  <c r="AV330" i="1"/>
  <c r="DL241" i="1"/>
  <c r="DL223" i="1"/>
  <c r="DL232" i="1"/>
  <c r="DL229" i="1"/>
  <c r="DL231" i="1"/>
  <c r="CM241" i="1"/>
  <c r="CM223" i="1"/>
  <c r="CM232" i="1"/>
  <c r="CM231" i="1"/>
  <c r="CM229" i="1"/>
  <c r="FM208" i="1"/>
  <c r="FM209" i="1" s="1"/>
  <c r="FM211" i="1" s="1"/>
  <c r="FM216" i="1" s="1"/>
  <c r="FM221" i="1" s="1"/>
  <c r="FM330" i="1"/>
  <c r="BT233" i="1"/>
  <c r="BT237" i="1" s="1"/>
  <c r="BT242" i="1" s="1"/>
  <c r="BT243" i="1" s="1"/>
  <c r="EN241" i="1"/>
  <c r="EN223" i="1"/>
  <c r="EN229" i="1"/>
  <c r="EN232" i="1"/>
  <c r="EN231" i="1"/>
  <c r="AE208" i="1"/>
  <c r="AE209" i="1" s="1"/>
  <c r="AE211" i="1" s="1"/>
  <c r="AE216" i="1" s="1"/>
  <c r="AE221" i="1" s="1"/>
  <c r="AE330" i="1"/>
  <c r="BB208" i="1"/>
  <c r="BB209" i="1" s="1"/>
  <c r="BB211" i="1" s="1"/>
  <c r="BB216" i="1" s="1"/>
  <c r="BB221" i="1" s="1"/>
  <c r="BB330" i="1"/>
  <c r="CK208" i="1"/>
  <c r="CK209" i="1" s="1"/>
  <c r="CK211" i="1" s="1"/>
  <c r="CK216" i="1" s="1"/>
  <c r="CK221" i="1" s="1"/>
  <c r="CK330" i="1"/>
  <c r="FX243" i="1"/>
  <c r="BD208" i="1"/>
  <c r="BD209" i="1" s="1"/>
  <c r="BD211" i="1" s="1"/>
  <c r="BD216" i="1" s="1"/>
  <c r="BD221" i="1" s="1"/>
  <c r="BD330" i="1"/>
  <c r="BP208" i="1"/>
  <c r="BP209" i="1" s="1"/>
  <c r="BP211" i="1" s="1"/>
  <c r="BP216" i="1" s="1"/>
  <c r="BP221" i="1" s="1"/>
  <c r="BP330" i="1"/>
  <c r="AK208" i="1"/>
  <c r="AK209" i="1" s="1"/>
  <c r="AK211" i="1" s="1"/>
  <c r="AK216" i="1" s="1"/>
  <c r="AK221" i="1" s="1"/>
  <c r="AK330" i="1"/>
  <c r="CY208" i="1"/>
  <c r="CY209" i="1" s="1"/>
  <c r="CY211" i="1" s="1"/>
  <c r="CY216" i="1" s="1"/>
  <c r="CY221" i="1" s="1"/>
  <c r="CY330" i="1"/>
  <c r="T208" i="1"/>
  <c r="T209" i="1" s="1"/>
  <c r="T211" i="1" s="1"/>
  <c r="T216" i="1" s="1"/>
  <c r="T221" i="1" s="1"/>
  <c r="T330" i="1"/>
  <c r="CW208" i="1"/>
  <c r="CW209" i="1" s="1"/>
  <c r="CW211" i="1" s="1"/>
  <c r="CW216" i="1" s="1"/>
  <c r="CW221" i="1" s="1"/>
  <c r="CW330" i="1"/>
  <c r="EK208" i="1"/>
  <c r="EK209" i="1" s="1"/>
  <c r="EK211" i="1" s="1"/>
  <c r="EK216" i="1" s="1"/>
  <c r="EK221" i="1" s="1"/>
  <c r="EK330" i="1"/>
  <c r="CT208" i="1"/>
  <c r="CT209" i="1" s="1"/>
  <c r="CT211" i="1" s="1"/>
  <c r="CT216" i="1" s="1"/>
  <c r="CT221" i="1" s="1"/>
  <c r="CT330" i="1"/>
  <c r="EM208" i="1"/>
  <c r="EM209" i="1" s="1"/>
  <c r="EM211" i="1" s="1"/>
  <c r="EM216" i="1" s="1"/>
  <c r="EM221" i="1" s="1"/>
  <c r="EM330" i="1"/>
  <c r="EO243" i="1"/>
  <c r="CH208" i="1"/>
  <c r="CH209" i="1" s="1"/>
  <c r="CH211" i="1" s="1"/>
  <c r="CH216" i="1" s="1"/>
  <c r="CH221" i="1" s="1"/>
  <c r="CH330" i="1"/>
  <c r="AC208" i="1"/>
  <c r="AC209" i="1" s="1"/>
  <c r="AC211" i="1" s="1"/>
  <c r="AC216" i="1" s="1"/>
  <c r="AC221" i="1" s="1"/>
  <c r="AC330" i="1"/>
  <c r="FI241" i="1"/>
  <c r="FI223" i="1"/>
  <c r="FI229" i="1"/>
  <c r="FI231" i="1"/>
  <c r="FI232" i="1"/>
  <c r="DK243" i="1" l="1"/>
  <c r="EY233" i="1"/>
  <c r="EY237" i="1" s="1"/>
  <c r="EY242" i="1" s="1"/>
  <c r="EY243" i="1" s="1"/>
  <c r="DR233" i="1"/>
  <c r="DR237" i="1" s="1"/>
  <c r="DR242" i="1" s="1"/>
  <c r="AY233" i="1"/>
  <c r="AY237" i="1" s="1"/>
  <c r="AY242" i="1" s="1"/>
  <c r="AY243" i="1" s="1"/>
  <c r="BA233" i="1"/>
  <c r="BA237" i="1" s="1"/>
  <c r="BA242" i="1" s="1"/>
  <c r="BA243" i="1" s="1"/>
  <c r="FN233" i="1"/>
  <c r="FN237" i="1" s="1"/>
  <c r="FN242" i="1" s="1"/>
  <c r="FN243" i="1" s="1"/>
  <c r="DO233" i="1"/>
  <c r="DO237" i="1" s="1"/>
  <c r="DO242" i="1" s="1"/>
  <c r="BU232" i="1"/>
  <c r="BU241" i="1"/>
  <c r="BU229" i="1"/>
  <c r="BU223" i="1"/>
  <c r="BU231" i="1"/>
  <c r="EI233" i="1"/>
  <c r="EI237" i="1" s="1"/>
  <c r="EI242" i="1" s="1"/>
  <c r="EI243" i="1" s="1"/>
  <c r="DE223" i="1"/>
  <c r="DE229" i="1"/>
  <c r="DE241" i="1"/>
  <c r="DE232" i="1"/>
  <c r="DE231" i="1"/>
  <c r="BS233" i="1"/>
  <c r="BS237" i="1" s="1"/>
  <c r="BS242" i="1" s="1"/>
  <c r="DY248" i="1"/>
  <c r="DY254" i="1" s="1"/>
  <c r="DY257" i="1" s="1"/>
  <c r="DY273" i="1" s="1"/>
  <c r="DY286" i="1" s="1"/>
  <c r="DY300" i="1" s="1"/>
  <c r="DY272" i="1"/>
  <c r="DY329" i="1" s="1"/>
  <c r="FW229" i="1"/>
  <c r="FW241" i="1"/>
  <c r="FW232" i="1"/>
  <c r="FW223" i="1"/>
  <c r="FW231" i="1"/>
  <c r="EX229" i="1"/>
  <c r="EX231" i="1"/>
  <c r="EX241" i="1"/>
  <c r="EX232" i="1"/>
  <c r="EX223" i="1"/>
  <c r="P241" i="1"/>
  <c r="P232" i="1"/>
  <c r="P223" i="1"/>
  <c r="P231" i="1"/>
  <c r="P229" i="1"/>
  <c r="EU233" i="1"/>
  <c r="EU237" i="1" s="1"/>
  <c r="EU242" i="1" s="1"/>
  <c r="EU243" i="1" s="1"/>
  <c r="DI233" i="1"/>
  <c r="DI237" i="1" s="1"/>
  <c r="DI242" i="1" s="1"/>
  <c r="DI243" i="1" s="1"/>
  <c r="BR233" i="1"/>
  <c r="BR237" i="1" s="1"/>
  <c r="BR242" i="1" s="1"/>
  <c r="BR243" i="1" s="1"/>
  <c r="EJ233" i="1"/>
  <c r="EJ237" i="1" s="1"/>
  <c r="EJ242" i="1" s="1"/>
  <c r="DV231" i="1"/>
  <c r="DV232" i="1"/>
  <c r="DV241" i="1"/>
  <c r="DV229" i="1"/>
  <c r="DV223" i="1"/>
  <c r="DP231" i="1"/>
  <c r="DP241" i="1"/>
  <c r="DP229" i="1"/>
  <c r="DP223" i="1"/>
  <c r="DP232" i="1"/>
  <c r="S233" i="1"/>
  <c r="S237" i="1" s="1"/>
  <c r="S242" i="1" s="1"/>
  <c r="S243" i="1" s="1"/>
  <c r="CX233" i="1"/>
  <c r="CX237" i="1" s="1"/>
  <c r="CX242" i="1" s="1"/>
  <c r="CX243" i="1" s="1"/>
  <c r="J233" i="1"/>
  <c r="J237" i="1" s="1"/>
  <c r="J242" i="1" s="1"/>
  <c r="J243" i="1" s="1"/>
  <c r="CJ233" i="1"/>
  <c r="CJ237" i="1" s="1"/>
  <c r="CJ242" i="1" s="1"/>
  <c r="AP233" i="1"/>
  <c r="AP237" i="1" s="1"/>
  <c r="AP242" i="1" s="1"/>
  <c r="AP243" i="1" s="1"/>
  <c r="AF241" i="1"/>
  <c r="AF231" i="1"/>
  <c r="AF223" i="1"/>
  <c r="AF229" i="1"/>
  <c r="AF232" i="1"/>
  <c r="BX223" i="1"/>
  <c r="BX229" i="1"/>
  <c r="BX231" i="1"/>
  <c r="BX241" i="1"/>
  <c r="BX232" i="1"/>
  <c r="EH223" i="1"/>
  <c r="EH231" i="1"/>
  <c r="EH232" i="1"/>
  <c r="EH241" i="1"/>
  <c r="EH229" i="1"/>
  <c r="DA272" i="1"/>
  <c r="DA248" i="1"/>
  <c r="DA254" i="1" s="1"/>
  <c r="DA257" i="1" s="1"/>
  <c r="CU272" i="1"/>
  <c r="CU248" i="1"/>
  <c r="CU254" i="1" s="1"/>
  <c r="CU257" i="1" s="1"/>
  <c r="CS248" i="1"/>
  <c r="CS254" i="1" s="1"/>
  <c r="CS257" i="1" s="1"/>
  <c r="CS272" i="1"/>
  <c r="DX272" i="1"/>
  <c r="DX248" i="1"/>
  <c r="DX254" i="1" s="1"/>
  <c r="DX257" i="1" s="1"/>
  <c r="DB272" i="1"/>
  <c r="DB248" i="1"/>
  <c r="DB254" i="1" s="1"/>
  <c r="DB257" i="1" s="1"/>
  <c r="DC272" i="1"/>
  <c r="DC248" i="1"/>
  <c r="DC254" i="1" s="1"/>
  <c r="DC257" i="1" s="1"/>
  <c r="CH241" i="1"/>
  <c r="CH223" i="1"/>
  <c r="CH229" i="1"/>
  <c r="CH231" i="1"/>
  <c r="CH232" i="1"/>
  <c r="EK223" i="1"/>
  <c r="EK241" i="1"/>
  <c r="EK229" i="1"/>
  <c r="EK231" i="1"/>
  <c r="EK232" i="1"/>
  <c r="FS272" i="1"/>
  <c r="FS248" i="1"/>
  <c r="FS254" i="1" s="1"/>
  <c r="FS257" i="1" s="1"/>
  <c r="EN233" i="1"/>
  <c r="EN237" i="1" s="1"/>
  <c r="EN242" i="1" s="1"/>
  <c r="EN243" i="1" s="1"/>
  <c r="EP272" i="1"/>
  <c r="EP248" i="1"/>
  <c r="EP254" i="1" s="1"/>
  <c r="EP257" i="1" s="1"/>
  <c r="AR241" i="1"/>
  <c r="AR223" i="1"/>
  <c r="AR231" i="1"/>
  <c r="AR232" i="1"/>
  <c r="AR229" i="1"/>
  <c r="BS243" i="1"/>
  <c r="CO223" i="1"/>
  <c r="CO241" i="1"/>
  <c r="CO231" i="1"/>
  <c r="CO232" i="1"/>
  <c r="CO229" i="1"/>
  <c r="M233" i="1"/>
  <c r="M237" i="1" s="1"/>
  <c r="M242" i="1" s="1"/>
  <c r="M243" i="1" s="1"/>
  <c r="CG241" i="1"/>
  <c r="CG223" i="1"/>
  <c r="CG231" i="1"/>
  <c r="CG232" i="1"/>
  <c r="CG229" i="1"/>
  <c r="AH233" i="1"/>
  <c r="AH237" i="1" s="1"/>
  <c r="AH242" i="1" s="1"/>
  <c r="AH243" i="1" s="1"/>
  <c r="ED241" i="1"/>
  <c r="ED223" i="1"/>
  <c r="ED232" i="1"/>
  <c r="ED229" i="1"/>
  <c r="ED231" i="1"/>
  <c r="ET241" i="1"/>
  <c r="ET223" i="1"/>
  <c r="ET231" i="1"/>
  <c r="ET232" i="1"/>
  <c r="ET229" i="1"/>
  <c r="BF241" i="1"/>
  <c r="BF223" i="1"/>
  <c r="BF231" i="1"/>
  <c r="BF232" i="1"/>
  <c r="BF229" i="1"/>
  <c r="ER241" i="1"/>
  <c r="ER223" i="1"/>
  <c r="ER229" i="1"/>
  <c r="ER231" i="1"/>
  <c r="ER232" i="1"/>
  <c r="FP233" i="1"/>
  <c r="FP237" i="1" s="1"/>
  <c r="FP242" i="1" s="1"/>
  <c r="AS223" i="1"/>
  <c r="AS241" i="1"/>
  <c r="AS231" i="1"/>
  <c r="AS232" i="1"/>
  <c r="AS229" i="1"/>
  <c r="DO243" i="1"/>
  <c r="BQ241" i="1"/>
  <c r="BQ223" i="1"/>
  <c r="BQ229" i="1"/>
  <c r="BQ231" i="1"/>
  <c r="BQ232" i="1"/>
  <c r="F241" i="1"/>
  <c r="F223" i="1"/>
  <c r="F231" i="1"/>
  <c r="F232" i="1"/>
  <c r="F229" i="1"/>
  <c r="DK272" i="1"/>
  <c r="DK248" i="1"/>
  <c r="DK254" i="1" s="1"/>
  <c r="DK257" i="1" s="1"/>
  <c r="DS233" i="1"/>
  <c r="DS237" i="1" s="1"/>
  <c r="DS242" i="1" s="1"/>
  <c r="DS243" i="1" s="1"/>
  <c r="CN241" i="1"/>
  <c r="CN223" i="1"/>
  <c r="CN232" i="1"/>
  <c r="CN229" i="1"/>
  <c r="CN231" i="1"/>
  <c r="CZ233" i="1"/>
  <c r="CZ237" i="1" s="1"/>
  <c r="CZ242" i="1" s="1"/>
  <c r="Z241" i="1"/>
  <c r="Z223" i="1"/>
  <c r="Z231" i="1"/>
  <c r="Z232" i="1"/>
  <c r="Z229" i="1"/>
  <c r="EA241" i="1"/>
  <c r="EA223" i="1"/>
  <c r="EA231" i="1"/>
  <c r="EA229" i="1"/>
  <c r="EA232" i="1"/>
  <c r="Q233" i="1"/>
  <c r="Q237" i="1" s="1"/>
  <c r="Q242" i="1" s="1"/>
  <c r="Q243" i="1" s="1"/>
  <c r="AQ241" i="1"/>
  <c r="AQ223" i="1"/>
  <c r="AQ231" i="1"/>
  <c r="AQ229" i="1"/>
  <c r="AQ232" i="1"/>
  <c r="FK241" i="1"/>
  <c r="FK223" i="1"/>
  <c r="FK232" i="1"/>
  <c r="FK229" i="1"/>
  <c r="FK231" i="1"/>
  <c r="FD241" i="1"/>
  <c r="FD223" i="1"/>
  <c r="FD232" i="1"/>
  <c r="FD231" i="1"/>
  <c r="FD229" i="1"/>
  <c r="DZ241" i="1"/>
  <c r="DZ223" i="1"/>
  <c r="DZ232" i="1"/>
  <c r="DZ229" i="1"/>
  <c r="DZ231" i="1"/>
  <c r="AO233" i="1"/>
  <c r="AO237" i="1" s="1"/>
  <c r="AO242" i="1" s="1"/>
  <c r="AO243" i="1" s="1"/>
  <c r="FG241" i="1"/>
  <c r="FG223" i="1"/>
  <c r="FG232" i="1"/>
  <c r="FG231" i="1"/>
  <c r="FG229" i="1"/>
  <c r="O241" i="1"/>
  <c r="O223" i="1"/>
  <c r="O231" i="1"/>
  <c r="O232" i="1"/>
  <c r="O229" i="1"/>
  <c r="FC241" i="1"/>
  <c r="FC223" i="1"/>
  <c r="FC229" i="1"/>
  <c r="FC231" i="1"/>
  <c r="FC232" i="1"/>
  <c r="BE241" i="1"/>
  <c r="BE223" i="1"/>
  <c r="BE232" i="1"/>
  <c r="BE229" i="1"/>
  <c r="BE231" i="1"/>
  <c r="AC223" i="1"/>
  <c r="AC241" i="1"/>
  <c r="AC231" i="1"/>
  <c r="AC232" i="1"/>
  <c r="AC229" i="1"/>
  <c r="EO248" i="1"/>
  <c r="EO254" i="1" s="1"/>
  <c r="EO257" i="1" s="1"/>
  <c r="EO272" i="1"/>
  <c r="CT241" i="1"/>
  <c r="CT223" i="1"/>
  <c r="CT232" i="1"/>
  <c r="CT229" i="1"/>
  <c r="CT231" i="1"/>
  <c r="CY241" i="1"/>
  <c r="CY223" i="1"/>
  <c r="CY229" i="1"/>
  <c r="CY231" i="1"/>
  <c r="CY232" i="1"/>
  <c r="AK241" i="1"/>
  <c r="AK223" i="1"/>
  <c r="AK231" i="1"/>
  <c r="AK232" i="1"/>
  <c r="AK229" i="1"/>
  <c r="BP241" i="1"/>
  <c r="BP223" i="1"/>
  <c r="BP232" i="1"/>
  <c r="BP229" i="1"/>
  <c r="BP231" i="1"/>
  <c r="AE241" i="1"/>
  <c r="AE223" i="1"/>
  <c r="AE229" i="1"/>
  <c r="AE231" i="1"/>
  <c r="AE232" i="1"/>
  <c r="CM233" i="1"/>
  <c r="CM237" i="1" s="1"/>
  <c r="CM242" i="1" s="1"/>
  <c r="CM243" i="1" s="1"/>
  <c r="AV241" i="1"/>
  <c r="AV223" i="1"/>
  <c r="AV231" i="1"/>
  <c r="AV229" i="1"/>
  <c r="AV232" i="1"/>
  <c r="L233" i="1"/>
  <c r="L237" i="1" s="1"/>
  <c r="L242" i="1" s="1"/>
  <c r="L243" i="1" s="1"/>
  <c r="FT241" i="1"/>
  <c r="FT223" i="1"/>
  <c r="FT232" i="1"/>
  <c r="FT231" i="1"/>
  <c r="FT229" i="1"/>
  <c r="BY233" i="1"/>
  <c r="BY237" i="1" s="1"/>
  <c r="BY242" i="1" s="1"/>
  <c r="BY243" i="1" s="1"/>
  <c r="FO233" i="1"/>
  <c r="FO237" i="1" s="1"/>
  <c r="FO242" i="1" s="1"/>
  <c r="FO243" i="1" s="1"/>
  <c r="DH233" i="1"/>
  <c r="DH237" i="1" s="1"/>
  <c r="DH242" i="1" s="1"/>
  <c r="DH243" i="1" s="1"/>
  <c r="Y233" i="1"/>
  <c r="Y237" i="1" s="1"/>
  <c r="Y242" i="1" s="1"/>
  <c r="Y243" i="1" s="1"/>
  <c r="AJ241" i="1"/>
  <c r="AJ223" i="1"/>
  <c r="AJ232" i="1"/>
  <c r="AJ229" i="1"/>
  <c r="AJ231" i="1"/>
  <c r="BW241" i="1"/>
  <c r="BW223" i="1"/>
  <c r="BW229" i="1"/>
  <c r="BW232" i="1"/>
  <c r="BW231" i="1"/>
  <c r="EE241" i="1"/>
  <c r="EE223" i="1"/>
  <c r="EE231" i="1"/>
  <c r="EE232" i="1"/>
  <c r="EE229" i="1"/>
  <c r="DU223" i="1"/>
  <c r="DU241" i="1"/>
  <c r="DU231" i="1"/>
  <c r="DU232" i="1"/>
  <c r="DU229" i="1"/>
  <c r="FJ241" i="1"/>
  <c r="FJ223" i="1"/>
  <c r="FJ229" i="1"/>
  <c r="FJ231" i="1"/>
  <c r="FJ232" i="1"/>
  <c r="W241" i="1"/>
  <c r="W223" i="1"/>
  <c r="W231" i="1"/>
  <c r="W232" i="1"/>
  <c r="W229" i="1"/>
  <c r="FY123" i="1"/>
  <c r="FY113" i="1"/>
  <c r="ES241" i="1"/>
  <c r="ES223" i="1"/>
  <c r="ES231" i="1"/>
  <c r="ES232" i="1"/>
  <c r="ES229" i="1"/>
  <c r="BL241" i="1"/>
  <c r="BL223" i="1"/>
  <c r="BL229" i="1"/>
  <c r="BL232" i="1"/>
  <c r="BL231" i="1"/>
  <c r="EB233" i="1"/>
  <c r="EB237" i="1" s="1"/>
  <c r="EB242" i="1" s="1"/>
  <c r="EB243" i="1" s="1"/>
  <c r="AT241" i="1"/>
  <c r="AT223" i="1"/>
  <c r="AT231" i="1"/>
  <c r="AT232" i="1"/>
  <c r="AT229" i="1"/>
  <c r="FU233" i="1"/>
  <c r="FU237" i="1" s="1"/>
  <c r="FU242" i="1" s="1"/>
  <c r="FU243" i="1" s="1"/>
  <c r="FQ233" i="1"/>
  <c r="FQ237" i="1" s="1"/>
  <c r="FQ242" i="1" s="1"/>
  <c r="FQ243" i="1" s="1"/>
  <c r="EF233" i="1"/>
  <c r="EF237" i="1" s="1"/>
  <c r="EF242" i="1" s="1"/>
  <c r="EF243" i="1" s="1"/>
  <c r="AW248" i="1"/>
  <c r="AW254" i="1" s="1"/>
  <c r="AW257" i="1" s="1"/>
  <c r="AW272" i="1"/>
  <c r="BO233" i="1"/>
  <c r="BO237" i="1" s="1"/>
  <c r="BO242" i="1" s="1"/>
  <c r="BO243" i="1" s="1"/>
  <c r="DF233" i="1"/>
  <c r="DF237" i="1" s="1"/>
  <c r="DF242" i="1" s="1"/>
  <c r="DF243" i="1" s="1"/>
  <c r="E233" i="1"/>
  <c r="E237" i="1" s="1"/>
  <c r="E242" i="1" s="1"/>
  <c r="E243" i="1" s="1"/>
  <c r="BH241" i="1"/>
  <c r="BH223" i="1"/>
  <c r="BH229" i="1"/>
  <c r="BH231" i="1"/>
  <c r="BH232" i="1"/>
  <c r="D241" i="1"/>
  <c r="D223" i="1"/>
  <c r="D229" i="1"/>
  <c r="D231" i="1"/>
  <c r="D232" i="1"/>
  <c r="AN241" i="1"/>
  <c r="AN223" i="1"/>
  <c r="AN229" i="1"/>
  <c r="AN232" i="1"/>
  <c r="AN231" i="1"/>
  <c r="CV241" i="1"/>
  <c r="CV223" i="1"/>
  <c r="CV229" i="1"/>
  <c r="CV231" i="1"/>
  <c r="CV232" i="1"/>
  <c r="CA241" i="1"/>
  <c r="CA223" i="1"/>
  <c r="CA231" i="1"/>
  <c r="CA232" i="1"/>
  <c r="CA229" i="1"/>
  <c r="DT241" i="1"/>
  <c r="DT223" i="1"/>
  <c r="DT232" i="1"/>
  <c r="DT229" i="1"/>
  <c r="DT231" i="1"/>
  <c r="DD241" i="1"/>
  <c r="DD223" i="1"/>
  <c r="DD232" i="1"/>
  <c r="DD229" i="1"/>
  <c r="DD231" i="1"/>
  <c r="CI233" i="1"/>
  <c r="CI237" i="1" s="1"/>
  <c r="CI242" i="1" s="1"/>
  <c r="CI243" i="1" s="1"/>
  <c r="BJ241" i="1"/>
  <c r="BJ223" i="1"/>
  <c r="BJ232" i="1"/>
  <c r="BJ229" i="1"/>
  <c r="BJ231" i="1"/>
  <c r="U241" i="1"/>
  <c r="U223" i="1"/>
  <c r="U229" i="1"/>
  <c r="U231" i="1"/>
  <c r="U232" i="1"/>
  <c r="AL241" i="1"/>
  <c r="AL223" i="1"/>
  <c r="AL229" i="1"/>
  <c r="AL231" i="1"/>
  <c r="AL232" i="1"/>
  <c r="DW241" i="1"/>
  <c r="DW223" i="1"/>
  <c r="DW229" i="1"/>
  <c r="DW231" i="1"/>
  <c r="DW232" i="1"/>
  <c r="CE241" i="1"/>
  <c r="CE223" i="1"/>
  <c r="CE232" i="1"/>
  <c r="CE231" i="1"/>
  <c r="CE229" i="1"/>
  <c r="AX241" i="1"/>
  <c r="AX223" i="1"/>
  <c r="AX231" i="1"/>
  <c r="AX232" i="1"/>
  <c r="AX229" i="1"/>
  <c r="FR272" i="1"/>
  <c r="FR248" i="1"/>
  <c r="FR254" i="1" s="1"/>
  <c r="FR257" i="1" s="1"/>
  <c r="EM241" i="1"/>
  <c r="EM223" i="1"/>
  <c r="EM229" i="1"/>
  <c r="EM231" i="1"/>
  <c r="EM232" i="1"/>
  <c r="T241" i="1"/>
  <c r="T223" i="1"/>
  <c r="T232" i="1"/>
  <c r="T229" i="1"/>
  <c r="T231" i="1"/>
  <c r="AU272" i="1"/>
  <c r="AU248" i="1"/>
  <c r="AU254" i="1" s="1"/>
  <c r="AU257" i="1" s="1"/>
  <c r="EY272" i="1"/>
  <c r="EY248" i="1"/>
  <c r="EY254" i="1" s="1"/>
  <c r="EY257" i="1" s="1"/>
  <c r="BD241" i="1"/>
  <c r="BD223" i="1"/>
  <c r="BD231" i="1"/>
  <c r="BD229" i="1"/>
  <c r="BD232" i="1"/>
  <c r="BB241" i="1"/>
  <c r="BB223" i="1"/>
  <c r="BB231" i="1"/>
  <c r="BB232" i="1"/>
  <c r="BB229" i="1"/>
  <c r="CB241" i="1"/>
  <c r="CB223" i="1"/>
  <c r="CB232" i="1"/>
  <c r="CB231" i="1"/>
  <c r="CB229" i="1"/>
  <c r="CJ243" i="1"/>
  <c r="EL241" i="1"/>
  <c r="EL223" i="1"/>
  <c r="EL229" i="1"/>
  <c r="EL231" i="1"/>
  <c r="EL232" i="1"/>
  <c r="BN233" i="1"/>
  <c r="BN237" i="1" s="1"/>
  <c r="BN242" i="1" s="1"/>
  <c r="BN243" i="1" s="1"/>
  <c r="BM223" i="1"/>
  <c r="BM241" i="1"/>
  <c r="BM229" i="1"/>
  <c r="BM231" i="1"/>
  <c r="BM232" i="1"/>
  <c r="H241" i="1"/>
  <c r="H223" i="1"/>
  <c r="H229" i="1"/>
  <c r="H232" i="1"/>
  <c r="H231" i="1"/>
  <c r="DR243" i="1"/>
  <c r="CL241" i="1"/>
  <c r="CL223" i="1"/>
  <c r="CL231" i="1"/>
  <c r="CL232" i="1"/>
  <c r="CL229" i="1"/>
  <c r="CD241" i="1"/>
  <c r="CD223" i="1"/>
  <c r="CD231" i="1"/>
  <c r="CD232" i="1"/>
  <c r="CD229" i="1"/>
  <c r="DJ233" i="1"/>
  <c r="DJ237" i="1" s="1"/>
  <c r="DJ242" i="1" s="1"/>
  <c r="DJ243" i="1" s="1"/>
  <c r="AI241" i="1"/>
  <c r="AI223" i="1"/>
  <c r="AI232" i="1"/>
  <c r="AI231" i="1"/>
  <c r="AI229" i="1"/>
  <c r="CF241" i="1"/>
  <c r="CF223" i="1"/>
  <c r="CF231" i="1"/>
  <c r="CF232" i="1"/>
  <c r="CF229" i="1"/>
  <c r="C220" i="1"/>
  <c r="FZ220" i="1" s="1"/>
  <c r="FZ196" i="1"/>
  <c r="FP243" i="1"/>
  <c r="AZ233" i="1"/>
  <c r="AZ237" i="1" s="1"/>
  <c r="AZ242" i="1" s="1"/>
  <c r="AZ243" i="1" s="1"/>
  <c r="DN233" i="1"/>
  <c r="DN237" i="1" s="1"/>
  <c r="DN242" i="1" s="1"/>
  <c r="DN243" i="1" s="1"/>
  <c r="BV241" i="1"/>
  <c r="BV223" i="1"/>
  <c r="BV231" i="1"/>
  <c r="BV232" i="1"/>
  <c r="BV229" i="1"/>
  <c r="N241" i="1"/>
  <c r="N223" i="1"/>
  <c r="N229" i="1"/>
  <c r="N231" i="1"/>
  <c r="N232" i="1"/>
  <c r="BG233" i="1"/>
  <c r="BG237" i="1" s="1"/>
  <c r="BG242" i="1" s="1"/>
  <c r="BG243" i="1" s="1"/>
  <c r="V241" i="1"/>
  <c r="V223" i="1"/>
  <c r="V229" i="1"/>
  <c r="V231" i="1"/>
  <c r="V232" i="1"/>
  <c r="CZ243" i="1"/>
  <c r="BI223" i="1"/>
  <c r="BI241" i="1"/>
  <c r="BI229" i="1"/>
  <c r="BI231" i="1"/>
  <c r="BI232" i="1"/>
  <c r="EV241" i="1"/>
  <c r="EV223" i="1"/>
  <c r="EV231" i="1"/>
  <c r="EV229" i="1"/>
  <c r="EV232" i="1"/>
  <c r="CP241" i="1"/>
  <c r="CP223" i="1"/>
  <c r="CP231" i="1"/>
  <c r="CP232" i="1"/>
  <c r="CP229" i="1"/>
  <c r="AA241" i="1"/>
  <c r="AA223" i="1"/>
  <c r="AA229" i="1"/>
  <c r="AA232" i="1"/>
  <c r="AA231" i="1"/>
  <c r="EZ241" i="1"/>
  <c r="EZ223" i="1"/>
  <c r="EZ231" i="1"/>
  <c r="EZ232" i="1"/>
  <c r="EZ229" i="1"/>
  <c r="FF241" i="1"/>
  <c r="FF223" i="1"/>
  <c r="FF231" i="1"/>
  <c r="FF232" i="1"/>
  <c r="FF229" i="1"/>
  <c r="EQ241" i="1"/>
  <c r="EQ223" i="1"/>
  <c r="EQ232" i="1"/>
  <c r="EQ231" i="1"/>
  <c r="EQ229" i="1"/>
  <c r="AM241" i="1"/>
  <c r="AM223" i="1"/>
  <c r="AM229" i="1"/>
  <c r="AM231" i="1"/>
  <c r="AM232" i="1"/>
  <c r="K241" i="1"/>
  <c r="K223" i="1"/>
  <c r="K232" i="1"/>
  <c r="K231" i="1"/>
  <c r="K229" i="1"/>
  <c r="R241" i="1"/>
  <c r="R223" i="1"/>
  <c r="R229" i="1"/>
  <c r="R231" i="1"/>
  <c r="R232" i="1"/>
  <c r="FB241" i="1"/>
  <c r="FB223" i="1"/>
  <c r="FB231" i="1"/>
  <c r="FB232" i="1"/>
  <c r="FB229" i="1"/>
  <c r="FI233" i="1"/>
  <c r="FI237" i="1" s="1"/>
  <c r="FI242" i="1" s="1"/>
  <c r="FI243" i="1" s="1"/>
  <c r="DG272" i="1"/>
  <c r="DG248" i="1"/>
  <c r="DG254" i="1" s="1"/>
  <c r="DG257" i="1" s="1"/>
  <c r="CW241" i="1"/>
  <c r="CW223" i="1"/>
  <c r="CW229" i="1"/>
  <c r="CW231" i="1"/>
  <c r="CW232" i="1"/>
  <c r="EC248" i="1"/>
  <c r="EC254" i="1" s="1"/>
  <c r="EC257" i="1" s="1"/>
  <c r="EC272" i="1"/>
  <c r="FX272" i="1"/>
  <c r="FX248" i="1"/>
  <c r="FX254" i="1" s="1"/>
  <c r="FX257" i="1" s="1"/>
  <c r="CK241" i="1"/>
  <c r="CK223" i="1"/>
  <c r="CK231" i="1"/>
  <c r="CK232" i="1"/>
  <c r="CK229" i="1"/>
  <c r="BT272" i="1"/>
  <c r="BT248" i="1"/>
  <c r="BT254" i="1" s="1"/>
  <c r="BT257" i="1" s="1"/>
  <c r="FM241" i="1"/>
  <c r="FM223" i="1"/>
  <c r="FM231" i="1"/>
  <c r="FM232" i="1"/>
  <c r="FM229" i="1"/>
  <c r="DL233" i="1"/>
  <c r="DL237" i="1" s="1"/>
  <c r="DL242" i="1" s="1"/>
  <c r="DL243" i="1" s="1"/>
  <c r="I233" i="1"/>
  <c r="I237" i="1" s="1"/>
  <c r="I242" i="1" s="1"/>
  <c r="I243" i="1" s="1"/>
  <c r="FY119" i="1"/>
  <c r="CQ233" i="1"/>
  <c r="CQ237" i="1" s="1"/>
  <c r="CQ242" i="1" s="1"/>
  <c r="CQ243" i="1" s="1"/>
  <c r="AG241" i="1"/>
  <c r="AG223" i="1"/>
  <c r="AG231" i="1"/>
  <c r="AG232" i="1"/>
  <c r="AG229" i="1"/>
  <c r="BK241" i="1"/>
  <c r="BK223" i="1"/>
  <c r="BK232" i="1"/>
  <c r="BK229" i="1"/>
  <c r="BK231" i="1"/>
  <c r="CR241" i="1"/>
  <c r="CR223" i="1"/>
  <c r="CR229" i="1"/>
  <c r="CR232" i="1"/>
  <c r="CR231" i="1"/>
  <c r="AD241" i="1"/>
  <c r="AD223" i="1"/>
  <c r="AD229" i="1"/>
  <c r="AD231" i="1"/>
  <c r="AD232" i="1"/>
  <c r="DQ241" i="1"/>
  <c r="DQ223" i="1"/>
  <c r="DQ232" i="1"/>
  <c r="DQ229" i="1"/>
  <c r="DQ231" i="1"/>
  <c r="DM241" i="1"/>
  <c r="DM223" i="1"/>
  <c r="DM231" i="1"/>
  <c r="DM232" i="1"/>
  <c r="DM229" i="1"/>
  <c r="DY318" i="1"/>
  <c r="DY264" i="1"/>
  <c r="DY268" i="1" s="1"/>
  <c r="G241" i="1"/>
  <c r="G223" i="1"/>
  <c r="G229" i="1"/>
  <c r="G231" i="1"/>
  <c r="G232" i="1"/>
  <c r="CC223" i="1"/>
  <c r="CC241" i="1"/>
  <c r="CC231" i="1"/>
  <c r="CC232" i="1"/>
  <c r="CC229" i="1"/>
  <c r="BC233" i="1"/>
  <c r="BC237" i="1" s="1"/>
  <c r="BC242" i="1" s="1"/>
  <c r="BC243" i="1" s="1"/>
  <c r="FV233" i="1"/>
  <c r="FV237" i="1" s="1"/>
  <c r="FV242" i="1" s="1"/>
  <c r="FV243" i="1" s="1"/>
  <c r="FL241" i="1"/>
  <c r="FL223" i="1"/>
  <c r="FL229" i="1"/>
  <c r="FL232" i="1"/>
  <c r="FL231" i="1"/>
  <c r="FH241" i="1"/>
  <c r="FH223" i="1"/>
  <c r="FH231" i="1"/>
  <c r="FH232" i="1"/>
  <c r="FH229" i="1"/>
  <c r="EG241" i="1"/>
  <c r="EG223" i="1"/>
  <c r="EG232" i="1"/>
  <c r="EG229" i="1"/>
  <c r="EG231" i="1"/>
  <c r="FA223" i="1"/>
  <c r="FA241" i="1"/>
  <c r="FA232" i="1"/>
  <c r="FA229" i="1"/>
  <c r="FA231" i="1"/>
  <c r="BZ241" i="1"/>
  <c r="BZ223" i="1"/>
  <c r="BZ232" i="1"/>
  <c r="BZ229" i="1"/>
  <c r="BZ231" i="1"/>
  <c r="EW241" i="1"/>
  <c r="EW223" i="1"/>
  <c r="EW231" i="1"/>
  <c r="EW232" i="1"/>
  <c r="EW229" i="1"/>
  <c r="FE223" i="1"/>
  <c r="FE241" i="1"/>
  <c r="FE232" i="1"/>
  <c r="FE229" i="1"/>
  <c r="FE231" i="1"/>
  <c r="X241" i="1"/>
  <c r="X223" i="1"/>
  <c r="X229" i="1"/>
  <c r="X232" i="1"/>
  <c r="X231" i="1"/>
  <c r="EJ243" i="1"/>
  <c r="AB241" i="1"/>
  <c r="AB223" i="1"/>
  <c r="AB229" i="1"/>
  <c r="AB231" i="1"/>
  <c r="AB232" i="1"/>
  <c r="DY82" i="1" l="1"/>
  <c r="DY279" i="1"/>
  <c r="DM233" i="1"/>
  <c r="DM237" i="1" s="1"/>
  <c r="DM242" i="1" s="1"/>
  <c r="DP233" i="1"/>
  <c r="DP237" i="1" s="1"/>
  <c r="DP242" i="1" s="1"/>
  <c r="DP243" i="1" s="1"/>
  <c r="DV233" i="1"/>
  <c r="DV237" i="1" s="1"/>
  <c r="DV242" i="1" s="1"/>
  <c r="DV243" i="1" s="1"/>
  <c r="BM233" i="1"/>
  <c r="BM237" i="1" s="1"/>
  <c r="BM242" i="1" s="1"/>
  <c r="BM243" i="1" s="1"/>
  <c r="DU233" i="1"/>
  <c r="DU237" i="1" s="1"/>
  <c r="DU242" i="1" s="1"/>
  <c r="BW233" i="1"/>
  <c r="BW237" i="1" s="1"/>
  <c r="BW242" i="1" s="1"/>
  <c r="BW243" i="1" s="1"/>
  <c r="CV233" i="1"/>
  <c r="CV237" i="1" s="1"/>
  <c r="CV242" i="1" s="1"/>
  <c r="CV243" i="1" s="1"/>
  <c r="AF233" i="1"/>
  <c r="AF237" i="1" s="1"/>
  <c r="AF242" i="1" s="1"/>
  <c r="AF243" i="1" s="1"/>
  <c r="AF248" i="1" s="1"/>
  <c r="AF254" i="1" s="1"/>
  <c r="AF257" i="1" s="1"/>
  <c r="AF264" i="1" s="1"/>
  <c r="AF268" i="1" s="1"/>
  <c r="EX233" i="1"/>
  <c r="EX237" i="1" s="1"/>
  <c r="EX242" i="1" s="1"/>
  <c r="EX243" i="1" s="1"/>
  <c r="DE233" i="1"/>
  <c r="DE237" i="1" s="1"/>
  <c r="DE242" i="1" s="1"/>
  <c r="DE243" i="1" s="1"/>
  <c r="CE233" i="1"/>
  <c r="CE237" i="1" s="1"/>
  <c r="CE242" i="1" s="1"/>
  <c r="CE243" i="1" s="1"/>
  <c r="AL233" i="1"/>
  <c r="AL237" i="1" s="1"/>
  <c r="AL242" i="1" s="1"/>
  <c r="BU233" i="1"/>
  <c r="BU237" i="1" s="1"/>
  <c r="BU242" i="1" s="1"/>
  <c r="BU243" i="1" s="1"/>
  <c r="AJ233" i="1"/>
  <c r="AJ237" i="1" s="1"/>
  <c r="AJ242" i="1" s="1"/>
  <c r="AJ243" i="1" s="1"/>
  <c r="AC233" i="1"/>
  <c r="AC237" i="1" s="1"/>
  <c r="AC242" i="1" s="1"/>
  <c r="AC243" i="1" s="1"/>
  <c r="BD233" i="1"/>
  <c r="BD237" i="1" s="1"/>
  <c r="BD242" i="1" s="1"/>
  <c r="CK233" i="1"/>
  <c r="CK237" i="1" s="1"/>
  <c r="CK242" i="1" s="1"/>
  <c r="CK243" i="1" s="1"/>
  <c r="R233" i="1"/>
  <c r="R237" i="1" s="1"/>
  <c r="R242" i="1" s="1"/>
  <c r="R243" i="1" s="1"/>
  <c r="EV233" i="1"/>
  <c r="EV237" i="1" s="1"/>
  <c r="EV242" i="1" s="1"/>
  <c r="EV243" i="1" s="1"/>
  <c r="N233" i="1"/>
  <c r="N237" i="1" s="1"/>
  <c r="N242" i="1" s="1"/>
  <c r="FJ233" i="1"/>
  <c r="FJ237" i="1" s="1"/>
  <c r="FJ242" i="1" s="1"/>
  <c r="FK233" i="1"/>
  <c r="FK237" i="1" s="1"/>
  <c r="FK242" i="1" s="1"/>
  <c r="FK243" i="1" s="1"/>
  <c r="CO233" i="1"/>
  <c r="CO237" i="1" s="1"/>
  <c r="CO242" i="1" s="1"/>
  <c r="AR233" i="1"/>
  <c r="AR237" i="1" s="1"/>
  <c r="AR242" i="1" s="1"/>
  <c r="AR243" i="1" s="1"/>
  <c r="EH233" i="1"/>
  <c r="EH237" i="1" s="1"/>
  <c r="EH242" i="1" s="1"/>
  <c r="EH243" i="1" s="1"/>
  <c r="BX233" i="1"/>
  <c r="BX237" i="1" s="1"/>
  <c r="BX242" i="1" s="1"/>
  <c r="BX243" i="1" s="1"/>
  <c r="FW233" i="1"/>
  <c r="FW237" i="1" s="1"/>
  <c r="FW242" i="1" s="1"/>
  <c r="FW243" i="1" s="1"/>
  <c r="FM233" i="1"/>
  <c r="FM237" i="1" s="1"/>
  <c r="FM242" i="1" s="1"/>
  <c r="FM243" i="1" s="1"/>
  <c r="FB233" i="1"/>
  <c r="FB237" i="1" s="1"/>
  <c r="FB242" i="1" s="1"/>
  <c r="FB243" i="1" s="1"/>
  <c r="EQ233" i="1"/>
  <c r="EQ237" i="1" s="1"/>
  <c r="EQ242" i="1" s="1"/>
  <c r="EQ243" i="1" s="1"/>
  <c r="CP233" i="1"/>
  <c r="CP237" i="1" s="1"/>
  <c r="CP242" i="1" s="1"/>
  <c r="CP243" i="1" s="1"/>
  <c r="EL233" i="1"/>
  <c r="EL237" i="1" s="1"/>
  <c r="EL242" i="1" s="1"/>
  <c r="CT233" i="1"/>
  <c r="CT237" i="1" s="1"/>
  <c r="CT242" i="1" s="1"/>
  <c r="CC233" i="1"/>
  <c r="CC237" i="1" s="1"/>
  <c r="CC242" i="1" s="1"/>
  <c r="CC243" i="1" s="1"/>
  <c r="CF233" i="1"/>
  <c r="CF237" i="1" s="1"/>
  <c r="CF242" i="1" s="1"/>
  <c r="CF243" i="1" s="1"/>
  <c r="AI233" i="1"/>
  <c r="AI237" i="1" s="1"/>
  <c r="AI242" i="1" s="1"/>
  <c r="AI243" i="1" s="1"/>
  <c r="DD233" i="1"/>
  <c r="DD237" i="1" s="1"/>
  <c r="DD242" i="1" s="1"/>
  <c r="DD243" i="1" s="1"/>
  <c r="O233" i="1"/>
  <c r="O237" i="1" s="1"/>
  <c r="O242" i="1" s="1"/>
  <c r="O243" i="1" s="1"/>
  <c r="DZ233" i="1"/>
  <c r="DZ237" i="1" s="1"/>
  <c r="DZ242" i="1" s="1"/>
  <c r="DZ243" i="1" s="1"/>
  <c r="FD233" i="1"/>
  <c r="FD237" i="1" s="1"/>
  <c r="FD242" i="1" s="1"/>
  <c r="FD243" i="1" s="1"/>
  <c r="CN233" i="1"/>
  <c r="CN237" i="1" s="1"/>
  <c r="CN242" i="1" s="1"/>
  <c r="CN243" i="1" s="1"/>
  <c r="P233" i="1"/>
  <c r="P237" i="1" s="1"/>
  <c r="P242" i="1" s="1"/>
  <c r="P243" i="1" s="1"/>
  <c r="DL272" i="1"/>
  <c r="DL248" i="1"/>
  <c r="DL254" i="1" s="1"/>
  <c r="DL257" i="1" s="1"/>
  <c r="FI248" i="1"/>
  <c r="FI254" i="1" s="1"/>
  <c r="FI257" i="1" s="1"/>
  <c r="FI272" i="1"/>
  <c r="DN272" i="1"/>
  <c r="DN248" i="1"/>
  <c r="DN254" i="1" s="1"/>
  <c r="DN257" i="1" s="1"/>
  <c r="CI272" i="1"/>
  <c r="CI248" i="1"/>
  <c r="CI254" i="1" s="1"/>
  <c r="CI257" i="1" s="1"/>
  <c r="DH272" i="1"/>
  <c r="DH248" i="1"/>
  <c r="DH254" i="1" s="1"/>
  <c r="DH257" i="1" s="1"/>
  <c r="AH272" i="1"/>
  <c r="AH248" i="1"/>
  <c r="AH254" i="1" s="1"/>
  <c r="AH257" i="1" s="1"/>
  <c r="CQ272" i="1"/>
  <c r="CQ248" i="1"/>
  <c r="CQ254" i="1" s="1"/>
  <c r="CQ257" i="1" s="1"/>
  <c r="BN272" i="1"/>
  <c r="BN248" i="1"/>
  <c r="BN254" i="1" s="1"/>
  <c r="BN257" i="1" s="1"/>
  <c r="FQ272" i="1"/>
  <c r="FQ248" i="1"/>
  <c r="FQ254" i="1" s="1"/>
  <c r="FQ257" i="1" s="1"/>
  <c r="FO272" i="1"/>
  <c r="FO248" i="1"/>
  <c r="FO254" i="1" s="1"/>
  <c r="FO257" i="1" s="1"/>
  <c r="L272" i="1"/>
  <c r="L248" i="1"/>
  <c r="L254" i="1" s="1"/>
  <c r="L257" i="1" s="1"/>
  <c r="BG272" i="1"/>
  <c r="BG248" i="1"/>
  <c r="BG254" i="1" s="1"/>
  <c r="BG257" i="1" s="1"/>
  <c r="FU248" i="1"/>
  <c r="FU254" i="1" s="1"/>
  <c r="FU257" i="1" s="1"/>
  <c r="FU272" i="1"/>
  <c r="BY272" i="1"/>
  <c r="BY248" i="1"/>
  <c r="BY254" i="1" s="1"/>
  <c r="BY257" i="1" s="1"/>
  <c r="I272" i="1"/>
  <c r="I248" i="1"/>
  <c r="I254" i="1" s="1"/>
  <c r="I257" i="1" s="1"/>
  <c r="DJ272" i="1"/>
  <c r="DJ248" i="1"/>
  <c r="DJ254" i="1" s="1"/>
  <c r="DJ257" i="1" s="1"/>
  <c r="Y272" i="1"/>
  <c r="Y248" i="1"/>
  <c r="Y254" i="1" s="1"/>
  <c r="Y257" i="1" s="1"/>
  <c r="CM272" i="1"/>
  <c r="CM248" i="1"/>
  <c r="CM254" i="1" s="1"/>
  <c r="CM257" i="1" s="1"/>
  <c r="DS272" i="1"/>
  <c r="DS248" i="1"/>
  <c r="DS254" i="1" s="1"/>
  <c r="DS257" i="1" s="1"/>
  <c r="EI272" i="1"/>
  <c r="EI248" i="1"/>
  <c r="EI254" i="1" s="1"/>
  <c r="EI257" i="1" s="1"/>
  <c r="AY272" i="1"/>
  <c r="AY248" i="1"/>
  <c r="AY254" i="1" s="1"/>
  <c r="AY257" i="1" s="1"/>
  <c r="FV272" i="1"/>
  <c r="FV248" i="1"/>
  <c r="FV254" i="1" s="1"/>
  <c r="FV257" i="1" s="1"/>
  <c r="EY318" i="1"/>
  <c r="EY273" i="1"/>
  <c r="EY286" i="1" s="1"/>
  <c r="EY300" i="1" s="1"/>
  <c r="EY264" i="1"/>
  <c r="EY268" i="1" s="1"/>
  <c r="FR318" i="1"/>
  <c r="FR273" i="1"/>
  <c r="FR286" i="1" s="1"/>
  <c r="FR300" i="1" s="1"/>
  <c r="FR264" i="1"/>
  <c r="FR268" i="1" s="1"/>
  <c r="DF272" i="1"/>
  <c r="DF248" i="1"/>
  <c r="DF254" i="1" s="1"/>
  <c r="DF257" i="1" s="1"/>
  <c r="AW329" i="1"/>
  <c r="AW279" i="1"/>
  <c r="AW82" i="1"/>
  <c r="EF272" i="1"/>
  <c r="EF248" i="1"/>
  <c r="EF254" i="1" s="1"/>
  <c r="EF257" i="1" s="1"/>
  <c r="DK329" i="1"/>
  <c r="DK330" i="1" s="1"/>
  <c r="DK279" i="1"/>
  <c r="DK82" i="1"/>
  <c r="S272" i="1"/>
  <c r="S248" i="1"/>
  <c r="S254" i="1" s="1"/>
  <c r="S257" i="1" s="1"/>
  <c r="FS318" i="1"/>
  <c r="FS273" i="1"/>
  <c r="FS286" i="1" s="1"/>
  <c r="FS300" i="1" s="1"/>
  <c r="FS264" i="1"/>
  <c r="FS268" i="1" s="1"/>
  <c r="EK233" i="1"/>
  <c r="EK237" i="1" s="1"/>
  <c r="EK242" i="1" s="1"/>
  <c r="EK243" i="1" s="1"/>
  <c r="DC318" i="1"/>
  <c r="DC273" i="1"/>
  <c r="DC286" i="1" s="1"/>
  <c r="DC300" i="1" s="1"/>
  <c r="DC264" i="1"/>
  <c r="DC268" i="1" s="1"/>
  <c r="DX318" i="1"/>
  <c r="DX273" i="1"/>
  <c r="DX286" i="1" s="1"/>
  <c r="DX300" i="1" s="1"/>
  <c r="DX264" i="1"/>
  <c r="DX268" i="1" s="1"/>
  <c r="CS329" i="1"/>
  <c r="CS279" i="1"/>
  <c r="CS82" i="1"/>
  <c r="DA318" i="1"/>
  <c r="DA273" i="1"/>
  <c r="DA286" i="1" s="1"/>
  <c r="DA300" i="1" s="1"/>
  <c r="DA264" i="1"/>
  <c r="DA268" i="1" s="1"/>
  <c r="EC318" i="1"/>
  <c r="EC273" i="1"/>
  <c r="EC286" i="1" s="1"/>
  <c r="EC300" i="1" s="1"/>
  <c r="EC264" i="1"/>
  <c r="EC268" i="1" s="1"/>
  <c r="BZ233" i="1"/>
  <c r="BZ237" i="1" s="1"/>
  <c r="BZ242" i="1" s="1"/>
  <c r="BZ243" i="1" s="1"/>
  <c r="DM243" i="1"/>
  <c r="AD233" i="1"/>
  <c r="AD237" i="1" s="1"/>
  <c r="AD242" i="1" s="1"/>
  <c r="AD243" i="1" s="1"/>
  <c r="FX318" i="1"/>
  <c r="FX273" i="1"/>
  <c r="FX286" i="1" s="1"/>
  <c r="FX300" i="1" s="1"/>
  <c r="FX264" i="1"/>
  <c r="FX268" i="1" s="1"/>
  <c r="V233" i="1"/>
  <c r="V237" i="1" s="1"/>
  <c r="V242" i="1" s="1"/>
  <c r="V243" i="1" s="1"/>
  <c r="BC272" i="1"/>
  <c r="BC248" i="1"/>
  <c r="BC254" i="1" s="1"/>
  <c r="AZ272" i="1"/>
  <c r="AZ248" i="1"/>
  <c r="AZ254" i="1" s="1"/>
  <c r="AZ257" i="1" s="1"/>
  <c r="M272" i="1"/>
  <c r="M248" i="1"/>
  <c r="M254" i="1" s="1"/>
  <c r="M257" i="1" s="1"/>
  <c r="CJ272" i="1"/>
  <c r="CJ248" i="1"/>
  <c r="CJ254" i="1" s="1"/>
  <c r="CJ257" i="1" s="1"/>
  <c r="EN272" i="1"/>
  <c r="EN248" i="1"/>
  <c r="EN254" i="1" s="1"/>
  <c r="EN257" i="1" s="1"/>
  <c r="EY329" i="1"/>
  <c r="EY330" i="1" s="1"/>
  <c r="EY279" i="1"/>
  <c r="EY82" i="1"/>
  <c r="EM233" i="1"/>
  <c r="EM237" i="1" s="1"/>
  <c r="EM242" i="1" s="1"/>
  <c r="EM243" i="1" s="1"/>
  <c r="FR329" i="1"/>
  <c r="FR279" i="1"/>
  <c r="FR82" i="1"/>
  <c r="U233" i="1"/>
  <c r="U237" i="1" s="1"/>
  <c r="U242" i="1" s="1"/>
  <c r="U243" i="1" s="1"/>
  <c r="BJ233" i="1"/>
  <c r="BJ237" i="1" s="1"/>
  <c r="BJ242" i="1" s="1"/>
  <c r="BJ243" i="1" s="1"/>
  <c r="DT233" i="1"/>
  <c r="DT237" i="1" s="1"/>
  <c r="DT242" i="1" s="1"/>
  <c r="DT243" i="1" s="1"/>
  <c r="CA233" i="1"/>
  <c r="CA237" i="1" s="1"/>
  <c r="CA242" i="1" s="1"/>
  <c r="CA243" i="1" s="1"/>
  <c r="AN233" i="1"/>
  <c r="AN237" i="1" s="1"/>
  <c r="AN242" i="1" s="1"/>
  <c r="AN243" i="1" s="1"/>
  <c r="AW318" i="1"/>
  <c r="AW273" i="1"/>
  <c r="AW286" i="1" s="1"/>
  <c r="AW300" i="1" s="1"/>
  <c r="AW264" i="1"/>
  <c r="AW268" i="1" s="1"/>
  <c r="W233" i="1"/>
  <c r="W237" i="1" s="1"/>
  <c r="W242" i="1" s="1"/>
  <c r="W243" i="1" s="1"/>
  <c r="EE233" i="1"/>
  <c r="EE237" i="1" s="1"/>
  <c r="EE242" i="1" s="1"/>
  <c r="EE243" i="1" s="1"/>
  <c r="FT233" i="1"/>
  <c r="FT237" i="1" s="1"/>
  <c r="FT242" i="1" s="1"/>
  <c r="FT243" i="1" s="1"/>
  <c r="CT243" i="1"/>
  <c r="FC233" i="1"/>
  <c r="FC237" i="1" s="1"/>
  <c r="FC242" i="1" s="1"/>
  <c r="FC243" i="1" s="1"/>
  <c r="FG233" i="1"/>
  <c r="FG237" i="1" s="1"/>
  <c r="FG242" i="1" s="1"/>
  <c r="FG243" i="1" s="1"/>
  <c r="EA233" i="1"/>
  <c r="EA237" i="1" s="1"/>
  <c r="EA242" i="1" s="1"/>
  <c r="EA243" i="1" s="1"/>
  <c r="Z233" i="1"/>
  <c r="Z237" i="1" s="1"/>
  <c r="Z242" i="1" s="1"/>
  <c r="Z243" i="1" s="1"/>
  <c r="DO272" i="1"/>
  <c r="DO248" i="1"/>
  <c r="DO254" i="1" s="1"/>
  <c r="DO257" i="1" s="1"/>
  <c r="BF233" i="1"/>
  <c r="BF237" i="1" s="1"/>
  <c r="BF242" i="1" s="1"/>
  <c r="BF243" i="1" s="1"/>
  <c r="ED233" i="1"/>
  <c r="ED237" i="1" s="1"/>
  <c r="ED242" i="1" s="1"/>
  <c r="ED243" i="1" s="1"/>
  <c r="EP318" i="1"/>
  <c r="EP273" i="1"/>
  <c r="EP286" i="1" s="1"/>
  <c r="EP300" i="1" s="1"/>
  <c r="EP264" i="1"/>
  <c r="EP268" i="1" s="1"/>
  <c r="FS329" i="1"/>
  <c r="FS279" i="1"/>
  <c r="FS82" i="1"/>
  <c r="CH233" i="1"/>
  <c r="CH237" i="1" s="1"/>
  <c r="CH242" i="1" s="1"/>
  <c r="CH243" i="1" s="1"/>
  <c r="DC329" i="1"/>
  <c r="DC279" i="1"/>
  <c r="DC82" i="1"/>
  <c r="DX329" i="1"/>
  <c r="DX279" i="1"/>
  <c r="DX82" i="1"/>
  <c r="CS318" i="1"/>
  <c r="CS273" i="1"/>
  <c r="CS286" i="1" s="1"/>
  <c r="CS300" i="1" s="1"/>
  <c r="CS264" i="1"/>
  <c r="CS268" i="1" s="1"/>
  <c r="DA329" i="1"/>
  <c r="DA279" i="1"/>
  <c r="DA275" i="1"/>
  <c r="DA82" i="1"/>
  <c r="DR272" i="1"/>
  <c r="DR248" i="1"/>
  <c r="DR254" i="1" s="1"/>
  <c r="DR257" i="1" s="1"/>
  <c r="EJ272" i="1"/>
  <c r="EJ248" i="1"/>
  <c r="EJ254" i="1" s="1"/>
  <c r="EJ257" i="1" s="1"/>
  <c r="X233" i="1"/>
  <c r="X237" i="1" s="1"/>
  <c r="X242" i="1" s="1"/>
  <c r="X243" i="1" s="1"/>
  <c r="FE233" i="1"/>
  <c r="FE237" i="1" s="1"/>
  <c r="FE242" i="1" s="1"/>
  <c r="FE243" i="1" s="1"/>
  <c r="AO272" i="1"/>
  <c r="AO248" i="1"/>
  <c r="AO254" i="1" s="1"/>
  <c r="AO257" i="1" s="1"/>
  <c r="FA233" i="1"/>
  <c r="FA237" i="1" s="1"/>
  <c r="FA242" i="1" s="1"/>
  <c r="FA243" i="1" s="1"/>
  <c r="FL233" i="1"/>
  <c r="FL237" i="1" s="1"/>
  <c r="FL242" i="1" s="1"/>
  <c r="FL243" i="1" s="1"/>
  <c r="DY319" i="1"/>
  <c r="DY326" i="1" s="1"/>
  <c r="DY277" i="1"/>
  <c r="EU272" i="1"/>
  <c r="EU248" i="1"/>
  <c r="EU254" i="1" s="1"/>
  <c r="EU257" i="1" s="1"/>
  <c r="BK233" i="1"/>
  <c r="BK237" i="1" s="1"/>
  <c r="BK242" i="1" s="1"/>
  <c r="BK243" i="1" s="1"/>
  <c r="FN272" i="1"/>
  <c r="FN248" i="1"/>
  <c r="FN254" i="1" s="1"/>
  <c r="FN257" i="1" s="1"/>
  <c r="BT318" i="1"/>
  <c r="BT273" i="1"/>
  <c r="BT286" i="1" s="1"/>
  <c r="BT300" i="1" s="1"/>
  <c r="BT264" i="1"/>
  <c r="BT268" i="1" s="1"/>
  <c r="FX329" i="1"/>
  <c r="FX279" i="1"/>
  <c r="FX275" i="1"/>
  <c r="FX82" i="1"/>
  <c r="DG318" i="1"/>
  <c r="DG273" i="1"/>
  <c r="DG286" i="1" s="1"/>
  <c r="DG300" i="1" s="1"/>
  <c r="DG264" i="1"/>
  <c r="DG268" i="1" s="1"/>
  <c r="AM233" i="1"/>
  <c r="AM237" i="1" s="1"/>
  <c r="AM242" i="1" s="1"/>
  <c r="AM243" i="1" s="1"/>
  <c r="FF233" i="1"/>
  <c r="FF237" i="1" s="1"/>
  <c r="FF242" i="1" s="1"/>
  <c r="FF243" i="1" s="1"/>
  <c r="AA233" i="1"/>
  <c r="AA237" i="1" s="1"/>
  <c r="AA242" i="1" s="1"/>
  <c r="AA243" i="1" s="1"/>
  <c r="Q248" i="1"/>
  <c r="Q254" i="1" s="1"/>
  <c r="Q257" i="1" s="1"/>
  <c r="Q272" i="1"/>
  <c r="CZ272" i="1"/>
  <c r="CZ248" i="1"/>
  <c r="CZ254" i="1" s="1"/>
  <c r="CZ257" i="1" s="1"/>
  <c r="N243" i="1"/>
  <c r="CD233" i="1"/>
  <c r="CD237" i="1" s="1"/>
  <c r="CD242" i="1" s="1"/>
  <c r="CD243" i="1" s="1"/>
  <c r="EL243" i="1"/>
  <c r="CB233" i="1"/>
  <c r="CB237" i="1" s="1"/>
  <c r="CB242" i="1" s="1"/>
  <c r="CB243" i="1" s="1"/>
  <c r="BB233" i="1"/>
  <c r="BB237" i="1" s="1"/>
  <c r="BB242" i="1" s="1"/>
  <c r="BB243" i="1" s="1"/>
  <c r="AU318" i="1"/>
  <c r="AU273" i="1"/>
  <c r="AU286" i="1" s="1"/>
  <c r="AU300" i="1" s="1"/>
  <c r="AU264" i="1"/>
  <c r="AU268" i="1" s="1"/>
  <c r="AX233" i="1"/>
  <c r="AX237" i="1" s="1"/>
  <c r="AX242" i="1" s="1"/>
  <c r="AX243" i="1" s="1"/>
  <c r="AL243" i="1"/>
  <c r="D233" i="1"/>
  <c r="D237" i="1" s="1"/>
  <c r="D242" i="1" s="1"/>
  <c r="D243" i="1" s="1"/>
  <c r="E248" i="1"/>
  <c r="E254" i="1" s="1"/>
  <c r="E257" i="1" s="1"/>
  <c r="E272" i="1"/>
  <c r="BO272" i="1"/>
  <c r="BO248" i="1"/>
  <c r="BO254" i="1" s="1"/>
  <c r="BO257" i="1" s="1"/>
  <c r="AT233" i="1"/>
  <c r="AT237" i="1" s="1"/>
  <c r="AT242" i="1" s="1"/>
  <c r="AT243" i="1" s="1"/>
  <c r="ES233" i="1"/>
  <c r="ES237" i="1" s="1"/>
  <c r="ES242" i="1" s="1"/>
  <c r="ES243" i="1" s="1"/>
  <c r="FJ243" i="1"/>
  <c r="J272" i="1"/>
  <c r="J248" i="1"/>
  <c r="J254" i="1" s="1"/>
  <c r="J257" i="1" s="1"/>
  <c r="CY233" i="1"/>
  <c r="CY237" i="1" s="1"/>
  <c r="CY242" i="1" s="1"/>
  <c r="CY243" i="1" s="1"/>
  <c r="EO329" i="1"/>
  <c r="EO279" i="1"/>
  <c r="EO82" i="1"/>
  <c r="BQ233" i="1"/>
  <c r="BQ237" i="1" s="1"/>
  <c r="BQ242" i="1" s="1"/>
  <c r="BQ243" i="1" s="1"/>
  <c r="AS233" i="1"/>
  <c r="AS237" i="1" s="1"/>
  <c r="AS242" i="1" s="1"/>
  <c r="AS243" i="1" s="1"/>
  <c r="ER233" i="1"/>
  <c r="ER237" i="1" s="1"/>
  <c r="ER242" i="1" s="1"/>
  <c r="ER243" i="1" s="1"/>
  <c r="CX272" i="1"/>
  <c r="CX248" i="1"/>
  <c r="CX254" i="1" s="1"/>
  <c r="CX257" i="1" s="1"/>
  <c r="EP329" i="1"/>
  <c r="EP279" i="1"/>
  <c r="EP82" i="1"/>
  <c r="DB318" i="1"/>
  <c r="DB273" i="1"/>
  <c r="DB286" i="1" s="1"/>
  <c r="DB300" i="1" s="1"/>
  <c r="DB264" i="1"/>
  <c r="DB268" i="1" s="1"/>
  <c r="CU318" i="1"/>
  <c r="CU273" i="1"/>
  <c r="CU286" i="1" s="1"/>
  <c r="CU300" i="1" s="1"/>
  <c r="CU264" i="1"/>
  <c r="CU268" i="1" s="1"/>
  <c r="AP272" i="1"/>
  <c r="AP248" i="1"/>
  <c r="AP254" i="1" s="1"/>
  <c r="AP257" i="1" s="1"/>
  <c r="AB233" i="1"/>
  <c r="AB237" i="1" s="1"/>
  <c r="AB242" i="1" s="1"/>
  <c r="AB243" i="1" s="1"/>
  <c r="BR272" i="1"/>
  <c r="BR248" i="1"/>
  <c r="BR254" i="1" s="1"/>
  <c r="BR257" i="1" s="1"/>
  <c r="EW233" i="1"/>
  <c r="EW237" i="1" s="1"/>
  <c r="EW242" i="1" s="1"/>
  <c r="EW243" i="1" s="1"/>
  <c r="EG233" i="1"/>
  <c r="EG237" i="1" s="1"/>
  <c r="EG242" i="1" s="1"/>
  <c r="EG243" i="1" s="1"/>
  <c r="FH233" i="1"/>
  <c r="FH237" i="1" s="1"/>
  <c r="FH242" i="1" s="1"/>
  <c r="FH243" i="1" s="1"/>
  <c r="EB272" i="1"/>
  <c r="EB248" i="1"/>
  <c r="EB254" i="1" s="1"/>
  <c r="EB257" i="1" s="1"/>
  <c r="G233" i="1"/>
  <c r="G237" i="1" s="1"/>
  <c r="G242" i="1" s="1"/>
  <c r="G243" i="1" s="1"/>
  <c r="DQ233" i="1"/>
  <c r="DQ237" i="1" s="1"/>
  <c r="DQ242" i="1" s="1"/>
  <c r="DQ243" i="1" s="1"/>
  <c r="CR233" i="1"/>
  <c r="CR237" i="1" s="1"/>
  <c r="CR242" i="1" s="1"/>
  <c r="CR243" i="1" s="1"/>
  <c r="AG233" i="1"/>
  <c r="AG237" i="1" s="1"/>
  <c r="AG242" i="1" s="1"/>
  <c r="AG243" i="1" s="1"/>
  <c r="BT329" i="1"/>
  <c r="BT279" i="1"/>
  <c r="BT82" i="1"/>
  <c r="EC329" i="1"/>
  <c r="EC279" i="1"/>
  <c r="EC82" i="1"/>
  <c r="CW233" i="1"/>
  <c r="CW237" i="1" s="1"/>
  <c r="CW242" i="1" s="1"/>
  <c r="CW243" i="1" s="1"/>
  <c r="DG329" i="1"/>
  <c r="DG279" i="1"/>
  <c r="DG82" i="1"/>
  <c r="K233" i="1"/>
  <c r="K237" i="1" s="1"/>
  <c r="K242" i="1" s="1"/>
  <c r="K243" i="1" s="1"/>
  <c r="EZ233" i="1"/>
  <c r="EZ237" i="1" s="1"/>
  <c r="EZ242" i="1" s="1"/>
  <c r="EZ243" i="1" s="1"/>
  <c r="BI233" i="1"/>
  <c r="BI237" i="1" s="1"/>
  <c r="BI242" i="1" s="1"/>
  <c r="BI243" i="1" s="1"/>
  <c r="DI248" i="1"/>
  <c r="DI254" i="1" s="1"/>
  <c r="DI257" i="1" s="1"/>
  <c r="DI272" i="1"/>
  <c r="BV233" i="1"/>
  <c r="BV237" i="1" s="1"/>
  <c r="BV242" i="1" s="1"/>
  <c r="BV243" i="1" s="1"/>
  <c r="FP272" i="1"/>
  <c r="FP248" i="1"/>
  <c r="FP254" i="1" s="1"/>
  <c r="FP257" i="1" s="1"/>
  <c r="DY275" i="1"/>
  <c r="CL233" i="1"/>
  <c r="CL237" i="1" s="1"/>
  <c r="CL242" i="1" s="1"/>
  <c r="CL243" i="1" s="1"/>
  <c r="H233" i="1"/>
  <c r="H237" i="1" s="1"/>
  <c r="H242" i="1" s="1"/>
  <c r="H243" i="1" s="1"/>
  <c r="BD243" i="1"/>
  <c r="AU329" i="1"/>
  <c r="AU279" i="1"/>
  <c r="AU82" i="1"/>
  <c r="T233" i="1"/>
  <c r="T237" i="1" s="1"/>
  <c r="T242" i="1" s="1"/>
  <c r="T243" i="1" s="1"/>
  <c r="BA248" i="1"/>
  <c r="BA254" i="1" s="1"/>
  <c r="BA257" i="1" s="1"/>
  <c r="BA272" i="1"/>
  <c r="DW233" i="1"/>
  <c r="DW237" i="1" s="1"/>
  <c r="DW242" i="1" s="1"/>
  <c r="DW243" i="1" s="1"/>
  <c r="BH233" i="1"/>
  <c r="BH237" i="1" s="1"/>
  <c r="BH242" i="1" s="1"/>
  <c r="BH243" i="1" s="1"/>
  <c r="BL233" i="1"/>
  <c r="BL237" i="1" s="1"/>
  <c r="BL242" i="1" s="1"/>
  <c r="BL243" i="1" s="1"/>
  <c r="DU243" i="1"/>
  <c r="AV233" i="1"/>
  <c r="AV237" i="1" s="1"/>
  <c r="AV242" i="1" s="1"/>
  <c r="AV243" i="1" s="1"/>
  <c r="AE233" i="1"/>
  <c r="AE237" i="1" s="1"/>
  <c r="AE242" i="1" s="1"/>
  <c r="AE243" i="1" s="1"/>
  <c r="BP233" i="1"/>
  <c r="BP237" i="1" s="1"/>
  <c r="BP242" i="1" s="1"/>
  <c r="BP243" i="1" s="1"/>
  <c r="AK233" i="1"/>
  <c r="AK237" i="1" s="1"/>
  <c r="AK242" i="1" s="1"/>
  <c r="AK243" i="1" s="1"/>
  <c r="EO318" i="1"/>
  <c r="EO273" i="1"/>
  <c r="EO286" i="1" s="1"/>
  <c r="EO300" i="1" s="1"/>
  <c r="EO264" i="1"/>
  <c r="EO268" i="1" s="1"/>
  <c r="BE233" i="1"/>
  <c r="BE237" i="1" s="1"/>
  <c r="BE242" i="1" s="1"/>
  <c r="BE243" i="1" s="1"/>
  <c r="AQ233" i="1"/>
  <c r="AQ237" i="1" s="1"/>
  <c r="AQ242" i="1" s="1"/>
  <c r="AQ243" i="1" s="1"/>
  <c r="DK318" i="1"/>
  <c r="DK273" i="1"/>
  <c r="DK286" i="1" s="1"/>
  <c r="DK300" i="1" s="1"/>
  <c r="DK264" i="1"/>
  <c r="DK268" i="1" s="1"/>
  <c r="F233" i="1"/>
  <c r="F237" i="1" s="1"/>
  <c r="F242" i="1" s="1"/>
  <c r="F243" i="1" s="1"/>
  <c r="ET233" i="1"/>
  <c r="ET237" i="1" s="1"/>
  <c r="ET242" i="1" s="1"/>
  <c r="ET243" i="1" s="1"/>
  <c r="CG233" i="1"/>
  <c r="CG237" i="1" s="1"/>
  <c r="CG242" i="1" s="1"/>
  <c r="CG243" i="1" s="1"/>
  <c r="CO243" i="1"/>
  <c r="BS272" i="1"/>
  <c r="BS248" i="1"/>
  <c r="BS254" i="1" s="1"/>
  <c r="BS257" i="1" s="1"/>
  <c r="DB329" i="1"/>
  <c r="DB279" i="1"/>
  <c r="DB82" i="1"/>
  <c r="CU329" i="1"/>
  <c r="CU279" i="1"/>
  <c r="CU82" i="1"/>
  <c r="FS275" i="1" l="1"/>
  <c r="EP275" i="1"/>
  <c r="FR275" i="1"/>
  <c r="DX275" i="1"/>
  <c r="DB275" i="1"/>
  <c r="DC275" i="1"/>
  <c r="AF273" i="1"/>
  <c r="AF286" i="1" s="1"/>
  <c r="AF300" i="1" s="1"/>
  <c r="DG275" i="1"/>
  <c r="AF272" i="1"/>
  <c r="AF279" i="1" s="1"/>
  <c r="AF318" i="1"/>
  <c r="EY275" i="1"/>
  <c r="DE272" i="1"/>
  <c r="DE248" i="1"/>
  <c r="DE254" i="1" s="1"/>
  <c r="DE257" i="1" s="1"/>
  <c r="BU272" i="1"/>
  <c r="BU248" i="1"/>
  <c r="BU254" i="1" s="1"/>
  <c r="BU257" i="1" s="1"/>
  <c r="DV272" i="1"/>
  <c r="DV248" i="1"/>
  <c r="DV254" i="1" s="1"/>
  <c r="DV257" i="1" s="1"/>
  <c r="AU275" i="1"/>
  <c r="EH248" i="1"/>
  <c r="EH254" i="1" s="1"/>
  <c r="EH257" i="1" s="1"/>
  <c r="EH272" i="1"/>
  <c r="EO275" i="1"/>
  <c r="P272" i="1"/>
  <c r="P248" i="1"/>
  <c r="P254" i="1" s="1"/>
  <c r="P257" i="1" s="1"/>
  <c r="FW272" i="1"/>
  <c r="FW248" i="1"/>
  <c r="FW254" i="1" s="1"/>
  <c r="FW257" i="1" s="1"/>
  <c r="DP248" i="1"/>
  <c r="DP254" i="1" s="1"/>
  <c r="DP257" i="1" s="1"/>
  <c r="DP272" i="1"/>
  <c r="EX272" i="1"/>
  <c r="EX248" i="1"/>
  <c r="EX254" i="1" s="1"/>
  <c r="EX257" i="1" s="1"/>
  <c r="CS275" i="1"/>
  <c r="BX272" i="1"/>
  <c r="BX248" i="1"/>
  <c r="BX254" i="1" s="1"/>
  <c r="BX257" i="1" s="1"/>
  <c r="BP272" i="1"/>
  <c r="BP248" i="1"/>
  <c r="BP254" i="1" s="1"/>
  <c r="BP257" i="1" s="1"/>
  <c r="BV272" i="1"/>
  <c r="BV248" i="1"/>
  <c r="BV254" i="1" s="1"/>
  <c r="BV257" i="1" s="1"/>
  <c r="BI272" i="1"/>
  <c r="BI248" i="1"/>
  <c r="BI254" i="1" s="1"/>
  <c r="BI257" i="1" s="1"/>
  <c r="DQ272" i="1"/>
  <c r="DQ248" i="1"/>
  <c r="DQ254" i="1" s="1"/>
  <c r="DQ257" i="1" s="1"/>
  <c r="EW272" i="1"/>
  <c r="EW248" i="1"/>
  <c r="EW254" i="1" s="1"/>
  <c r="EW257" i="1" s="1"/>
  <c r="ER272" i="1"/>
  <c r="ER248" i="1"/>
  <c r="ER254" i="1" s="1"/>
  <c r="ER257" i="1" s="1"/>
  <c r="D272" i="1"/>
  <c r="D248" i="1"/>
  <c r="D254" i="1" s="1"/>
  <c r="D257" i="1" s="1"/>
  <c r="CB272" i="1"/>
  <c r="CB248" i="1"/>
  <c r="CB254" i="1" s="1"/>
  <c r="CB257" i="1" s="1"/>
  <c r="AM272" i="1"/>
  <c r="AM248" i="1"/>
  <c r="AM254" i="1" s="1"/>
  <c r="AM257" i="1" s="1"/>
  <c r="FA272" i="1"/>
  <c r="FA248" i="1"/>
  <c r="FA254" i="1" s="1"/>
  <c r="FA257" i="1" s="1"/>
  <c r="W272" i="1"/>
  <c r="W248" i="1"/>
  <c r="W254" i="1" s="1"/>
  <c r="W257" i="1" s="1"/>
  <c r="AN272" i="1"/>
  <c r="AN248" i="1"/>
  <c r="AN254" i="1" s="1"/>
  <c r="AN257" i="1" s="1"/>
  <c r="BE272" i="1"/>
  <c r="BE248" i="1"/>
  <c r="BE254" i="1" s="1"/>
  <c r="BE257" i="1" s="1"/>
  <c r="BL272" i="1"/>
  <c r="BL248" i="1"/>
  <c r="BL254" i="1" s="1"/>
  <c r="BL257" i="1" s="1"/>
  <c r="DW272" i="1"/>
  <c r="DW248" i="1"/>
  <c r="DW254" i="1" s="1"/>
  <c r="DW257" i="1" s="1"/>
  <c r="T272" i="1"/>
  <c r="T248" i="1"/>
  <c r="T254" i="1" s="1"/>
  <c r="T257" i="1" s="1"/>
  <c r="AG248" i="1"/>
  <c r="AG254" i="1" s="1"/>
  <c r="AG257" i="1" s="1"/>
  <c r="AG272" i="1"/>
  <c r="G272" i="1"/>
  <c r="G248" i="1"/>
  <c r="G254" i="1" s="1"/>
  <c r="G257" i="1" s="1"/>
  <c r="AS272" i="1"/>
  <c r="AS248" i="1"/>
  <c r="AS254" i="1" s="1"/>
  <c r="AS257" i="1" s="1"/>
  <c r="CH272" i="1"/>
  <c r="CH248" i="1"/>
  <c r="CH254" i="1" s="1"/>
  <c r="CH257" i="1" s="1"/>
  <c r="ED272" i="1"/>
  <c r="ED248" i="1"/>
  <c r="ED254" i="1" s="1"/>
  <c r="ED257" i="1" s="1"/>
  <c r="CA272" i="1"/>
  <c r="CA248" i="1"/>
  <c r="CA254" i="1" s="1"/>
  <c r="CA257" i="1" s="1"/>
  <c r="AQ272" i="1"/>
  <c r="AQ248" i="1"/>
  <c r="AQ254" i="1" s="1"/>
  <c r="AQ257" i="1" s="1"/>
  <c r="AV272" i="1"/>
  <c r="AV248" i="1"/>
  <c r="AV254" i="1" s="1"/>
  <c r="AV257" i="1" s="1"/>
  <c r="BH272" i="1"/>
  <c r="BH248" i="1"/>
  <c r="BH254" i="1" s="1"/>
  <c r="BH257" i="1" s="1"/>
  <c r="H272" i="1"/>
  <c r="H248" i="1"/>
  <c r="H254" i="1" s="1"/>
  <c r="H257" i="1" s="1"/>
  <c r="CW248" i="1"/>
  <c r="CW254" i="1" s="1"/>
  <c r="CW257" i="1" s="1"/>
  <c r="CW272" i="1"/>
  <c r="BQ248" i="1"/>
  <c r="BQ254" i="1" s="1"/>
  <c r="BQ257" i="1" s="1"/>
  <c r="BQ272" i="1"/>
  <c r="BK272" i="1"/>
  <c r="BK248" i="1"/>
  <c r="BK254" i="1" s="1"/>
  <c r="BK257" i="1" s="1"/>
  <c r="BF272" i="1"/>
  <c r="BF248" i="1"/>
  <c r="BF254" i="1" s="1"/>
  <c r="BF257" i="1" s="1"/>
  <c r="FT272" i="1"/>
  <c r="FT248" i="1"/>
  <c r="FT254" i="1" s="1"/>
  <c r="FT257" i="1" s="1"/>
  <c r="DT272" i="1"/>
  <c r="DT248" i="1"/>
  <c r="DT254" i="1" s="1"/>
  <c r="DT257" i="1" s="1"/>
  <c r="EG272" i="1"/>
  <c r="EG248" i="1"/>
  <c r="EG254" i="1" s="1"/>
  <c r="EG257" i="1" s="1"/>
  <c r="AB272" i="1"/>
  <c r="AB248" i="1"/>
  <c r="AB254" i="1" s="1"/>
  <c r="AB257" i="1" s="1"/>
  <c r="CY272" i="1"/>
  <c r="CY248" i="1"/>
  <c r="CY254" i="1" s="1"/>
  <c r="CY257" i="1" s="1"/>
  <c r="AX272" i="1"/>
  <c r="AX248" i="1"/>
  <c r="AX254" i="1" s="1"/>
  <c r="AX257" i="1" s="1"/>
  <c r="BB272" i="1"/>
  <c r="BB248" i="1"/>
  <c r="BB254" i="1" s="1"/>
  <c r="BB257" i="1" s="1"/>
  <c r="FL272" i="1"/>
  <c r="FL248" i="1"/>
  <c r="FL254" i="1" s="1"/>
  <c r="FL257" i="1" s="1"/>
  <c r="EA272" i="1"/>
  <c r="EA248" i="1"/>
  <c r="EA254" i="1" s="1"/>
  <c r="EA257" i="1" s="1"/>
  <c r="EE272" i="1"/>
  <c r="EE248" i="1"/>
  <c r="EE254" i="1" s="1"/>
  <c r="EE257" i="1" s="1"/>
  <c r="BJ272" i="1"/>
  <c r="BJ248" i="1"/>
  <c r="BJ254" i="1" s="1"/>
  <c r="BJ257" i="1" s="1"/>
  <c r="DK319" i="1"/>
  <c r="DK277" i="1"/>
  <c r="AC272" i="1"/>
  <c r="AC248" i="1"/>
  <c r="AC254" i="1" s="1"/>
  <c r="AC257" i="1" s="1"/>
  <c r="CL272" i="1"/>
  <c r="CL248" i="1"/>
  <c r="CL254" i="1" s="1"/>
  <c r="CL257" i="1" s="1"/>
  <c r="FP329" i="1"/>
  <c r="FP279" i="1"/>
  <c r="FP82" i="1"/>
  <c r="FH272" i="1"/>
  <c r="FH248" i="1"/>
  <c r="FH254" i="1" s="1"/>
  <c r="FH257" i="1" s="1"/>
  <c r="AP329" i="1"/>
  <c r="AP279" i="1"/>
  <c r="AP82" i="1"/>
  <c r="FE248" i="1"/>
  <c r="FE254" i="1" s="1"/>
  <c r="FE257" i="1" s="1"/>
  <c r="FE272" i="1"/>
  <c r="CX318" i="1"/>
  <c r="CX273" i="1"/>
  <c r="CX286" i="1" s="1"/>
  <c r="CX300" i="1" s="1"/>
  <c r="CX264" i="1"/>
  <c r="CX268" i="1" s="1"/>
  <c r="J318" i="1"/>
  <c r="J273" i="1"/>
  <c r="J286" i="1" s="1"/>
  <c r="J300" i="1" s="1"/>
  <c r="J264" i="1"/>
  <c r="J268" i="1" s="1"/>
  <c r="EJ329" i="1"/>
  <c r="EJ279" i="1"/>
  <c r="EJ82" i="1"/>
  <c r="EP319" i="1"/>
  <c r="EP326" i="1" s="1"/>
  <c r="EP277" i="1"/>
  <c r="Z272" i="1"/>
  <c r="Z248" i="1"/>
  <c r="Z254" i="1" s="1"/>
  <c r="Z257" i="1" s="1"/>
  <c r="FG272" i="1"/>
  <c r="FG248" i="1"/>
  <c r="FG254" i="1" s="1"/>
  <c r="FG257" i="1" s="1"/>
  <c r="AE272" i="1"/>
  <c r="AE248" i="1"/>
  <c r="AE254" i="1" s="1"/>
  <c r="AE257" i="1" s="1"/>
  <c r="AW319" i="1"/>
  <c r="AW326" i="1" s="1"/>
  <c r="AW277" i="1"/>
  <c r="BM248" i="1"/>
  <c r="BM254" i="1" s="1"/>
  <c r="BM257" i="1" s="1"/>
  <c r="BM272" i="1"/>
  <c r="AZ329" i="1"/>
  <c r="AZ279" i="1"/>
  <c r="AZ82" i="1"/>
  <c r="BC329" i="1"/>
  <c r="BC279" i="1"/>
  <c r="BC275" i="1"/>
  <c r="BC82" i="1"/>
  <c r="FB272" i="1"/>
  <c r="FB248" i="1"/>
  <c r="FB254" i="1" s="1"/>
  <c r="FB257" i="1" s="1"/>
  <c r="CR272" i="1"/>
  <c r="CR248" i="1"/>
  <c r="CR254" i="1" s="1"/>
  <c r="CR257" i="1" s="1"/>
  <c r="X272" i="1"/>
  <c r="X248" i="1"/>
  <c r="X254" i="1" s="1"/>
  <c r="X257" i="1" s="1"/>
  <c r="FS319" i="1"/>
  <c r="FS277" i="1"/>
  <c r="CU275" i="1"/>
  <c r="CO272" i="1"/>
  <c r="CO248" i="1"/>
  <c r="CO254" i="1" s="1"/>
  <c r="CO257" i="1" s="1"/>
  <c r="DZ272" i="1"/>
  <c r="DZ248" i="1"/>
  <c r="DZ254" i="1" s="1"/>
  <c r="DZ257" i="1" s="1"/>
  <c r="EO319" i="1"/>
  <c r="EO326" i="1" s="1"/>
  <c r="EO277" i="1"/>
  <c r="AJ272" i="1"/>
  <c r="AJ248" i="1"/>
  <c r="AJ254" i="1" s="1"/>
  <c r="AJ257" i="1" s="1"/>
  <c r="BA329" i="1"/>
  <c r="BA279" i="1"/>
  <c r="BA82" i="1"/>
  <c r="V272" i="1"/>
  <c r="V248" i="1"/>
  <c r="V254" i="1" s="1"/>
  <c r="V257" i="1" s="1"/>
  <c r="EC275" i="1"/>
  <c r="CC248" i="1"/>
  <c r="CC254" i="1" s="1"/>
  <c r="CC257" i="1" s="1"/>
  <c r="CC272" i="1"/>
  <c r="BR318" i="1"/>
  <c r="BR273" i="1"/>
  <c r="BR286" i="1" s="1"/>
  <c r="BR300" i="1" s="1"/>
  <c r="BR264" i="1"/>
  <c r="BR268" i="1" s="1"/>
  <c r="DB319" i="1"/>
  <c r="DB326" i="1" s="1"/>
  <c r="DB277" i="1"/>
  <c r="CX329" i="1"/>
  <c r="CX279" i="1"/>
  <c r="CX82" i="1"/>
  <c r="J329" i="1"/>
  <c r="J279" i="1"/>
  <c r="J82" i="1"/>
  <c r="BO329" i="1"/>
  <c r="BO279" i="1"/>
  <c r="BO82" i="1"/>
  <c r="CV272" i="1"/>
  <c r="CV248" i="1"/>
  <c r="CV254" i="1" s="1"/>
  <c r="CV257" i="1" s="1"/>
  <c r="EL272" i="1"/>
  <c r="EL248" i="1"/>
  <c r="EL254" i="1" s="1"/>
  <c r="EL257" i="1" s="1"/>
  <c r="CZ318" i="1"/>
  <c r="CZ273" i="1"/>
  <c r="CZ286" i="1" s="1"/>
  <c r="CZ300" i="1" s="1"/>
  <c r="CZ264" i="1"/>
  <c r="CZ268" i="1" s="1"/>
  <c r="R272" i="1"/>
  <c r="R248" i="1"/>
  <c r="R254" i="1" s="1"/>
  <c r="R257" i="1" s="1"/>
  <c r="EU318" i="1"/>
  <c r="EU273" i="1"/>
  <c r="EU286" i="1" s="1"/>
  <c r="EU300" i="1" s="1"/>
  <c r="EU264" i="1"/>
  <c r="EU268" i="1" s="1"/>
  <c r="DR318" i="1"/>
  <c r="DR273" i="1"/>
  <c r="DR286" i="1" s="1"/>
  <c r="DR300" i="1" s="1"/>
  <c r="DR264" i="1"/>
  <c r="DR268" i="1" s="1"/>
  <c r="CS319" i="1"/>
  <c r="CS277" i="1"/>
  <c r="EK272" i="1"/>
  <c r="EK248" i="1"/>
  <c r="EK254" i="1" s="1"/>
  <c r="EK257" i="1" s="1"/>
  <c r="CJ329" i="1"/>
  <c r="CJ279" i="1"/>
  <c r="CJ82" i="1"/>
  <c r="FM272" i="1"/>
  <c r="FM248" i="1"/>
  <c r="FM254" i="1" s="1"/>
  <c r="FM257" i="1" s="1"/>
  <c r="DA319" i="1"/>
  <c r="DA326" i="1" s="1"/>
  <c r="DA277" i="1"/>
  <c r="DX319" i="1"/>
  <c r="DX326" i="1" s="1"/>
  <c r="DX277" i="1"/>
  <c r="S329" i="1"/>
  <c r="S279" i="1"/>
  <c r="S82" i="1"/>
  <c r="FR319" i="1"/>
  <c r="FR277" i="1"/>
  <c r="FV329" i="1"/>
  <c r="FV279" i="1"/>
  <c r="FV82" i="1"/>
  <c r="EI318" i="1"/>
  <c r="EI273" i="1"/>
  <c r="EI286" i="1" s="1"/>
  <c r="EI300" i="1" s="1"/>
  <c r="EI264" i="1"/>
  <c r="EI268" i="1" s="1"/>
  <c r="CM318" i="1"/>
  <c r="CM273" i="1"/>
  <c r="CM286" i="1" s="1"/>
  <c r="CM300" i="1" s="1"/>
  <c r="CM264" i="1"/>
  <c r="CM268" i="1" s="1"/>
  <c r="DJ318" i="1"/>
  <c r="DJ273" i="1"/>
  <c r="DJ286" i="1" s="1"/>
  <c r="DJ300" i="1" s="1"/>
  <c r="DJ264" i="1"/>
  <c r="DJ268" i="1" s="1"/>
  <c r="BY318" i="1"/>
  <c r="BY273" i="1"/>
  <c r="BY286" i="1" s="1"/>
  <c r="BY300" i="1" s="1"/>
  <c r="BY264" i="1"/>
  <c r="BY268" i="1" s="1"/>
  <c r="BG318" i="1"/>
  <c r="BG273" i="1"/>
  <c r="BG286" i="1" s="1"/>
  <c r="BG300" i="1" s="1"/>
  <c r="BG264" i="1"/>
  <c r="BG268" i="1" s="1"/>
  <c r="FO318" i="1"/>
  <c r="FO273" i="1"/>
  <c r="FO286" i="1" s="1"/>
  <c r="FO300" i="1" s="1"/>
  <c r="FO264" i="1"/>
  <c r="FO268" i="1" s="1"/>
  <c r="BN318" i="1"/>
  <c r="BN273" i="1"/>
  <c r="BN286" i="1" s="1"/>
  <c r="BN300" i="1" s="1"/>
  <c r="BN264" i="1"/>
  <c r="BN268" i="1" s="1"/>
  <c r="AH318" i="1"/>
  <c r="AH273" i="1"/>
  <c r="AH286" i="1" s="1"/>
  <c r="AH300" i="1" s="1"/>
  <c r="AH264" i="1"/>
  <c r="AH268" i="1" s="1"/>
  <c r="CI318" i="1"/>
  <c r="CI273" i="1"/>
  <c r="CI286" i="1" s="1"/>
  <c r="CI300" i="1" s="1"/>
  <c r="CI264" i="1"/>
  <c r="CI268" i="1" s="1"/>
  <c r="FI329" i="1"/>
  <c r="FI279" i="1"/>
  <c r="FI82" i="1"/>
  <c r="BO318" i="1"/>
  <c r="BO273" i="1"/>
  <c r="BO286" i="1" s="1"/>
  <c r="BO300" i="1" s="1"/>
  <c r="BO264" i="1"/>
  <c r="BO268" i="1" s="1"/>
  <c r="CG248" i="1"/>
  <c r="CG254" i="1" s="1"/>
  <c r="CG257" i="1" s="1"/>
  <c r="CG272" i="1"/>
  <c r="F272" i="1"/>
  <c r="F248" i="1"/>
  <c r="F254" i="1" s="1"/>
  <c r="F257" i="1" s="1"/>
  <c r="DK326" i="1"/>
  <c r="FC272" i="1"/>
  <c r="FC248" i="1"/>
  <c r="FC254" i="1" s="1"/>
  <c r="FC257" i="1" s="1"/>
  <c r="DU272" i="1"/>
  <c r="DU248" i="1"/>
  <c r="DU254" i="1" s="1"/>
  <c r="DU257" i="1" s="1"/>
  <c r="DD272" i="1"/>
  <c r="DD248" i="1"/>
  <c r="DD254" i="1" s="1"/>
  <c r="DD257" i="1" s="1"/>
  <c r="BA318" i="1"/>
  <c r="BA273" i="1"/>
  <c r="BA286" i="1" s="1"/>
  <c r="BA300" i="1" s="1"/>
  <c r="BA264" i="1"/>
  <c r="BA268" i="1" s="1"/>
  <c r="K272" i="1"/>
  <c r="K248" i="1"/>
  <c r="K254" i="1" s="1"/>
  <c r="K257" i="1" s="1"/>
  <c r="AD272" i="1"/>
  <c r="AD248" i="1"/>
  <c r="AD254" i="1" s="1"/>
  <c r="AD257" i="1" s="1"/>
  <c r="EB318" i="1"/>
  <c r="EB273" i="1"/>
  <c r="EB286" i="1" s="1"/>
  <c r="EB300" i="1" s="1"/>
  <c r="EB264" i="1"/>
  <c r="EB268" i="1" s="1"/>
  <c r="BR329" i="1"/>
  <c r="BR279" i="1"/>
  <c r="BR275" i="1"/>
  <c r="BR82" i="1"/>
  <c r="CK272" i="1"/>
  <c r="CK248" i="1"/>
  <c r="CK254" i="1" s="1"/>
  <c r="CK257" i="1" s="1"/>
  <c r="BW272" i="1"/>
  <c r="BW248" i="1"/>
  <c r="BW254" i="1" s="1"/>
  <c r="BW257" i="1" s="1"/>
  <c r="AT272" i="1"/>
  <c r="AT248" i="1"/>
  <c r="AT254" i="1" s="1"/>
  <c r="AT257" i="1" s="1"/>
  <c r="E329" i="1"/>
  <c r="E279" i="1"/>
  <c r="E82" i="1"/>
  <c r="AL272" i="1"/>
  <c r="AL248" i="1"/>
  <c r="AL254" i="1" s="1"/>
  <c r="AL257" i="1" s="1"/>
  <c r="AU319" i="1"/>
  <c r="AU326" i="1" s="1"/>
  <c r="AU277" i="1"/>
  <c r="CD272" i="1"/>
  <c r="CD248" i="1"/>
  <c r="CD254" i="1" s="1"/>
  <c r="CD257" i="1" s="1"/>
  <c r="CZ329" i="1"/>
  <c r="CZ279" i="1"/>
  <c r="CZ82" i="1"/>
  <c r="FF272" i="1"/>
  <c r="FF248" i="1"/>
  <c r="FF254" i="1" s="1"/>
  <c r="FF257" i="1" s="1"/>
  <c r="DG319" i="1"/>
  <c r="DG326" i="1" s="1"/>
  <c r="DG277" i="1"/>
  <c r="FN318" i="1"/>
  <c r="FN273" i="1"/>
  <c r="FN286" i="1" s="1"/>
  <c r="FN300" i="1" s="1"/>
  <c r="FN264" i="1"/>
  <c r="FN268" i="1" s="1"/>
  <c r="EU329" i="1"/>
  <c r="EU330" i="1" s="1"/>
  <c r="EU279" i="1"/>
  <c r="EU82" i="1"/>
  <c r="DR329" i="1"/>
  <c r="DR279" i="1"/>
  <c r="DR82" i="1"/>
  <c r="DO318" i="1"/>
  <c r="DO273" i="1"/>
  <c r="DO286" i="1" s="1"/>
  <c r="DO300" i="1" s="1"/>
  <c r="DO264" i="1"/>
  <c r="DO268" i="1" s="1"/>
  <c r="EN318" i="1"/>
  <c r="EN273" i="1"/>
  <c r="EN286" i="1" s="1"/>
  <c r="EN300" i="1" s="1"/>
  <c r="EN264" i="1"/>
  <c r="EN268" i="1" s="1"/>
  <c r="M318" i="1"/>
  <c r="M273" i="1"/>
  <c r="M286" i="1" s="1"/>
  <c r="M300" i="1" s="1"/>
  <c r="M264" i="1"/>
  <c r="M268" i="1" s="1"/>
  <c r="CF272" i="1"/>
  <c r="CF248" i="1"/>
  <c r="CF254" i="1" s="1"/>
  <c r="CF257" i="1" s="1"/>
  <c r="CP272" i="1"/>
  <c r="CP248" i="1"/>
  <c r="CP254" i="1" s="1"/>
  <c r="CP257" i="1" s="1"/>
  <c r="FX319" i="1"/>
  <c r="FX326" i="1" s="1"/>
  <c r="FX277" i="1"/>
  <c r="FZ124" i="1"/>
  <c r="FZ125" i="1" s="1"/>
  <c r="DM248" i="1"/>
  <c r="DM254" i="1" s="1"/>
  <c r="DM257" i="1" s="1"/>
  <c r="DM272" i="1"/>
  <c r="FS326" i="1"/>
  <c r="DK275" i="1"/>
  <c r="FD272" i="1"/>
  <c r="FD248" i="1"/>
  <c r="FD254" i="1" s="1"/>
  <c r="FD257" i="1" s="1"/>
  <c r="AW275" i="1"/>
  <c r="EI329" i="1"/>
  <c r="EI279" i="1"/>
  <c r="EI82" i="1"/>
  <c r="CM329" i="1"/>
  <c r="CM279" i="1"/>
  <c r="CM82" i="1"/>
  <c r="DJ329" i="1"/>
  <c r="DJ279" i="1"/>
  <c r="DJ82" i="1"/>
  <c r="BY329" i="1"/>
  <c r="BY330" i="1" s="1"/>
  <c r="BY279" i="1"/>
  <c r="BY82" i="1"/>
  <c r="BG329" i="1"/>
  <c r="BG279" i="1"/>
  <c r="BG82" i="1"/>
  <c r="FO329" i="1"/>
  <c r="FO279" i="1"/>
  <c r="FO82" i="1"/>
  <c r="BN329" i="1"/>
  <c r="BN279" i="1"/>
  <c r="BN82" i="1"/>
  <c r="AH329" i="1"/>
  <c r="AH279" i="1"/>
  <c r="AH82" i="1"/>
  <c r="CI329" i="1"/>
  <c r="CI279" i="1"/>
  <c r="CI82" i="1"/>
  <c r="FI318" i="1"/>
  <c r="FI273" i="1"/>
  <c r="FI286" i="1" s="1"/>
  <c r="FI300" i="1" s="1"/>
  <c r="FI264" i="1"/>
  <c r="FI268" i="1" s="1"/>
  <c r="BS329" i="1"/>
  <c r="BS279" i="1"/>
  <c r="BS82" i="1"/>
  <c r="AK248" i="1"/>
  <c r="AK254" i="1" s="1"/>
  <c r="AK257" i="1" s="1"/>
  <c r="AK272" i="1"/>
  <c r="DI318" i="1"/>
  <c r="DI273" i="1"/>
  <c r="DI286" i="1" s="1"/>
  <c r="DI300" i="1" s="1"/>
  <c r="DI264" i="1"/>
  <c r="DI268" i="1" s="1"/>
  <c r="AA272" i="1"/>
  <c r="AA248" i="1"/>
  <c r="AA254" i="1" s="1"/>
  <c r="AA257" i="1" s="1"/>
  <c r="AF319" i="1"/>
  <c r="AF277" i="1"/>
  <c r="ES248" i="1"/>
  <c r="ES254" i="1" s="1"/>
  <c r="ES257" i="1" s="1"/>
  <c r="ES272" i="1"/>
  <c r="Q318" i="1"/>
  <c r="Q273" i="1"/>
  <c r="Q286" i="1" s="1"/>
  <c r="Q300" i="1" s="1"/>
  <c r="Q264" i="1"/>
  <c r="Q268" i="1" s="1"/>
  <c r="AO329" i="1"/>
  <c r="AO279" i="1"/>
  <c r="AO82" i="1"/>
  <c r="BZ272" i="1"/>
  <c r="BZ248" i="1"/>
  <c r="BZ254" i="1" s="1"/>
  <c r="BZ257" i="1" s="1"/>
  <c r="CJ318" i="1"/>
  <c r="CJ273" i="1"/>
  <c r="CJ286" i="1" s="1"/>
  <c r="CJ300" i="1" s="1"/>
  <c r="CJ264" i="1"/>
  <c r="CJ268" i="1" s="1"/>
  <c r="DC319" i="1"/>
  <c r="DC326" i="1" s="1"/>
  <c r="DC277" i="1"/>
  <c r="BS318" i="1"/>
  <c r="BS273" i="1"/>
  <c r="BS286" i="1" s="1"/>
  <c r="BS300" i="1" s="1"/>
  <c r="BS264" i="1"/>
  <c r="BS268" i="1" s="1"/>
  <c r="CN272" i="1"/>
  <c r="CN248" i="1"/>
  <c r="CN254" i="1" s="1"/>
  <c r="CN257" i="1" s="1"/>
  <c r="U248" i="1"/>
  <c r="U254" i="1" s="1"/>
  <c r="U257" i="1" s="1"/>
  <c r="U272" i="1"/>
  <c r="EM272" i="1"/>
  <c r="EM248" i="1"/>
  <c r="EM254" i="1" s="1"/>
  <c r="EM257" i="1" s="1"/>
  <c r="BD272" i="1"/>
  <c r="BD248" i="1"/>
  <c r="BD254" i="1" s="1"/>
  <c r="BD257" i="1" s="1"/>
  <c r="FP318" i="1"/>
  <c r="FP273" i="1"/>
  <c r="FP286" i="1" s="1"/>
  <c r="FP300" i="1" s="1"/>
  <c r="FP264" i="1"/>
  <c r="FP268" i="1" s="1"/>
  <c r="DI329" i="1"/>
  <c r="DI279" i="1"/>
  <c r="DI82" i="1"/>
  <c r="EV272" i="1"/>
  <c r="EV248" i="1"/>
  <c r="EV254" i="1" s="1"/>
  <c r="EV257" i="1" s="1"/>
  <c r="BT275" i="1"/>
  <c r="EB329" i="1"/>
  <c r="EB279" i="1"/>
  <c r="EB82" i="1"/>
  <c r="AP318" i="1"/>
  <c r="AP273" i="1"/>
  <c r="AP286" i="1" s="1"/>
  <c r="AP300" i="1" s="1"/>
  <c r="AP264" i="1"/>
  <c r="AP268" i="1" s="1"/>
  <c r="CU319" i="1"/>
  <c r="CU326" i="1" s="1"/>
  <c r="CU277" i="1"/>
  <c r="FJ272" i="1"/>
  <c r="FJ248" i="1"/>
  <c r="FJ254" i="1" s="1"/>
  <c r="FJ257" i="1" s="1"/>
  <c r="E318" i="1"/>
  <c r="E273" i="1"/>
  <c r="E286" i="1" s="1"/>
  <c r="E300" i="1" s="1"/>
  <c r="E264" i="1"/>
  <c r="E268" i="1" s="1"/>
  <c r="Q329" i="1"/>
  <c r="Q279" i="1"/>
  <c r="Q82" i="1"/>
  <c r="BT319" i="1"/>
  <c r="BT326" i="1" s="1"/>
  <c r="BT277" i="1"/>
  <c r="FN329" i="1"/>
  <c r="FN279" i="1"/>
  <c r="FN275" i="1"/>
  <c r="FN82" i="1"/>
  <c r="AO318" i="1"/>
  <c r="AO273" i="1"/>
  <c r="AO286" i="1" s="1"/>
  <c r="AO300" i="1" s="1"/>
  <c r="AO264" i="1"/>
  <c r="AO268" i="1" s="1"/>
  <c r="EJ318" i="1"/>
  <c r="EJ273" i="1"/>
  <c r="EJ286" i="1" s="1"/>
  <c r="EJ300" i="1" s="1"/>
  <c r="EJ264" i="1"/>
  <c r="EJ268" i="1" s="1"/>
  <c r="CS326" i="1"/>
  <c r="DO329" i="1"/>
  <c r="DO279" i="1"/>
  <c r="DO82" i="1"/>
  <c r="FK272" i="1"/>
  <c r="FK248" i="1"/>
  <c r="FK254" i="1" s="1"/>
  <c r="FK257" i="1" s="1"/>
  <c r="CT272" i="1"/>
  <c r="CT248" i="1"/>
  <c r="CT254" i="1" s="1"/>
  <c r="CT257" i="1" s="1"/>
  <c r="EN329" i="1"/>
  <c r="EN279" i="1"/>
  <c r="EN82" i="1"/>
  <c r="M329" i="1"/>
  <c r="M279" i="1"/>
  <c r="M275" i="1"/>
  <c r="M82" i="1"/>
  <c r="AZ318" i="1"/>
  <c r="AZ326" i="1" s="1"/>
  <c r="AZ273" i="1"/>
  <c r="AZ286" i="1" s="1"/>
  <c r="AZ300" i="1" s="1"/>
  <c r="EQ272" i="1"/>
  <c r="EQ248" i="1"/>
  <c r="EQ254" i="1" s="1"/>
  <c r="EC319" i="1"/>
  <c r="EC326" i="1" s="1"/>
  <c r="EC277" i="1"/>
  <c r="AR272" i="1"/>
  <c r="AR248" i="1"/>
  <c r="AR254" i="1" s="1"/>
  <c r="AR257" i="1" s="1"/>
  <c r="EF318" i="1"/>
  <c r="EF273" i="1"/>
  <c r="EF286" i="1" s="1"/>
  <c r="EF300" i="1" s="1"/>
  <c r="EF264" i="1"/>
  <c r="EF268" i="1" s="1"/>
  <c r="O272" i="1"/>
  <c r="O248" i="1"/>
  <c r="O254" i="1" s="1"/>
  <c r="O257" i="1" s="1"/>
  <c r="DF318" i="1"/>
  <c r="DF273" i="1"/>
  <c r="DF286" i="1" s="1"/>
  <c r="DF300" i="1" s="1"/>
  <c r="DF264" i="1"/>
  <c r="DF268" i="1" s="1"/>
  <c r="FR326" i="1"/>
  <c r="EY319" i="1"/>
  <c r="EY326" i="1" s="1"/>
  <c r="EY277" i="1"/>
  <c r="AY318" i="1"/>
  <c r="AY273" i="1"/>
  <c r="AY286" i="1" s="1"/>
  <c r="AY300" i="1" s="1"/>
  <c r="AY264" i="1"/>
  <c r="AY268" i="1" s="1"/>
  <c r="DS318" i="1"/>
  <c r="DS273" i="1"/>
  <c r="DS286" i="1" s="1"/>
  <c r="DS300" i="1" s="1"/>
  <c r="DS264" i="1"/>
  <c r="DS268" i="1" s="1"/>
  <c r="Y318" i="1"/>
  <c r="Y273" i="1"/>
  <c r="Y286" i="1" s="1"/>
  <c r="Y300" i="1" s="1"/>
  <c r="Y264" i="1"/>
  <c r="Y268" i="1" s="1"/>
  <c r="I318" i="1"/>
  <c r="I273" i="1"/>
  <c r="I286" i="1" s="1"/>
  <c r="I300" i="1" s="1"/>
  <c r="I264" i="1"/>
  <c r="I268" i="1" s="1"/>
  <c r="FU329" i="1"/>
  <c r="FU279" i="1"/>
  <c r="FU82" i="1"/>
  <c r="L318" i="1"/>
  <c r="L273" i="1"/>
  <c r="L286" i="1" s="1"/>
  <c r="L300" i="1" s="1"/>
  <c r="L264" i="1"/>
  <c r="L268" i="1" s="1"/>
  <c r="FQ318" i="1"/>
  <c r="FQ273" i="1"/>
  <c r="FQ286" i="1" s="1"/>
  <c r="FQ300" i="1" s="1"/>
  <c r="FQ264" i="1"/>
  <c r="FQ268" i="1" s="1"/>
  <c r="CQ318" i="1"/>
  <c r="CQ273" i="1"/>
  <c r="CQ286" i="1" s="1"/>
  <c r="CQ300" i="1" s="1"/>
  <c r="CQ264" i="1"/>
  <c r="CQ268" i="1" s="1"/>
  <c r="DH318" i="1"/>
  <c r="DH273" i="1"/>
  <c r="DH286" i="1" s="1"/>
  <c r="DH300" i="1" s="1"/>
  <c r="DH264" i="1"/>
  <c r="DH268" i="1" s="1"/>
  <c r="DN318" i="1"/>
  <c r="DN273" i="1"/>
  <c r="DN286" i="1" s="1"/>
  <c r="DN300" i="1" s="1"/>
  <c r="DN264" i="1"/>
  <c r="DN268" i="1" s="1"/>
  <c r="DL318" i="1"/>
  <c r="DL273" i="1"/>
  <c r="DL286" i="1" s="1"/>
  <c r="DL300" i="1" s="1"/>
  <c r="DL264" i="1"/>
  <c r="DL268" i="1" s="1"/>
  <c r="ET272" i="1"/>
  <c r="ET248" i="1"/>
  <c r="ET254" i="1" s="1"/>
  <c r="ET257" i="1" s="1"/>
  <c r="EZ272" i="1"/>
  <c r="EZ248" i="1"/>
  <c r="EZ254" i="1" s="1"/>
  <c r="EZ257" i="1" s="1"/>
  <c r="N272" i="1"/>
  <c r="N248" i="1"/>
  <c r="N254" i="1" s="1"/>
  <c r="N257" i="1" s="1"/>
  <c r="S318" i="1"/>
  <c r="S273" i="1"/>
  <c r="S286" i="1" s="1"/>
  <c r="S300" i="1" s="1"/>
  <c r="S264" i="1"/>
  <c r="S268" i="1" s="1"/>
  <c r="EF329" i="1"/>
  <c r="EF279" i="1"/>
  <c r="EF82" i="1"/>
  <c r="DF329" i="1"/>
  <c r="DF279" i="1"/>
  <c r="DF82" i="1"/>
  <c r="CE272" i="1"/>
  <c r="CE248" i="1"/>
  <c r="CE254" i="1" s="1"/>
  <c r="CE257" i="1" s="1"/>
  <c r="AI272" i="1"/>
  <c r="AI248" i="1"/>
  <c r="AI254" i="1" s="1"/>
  <c r="AI257" i="1" s="1"/>
  <c r="FV318" i="1"/>
  <c r="FV273" i="1"/>
  <c r="FV286" i="1" s="1"/>
  <c r="FV300" i="1" s="1"/>
  <c r="FV264" i="1"/>
  <c r="FV268" i="1" s="1"/>
  <c r="AY329" i="1"/>
  <c r="AY279" i="1"/>
  <c r="AY82" i="1"/>
  <c r="DS329" i="1"/>
  <c r="DS279" i="1"/>
  <c r="DS82" i="1"/>
  <c r="Y329" i="1"/>
  <c r="Y279" i="1"/>
  <c r="Y82" i="1"/>
  <c r="I329" i="1"/>
  <c r="I279" i="1"/>
  <c r="I82" i="1"/>
  <c r="FU318" i="1"/>
  <c r="FU273" i="1"/>
  <c r="FU286" i="1" s="1"/>
  <c r="FU300" i="1" s="1"/>
  <c r="FU264" i="1"/>
  <c r="FU268" i="1" s="1"/>
  <c r="L329" i="1"/>
  <c r="L279" i="1"/>
  <c r="L82" i="1"/>
  <c r="FQ329" i="1"/>
  <c r="FQ279" i="1"/>
  <c r="FQ82" i="1"/>
  <c r="CQ329" i="1"/>
  <c r="CQ279" i="1"/>
  <c r="CQ82" i="1"/>
  <c r="DH329" i="1"/>
  <c r="DH279" i="1"/>
  <c r="DH275" i="1"/>
  <c r="DH82" i="1"/>
  <c r="DN329" i="1"/>
  <c r="DN279" i="1"/>
  <c r="DN82" i="1"/>
  <c r="DL329" i="1"/>
  <c r="DL279" i="1"/>
  <c r="DL82" i="1"/>
  <c r="EN275" i="1" l="1"/>
  <c r="DO275" i="1"/>
  <c r="FO275" i="1"/>
  <c r="EB275" i="1"/>
  <c r="AF326" i="1"/>
  <c r="AF329" i="1"/>
  <c r="Q275" i="1"/>
  <c r="CM275" i="1"/>
  <c r="CZ275" i="1"/>
  <c r="J275" i="1"/>
  <c r="AF82" i="1"/>
  <c r="AF275" i="1"/>
  <c r="CQ275" i="1"/>
  <c r="L275" i="1"/>
  <c r="DI275" i="1"/>
  <c r="DJ275" i="1"/>
  <c r="BO275" i="1"/>
  <c r="CX275" i="1"/>
  <c r="DV318" i="1"/>
  <c r="DV273" i="1"/>
  <c r="DV286" i="1" s="1"/>
  <c r="DV300" i="1" s="1"/>
  <c r="DV264" i="1"/>
  <c r="DV268" i="1" s="1"/>
  <c r="DE273" i="1"/>
  <c r="DE286" i="1" s="1"/>
  <c r="DE300" i="1" s="1"/>
  <c r="DE264" i="1"/>
  <c r="DE268" i="1" s="1"/>
  <c r="DE318" i="1"/>
  <c r="DV82" i="1"/>
  <c r="DV329" i="1"/>
  <c r="DV279" i="1"/>
  <c r="DV275" i="1"/>
  <c r="DE279" i="1"/>
  <c r="DE275" i="1"/>
  <c r="DE82" i="1"/>
  <c r="DE329" i="1"/>
  <c r="I275" i="1"/>
  <c r="DF275" i="1"/>
  <c r="BN275" i="1"/>
  <c r="BU318" i="1"/>
  <c r="BU273" i="1"/>
  <c r="BU286" i="1" s="1"/>
  <c r="BU300" i="1" s="1"/>
  <c r="BU264" i="1"/>
  <c r="BU268" i="1" s="1"/>
  <c r="BU279" i="1"/>
  <c r="BU329" i="1"/>
  <c r="BU82" i="1"/>
  <c r="BX264" i="1"/>
  <c r="BX268" i="1" s="1"/>
  <c r="BX273" i="1"/>
  <c r="BX318" i="1"/>
  <c r="EX82" i="1"/>
  <c r="EX279" i="1"/>
  <c r="EX329" i="1"/>
  <c r="P82" i="1"/>
  <c r="P329" i="1"/>
  <c r="P279" i="1"/>
  <c r="Y275" i="1"/>
  <c r="DS275" i="1"/>
  <c r="EF275" i="1"/>
  <c r="AO275" i="1"/>
  <c r="CI275" i="1"/>
  <c r="AH275" i="1"/>
  <c r="BG275" i="1"/>
  <c r="BY275" i="1"/>
  <c r="EI275" i="1"/>
  <c r="DR275" i="1"/>
  <c r="EU275" i="1"/>
  <c r="BX329" i="1"/>
  <c r="BX279" i="1"/>
  <c r="BX82" i="1"/>
  <c r="DP279" i="1"/>
  <c r="DP82" i="1"/>
  <c r="DP329" i="1"/>
  <c r="FW82" i="1"/>
  <c r="FW329" i="1"/>
  <c r="FW279" i="1"/>
  <c r="FW264" i="1"/>
  <c r="FW268" i="1" s="1"/>
  <c r="FW318" i="1"/>
  <c r="FW273" i="1"/>
  <c r="FW286" i="1" s="1"/>
  <c r="FW300" i="1" s="1"/>
  <c r="DL275" i="1"/>
  <c r="DN275" i="1"/>
  <c r="FQ275" i="1"/>
  <c r="BS275" i="1"/>
  <c r="DP318" i="1"/>
  <c r="DP264" i="1"/>
  <c r="DP268" i="1" s="1"/>
  <c r="DP273" i="1"/>
  <c r="DP286" i="1" s="1"/>
  <c r="DP300" i="1" s="1"/>
  <c r="EH329" i="1"/>
  <c r="EH279" i="1"/>
  <c r="EH82" i="1"/>
  <c r="EX273" i="1"/>
  <c r="EX286" i="1" s="1"/>
  <c r="EX300" i="1" s="1"/>
  <c r="EX264" i="1"/>
  <c r="EX268" i="1" s="1"/>
  <c r="EX318" i="1"/>
  <c r="P264" i="1"/>
  <c r="P268" i="1" s="1"/>
  <c r="P273" i="1"/>
  <c r="P286" i="1" s="1"/>
  <c r="P300" i="1" s="1"/>
  <c r="P318" i="1"/>
  <c r="EH264" i="1"/>
  <c r="EH268" i="1" s="1"/>
  <c r="EH318" i="1"/>
  <c r="EH273" i="1"/>
  <c r="EZ318" i="1"/>
  <c r="EZ273" i="1"/>
  <c r="EZ286" i="1" s="1"/>
  <c r="EZ300" i="1" s="1"/>
  <c r="EZ264" i="1"/>
  <c r="EZ268" i="1" s="1"/>
  <c r="ET318" i="1"/>
  <c r="ET273" i="1"/>
  <c r="ET286" i="1" s="1"/>
  <c r="ET300" i="1" s="1"/>
  <c r="ET264" i="1"/>
  <c r="ET268" i="1" s="1"/>
  <c r="DH319" i="1"/>
  <c r="DH277" i="1"/>
  <c r="DS319" i="1"/>
  <c r="DS326" i="1" s="1"/>
  <c r="DS277" i="1"/>
  <c r="FK329" i="1"/>
  <c r="FK279" i="1"/>
  <c r="FK82" i="1"/>
  <c r="AO319" i="1"/>
  <c r="AO326" i="1" s="1"/>
  <c r="AO277" i="1"/>
  <c r="FJ318" i="1"/>
  <c r="FJ273" i="1"/>
  <c r="FJ286" i="1" s="1"/>
  <c r="FJ300" i="1" s="1"/>
  <c r="FJ264" i="1"/>
  <c r="FJ268" i="1" s="1"/>
  <c r="AP319" i="1"/>
  <c r="AP326" i="1" s="1"/>
  <c r="AP277" i="1"/>
  <c r="EM329" i="1"/>
  <c r="EM279" i="1"/>
  <c r="EM82" i="1"/>
  <c r="CN318" i="1"/>
  <c r="CN273" i="1"/>
  <c r="CN286" i="1" s="1"/>
  <c r="CN300" i="1" s="1"/>
  <c r="CN264" i="1"/>
  <c r="CN268" i="1" s="1"/>
  <c r="CJ319" i="1"/>
  <c r="CJ326" i="1" s="1"/>
  <c r="CJ277" i="1"/>
  <c r="BZ318" i="1"/>
  <c r="BZ273" i="1"/>
  <c r="BZ286" i="1" s="1"/>
  <c r="BZ300" i="1" s="1"/>
  <c r="BZ264" i="1"/>
  <c r="BZ268" i="1" s="1"/>
  <c r="AA318" i="1"/>
  <c r="AA273" i="1"/>
  <c r="AA286" i="1" s="1"/>
  <c r="AA300" i="1" s="1"/>
  <c r="AA264" i="1"/>
  <c r="AA268" i="1" s="1"/>
  <c r="FF318" i="1"/>
  <c r="FF273" i="1"/>
  <c r="FF286" i="1" s="1"/>
  <c r="FF300" i="1" s="1"/>
  <c r="FF264" i="1"/>
  <c r="FF268" i="1" s="1"/>
  <c r="CD318" i="1"/>
  <c r="CD273" i="1"/>
  <c r="CD286" i="1" s="1"/>
  <c r="CD300" i="1" s="1"/>
  <c r="CD264" i="1"/>
  <c r="CD268" i="1" s="1"/>
  <c r="AL318" i="1"/>
  <c r="AL273" i="1"/>
  <c r="AL286" i="1" s="1"/>
  <c r="AL300" i="1" s="1"/>
  <c r="AL264" i="1"/>
  <c r="AL268" i="1" s="1"/>
  <c r="AT318" i="1"/>
  <c r="AT273" i="1"/>
  <c r="AT286" i="1" s="1"/>
  <c r="AT300" i="1" s="1"/>
  <c r="AT264" i="1"/>
  <c r="AT268" i="1" s="1"/>
  <c r="CK329" i="1"/>
  <c r="CK279" i="1"/>
  <c r="CK82" i="1"/>
  <c r="K318" i="1"/>
  <c r="K273" i="1"/>
  <c r="K286" i="1" s="1"/>
  <c r="K300" i="1" s="1"/>
  <c r="K264" i="1"/>
  <c r="K268" i="1" s="1"/>
  <c r="DD318" i="1"/>
  <c r="DD273" i="1"/>
  <c r="DD286" i="1" s="1"/>
  <c r="DD300" i="1" s="1"/>
  <c r="DD264" i="1"/>
  <c r="DD268" i="1" s="1"/>
  <c r="FC318" i="1"/>
  <c r="FC273" i="1"/>
  <c r="FC286" i="1" s="1"/>
  <c r="FC300" i="1" s="1"/>
  <c r="FC264" i="1"/>
  <c r="FC268" i="1" s="1"/>
  <c r="F329" i="1"/>
  <c r="F279" i="1"/>
  <c r="F82" i="1"/>
  <c r="BO319" i="1"/>
  <c r="BO326" i="1" s="1"/>
  <c r="BO277" i="1"/>
  <c r="AH319" i="1"/>
  <c r="AH326" i="1" s="1"/>
  <c r="AH277" i="1"/>
  <c r="BY319" i="1"/>
  <c r="BY326" i="1" s="1"/>
  <c r="BY277" i="1"/>
  <c r="FM318" i="1"/>
  <c r="FM273" i="1"/>
  <c r="FM286" i="1" s="1"/>
  <c r="FM300" i="1" s="1"/>
  <c r="FM264" i="1"/>
  <c r="FM268" i="1" s="1"/>
  <c r="CJ275" i="1"/>
  <c r="CZ319" i="1"/>
  <c r="CZ326" i="1" s="1"/>
  <c r="CZ277" i="1"/>
  <c r="EL329" i="1"/>
  <c r="EL279" i="1"/>
  <c r="EL82" i="1"/>
  <c r="CC329" i="1"/>
  <c r="CC279" i="1"/>
  <c r="CC82" i="1"/>
  <c r="V318" i="1"/>
  <c r="V273" i="1"/>
  <c r="V286" i="1" s="1"/>
  <c r="V300" i="1" s="1"/>
  <c r="V264" i="1"/>
  <c r="V268" i="1" s="1"/>
  <c r="AJ318" i="1"/>
  <c r="AJ273" i="1"/>
  <c r="AJ286" i="1" s="1"/>
  <c r="AJ300" i="1" s="1"/>
  <c r="AJ264" i="1"/>
  <c r="AJ268" i="1" s="1"/>
  <c r="DZ318" i="1"/>
  <c r="DZ273" i="1"/>
  <c r="DZ286" i="1" s="1"/>
  <c r="DZ300" i="1" s="1"/>
  <c r="DZ264" i="1"/>
  <c r="DZ268" i="1" s="1"/>
  <c r="X329" i="1"/>
  <c r="X279" i="1"/>
  <c r="X82" i="1"/>
  <c r="BM318" i="1"/>
  <c r="BM273" i="1"/>
  <c r="BM286" i="1" s="1"/>
  <c r="BM300" i="1" s="1"/>
  <c r="BM264" i="1"/>
  <c r="BM268" i="1" s="1"/>
  <c r="AE329" i="1"/>
  <c r="AE279" i="1"/>
  <c r="AE82" i="1"/>
  <c r="Z329" i="1"/>
  <c r="Z279" i="1"/>
  <c r="Z82" i="1"/>
  <c r="FE329" i="1"/>
  <c r="FE279" i="1"/>
  <c r="FE82" i="1"/>
  <c r="FH318" i="1"/>
  <c r="FH273" i="1"/>
  <c r="FH286" i="1" s="1"/>
  <c r="FH300" i="1" s="1"/>
  <c r="FH264" i="1"/>
  <c r="FH268" i="1" s="1"/>
  <c r="FP275" i="1"/>
  <c r="CL318" i="1"/>
  <c r="CL273" i="1"/>
  <c r="CL286" i="1" s="1"/>
  <c r="CL300" i="1" s="1"/>
  <c r="CL264" i="1"/>
  <c r="CL268" i="1" s="1"/>
  <c r="EE318" i="1"/>
  <c r="EE273" i="1"/>
  <c r="EE286" i="1" s="1"/>
  <c r="EE300" i="1" s="1"/>
  <c r="EE264" i="1"/>
  <c r="EE268" i="1" s="1"/>
  <c r="FL318" i="1"/>
  <c r="FL273" i="1"/>
  <c r="FL286" i="1" s="1"/>
  <c r="FL300" i="1" s="1"/>
  <c r="FL264" i="1"/>
  <c r="FL268" i="1" s="1"/>
  <c r="AX318" i="1"/>
  <c r="AX273" i="1"/>
  <c r="AX286" i="1" s="1"/>
  <c r="AX300" i="1" s="1"/>
  <c r="AX264" i="1"/>
  <c r="AX268" i="1" s="1"/>
  <c r="AB318" i="1"/>
  <c r="AB273" i="1"/>
  <c r="AB286" i="1" s="1"/>
  <c r="AB300" i="1" s="1"/>
  <c r="AB264" i="1"/>
  <c r="AB268" i="1" s="1"/>
  <c r="DT318" i="1"/>
  <c r="DT273" i="1"/>
  <c r="DT286" i="1" s="1"/>
  <c r="DT300" i="1" s="1"/>
  <c r="DT264" i="1"/>
  <c r="DT268" i="1" s="1"/>
  <c r="BF318" i="1"/>
  <c r="BF273" i="1"/>
  <c r="BF286" i="1" s="1"/>
  <c r="BF300" i="1" s="1"/>
  <c r="BF264" i="1"/>
  <c r="BF268" i="1" s="1"/>
  <c r="BQ329" i="1"/>
  <c r="BQ279" i="1"/>
  <c r="BQ82" i="1"/>
  <c r="H318" i="1"/>
  <c r="H273" i="1"/>
  <c r="H286" i="1" s="1"/>
  <c r="H300" i="1" s="1"/>
  <c r="H264" i="1"/>
  <c r="H268" i="1" s="1"/>
  <c r="AV318" i="1"/>
  <c r="AV273" i="1"/>
  <c r="AV286" i="1" s="1"/>
  <c r="AV300" i="1" s="1"/>
  <c r="AV264" i="1"/>
  <c r="AV268" i="1" s="1"/>
  <c r="CA318" i="1"/>
  <c r="CA273" i="1"/>
  <c r="CA286" i="1" s="1"/>
  <c r="CA300" i="1" s="1"/>
  <c r="CA264" i="1"/>
  <c r="CA268" i="1" s="1"/>
  <c r="CH318" i="1"/>
  <c r="CH273" i="1"/>
  <c r="CH286" i="1" s="1"/>
  <c r="CH300" i="1" s="1"/>
  <c r="CH264" i="1"/>
  <c r="CH268" i="1" s="1"/>
  <c r="G318" i="1"/>
  <c r="G273" i="1"/>
  <c r="G286" i="1" s="1"/>
  <c r="G300" i="1" s="1"/>
  <c r="G264" i="1"/>
  <c r="G268" i="1" s="1"/>
  <c r="T318" i="1"/>
  <c r="T273" i="1"/>
  <c r="T286" i="1" s="1"/>
  <c r="T300" i="1" s="1"/>
  <c r="T264" i="1"/>
  <c r="T268" i="1" s="1"/>
  <c r="BL318" i="1"/>
  <c r="BL273" i="1"/>
  <c r="BL286" i="1" s="1"/>
  <c r="BL300" i="1" s="1"/>
  <c r="BL264" i="1"/>
  <c r="BL268" i="1" s="1"/>
  <c r="AN318" i="1"/>
  <c r="AN273" i="1"/>
  <c r="AN286" i="1" s="1"/>
  <c r="AN300" i="1" s="1"/>
  <c r="AN264" i="1"/>
  <c r="AN268" i="1" s="1"/>
  <c r="FA318" i="1"/>
  <c r="FA273" i="1"/>
  <c r="FA286" i="1" s="1"/>
  <c r="FA300" i="1" s="1"/>
  <c r="FA264" i="1"/>
  <c r="FA268" i="1" s="1"/>
  <c r="CB318" i="1"/>
  <c r="CB273" i="1"/>
  <c r="CB286" i="1" s="1"/>
  <c r="CB300" i="1" s="1"/>
  <c r="CB264" i="1"/>
  <c r="CB268" i="1" s="1"/>
  <c r="ER318" i="1"/>
  <c r="ER273" i="1"/>
  <c r="ER286" i="1" s="1"/>
  <c r="ER300" i="1" s="1"/>
  <c r="ER264" i="1"/>
  <c r="ER268" i="1" s="1"/>
  <c r="DQ318" i="1"/>
  <c r="DQ273" i="1"/>
  <c r="DQ286" i="1" s="1"/>
  <c r="DQ300" i="1" s="1"/>
  <c r="DQ264" i="1"/>
  <c r="DQ268" i="1" s="1"/>
  <c r="BV318" i="1"/>
  <c r="BV273" i="1"/>
  <c r="BV286" i="1" s="1"/>
  <c r="BV300" i="1" s="1"/>
  <c r="BV264" i="1"/>
  <c r="BV268" i="1" s="1"/>
  <c r="AY275" i="1"/>
  <c r="AI318" i="1"/>
  <c r="AI273" i="1"/>
  <c r="AI286" i="1" s="1"/>
  <c r="AI300" i="1" s="1"/>
  <c r="AI264" i="1"/>
  <c r="AI268" i="1" s="1"/>
  <c r="CE318" i="1"/>
  <c r="CE273" i="1"/>
  <c r="CE286" i="1" s="1"/>
  <c r="CE300" i="1" s="1"/>
  <c r="CE264" i="1"/>
  <c r="CE268" i="1" s="1"/>
  <c r="EZ329" i="1"/>
  <c r="EZ279" i="1"/>
  <c r="EZ82" i="1"/>
  <c r="ET329" i="1"/>
  <c r="ET279" i="1"/>
  <c r="ET82" i="1"/>
  <c r="DN319" i="1"/>
  <c r="DN326" i="1" s="1"/>
  <c r="DN277" i="1"/>
  <c r="L319" i="1"/>
  <c r="L326" i="1" s="1"/>
  <c r="L277" i="1"/>
  <c r="FU275" i="1"/>
  <c r="Y319" i="1"/>
  <c r="Y277" i="1"/>
  <c r="O318" i="1"/>
  <c r="O273" i="1"/>
  <c r="O286" i="1" s="1"/>
  <c r="O300" i="1" s="1"/>
  <c r="O264" i="1"/>
  <c r="O268" i="1" s="1"/>
  <c r="EQ329" i="1"/>
  <c r="EQ279" i="1"/>
  <c r="EQ275" i="1"/>
  <c r="EQ82" i="1"/>
  <c r="CT318" i="1"/>
  <c r="CT273" i="1"/>
  <c r="CT286" i="1" s="1"/>
  <c r="CT300" i="1" s="1"/>
  <c r="CT264" i="1"/>
  <c r="CT268" i="1" s="1"/>
  <c r="EJ319" i="1"/>
  <c r="EJ277" i="1"/>
  <c r="E319" i="1"/>
  <c r="E277" i="1"/>
  <c r="FJ329" i="1"/>
  <c r="FJ279" i="1"/>
  <c r="FJ82" i="1"/>
  <c r="BD318" i="1"/>
  <c r="BD273" i="1"/>
  <c r="BD286" i="1" s="1"/>
  <c r="BD300" i="1" s="1"/>
  <c r="BD264" i="1"/>
  <c r="BD268" i="1" s="1"/>
  <c r="U329" i="1"/>
  <c r="U279" i="1"/>
  <c r="U82" i="1"/>
  <c r="CN329" i="1"/>
  <c r="CN279" i="1"/>
  <c r="CN82" i="1"/>
  <c r="BZ329" i="1"/>
  <c r="BZ279" i="1"/>
  <c r="BZ82" i="1"/>
  <c r="AA329" i="1"/>
  <c r="AA279" i="1"/>
  <c r="AA82" i="1"/>
  <c r="AK329" i="1"/>
  <c r="AK279" i="1"/>
  <c r="AK82" i="1"/>
  <c r="FD318" i="1"/>
  <c r="FD273" i="1"/>
  <c r="FD286" i="1" s="1"/>
  <c r="FD300" i="1" s="1"/>
  <c r="FD264" i="1"/>
  <c r="FD268" i="1" s="1"/>
  <c r="DM329" i="1"/>
  <c r="DM279" i="1"/>
  <c r="DM82" i="1"/>
  <c r="C207" i="1"/>
  <c r="FZ128" i="1"/>
  <c r="CF318" i="1"/>
  <c r="CF273" i="1"/>
  <c r="CF286" i="1" s="1"/>
  <c r="CF300" i="1" s="1"/>
  <c r="CF264" i="1"/>
  <c r="CF268" i="1" s="1"/>
  <c r="FF329" i="1"/>
  <c r="FF279" i="1"/>
  <c r="FF82" i="1"/>
  <c r="CD329" i="1"/>
  <c r="CD279" i="1"/>
  <c r="CD275" i="1"/>
  <c r="CD82" i="1"/>
  <c r="AL329" i="1"/>
  <c r="AL279" i="1"/>
  <c r="AL82" i="1"/>
  <c r="AT329" i="1"/>
  <c r="AT279" i="1"/>
  <c r="AT82" i="1"/>
  <c r="K329" i="1"/>
  <c r="K279" i="1"/>
  <c r="K275" i="1"/>
  <c r="K82" i="1"/>
  <c r="BA319" i="1"/>
  <c r="BA326" i="1" s="1"/>
  <c r="BA277" i="1"/>
  <c r="DD329" i="1"/>
  <c r="DD279" i="1"/>
  <c r="DD82" i="1"/>
  <c r="FC329" i="1"/>
  <c r="FC279" i="1"/>
  <c r="FC82" i="1"/>
  <c r="CG329" i="1"/>
  <c r="CG279" i="1"/>
  <c r="CG82" i="1"/>
  <c r="FI275" i="1"/>
  <c r="CI319" i="1"/>
  <c r="CI326" i="1" s="1"/>
  <c r="CI277" i="1"/>
  <c r="BG319" i="1"/>
  <c r="BG326" i="1" s="1"/>
  <c r="BG277" i="1"/>
  <c r="EI319" i="1"/>
  <c r="EI277" i="1"/>
  <c r="FV275" i="1"/>
  <c r="S275" i="1"/>
  <c r="FM329" i="1"/>
  <c r="FM279" i="1"/>
  <c r="FM82" i="1"/>
  <c r="CV318" i="1"/>
  <c r="CV273" i="1"/>
  <c r="CV286" i="1" s="1"/>
  <c r="CV300" i="1" s="1"/>
  <c r="CV264" i="1"/>
  <c r="CV268" i="1" s="1"/>
  <c r="BR319" i="1"/>
  <c r="BR326" i="1" s="1"/>
  <c r="BR277" i="1"/>
  <c r="CC318" i="1"/>
  <c r="CC273" i="1"/>
  <c r="CC286" i="1" s="1"/>
  <c r="CC300" i="1" s="1"/>
  <c r="CC264" i="1"/>
  <c r="CC268" i="1" s="1"/>
  <c r="V329" i="1"/>
  <c r="V279" i="1"/>
  <c r="V82" i="1"/>
  <c r="AJ329" i="1"/>
  <c r="AJ279" i="1"/>
  <c r="AJ82" i="1"/>
  <c r="DZ329" i="1"/>
  <c r="DZ279" i="1"/>
  <c r="DZ82" i="1"/>
  <c r="FB318" i="1"/>
  <c r="FB273" i="1"/>
  <c r="FB286" i="1" s="1"/>
  <c r="FB300" i="1" s="1"/>
  <c r="FB264" i="1"/>
  <c r="FB268" i="1" s="1"/>
  <c r="FG318" i="1"/>
  <c r="FG273" i="1"/>
  <c r="FG286" i="1" s="1"/>
  <c r="FG300" i="1" s="1"/>
  <c r="FG264" i="1"/>
  <c r="FG268" i="1" s="1"/>
  <c r="CX319" i="1"/>
  <c r="CX326" i="1" s="1"/>
  <c r="CX277" i="1"/>
  <c r="FE318" i="1"/>
  <c r="FE273" i="1"/>
  <c r="FE286" i="1" s="1"/>
  <c r="FE300" i="1" s="1"/>
  <c r="FE264" i="1"/>
  <c r="FE268" i="1" s="1"/>
  <c r="FH329" i="1"/>
  <c r="FH279" i="1"/>
  <c r="FH82" i="1"/>
  <c r="CL329" i="1"/>
  <c r="CL279" i="1"/>
  <c r="CL82" i="1"/>
  <c r="EE329" i="1"/>
  <c r="EE279" i="1"/>
  <c r="EE82" i="1"/>
  <c r="FL329" i="1"/>
  <c r="FL279" i="1"/>
  <c r="FL82" i="1"/>
  <c r="AX329" i="1"/>
  <c r="AX279" i="1"/>
  <c r="AX82" i="1"/>
  <c r="AB329" i="1"/>
  <c r="AB279" i="1"/>
  <c r="AB82" i="1"/>
  <c r="DT329" i="1"/>
  <c r="DT279" i="1"/>
  <c r="DT82" i="1"/>
  <c r="BF329" i="1"/>
  <c r="BF279" i="1"/>
  <c r="BF82" i="1"/>
  <c r="BQ318" i="1"/>
  <c r="BQ273" i="1"/>
  <c r="BQ286" i="1" s="1"/>
  <c r="BQ300" i="1" s="1"/>
  <c r="BQ264" i="1"/>
  <c r="BQ268" i="1" s="1"/>
  <c r="H329" i="1"/>
  <c r="H279" i="1"/>
  <c r="H82" i="1"/>
  <c r="AV329" i="1"/>
  <c r="AV279" i="1"/>
  <c r="AV82" i="1"/>
  <c r="CA329" i="1"/>
  <c r="CA279" i="1"/>
  <c r="CA275" i="1"/>
  <c r="CA82" i="1"/>
  <c r="CH329" i="1"/>
  <c r="CH279" i="1"/>
  <c r="CH82" i="1"/>
  <c r="G329" i="1"/>
  <c r="G279" i="1"/>
  <c r="G275" i="1"/>
  <c r="G82" i="1"/>
  <c r="T329" i="1"/>
  <c r="T279" i="1"/>
  <c r="T82" i="1"/>
  <c r="BL329" i="1"/>
  <c r="BL279" i="1"/>
  <c r="BL275" i="1"/>
  <c r="BL82" i="1"/>
  <c r="AN329" i="1"/>
  <c r="AN279" i="1"/>
  <c r="AN82" i="1"/>
  <c r="FA329" i="1"/>
  <c r="FA279" i="1"/>
  <c r="FA82" i="1"/>
  <c r="CB329" i="1"/>
  <c r="CB279" i="1"/>
  <c r="CB82" i="1"/>
  <c r="ER329" i="1"/>
  <c r="ER279" i="1"/>
  <c r="ER275" i="1"/>
  <c r="ER82" i="1"/>
  <c r="DQ329" i="1"/>
  <c r="DQ279" i="1"/>
  <c r="DQ82" i="1"/>
  <c r="BV329" i="1"/>
  <c r="BV279" i="1"/>
  <c r="BV275" i="1"/>
  <c r="BV82" i="1"/>
  <c r="FV319" i="1"/>
  <c r="FV326" i="1" s="1"/>
  <c r="FV277" i="1"/>
  <c r="AI329" i="1"/>
  <c r="AI279" i="1"/>
  <c r="AI82" i="1"/>
  <c r="CE329" i="1"/>
  <c r="CE279" i="1"/>
  <c r="CE82" i="1"/>
  <c r="N318" i="1"/>
  <c r="N273" i="1"/>
  <c r="N286" i="1" s="1"/>
  <c r="N300" i="1" s="1"/>
  <c r="N264" i="1"/>
  <c r="N268" i="1" s="1"/>
  <c r="N319" i="1" s="1"/>
  <c r="DL319" i="1"/>
  <c r="DL326" i="1" s="1"/>
  <c r="DL277" i="1"/>
  <c r="DH326" i="1"/>
  <c r="FQ319" i="1"/>
  <c r="FQ326" i="1" s="1"/>
  <c r="FQ277" i="1"/>
  <c r="I319" i="1"/>
  <c r="I326" i="1" s="1"/>
  <c r="I277" i="1"/>
  <c r="DF319" i="1"/>
  <c r="DF326" i="1" s="1"/>
  <c r="DF277" i="1"/>
  <c r="O329" i="1"/>
  <c r="O279" i="1"/>
  <c r="O82" i="1"/>
  <c r="AR318" i="1"/>
  <c r="AR273" i="1"/>
  <c r="AR286" i="1" s="1"/>
  <c r="AR300" i="1" s="1"/>
  <c r="AR264" i="1"/>
  <c r="AR268" i="1" s="1"/>
  <c r="CT329" i="1"/>
  <c r="CT279" i="1"/>
  <c r="CT275" i="1"/>
  <c r="CT82" i="1"/>
  <c r="EV318" i="1"/>
  <c r="EV273" i="1"/>
  <c r="EV286" i="1" s="1"/>
  <c r="EV300" i="1" s="1"/>
  <c r="EV264" i="1"/>
  <c r="EV268" i="1" s="1"/>
  <c r="FP319" i="1"/>
  <c r="FP326" i="1" s="1"/>
  <c r="FP277" i="1"/>
  <c r="BD329" i="1"/>
  <c r="BD279" i="1"/>
  <c r="BD82" i="1"/>
  <c r="U318" i="1"/>
  <c r="U273" i="1"/>
  <c r="U286" i="1" s="1"/>
  <c r="U300" i="1" s="1"/>
  <c r="U264" i="1"/>
  <c r="U268" i="1" s="1"/>
  <c r="BS319" i="1"/>
  <c r="BS326" i="1" s="1"/>
  <c r="BS277" i="1"/>
  <c r="Q319" i="1"/>
  <c r="Q326" i="1" s="1"/>
  <c r="Q277" i="1"/>
  <c r="ES329" i="1"/>
  <c r="ES279" i="1"/>
  <c r="ES82" i="1"/>
  <c r="DI319" i="1"/>
  <c r="DI326" i="1" s="1"/>
  <c r="DI277" i="1"/>
  <c r="AK318" i="1"/>
  <c r="AK273" i="1"/>
  <c r="AK286" i="1" s="1"/>
  <c r="AK300" i="1" s="1"/>
  <c r="AK264" i="1"/>
  <c r="AK268" i="1" s="1"/>
  <c r="FI319" i="1"/>
  <c r="FI326" i="1" s="1"/>
  <c r="FI277" i="1"/>
  <c r="FD329" i="1"/>
  <c r="FD279" i="1"/>
  <c r="FD275" i="1"/>
  <c r="FD82" i="1"/>
  <c r="DM318" i="1"/>
  <c r="DM273" i="1"/>
  <c r="DM286" i="1" s="1"/>
  <c r="DM300" i="1" s="1"/>
  <c r="DM264" i="1"/>
  <c r="DM268" i="1" s="1"/>
  <c r="CP318" i="1"/>
  <c r="CP273" i="1"/>
  <c r="CP286" i="1" s="1"/>
  <c r="CP300" i="1" s="1"/>
  <c r="CP264" i="1"/>
  <c r="CP268" i="1" s="1"/>
  <c r="CF329" i="1"/>
  <c r="CF279" i="1"/>
  <c r="CF82" i="1"/>
  <c r="EN319" i="1"/>
  <c r="EN326" i="1" s="1"/>
  <c r="EN277" i="1"/>
  <c r="DO319" i="1"/>
  <c r="DO326" i="1" s="1"/>
  <c r="DO277" i="1"/>
  <c r="FN319" i="1"/>
  <c r="FN326" i="1" s="1"/>
  <c r="FN277" i="1"/>
  <c r="BW318" i="1"/>
  <c r="BW273" i="1"/>
  <c r="BW286" i="1" s="1"/>
  <c r="BW300" i="1" s="1"/>
  <c r="BW264" i="1"/>
  <c r="BW268" i="1" s="1"/>
  <c r="AD318" i="1"/>
  <c r="AD273" i="1"/>
  <c r="AD286" i="1" s="1"/>
  <c r="AD300" i="1" s="1"/>
  <c r="AD264" i="1"/>
  <c r="AD268" i="1" s="1"/>
  <c r="DU318" i="1"/>
  <c r="DU273" i="1"/>
  <c r="DU286" i="1" s="1"/>
  <c r="DU300" i="1" s="1"/>
  <c r="DU264" i="1"/>
  <c r="DU268" i="1" s="1"/>
  <c r="CG318" i="1"/>
  <c r="CG273" i="1"/>
  <c r="CG286" i="1" s="1"/>
  <c r="CG300" i="1" s="1"/>
  <c r="CG264" i="1"/>
  <c r="CG268" i="1" s="1"/>
  <c r="FO319" i="1"/>
  <c r="FO326" i="1" s="1"/>
  <c r="FO277" i="1"/>
  <c r="CM319" i="1"/>
  <c r="CM326" i="1" s="1"/>
  <c r="CM277" i="1"/>
  <c r="EK318" i="1"/>
  <c r="EK273" i="1"/>
  <c r="EK286" i="1" s="1"/>
  <c r="EK300" i="1" s="1"/>
  <c r="EK264" i="1"/>
  <c r="EK268" i="1" s="1"/>
  <c r="EU319" i="1"/>
  <c r="EU326" i="1" s="1"/>
  <c r="EU277" i="1"/>
  <c r="R318" i="1"/>
  <c r="R273" i="1"/>
  <c r="R286" i="1" s="1"/>
  <c r="R300" i="1" s="1"/>
  <c r="R264" i="1"/>
  <c r="R268" i="1" s="1"/>
  <c r="CV329" i="1"/>
  <c r="CV279" i="1"/>
  <c r="CV82" i="1"/>
  <c r="CO318" i="1"/>
  <c r="CO273" i="1"/>
  <c r="CO286" i="1" s="1"/>
  <c r="CO300" i="1" s="1"/>
  <c r="CO264" i="1"/>
  <c r="CO268" i="1" s="1"/>
  <c r="CR318" i="1"/>
  <c r="CR273" i="1"/>
  <c r="CR286" i="1" s="1"/>
  <c r="CR300" i="1" s="1"/>
  <c r="CR264" i="1"/>
  <c r="CR268" i="1" s="1"/>
  <c r="FB329" i="1"/>
  <c r="FB279" i="1"/>
  <c r="FB82" i="1"/>
  <c r="FG329" i="1"/>
  <c r="FG279" i="1"/>
  <c r="FG82" i="1"/>
  <c r="EJ275" i="1"/>
  <c r="J319" i="1"/>
  <c r="J326" i="1" s="1"/>
  <c r="J277" i="1"/>
  <c r="AC318" i="1"/>
  <c r="AC273" i="1"/>
  <c r="AC286" i="1" s="1"/>
  <c r="AC300" i="1" s="1"/>
  <c r="AC264" i="1"/>
  <c r="AC268" i="1" s="1"/>
  <c r="BJ318" i="1"/>
  <c r="BJ273" i="1"/>
  <c r="BJ286" i="1" s="1"/>
  <c r="BJ300" i="1" s="1"/>
  <c r="BJ264" i="1"/>
  <c r="BJ268" i="1" s="1"/>
  <c r="EA318" i="1"/>
  <c r="EA273" i="1"/>
  <c r="EA286" i="1" s="1"/>
  <c r="EA300" i="1" s="1"/>
  <c r="EA264" i="1"/>
  <c r="EA268" i="1" s="1"/>
  <c r="BB318" i="1"/>
  <c r="BB273" i="1"/>
  <c r="BB286" i="1" s="1"/>
  <c r="BB300" i="1" s="1"/>
  <c r="BB264" i="1"/>
  <c r="BB268" i="1" s="1"/>
  <c r="CY318" i="1"/>
  <c r="CY273" i="1"/>
  <c r="CY286" i="1" s="1"/>
  <c r="CY300" i="1" s="1"/>
  <c r="CY264" i="1"/>
  <c r="CY268" i="1" s="1"/>
  <c r="EG318" i="1"/>
  <c r="EG273" i="1"/>
  <c r="EG286" i="1" s="1"/>
  <c r="EG300" i="1" s="1"/>
  <c r="EG264" i="1"/>
  <c r="EG268" i="1" s="1"/>
  <c r="FT318" i="1"/>
  <c r="FT273" i="1"/>
  <c r="FT286" i="1" s="1"/>
  <c r="FT300" i="1" s="1"/>
  <c r="FT264" i="1"/>
  <c r="FT268" i="1" s="1"/>
  <c r="BK318" i="1"/>
  <c r="BK273" i="1"/>
  <c r="BK286" i="1" s="1"/>
  <c r="BK300" i="1" s="1"/>
  <c r="BK264" i="1"/>
  <c r="BK268" i="1" s="1"/>
  <c r="CW329" i="1"/>
  <c r="CW279" i="1"/>
  <c r="CW82" i="1"/>
  <c r="BH318" i="1"/>
  <c r="BH273" i="1"/>
  <c r="BH286" i="1" s="1"/>
  <c r="BH300" i="1" s="1"/>
  <c r="BH264" i="1"/>
  <c r="BH268" i="1" s="1"/>
  <c r="AQ318" i="1"/>
  <c r="AQ273" i="1"/>
  <c r="AQ286" i="1" s="1"/>
  <c r="AQ300" i="1" s="1"/>
  <c r="AQ264" i="1"/>
  <c r="AQ268" i="1" s="1"/>
  <c r="ED318" i="1"/>
  <c r="ED273" i="1"/>
  <c r="ED286" i="1" s="1"/>
  <c r="ED300" i="1" s="1"/>
  <c r="ED264" i="1"/>
  <c r="ED268" i="1" s="1"/>
  <c r="AS318" i="1"/>
  <c r="AS273" i="1"/>
  <c r="AS286" i="1" s="1"/>
  <c r="AS300" i="1" s="1"/>
  <c r="AS264" i="1"/>
  <c r="AS268" i="1" s="1"/>
  <c r="AG329" i="1"/>
  <c r="AG279" i="1"/>
  <c r="AG82" i="1"/>
  <c r="DW318" i="1"/>
  <c r="DW273" i="1"/>
  <c r="DW286" i="1" s="1"/>
  <c r="DW300" i="1" s="1"/>
  <c r="DW264" i="1"/>
  <c r="DW268" i="1" s="1"/>
  <c r="BE318" i="1"/>
  <c r="BE273" i="1"/>
  <c r="BE286" i="1" s="1"/>
  <c r="BE300" i="1" s="1"/>
  <c r="BE264" i="1"/>
  <c r="BE268" i="1" s="1"/>
  <c r="W318" i="1"/>
  <c r="W273" i="1"/>
  <c r="W286" i="1" s="1"/>
  <c r="W300" i="1" s="1"/>
  <c r="W264" i="1"/>
  <c r="W268" i="1" s="1"/>
  <c r="AM318" i="1"/>
  <c r="AM273" i="1"/>
  <c r="AM286" i="1" s="1"/>
  <c r="AM300" i="1" s="1"/>
  <c r="AM264" i="1"/>
  <c r="AM268" i="1" s="1"/>
  <c r="D318" i="1"/>
  <c r="D273" i="1"/>
  <c r="D286" i="1" s="1"/>
  <c r="D300" i="1" s="1"/>
  <c r="D264" i="1"/>
  <c r="D268" i="1" s="1"/>
  <c r="EW318" i="1"/>
  <c r="EW273" i="1"/>
  <c r="EW286" i="1" s="1"/>
  <c r="EW300" i="1" s="1"/>
  <c r="EW264" i="1"/>
  <c r="EW268" i="1" s="1"/>
  <c r="BI318" i="1"/>
  <c r="BI273" i="1"/>
  <c r="BI286" i="1" s="1"/>
  <c r="BI300" i="1" s="1"/>
  <c r="BI264" i="1"/>
  <c r="BI268" i="1" s="1"/>
  <c r="BP318" i="1"/>
  <c r="BP273" i="1"/>
  <c r="BP286" i="1" s="1"/>
  <c r="BP300" i="1" s="1"/>
  <c r="BP264" i="1"/>
  <c r="BP268" i="1" s="1"/>
  <c r="FU319" i="1"/>
  <c r="FU326" i="1" s="1"/>
  <c r="FU277" i="1"/>
  <c r="S319" i="1"/>
  <c r="S326" i="1" s="1"/>
  <c r="S277" i="1"/>
  <c r="N329" i="1"/>
  <c r="N279" i="1"/>
  <c r="N82" i="1"/>
  <c r="CQ319" i="1"/>
  <c r="CQ326" i="1" s="1"/>
  <c r="CQ277" i="1"/>
  <c r="Y326" i="1"/>
  <c r="AY319" i="1"/>
  <c r="AY326" i="1" s="1"/>
  <c r="AY277" i="1"/>
  <c r="EF319" i="1"/>
  <c r="EF326" i="1" s="1"/>
  <c r="EF277" i="1"/>
  <c r="AR329" i="1"/>
  <c r="AR279" i="1"/>
  <c r="AR82" i="1"/>
  <c r="FK318" i="1"/>
  <c r="FK273" i="1"/>
  <c r="FK286" i="1" s="1"/>
  <c r="FK300" i="1" s="1"/>
  <c r="FK264" i="1"/>
  <c r="FK268" i="1" s="1"/>
  <c r="EJ326" i="1"/>
  <c r="E326" i="1"/>
  <c r="EV329" i="1"/>
  <c r="EV279" i="1"/>
  <c r="EV82" i="1"/>
  <c r="EM318" i="1"/>
  <c r="EM273" i="1"/>
  <c r="EM286" i="1" s="1"/>
  <c r="EM300" i="1" s="1"/>
  <c r="EM264" i="1"/>
  <c r="EM268" i="1" s="1"/>
  <c r="ES318" i="1"/>
  <c r="ES273" i="1"/>
  <c r="ES286" i="1" s="1"/>
  <c r="ES300" i="1" s="1"/>
  <c r="ES264" i="1"/>
  <c r="ES268" i="1" s="1"/>
  <c r="FZ188" i="1"/>
  <c r="C213" i="1"/>
  <c r="CP329" i="1"/>
  <c r="CP279" i="1"/>
  <c r="CP82" i="1"/>
  <c r="M319" i="1"/>
  <c r="M326" i="1" s="1"/>
  <c r="M277" i="1"/>
  <c r="E275" i="1"/>
  <c r="BW329" i="1"/>
  <c r="BW279" i="1"/>
  <c r="BW82" i="1"/>
  <c r="CK318" i="1"/>
  <c r="CK264" i="1"/>
  <c r="CK268" i="1" s="1"/>
  <c r="CK273" i="1"/>
  <c r="CK286" i="1" s="1"/>
  <c r="CK300" i="1" s="1"/>
  <c r="EB319" i="1"/>
  <c r="EB326" i="1" s="1"/>
  <c r="EB277" i="1"/>
  <c r="AD329" i="1"/>
  <c r="AD279" i="1"/>
  <c r="AD275" i="1"/>
  <c r="AD82" i="1"/>
  <c r="DU329" i="1"/>
  <c r="DU279" i="1"/>
  <c r="DU82" i="1"/>
  <c r="F318" i="1"/>
  <c r="F273" i="1"/>
  <c r="F286" i="1" s="1"/>
  <c r="F300" i="1" s="1"/>
  <c r="F264" i="1"/>
  <c r="F268" i="1" s="1"/>
  <c r="BN319" i="1"/>
  <c r="BN326" i="1" s="1"/>
  <c r="BN277" i="1"/>
  <c r="DJ319" i="1"/>
  <c r="DJ326" i="1" s="1"/>
  <c r="DJ277" i="1"/>
  <c r="EI326" i="1"/>
  <c r="EK329" i="1"/>
  <c r="EK279" i="1"/>
  <c r="EK82" i="1"/>
  <c r="DR319" i="1"/>
  <c r="DR326" i="1" s="1"/>
  <c r="DR277" i="1"/>
  <c r="R329" i="1"/>
  <c r="R279" i="1"/>
  <c r="R82" i="1"/>
  <c r="EL318" i="1"/>
  <c r="EL273" i="1"/>
  <c r="EL286" i="1" s="1"/>
  <c r="EL300" i="1" s="1"/>
  <c r="EL264" i="1"/>
  <c r="EL268" i="1" s="1"/>
  <c r="BA275" i="1"/>
  <c r="CO329" i="1"/>
  <c r="CO279" i="1"/>
  <c r="CO82" i="1"/>
  <c r="X318" i="1"/>
  <c r="X273" i="1"/>
  <c r="X286" i="1" s="1"/>
  <c r="X300" i="1" s="1"/>
  <c r="X264" i="1"/>
  <c r="X268" i="1" s="1"/>
  <c r="CR329" i="1"/>
  <c r="CR279" i="1"/>
  <c r="CR82" i="1"/>
  <c r="AZ275" i="1"/>
  <c r="BM329" i="1"/>
  <c r="BM279" i="1"/>
  <c r="BM82" i="1"/>
  <c r="AE318" i="1"/>
  <c r="AE273" i="1"/>
  <c r="AE286" i="1" s="1"/>
  <c r="AE300" i="1" s="1"/>
  <c r="AE264" i="1"/>
  <c r="AE268" i="1" s="1"/>
  <c r="Z318" i="1"/>
  <c r="Z273" i="1"/>
  <c r="Z286" i="1" s="1"/>
  <c r="Z300" i="1" s="1"/>
  <c r="Z264" i="1"/>
  <c r="Z268" i="1" s="1"/>
  <c r="AP275" i="1"/>
  <c r="AC329" i="1"/>
  <c r="AC279" i="1"/>
  <c r="AC82" i="1"/>
  <c r="BJ329" i="1"/>
  <c r="BJ279" i="1"/>
  <c r="BJ82" i="1"/>
  <c r="EA329" i="1"/>
  <c r="EA279" i="1"/>
  <c r="EA82" i="1"/>
  <c r="BB329" i="1"/>
  <c r="BB279" i="1"/>
  <c r="BB82" i="1"/>
  <c r="CY329" i="1"/>
  <c r="CY279" i="1"/>
  <c r="CY82" i="1"/>
  <c r="EG329" i="1"/>
  <c r="EG279" i="1"/>
  <c r="EG82" i="1"/>
  <c r="FT329" i="1"/>
  <c r="FT279" i="1"/>
  <c r="FT82" i="1"/>
  <c r="BK329" i="1"/>
  <c r="BK279" i="1"/>
  <c r="BK82" i="1"/>
  <c r="CW318" i="1"/>
  <c r="CW273" i="1"/>
  <c r="CW286" i="1" s="1"/>
  <c r="CW300" i="1" s="1"/>
  <c r="CW264" i="1"/>
  <c r="CW268" i="1" s="1"/>
  <c r="BH329" i="1"/>
  <c r="BH279" i="1"/>
  <c r="BH82" i="1"/>
  <c r="AQ329" i="1"/>
  <c r="AQ279" i="1"/>
  <c r="AQ82" i="1"/>
  <c r="ED329" i="1"/>
  <c r="ED279" i="1"/>
  <c r="ED82" i="1"/>
  <c r="AS329" i="1"/>
  <c r="AS279" i="1"/>
  <c r="AS82" i="1"/>
  <c r="AG318" i="1"/>
  <c r="AG273" i="1"/>
  <c r="AG286" i="1" s="1"/>
  <c r="AG300" i="1" s="1"/>
  <c r="AG264" i="1"/>
  <c r="AG268" i="1" s="1"/>
  <c r="DW329" i="1"/>
  <c r="DW279" i="1"/>
  <c r="DW82" i="1"/>
  <c r="BE329" i="1"/>
  <c r="BE279" i="1"/>
  <c r="BE82" i="1"/>
  <c r="W329" i="1"/>
  <c r="W279" i="1"/>
  <c r="W280" i="1"/>
  <c r="W82" i="1"/>
  <c r="AM329" i="1"/>
  <c r="AM330" i="1" s="1"/>
  <c r="AM280" i="1"/>
  <c r="AM279" i="1"/>
  <c r="AM82" i="1"/>
  <c r="D329" i="1"/>
  <c r="D279" i="1"/>
  <c r="D82" i="1"/>
  <c r="EW329" i="1"/>
  <c r="EW279" i="1"/>
  <c r="EW82" i="1"/>
  <c r="BI329" i="1"/>
  <c r="BI279" i="1"/>
  <c r="BI82" i="1"/>
  <c r="BP329" i="1"/>
  <c r="BP279" i="1"/>
  <c r="BP82" i="1"/>
  <c r="AB275" i="1" l="1"/>
  <c r="CL275" i="1"/>
  <c r="FH275" i="1"/>
  <c r="DU275" i="1"/>
  <c r="FG275" i="1"/>
  <c r="BH275" i="1"/>
  <c r="CR275" i="1"/>
  <c r="N326" i="1"/>
  <c r="EK275" i="1"/>
  <c r="CP275" i="1"/>
  <c r="CV275" i="1"/>
  <c r="DT275" i="1"/>
  <c r="EG275" i="1"/>
  <c r="EA275" i="1"/>
  <c r="DZ275" i="1"/>
  <c r="AS275" i="1"/>
  <c r="BM275" i="1"/>
  <c r="CO275" i="1"/>
  <c r="FB275" i="1"/>
  <c r="CF275" i="1"/>
  <c r="BD275" i="1"/>
  <c r="AI275" i="1"/>
  <c r="FA275" i="1"/>
  <c r="AN275" i="1"/>
  <c r="FM275" i="1"/>
  <c r="FC275" i="1"/>
  <c r="AA275" i="1"/>
  <c r="BZ275" i="1"/>
  <c r="BP275" i="1"/>
  <c r="BI275" i="1"/>
  <c r="BJ275" i="1"/>
  <c r="AC275" i="1"/>
  <c r="R275" i="1"/>
  <c r="BW275" i="1"/>
  <c r="FJ275" i="1"/>
  <c r="FT275" i="1"/>
  <c r="CY275" i="1"/>
  <c r="AR275" i="1"/>
  <c r="N275" i="1"/>
  <c r="DQ275" i="1"/>
  <c r="CN275" i="1"/>
  <c r="BU275" i="1"/>
  <c r="DE319" i="1"/>
  <c r="DE326" i="1" s="1"/>
  <c r="DE277" i="1"/>
  <c r="W275" i="1"/>
  <c r="AQ275" i="1"/>
  <c r="CE275" i="1"/>
  <c r="CH275" i="1"/>
  <c r="AX275" i="1"/>
  <c r="DD275" i="1"/>
  <c r="AL275" i="1"/>
  <c r="EZ275" i="1"/>
  <c r="BU277" i="1"/>
  <c r="BU319" i="1"/>
  <c r="BU326" i="1" s="1"/>
  <c r="DV277" i="1"/>
  <c r="DV319" i="1"/>
  <c r="DV326" i="1" s="1"/>
  <c r="EX277" i="1"/>
  <c r="EX319" i="1"/>
  <c r="EX326" i="1" s="1"/>
  <c r="O275" i="1"/>
  <c r="AJ275" i="1"/>
  <c r="EH286" i="1"/>
  <c r="EH300" i="1" s="1"/>
  <c r="EH275" i="1"/>
  <c r="EX275" i="1"/>
  <c r="P275" i="1"/>
  <c r="EW275" i="1"/>
  <c r="BE275" i="1"/>
  <c r="EE275" i="1"/>
  <c r="AT275" i="1"/>
  <c r="ET275" i="1"/>
  <c r="P277" i="1"/>
  <c r="P319" i="1"/>
  <c r="P326" i="1" s="1"/>
  <c r="DP277" i="1"/>
  <c r="DP319" i="1"/>
  <c r="DP326" i="1" s="1"/>
  <c r="BX286" i="1"/>
  <c r="BX300" i="1" s="1"/>
  <c r="BX275" i="1"/>
  <c r="T275" i="1"/>
  <c r="EH319" i="1"/>
  <c r="EH326" i="1" s="1"/>
  <c r="EH277" i="1"/>
  <c r="FW319" i="1"/>
  <c r="FW326" i="1" s="1"/>
  <c r="FW277" i="1"/>
  <c r="FW275" i="1"/>
  <c r="DP275" i="1"/>
  <c r="BX319" i="1"/>
  <c r="BX326" i="1" s="1"/>
  <c r="BX277" i="1"/>
  <c r="C208" i="1"/>
  <c r="FZ208" i="1" s="1"/>
  <c r="FZ163" i="1"/>
  <c r="GB163" i="1" s="1"/>
  <c r="C330" i="1"/>
  <c r="FZ330" i="1" s="1"/>
  <c r="GA329" i="1" s="1"/>
  <c r="GA330" i="1" s="1"/>
  <c r="FK319" i="1"/>
  <c r="FK277" i="1"/>
  <c r="EW319" i="1"/>
  <c r="EW277" i="1"/>
  <c r="BE319" i="1"/>
  <c r="BE326" i="1" s="1"/>
  <c r="BE277" i="1"/>
  <c r="AS319" i="1"/>
  <c r="AS277" i="1"/>
  <c r="EG319" i="1"/>
  <c r="EG326" i="1" s="1"/>
  <c r="EG277" i="1"/>
  <c r="BJ319" i="1"/>
  <c r="BJ277" i="1"/>
  <c r="CO319" i="1"/>
  <c r="CO277" i="1"/>
  <c r="R319" i="1"/>
  <c r="R326" i="1" s="1"/>
  <c r="R277" i="1"/>
  <c r="CP319" i="1"/>
  <c r="CP326" i="1" s="1"/>
  <c r="CP277" i="1"/>
  <c r="FE319" i="1"/>
  <c r="FE326" i="1" s="1"/>
  <c r="FE277" i="1"/>
  <c r="FB319" i="1"/>
  <c r="FB326" i="1" s="1"/>
  <c r="FB277" i="1"/>
  <c r="GB128" i="1"/>
  <c r="DM275" i="1"/>
  <c r="O319" i="1"/>
  <c r="O326" i="1" s="1"/>
  <c r="O277" i="1"/>
  <c r="AI319" i="1"/>
  <c r="AI326" i="1" s="1"/>
  <c r="AI277" i="1"/>
  <c r="ER319" i="1"/>
  <c r="ER326" i="1" s="1"/>
  <c r="ER277" i="1"/>
  <c r="BL319" i="1"/>
  <c r="BL326" i="1" s="1"/>
  <c r="BL277" i="1"/>
  <c r="CA319" i="1"/>
  <c r="CA326" i="1" s="1"/>
  <c r="CA277" i="1"/>
  <c r="AX319" i="1"/>
  <c r="AX326" i="1" s="1"/>
  <c r="AX277" i="1"/>
  <c r="Z275" i="1"/>
  <c r="AJ319" i="1"/>
  <c r="AJ326" i="1" s="1"/>
  <c r="AJ277" i="1"/>
  <c r="FM319" i="1"/>
  <c r="FM326" i="1" s="1"/>
  <c r="FM277" i="1"/>
  <c r="K319" i="1"/>
  <c r="K326" i="1" s="1"/>
  <c r="K277" i="1"/>
  <c r="AL319" i="1"/>
  <c r="AL326" i="1" s="1"/>
  <c r="AL277" i="1"/>
  <c r="BZ319" i="1"/>
  <c r="BZ277" i="1"/>
  <c r="ET319" i="1"/>
  <c r="ET326" i="1" s="1"/>
  <c r="ET277" i="1"/>
  <c r="D275" i="1"/>
  <c r="ED275" i="1"/>
  <c r="EL319" i="1"/>
  <c r="EL326" i="1" s="1"/>
  <c r="EL277" i="1"/>
  <c r="CK319" i="1"/>
  <c r="CK326" i="1" s="1"/>
  <c r="CK277" i="1"/>
  <c r="EM319" i="1"/>
  <c r="EM326" i="1" s="1"/>
  <c r="EM277" i="1"/>
  <c r="EV275" i="1"/>
  <c r="BI319" i="1"/>
  <c r="BI326" i="1" s="1"/>
  <c r="BI277" i="1"/>
  <c r="W319" i="1"/>
  <c r="W326" i="1" s="1"/>
  <c r="W277" i="1"/>
  <c r="BH319" i="1"/>
  <c r="BH326" i="1" s="1"/>
  <c r="BH277" i="1"/>
  <c r="CW275" i="1"/>
  <c r="FT319" i="1"/>
  <c r="FT277" i="1"/>
  <c r="EA319" i="1"/>
  <c r="EA326" i="1" s="1"/>
  <c r="EA277" i="1"/>
  <c r="CR319" i="1"/>
  <c r="CR326" i="1" s="1"/>
  <c r="CR277" i="1"/>
  <c r="EK319" i="1"/>
  <c r="EK326" i="1" s="1"/>
  <c r="EK277" i="1"/>
  <c r="AD319" i="1"/>
  <c r="AD326" i="1" s="1"/>
  <c r="AD277" i="1"/>
  <c r="BW319" i="1"/>
  <c r="BW326" i="1" s="1"/>
  <c r="BW277" i="1"/>
  <c r="H275" i="1"/>
  <c r="BQ319" i="1"/>
  <c r="BQ326" i="1" s="1"/>
  <c r="BQ277" i="1"/>
  <c r="BF275" i="1"/>
  <c r="FL275" i="1"/>
  <c r="FG319" i="1"/>
  <c r="FG277" i="1"/>
  <c r="V275" i="1"/>
  <c r="CG275" i="1"/>
  <c r="CF319" i="1"/>
  <c r="CF326" i="1" s="1"/>
  <c r="CF277" i="1"/>
  <c r="FD319" i="1"/>
  <c r="FD326" i="1" s="1"/>
  <c r="FD277" i="1"/>
  <c r="AK275" i="1"/>
  <c r="U275" i="1"/>
  <c r="CT319" i="1"/>
  <c r="CT326" i="1" s="1"/>
  <c r="CT277" i="1"/>
  <c r="CE319" i="1"/>
  <c r="CE277" i="1"/>
  <c r="DQ319" i="1"/>
  <c r="DQ326" i="1" s="1"/>
  <c r="DQ277" i="1"/>
  <c r="AN319" i="1"/>
  <c r="AN326" i="1" s="1"/>
  <c r="AN277" i="1"/>
  <c r="CH319" i="1"/>
  <c r="CH326" i="1" s="1"/>
  <c r="CH277" i="1"/>
  <c r="AB319" i="1"/>
  <c r="AB326" i="1" s="1"/>
  <c r="AB277" i="1"/>
  <c r="CL319" i="1"/>
  <c r="CL326" i="1" s="1"/>
  <c r="CL277" i="1"/>
  <c r="FH319" i="1"/>
  <c r="FH277" i="1"/>
  <c r="FE275" i="1"/>
  <c r="X275" i="1"/>
  <c r="DZ319" i="1"/>
  <c r="DZ326" i="1" s="1"/>
  <c r="DZ277" i="1"/>
  <c r="F275" i="1"/>
  <c r="DD319" i="1"/>
  <c r="DD326" i="1" s="1"/>
  <c r="DD277" i="1"/>
  <c r="CK275" i="1"/>
  <c r="AT319" i="1"/>
  <c r="AT326" i="1" s="1"/>
  <c r="AT277" i="1"/>
  <c r="AM275" i="1"/>
  <c r="DW275" i="1"/>
  <c r="CW319" i="1"/>
  <c r="CW326" i="1" s="1"/>
  <c r="CW277" i="1"/>
  <c r="BK275" i="1"/>
  <c r="BB275" i="1"/>
  <c r="AE319" i="1"/>
  <c r="AE326" i="1" s="1"/>
  <c r="AE277" i="1"/>
  <c r="X319" i="1"/>
  <c r="X326" i="1" s="1"/>
  <c r="X277" i="1"/>
  <c r="F319" i="1"/>
  <c r="F326" i="1" s="1"/>
  <c r="F277" i="1"/>
  <c r="ES319" i="1"/>
  <c r="ES326" i="1" s="1"/>
  <c r="ES277" i="1"/>
  <c r="FK326" i="1"/>
  <c r="BP319" i="1"/>
  <c r="BP326" i="1" s="1"/>
  <c r="BP277" i="1"/>
  <c r="EW326" i="1"/>
  <c r="AM319" i="1"/>
  <c r="AM326" i="1" s="1"/>
  <c r="AM277" i="1"/>
  <c r="AS326" i="1"/>
  <c r="AQ319" i="1"/>
  <c r="AQ326" i="1" s="1"/>
  <c r="AQ277" i="1"/>
  <c r="BK319" i="1"/>
  <c r="BK326" i="1" s="1"/>
  <c r="BK277" i="1"/>
  <c r="BB319" i="1"/>
  <c r="BB326" i="1" s="1"/>
  <c r="BB277" i="1"/>
  <c r="BJ326" i="1"/>
  <c r="CO326" i="1"/>
  <c r="DU319" i="1"/>
  <c r="DU326" i="1" s="1"/>
  <c r="DU277" i="1"/>
  <c r="ES275" i="1"/>
  <c r="EV319" i="1"/>
  <c r="EV326" i="1" s="1"/>
  <c r="EV277" i="1"/>
  <c r="CB275" i="1"/>
  <c r="AV275" i="1"/>
  <c r="CC277" i="1"/>
  <c r="CC319" i="1"/>
  <c r="CC326" i="1" s="1"/>
  <c r="FF275" i="1"/>
  <c r="FZ207" i="1"/>
  <c r="GA207" i="1" s="1"/>
  <c r="BD319" i="1"/>
  <c r="BD326" i="1" s="1"/>
  <c r="BD277" i="1"/>
  <c r="BV319" i="1"/>
  <c r="BV326" i="1" s="1"/>
  <c r="BV277" i="1"/>
  <c r="FA319" i="1"/>
  <c r="FA326" i="1" s="1"/>
  <c r="FA277" i="1"/>
  <c r="G319" i="1"/>
  <c r="G326" i="1" s="1"/>
  <c r="G277" i="1"/>
  <c r="H319" i="1"/>
  <c r="H326" i="1" s="1"/>
  <c r="H277" i="1"/>
  <c r="BQ275" i="1"/>
  <c r="DT319" i="1"/>
  <c r="DT326" i="1" s="1"/>
  <c r="DT277" i="1"/>
  <c r="EE319" i="1"/>
  <c r="EE326" i="1" s="1"/>
  <c r="EE277" i="1"/>
  <c r="AE275" i="1"/>
  <c r="FC319" i="1"/>
  <c r="FC326" i="1" s="1"/>
  <c r="FC277" i="1"/>
  <c r="BZ326" i="1"/>
  <c r="CN319" i="1"/>
  <c r="CN326" i="1" s="1"/>
  <c r="CN277" i="1"/>
  <c r="EM275" i="1"/>
  <c r="AG319" i="1"/>
  <c r="AG326" i="1" s="1"/>
  <c r="AG277" i="1"/>
  <c r="Z319" i="1"/>
  <c r="Z326" i="1" s="1"/>
  <c r="Z277" i="1"/>
  <c r="D319" i="1"/>
  <c r="D326" i="1" s="1"/>
  <c r="D277" i="1"/>
  <c r="DW319" i="1"/>
  <c r="DW326" i="1" s="1"/>
  <c r="DW277" i="1"/>
  <c r="AG275" i="1"/>
  <c r="ED319" i="1"/>
  <c r="ED326" i="1" s="1"/>
  <c r="ED277" i="1"/>
  <c r="FT326" i="1"/>
  <c r="CY319" i="1"/>
  <c r="CY326" i="1" s="1"/>
  <c r="CY277" i="1"/>
  <c r="AC319" i="1"/>
  <c r="AC326" i="1" s="1"/>
  <c r="AC277" i="1"/>
  <c r="CG319" i="1"/>
  <c r="CG326" i="1" s="1"/>
  <c r="CG277" i="1"/>
  <c r="DM319" i="1"/>
  <c r="DM326" i="1" s="1"/>
  <c r="DM277" i="1"/>
  <c r="AK319" i="1"/>
  <c r="AK326" i="1" s="1"/>
  <c r="AK277" i="1"/>
  <c r="U319" i="1"/>
  <c r="U326" i="1" s="1"/>
  <c r="U277" i="1"/>
  <c r="AR319" i="1"/>
  <c r="AR326" i="1" s="1"/>
  <c r="AR277" i="1"/>
  <c r="FG326" i="1"/>
  <c r="CV319" i="1"/>
  <c r="CV326" i="1" s="1"/>
  <c r="CV277" i="1"/>
  <c r="CE326" i="1"/>
  <c r="CB319" i="1"/>
  <c r="CB326" i="1" s="1"/>
  <c r="CB277" i="1"/>
  <c r="T319" i="1"/>
  <c r="T326" i="1" s="1"/>
  <c r="T277" i="1"/>
  <c r="AV319" i="1"/>
  <c r="AV326" i="1" s="1"/>
  <c r="AV277" i="1"/>
  <c r="BF319" i="1"/>
  <c r="BF326" i="1" s="1"/>
  <c r="BF277" i="1"/>
  <c r="FL319" i="1"/>
  <c r="FL326" i="1" s="1"/>
  <c r="FL277" i="1"/>
  <c r="FH326" i="1"/>
  <c r="BM319" i="1"/>
  <c r="BM326" i="1" s="1"/>
  <c r="BM277" i="1"/>
  <c r="V319" i="1"/>
  <c r="V326" i="1" s="1"/>
  <c r="V277" i="1"/>
  <c r="CC275" i="1"/>
  <c r="EL275" i="1"/>
  <c r="CD319" i="1"/>
  <c r="CD326" i="1" s="1"/>
  <c r="CD277" i="1"/>
  <c r="FF319" i="1"/>
  <c r="FF326" i="1" s="1"/>
  <c r="FF277" i="1"/>
  <c r="AA319" i="1"/>
  <c r="AA326" i="1" s="1"/>
  <c r="AA277" i="1"/>
  <c r="FJ319" i="1"/>
  <c r="FJ326" i="1" s="1"/>
  <c r="FJ277" i="1"/>
  <c r="FK275" i="1"/>
  <c r="EZ319" i="1"/>
  <c r="EZ326" i="1" s="1"/>
  <c r="EZ277" i="1"/>
  <c r="FZ164" i="1" l="1"/>
  <c r="C209" i="1"/>
  <c r="C211" i="1" s="1"/>
  <c r="C216" i="1" s="1"/>
  <c r="C221" i="1" s="1"/>
  <c r="FZ209" i="1" l="1"/>
  <c r="GB209" i="1" s="1"/>
  <c r="C241" i="1"/>
  <c r="C223" i="1"/>
  <c r="FZ221" i="1"/>
  <c r="FZ223" i="1" s="1"/>
  <c r="C229" i="1"/>
  <c r="C232" i="1"/>
  <c r="C231" i="1"/>
  <c r="C233" i="1" l="1"/>
  <c r="C237" i="1" s="1"/>
  <c r="FZ241" i="1"/>
  <c r="C242" i="1" l="1"/>
  <c r="FZ237" i="1"/>
  <c r="FZ242" i="1" l="1"/>
  <c r="C243" i="1"/>
  <c r="C272" i="1" l="1"/>
  <c r="C82" i="1" s="1"/>
  <c r="FZ243" i="1"/>
  <c r="C248" i="1"/>
  <c r="C329" i="1" l="1"/>
  <c r="C279" i="1"/>
  <c r="FZ272" i="1"/>
  <c r="FZ82" i="1"/>
  <c r="FZ248" i="1"/>
  <c r="C254" i="1"/>
  <c r="C257" i="1" s="1"/>
  <c r="FZ279" i="1" l="1"/>
  <c r="GB272" i="1"/>
  <c r="GD272" i="1"/>
  <c r="GE273" i="1" s="1"/>
  <c r="C318" i="1"/>
  <c r="C273" i="1"/>
  <c r="FZ257" i="1"/>
  <c r="C264" i="1"/>
  <c r="FZ264" i="1" l="1"/>
  <c r="C268" i="1"/>
  <c r="FY289" i="1"/>
  <c r="FY304" i="1" s="1"/>
  <c r="C295" i="1"/>
  <c r="AE295" i="1"/>
  <c r="BF295" i="1"/>
  <c r="DA295" i="1"/>
  <c r="CU295" i="1"/>
  <c r="BH295" i="1"/>
  <c r="ET295" i="1"/>
  <c r="V295" i="1"/>
  <c r="BQ295" i="1"/>
  <c r="G295" i="1"/>
  <c r="BD295" i="1"/>
  <c r="EQ295" i="1"/>
  <c r="CD295" i="1"/>
  <c r="DY295" i="1"/>
  <c r="FK295" i="1"/>
  <c r="DL295" i="1"/>
  <c r="EI295" i="1"/>
  <c r="FB295" i="1"/>
  <c r="AD295" i="1"/>
  <c r="BY295" i="1"/>
  <c r="AA295" i="1"/>
  <c r="BL295" i="1"/>
  <c r="K295" i="1"/>
  <c r="DC295" i="1"/>
  <c r="BV295" i="1"/>
  <c r="DQ295" i="1"/>
  <c r="EM295" i="1"/>
  <c r="BX295" i="1"/>
  <c r="AQ295" i="1"/>
  <c r="ED295" i="1"/>
  <c r="F295" i="1"/>
  <c r="BA295" i="1"/>
  <c r="FL295" i="1"/>
  <c r="AN295" i="1"/>
  <c r="BS295" i="1"/>
  <c r="BN295" i="1"/>
  <c r="DI295" i="1"/>
  <c r="DO295" i="1"/>
  <c r="CV295" i="1"/>
  <c r="CY295" i="1"/>
  <c r="DW295" i="1"/>
  <c r="BZ295" i="1"/>
  <c r="DU295" i="1"/>
  <c r="EY295" i="1"/>
  <c r="DH295" i="1"/>
  <c r="EE295" i="1"/>
  <c r="EX295" i="1"/>
  <c r="Z295" i="1"/>
  <c r="AK295" i="1"/>
  <c r="EV295" i="1"/>
  <c r="X295" i="1"/>
  <c r="CK295" i="1"/>
  <c r="CC295" i="1"/>
  <c r="AM295" i="1"/>
  <c r="FO295" i="1"/>
  <c r="CL295" i="1"/>
  <c r="EG295" i="1"/>
  <c r="I295" i="1"/>
  <c r="CN295" i="1"/>
  <c r="CE295" i="1"/>
  <c r="O295" i="1"/>
  <c r="BB295" i="1"/>
  <c r="CW295" i="1"/>
  <c r="CM295" i="1"/>
  <c r="CJ295" i="1"/>
  <c r="BW295" i="1"/>
  <c r="DJ295" i="1"/>
  <c r="FE295" i="1"/>
  <c r="AG295" i="1"/>
  <c r="ER295" i="1"/>
  <c r="T295" i="1"/>
  <c r="AY295" i="1"/>
  <c r="BJ295" i="1"/>
  <c r="DE295" i="1"/>
  <c r="DG295" i="1"/>
  <c r="CR295" i="1"/>
  <c r="CQ295" i="1"/>
  <c r="DT295" i="1"/>
  <c r="DB295" i="1"/>
  <c r="EW295" i="1"/>
  <c r="Y295" i="1"/>
  <c r="DD295" i="1"/>
  <c r="DS295" i="1"/>
  <c r="FJ295" i="1"/>
  <c r="AL295" i="1"/>
  <c r="CG295" i="1"/>
  <c r="AU295" i="1"/>
  <c r="BT295" i="1"/>
  <c r="AI295" i="1"/>
  <c r="CT295" i="1"/>
  <c r="EO295" i="1"/>
  <c r="Q295" i="1"/>
  <c r="EB295" i="1"/>
  <c r="D295" i="1"/>
  <c r="DF295" i="1"/>
  <c r="FA295" i="1"/>
  <c r="AC295" i="1"/>
  <c r="EN295" i="1"/>
  <c r="P295" i="1"/>
  <c r="EJ295" i="1"/>
  <c r="BU295" i="1"/>
  <c r="S295" i="1"/>
  <c r="AB295" i="1"/>
  <c r="CS295" i="1"/>
  <c r="BK295" i="1"/>
  <c r="DV295" i="1"/>
  <c r="AS295" i="1"/>
  <c r="FD295" i="1"/>
  <c r="AP295" i="1"/>
  <c r="CX295" i="1"/>
  <c r="FF295" i="1"/>
  <c r="AH295" i="1"/>
  <c r="DR295" i="1"/>
  <c r="FM295" i="1"/>
  <c r="AO295" i="1"/>
  <c r="EZ295" i="1"/>
  <c r="FG295" i="1"/>
  <c r="FC295" i="1"/>
  <c r="CH295" i="1"/>
  <c r="EC295" i="1"/>
  <c r="E295" i="1"/>
  <c r="DP295" i="1"/>
  <c r="EU295" i="1"/>
  <c r="EP295" i="1"/>
  <c r="R295" i="1"/>
  <c r="BM295" i="1"/>
  <c r="FX295" i="1"/>
  <c r="AZ295" i="1"/>
  <c r="FW295" i="1"/>
  <c r="CP295" i="1"/>
  <c r="EK295" i="1"/>
  <c r="M295" i="1"/>
  <c r="DX295" i="1"/>
  <c r="FS295" i="1"/>
  <c r="EH295" i="1"/>
  <c r="J295" i="1"/>
  <c r="BE295" i="1"/>
  <c r="FP295" i="1"/>
  <c r="L295" i="1"/>
  <c r="CI295" i="1"/>
  <c r="BR295" i="1"/>
  <c r="DM295" i="1"/>
  <c r="EA295" i="1"/>
  <c r="CZ295" i="1"/>
  <c r="DK295" i="1"/>
  <c r="DZ295" i="1"/>
  <c r="FU295" i="1"/>
  <c r="AW295" i="1"/>
  <c r="FH295" i="1"/>
  <c r="AJ295" i="1"/>
  <c r="EL295" i="1"/>
  <c r="N295" i="1"/>
  <c r="BI295" i="1"/>
  <c r="FT295" i="1"/>
  <c r="AV295" i="1"/>
  <c r="DN295" i="1"/>
  <c r="FI295" i="1"/>
  <c r="FV295" i="1"/>
  <c r="AX295" i="1"/>
  <c r="CA295" i="1"/>
  <c r="CF295" i="1"/>
  <c r="FQ295" i="1"/>
  <c r="AF295" i="1"/>
  <c r="FN295" i="1"/>
  <c r="BG295" i="1"/>
  <c r="AR295" i="1"/>
  <c r="ES295" i="1"/>
  <c r="U295" i="1"/>
  <c r="EF295" i="1"/>
  <c r="H295" i="1"/>
  <c r="BP295" i="1"/>
  <c r="W295" i="1"/>
  <c r="FR295" i="1"/>
  <c r="AT295" i="1"/>
  <c r="CO295" i="1"/>
  <c r="BO295" i="1"/>
  <c r="CB295" i="1"/>
  <c r="BC295" i="1"/>
  <c r="FW282" i="1"/>
  <c r="FW285" i="1" s="1"/>
  <c r="DG282" i="1"/>
  <c r="DG285" i="1" s="1"/>
  <c r="DP282" i="1"/>
  <c r="DP285" i="1" s="1"/>
  <c r="FR282" i="1"/>
  <c r="FR285" i="1" s="1"/>
  <c r="DY282" i="1"/>
  <c r="DY285" i="1" s="1"/>
  <c r="DC282" i="1"/>
  <c r="DC285" i="1" s="1"/>
  <c r="EP282" i="1"/>
  <c r="EP285" i="1" s="1"/>
  <c r="FX282" i="1"/>
  <c r="FX285" i="1" s="1"/>
  <c r="BU282" i="1"/>
  <c r="BU285" i="1" s="1"/>
  <c r="AF282" i="1"/>
  <c r="AF285" i="1" s="1"/>
  <c r="FS282" i="1"/>
  <c r="FS285" i="1" s="1"/>
  <c r="CS282" i="1"/>
  <c r="CS285" i="1" s="1"/>
  <c r="DB282" i="1"/>
  <c r="DB285" i="1" s="1"/>
  <c r="DX282" i="1"/>
  <c r="DX285" i="1" s="1"/>
  <c r="EY282" i="1"/>
  <c r="EY285" i="1" s="1"/>
  <c r="AU282" i="1"/>
  <c r="AU285" i="1" s="1"/>
  <c r="DE282" i="1"/>
  <c r="DE285" i="1" s="1"/>
  <c r="EO282" i="1"/>
  <c r="EO285" i="1" s="1"/>
  <c r="DV282" i="1"/>
  <c r="DV285" i="1" s="1"/>
  <c r="DA282" i="1"/>
  <c r="DA285" i="1" s="1"/>
  <c r="P282" i="1"/>
  <c r="P285" i="1" s="1"/>
  <c r="DH282" i="1"/>
  <c r="DH285" i="1" s="1"/>
  <c r="FN282" i="1"/>
  <c r="FN285" i="1" s="1"/>
  <c r="AO282" i="1"/>
  <c r="AO285" i="1" s="1"/>
  <c r="AH282" i="1"/>
  <c r="AH285" i="1" s="1"/>
  <c r="AW282" i="1"/>
  <c r="AW285" i="1" s="1"/>
  <c r="BX282" i="1"/>
  <c r="BX285" i="1" s="1"/>
  <c r="EU282" i="1"/>
  <c r="EU285" i="1" s="1"/>
  <c r="CU282" i="1"/>
  <c r="CU285" i="1" s="1"/>
  <c r="BN282" i="1"/>
  <c r="BN285" i="1" s="1"/>
  <c r="EC282" i="1"/>
  <c r="EC285" i="1" s="1"/>
  <c r="DS282" i="1"/>
  <c r="DS285" i="1" s="1"/>
  <c r="EN282" i="1"/>
  <c r="EN285" i="1" s="1"/>
  <c r="FQ282" i="1"/>
  <c r="FQ285" i="1" s="1"/>
  <c r="DF282" i="1"/>
  <c r="DF285" i="1" s="1"/>
  <c r="Q282" i="1"/>
  <c r="Q285" i="1" s="1"/>
  <c r="FO282" i="1"/>
  <c r="FO285" i="1" s="1"/>
  <c r="CZ282" i="1"/>
  <c r="CZ285" i="1" s="1"/>
  <c r="BC282" i="1"/>
  <c r="BC285" i="1" s="1"/>
  <c r="BT282" i="1"/>
  <c r="BT285" i="1" s="1"/>
  <c r="DN282" i="1"/>
  <c r="DN285" i="1" s="1"/>
  <c r="EX282" i="1"/>
  <c r="EX285" i="1" s="1"/>
  <c r="BG282" i="1"/>
  <c r="BG285" i="1" s="1"/>
  <c r="DR282" i="1"/>
  <c r="DR285" i="1" s="1"/>
  <c r="EH282" i="1"/>
  <c r="EH285" i="1" s="1"/>
  <c r="L282" i="1"/>
  <c r="L285" i="1" s="1"/>
  <c r="BS282" i="1"/>
  <c r="BS285" i="1" s="1"/>
  <c r="BY282" i="1"/>
  <c r="BY285" i="1" s="1"/>
  <c r="BO282" i="1"/>
  <c r="BO285" i="1" s="1"/>
  <c r="DL282" i="1"/>
  <c r="DL285" i="1" s="1"/>
  <c r="DI282" i="1"/>
  <c r="DI285" i="1" s="1"/>
  <c r="CQ282" i="1"/>
  <c r="CQ285" i="1" s="1"/>
  <c r="EF282" i="1"/>
  <c r="EF285" i="1" s="1"/>
  <c r="DJ282" i="1"/>
  <c r="DJ285" i="1" s="1"/>
  <c r="DK282" i="1"/>
  <c r="DK285" i="1" s="1"/>
  <c r="I282" i="1"/>
  <c r="I285" i="1" s="1"/>
  <c r="EB282" i="1"/>
  <c r="EB285" i="1" s="1"/>
  <c r="CM282" i="1"/>
  <c r="CM285" i="1" s="1"/>
  <c r="CX282" i="1"/>
  <c r="CX285" i="1" s="1"/>
  <c r="M282" i="1"/>
  <c r="M285" i="1" s="1"/>
  <c r="Y282" i="1"/>
  <c r="Y285" i="1" s="1"/>
  <c r="DO282" i="1"/>
  <c r="DO285" i="1" s="1"/>
  <c r="CI282" i="1"/>
  <c r="CI285" i="1" s="1"/>
  <c r="EI282" i="1"/>
  <c r="EI285" i="1" s="1"/>
  <c r="BR282" i="1"/>
  <c r="BR285" i="1" s="1"/>
  <c r="J282" i="1"/>
  <c r="J285" i="1" s="1"/>
  <c r="FT282" i="1"/>
  <c r="FT285" i="1" s="1"/>
  <c r="EJ282" i="1"/>
  <c r="EJ285" i="1" s="1"/>
  <c r="BV282" i="1"/>
  <c r="BV285" i="1" s="1"/>
  <c r="G282" i="1"/>
  <c r="G285" i="1" s="1"/>
  <c r="AD282" i="1"/>
  <c r="AD285" i="1" s="1"/>
  <c r="AI282" i="1"/>
  <c r="AI285" i="1" s="1"/>
  <c r="FM282" i="1"/>
  <c r="FM285" i="1" s="1"/>
  <c r="BM282" i="1"/>
  <c r="BM285" i="1" s="1"/>
  <c r="AL282" i="1"/>
  <c r="AL285" i="1" s="1"/>
  <c r="FU282" i="1"/>
  <c r="FU285" i="1" s="1"/>
  <c r="EW282" i="1"/>
  <c r="EW285" i="1" s="1"/>
  <c r="AQ282" i="1"/>
  <c r="AQ285" i="1" s="1"/>
  <c r="DU282" i="1"/>
  <c r="DU285" i="1" s="1"/>
  <c r="CV282" i="1"/>
  <c r="CV285" i="1" s="1"/>
  <c r="FD282" i="1"/>
  <c r="FD285" i="1" s="1"/>
  <c r="CE282" i="1"/>
  <c r="CE285" i="1" s="1"/>
  <c r="FH282" i="1"/>
  <c r="FH285" i="1" s="1"/>
  <c r="FI282" i="1"/>
  <c r="FI285" i="1" s="1"/>
  <c r="AY282" i="1"/>
  <c r="AY285" i="1" s="1"/>
  <c r="CJ282" i="1"/>
  <c r="CJ285" i="1" s="1"/>
  <c r="CY282" i="1"/>
  <c r="CY285" i="1" s="1"/>
  <c r="BW282" i="1"/>
  <c r="BW285" i="1" s="1"/>
  <c r="N282" i="1"/>
  <c r="N285" i="1" s="1"/>
  <c r="FB282" i="1"/>
  <c r="FB285" i="1" s="1"/>
  <c r="ER282" i="1"/>
  <c r="ER285" i="1" s="1"/>
  <c r="CA282" i="1"/>
  <c r="CA285" i="1" s="1"/>
  <c r="AT282" i="1"/>
  <c r="AT285" i="1" s="1"/>
  <c r="AP282" i="1"/>
  <c r="AP285" i="1" s="1"/>
  <c r="DZ282" i="1"/>
  <c r="DZ285" i="1" s="1"/>
  <c r="S282" i="1"/>
  <c r="S285" i="1" s="1"/>
  <c r="BZ282" i="1"/>
  <c r="BZ285" i="1" s="1"/>
  <c r="EA282" i="1"/>
  <c r="EA285" i="1" s="1"/>
  <c r="BJ282" i="1"/>
  <c r="BJ285" i="1" s="1"/>
  <c r="CH282" i="1"/>
  <c r="CH285" i="1" s="1"/>
  <c r="BH282" i="1"/>
  <c r="BH285" i="1" s="1"/>
  <c r="AZ282" i="1"/>
  <c r="AZ285" i="1" s="1"/>
  <c r="DQ282" i="1"/>
  <c r="DQ285" i="1" s="1"/>
  <c r="AB282" i="1"/>
  <c r="AB285" i="1" s="1"/>
  <c r="FC282" i="1"/>
  <c r="FC285" i="1" s="1"/>
  <c r="AA282" i="1"/>
  <c r="AA285" i="1" s="1"/>
  <c r="AC282" i="1"/>
  <c r="AC285" i="1" s="1"/>
  <c r="BD282" i="1"/>
  <c r="BD285" i="1" s="1"/>
  <c r="FA282" i="1"/>
  <c r="FA285" i="1" s="1"/>
  <c r="DT282" i="1"/>
  <c r="DT285" i="1" s="1"/>
  <c r="CD282" i="1"/>
  <c r="CD285" i="1" s="1"/>
  <c r="EZ282" i="1"/>
  <c r="EZ285" i="1" s="1"/>
  <c r="BE282" i="1"/>
  <c r="BE285" i="1" s="1"/>
  <c r="R282" i="1"/>
  <c r="R285" i="1" s="1"/>
  <c r="CL282" i="1"/>
  <c r="CL285" i="1" s="1"/>
  <c r="CN282" i="1"/>
  <c r="CN285" i="1" s="1"/>
  <c r="ET282" i="1"/>
  <c r="ET285" i="1" s="1"/>
  <c r="FG282" i="1"/>
  <c r="FG285" i="1" s="1"/>
  <c r="EQ282" i="1"/>
  <c r="EQ285" i="1" s="1"/>
  <c r="EG282" i="1"/>
  <c r="EG285" i="1" s="1"/>
  <c r="BA282" i="1"/>
  <c r="BA285" i="1" s="1"/>
  <c r="AR282" i="1"/>
  <c r="AR285" i="1" s="1"/>
  <c r="AN282" i="1"/>
  <c r="AN285" i="1" s="1"/>
  <c r="AX282" i="1"/>
  <c r="AX285" i="1" s="1"/>
  <c r="DD282" i="1"/>
  <c r="DD285" i="1" s="1"/>
  <c r="CF282" i="1"/>
  <c r="CF285" i="1" s="1"/>
  <c r="BL282" i="1"/>
  <c r="BL285" i="1" s="1"/>
  <c r="AJ282" i="1"/>
  <c r="AJ285" i="1" s="1"/>
  <c r="FJ282" i="1"/>
  <c r="FJ285" i="1" s="1"/>
  <c r="FP282" i="1"/>
  <c r="FP285" i="1" s="1"/>
  <c r="CR282" i="1"/>
  <c r="CR285" i="1" s="1"/>
  <c r="EK282" i="1"/>
  <c r="EK285" i="1" s="1"/>
  <c r="E282" i="1"/>
  <c r="E285" i="1" s="1"/>
  <c r="K282" i="1"/>
  <c r="K285" i="1" s="1"/>
  <c r="BI282" i="1"/>
  <c r="BI285" i="1" s="1"/>
  <c r="W282" i="1"/>
  <c r="W285" i="1" s="1"/>
  <c r="CO282" i="1"/>
  <c r="CO285" i="1" s="1"/>
  <c r="CP282" i="1"/>
  <c r="CP285" i="1" s="1"/>
  <c r="CT282" i="1"/>
  <c r="CT285" i="1" s="1"/>
  <c r="FV282" i="1"/>
  <c r="FV285" i="1" s="1"/>
  <c r="BP282" i="1"/>
  <c r="BP285" i="1" s="1"/>
  <c r="AS282" i="1"/>
  <c r="AS285" i="1" s="1"/>
  <c r="O282" i="1"/>
  <c r="O285" i="1" s="1"/>
  <c r="T282" i="1"/>
  <c r="T285" i="1" s="1"/>
  <c r="EE282" i="1"/>
  <c r="EE285" i="1" s="1"/>
  <c r="FK282" i="1"/>
  <c r="FK285" i="1" s="1"/>
  <c r="CC282" i="1"/>
  <c r="CC285" i="1" s="1"/>
  <c r="CG282" i="1"/>
  <c r="CG285" i="1" s="1"/>
  <c r="EM282" i="1"/>
  <c r="EM285" i="1" s="1"/>
  <c r="H282" i="1"/>
  <c r="H285" i="1" s="1"/>
  <c r="ES282" i="1"/>
  <c r="ES285" i="1" s="1"/>
  <c r="X282" i="1"/>
  <c r="X285" i="1" s="1"/>
  <c r="ED282" i="1"/>
  <c r="ED285" i="1" s="1"/>
  <c r="EL282" i="1"/>
  <c r="EL285" i="1" s="1"/>
  <c r="BK282" i="1"/>
  <c r="BK285" i="1" s="1"/>
  <c r="AV282" i="1"/>
  <c r="AV285" i="1" s="1"/>
  <c r="V282" i="1"/>
  <c r="V285" i="1" s="1"/>
  <c r="BQ282" i="1"/>
  <c r="BQ285" i="1" s="1"/>
  <c r="D282" i="1"/>
  <c r="D285" i="1" s="1"/>
  <c r="BB282" i="1"/>
  <c r="BB285" i="1" s="1"/>
  <c r="AK282" i="1"/>
  <c r="AK285" i="1" s="1"/>
  <c r="Z282" i="1"/>
  <c r="Z285" i="1" s="1"/>
  <c r="AE282" i="1"/>
  <c r="AE285" i="1" s="1"/>
  <c r="CK282" i="1"/>
  <c r="CK285" i="1" s="1"/>
  <c r="AM282" i="1"/>
  <c r="AM285" i="1" s="1"/>
  <c r="EV282" i="1"/>
  <c r="EV285" i="1" s="1"/>
  <c r="FF282" i="1"/>
  <c r="FF285" i="1" s="1"/>
  <c r="DM282" i="1"/>
  <c r="DM285" i="1" s="1"/>
  <c r="DW282" i="1"/>
  <c r="DW285" i="1" s="1"/>
  <c r="BF282" i="1"/>
  <c r="BF285" i="1" s="1"/>
  <c r="U282" i="1"/>
  <c r="U285" i="1" s="1"/>
  <c r="FE282" i="1"/>
  <c r="FE285" i="1" s="1"/>
  <c r="AG282" i="1"/>
  <c r="AG285" i="1" s="1"/>
  <c r="FL282" i="1"/>
  <c r="FL285" i="1" s="1"/>
  <c r="CB282" i="1"/>
  <c r="CB285" i="1" s="1"/>
  <c r="F282" i="1"/>
  <c r="F285" i="1" s="1"/>
  <c r="CW282" i="1"/>
  <c r="CW285" i="1" s="1"/>
  <c r="C286" i="1"/>
  <c r="FZ273" i="1"/>
  <c r="GB274" i="1" s="1"/>
  <c r="C275" i="1"/>
  <c r="DB289" i="1" l="1"/>
  <c r="DB304" i="1" s="1"/>
  <c r="P289" i="1"/>
  <c r="P304" i="1" s="1"/>
  <c r="DR289" i="1"/>
  <c r="DR304" i="1" s="1"/>
  <c r="BX289" i="1"/>
  <c r="BX304" i="1" s="1"/>
  <c r="CW289" i="1"/>
  <c r="CW304" i="1" s="1"/>
  <c r="AY289" i="1"/>
  <c r="AY304" i="1" s="1"/>
  <c r="R289" i="1"/>
  <c r="R304" i="1" s="1"/>
  <c r="DD289" i="1"/>
  <c r="DD304" i="1" s="1"/>
  <c r="AQ289" i="1"/>
  <c r="AQ304" i="1" s="1"/>
  <c r="BR289" i="1"/>
  <c r="BR304" i="1" s="1"/>
  <c r="F289" i="1"/>
  <c r="F304" i="1" s="1"/>
  <c r="W289" i="1"/>
  <c r="W304" i="1" s="1"/>
  <c r="BW289" i="1"/>
  <c r="BW304" i="1" s="1"/>
  <c r="S289" i="1"/>
  <c r="S304" i="1" s="1"/>
  <c r="BZ289" i="1"/>
  <c r="BZ304" i="1" s="1"/>
  <c r="DW289" i="1"/>
  <c r="DW304" i="1" s="1"/>
  <c r="BD289" i="1"/>
  <c r="BD304" i="1" s="1"/>
  <c r="EE289" i="1"/>
  <c r="EE304" i="1" s="1"/>
  <c r="BV289" i="1"/>
  <c r="BV304" i="1" s="1"/>
  <c r="FE289" i="1"/>
  <c r="FE304" i="1" s="1"/>
  <c r="EJ289" i="1"/>
  <c r="EJ304" i="1" s="1"/>
  <c r="BN289" i="1"/>
  <c r="BN304" i="1" s="1"/>
  <c r="FU289" i="1"/>
  <c r="FU304" i="1" s="1"/>
  <c r="FI289" i="1"/>
  <c r="FI304" i="1" s="1"/>
  <c r="BT289" i="1"/>
  <c r="BT304" i="1" s="1"/>
  <c r="DX289" i="1"/>
  <c r="DX304" i="1" s="1"/>
  <c r="EG289" i="1"/>
  <c r="EG304" i="1" s="1"/>
  <c r="AX289" i="1"/>
  <c r="AX304" i="1" s="1"/>
  <c r="EZ289" i="1"/>
  <c r="EZ304" i="1" s="1"/>
  <c r="ED289" i="1"/>
  <c r="ED304" i="1" s="1"/>
  <c r="CP289" i="1"/>
  <c r="CP304" i="1" s="1"/>
  <c r="EW289" i="1"/>
  <c r="EW304" i="1" s="1"/>
  <c r="FC289" i="1"/>
  <c r="FC304" i="1" s="1"/>
  <c r="CA289" i="1"/>
  <c r="CA304" i="1" s="1"/>
  <c r="BG289" i="1"/>
  <c r="BG304" i="1" s="1"/>
  <c r="DV289" i="1"/>
  <c r="DV304" i="1" s="1"/>
  <c r="BU289" i="1"/>
  <c r="BU304" i="1" s="1"/>
  <c r="CG289" i="1"/>
  <c r="CG304" i="1" s="1"/>
  <c r="AV289" i="1"/>
  <c r="AV304" i="1" s="1"/>
  <c r="AG289" i="1"/>
  <c r="AG304" i="1" s="1"/>
  <c r="EK289" i="1"/>
  <c r="EK304" i="1" s="1"/>
  <c r="DI289" i="1"/>
  <c r="DI304" i="1" s="1"/>
  <c r="AH289" i="1"/>
  <c r="AH304" i="1" s="1"/>
  <c r="U288" i="1"/>
  <c r="BK288" i="1"/>
  <c r="CT288" i="1"/>
  <c r="AN288" i="1"/>
  <c r="AC288" i="1"/>
  <c r="ER288" i="1"/>
  <c r="AL288" i="1"/>
  <c r="FT288" i="1"/>
  <c r="CI288" i="1"/>
  <c r="CL289" i="1"/>
  <c r="CL304" i="1" s="1"/>
  <c r="DJ288" i="1"/>
  <c r="EQ289" i="1"/>
  <c r="EQ304" i="1" s="1"/>
  <c r="DS288" i="1"/>
  <c r="EV288" i="1"/>
  <c r="BQ288" i="1"/>
  <c r="FK288" i="1"/>
  <c r="K288" i="1"/>
  <c r="AR288" i="1"/>
  <c r="R288" i="1"/>
  <c r="AZ288" i="1"/>
  <c r="FB288" i="1"/>
  <c r="AQ288" i="1"/>
  <c r="AD289" i="1"/>
  <c r="AD304" i="1" s="1"/>
  <c r="DK288" i="1"/>
  <c r="AN289" i="1"/>
  <c r="AN304" i="1" s="1"/>
  <c r="AL289" i="1"/>
  <c r="AL304" i="1" s="1"/>
  <c r="EX288" i="1"/>
  <c r="DQ289" i="1"/>
  <c r="DQ304" i="1" s="1"/>
  <c r="AA289" i="1"/>
  <c r="AA304" i="1" s="1"/>
  <c r="FO288" i="1"/>
  <c r="CY289" i="1"/>
  <c r="CY304" i="1" s="1"/>
  <c r="EU288" i="1"/>
  <c r="Z289" i="1"/>
  <c r="Z304" i="1" s="1"/>
  <c r="AH288" i="1"/>
  <c r="AF288" i="1"/>
  <c r="CJ289" i="1"/>
  <c r="CJ304" i="1" s="1"/>
  <c r="DL289" i="1"/>
  <c r="DL304" i="1" s="1"/>
  <c r="BC289" i="1"/>
  <c r="BC304" i="1" s="1"/>
  <c r="EY289" i="1"/>
  <c r="EY304" i="1" s="1"/>
  <c r="FX289" i="1"/>
  <c r="FX304" i="1" s="1"/>
  <c r="AF289" i="1"/>
  <c r="AF304" i="1" s="1"/>
  <c r="DA289" i="1"/>
  <c r="DA304" i="1" s="1"/>
  <c r="FZ275" i="1"/>
  <c r="C282" i="1"/>
  <c r="CW288" i="1"/>
  <c r="AG288" i="1"/>
  <c r="DW288" i="1"/>
  <c r="AM288" i="1"/>
  <c r="AK288" i="1"/>
  <c r="V288" i="1"/>
  <c r="ED288" i="1"/>
  <c r="EM288" i="1"/>
  <c r="EE288" i="1"/>
  <c r="BP288" i="1"/>
  <c r="CO288" i="1"/>
  <c r="E288" i="1"/>
  <c r="FJ288" i="1"/>
  <c r="DD288" i="1"/>
  <c r="BA288" i="1"/>
  <c r="ET288" i="1"/>
  <c r="BE288" i="1"/>
  <c r="FA288" i="1"/>
  <c r="FC288" i="1"/>
  <c r="BH288" i="1"/>
  <c r="BZ288" i="1"/>
  <c r="AT288" i="1"/>
  <c r="N288" i="1"/>
  <c r="AY288" i="1"/>
  <c r="FD288" i="1"/>
  <c r="EW288" i="1"/>
  <c r="FM288" i="1"/>
  <c r="BV288" i="1"/>
  <c r="BH289" i="1"/>
  <c r="BH304" i="1" s="1"/>
  <c r="EV289" i="1"/>
  <c r="EV304" i="1" s="1"/>
  <c r="BR288" i="1"/>
  <c r="DO288" i="1"/>
  <c r="AB289" i="1"/>
  <c r="AB304" i="1" s="1"/>
  <c r="V289" i="1"/>
  <c r="V304" i="1" s="1"/>
  <c r="K289" i="1"/>
  <c r="K304" i="1" s="1"/>
  <c r="M288" i="1"/>
  <c r="CK289" i="1"/>
  <c r="CK304" i="1" s="1"/>
  <c r="BE289" i="1"/>
  <c r="BE304" i="1" s="1"/>
  <c r="BK289" i="1"/>
  <c r="BK304" i="1" s="1"/>
  <c r="CO289" i="1"/>
  <c r="CO304" i="1" s="1"/>
  <c r="FG289" i="1"/>
  <c r="FG304" i="1" s="1"/>
  <c r="EF288" i="1"/>
  <c r="T289" i="1"/>
  <c r="T304" i="1" s="1"/>
  <c r="FF289" i="1"/>
  <c r="FF304" i="1" s="1"/>
  <c r="BQ289" i="1"/>
  <c r="BQ304" i="1" s="1"/>
  <c r="BS288" i="1"/>
  <c r="AM289" i="1"/>
  <c r="AM304" i="1" s="1"/>
  <c r="EH288" i="1"/>
  <c r="FD289" i="1"/>
  <c r="FD304" i="1" s="1"/>
  <c r="O289" i="1"/>
  <c r="O304" i="1" s="1"/>
  <c r="FA289" i="1"/>
  <c r="FA304" i="1" s="1"/>
  <c r="FH289" i="1"/>
  <c r="FH304" i="1" s="1"/>
  <c r="CN289" i="1"/>
  <c r="CN304" i="1" s="1"/>
  <c r="CC289" i="1"/>
  <c r="CC304" i="1" s="1"/>
  <c r="Q288" i="1"/>
  <c r="BI289" i="1"/>
  <c r="BI304" i="1" s="1"/>
  <c r="EA289" i="1"/>
  <c r="EA304" i="1" s="1"/>
  <c r="EN288" i="1"/>
  <c r="EC288" i="1"/>
  <c r="BL289" i="1"/>
  <c r="BL304" i="1" s="1"/>
  <c r="CU288" i="1"/>
  <c r="DM289" i="1"/>
  <c r="DM304" i="1" s="1"/>
  <c r="X289" i="1"/>
  <c r="X304" i="1" s="1"/>
  <c r="AO288" i="1"/>
  <c r="M289" i="1"/>
  <c r="M304" i="1" s="1"/>
  <c r="DV288" i="1"/>
  <c r="AU288" i="1"/>
  <c r="DX288" i="1"/>
  <c r="DN289" i="1"/>
  <c r="DN304" i="1" s="1"/>
  <c r="EF289" i="1"/>
  <c r="EF304" i="1" s="1"/>
  <c r="BU288" i="1"/>
  <c r="DJ289" i="1"/>
  <c r="DJ304" i="1" s="1"/>
  <c r="J289" i="1"/>
  <c r="J304" i="1" s="1"/>
  <c r="DS289" i="1"/>
  <c r="DS304" i="1" s="1"/>
  <c r="CZ289" i="1"/>
  <c r="CZ304" i="1" s="1"/>
  <c r="BA289" i="1"/>
  <c r="BA304" i="1" s="1"/>
  <c r="DH289" i="1"/>
  <c r="DH304" i="1" s="1"/>
  <c r="FN289" i="1"/>
  <c r="FN304" i="1" s="1"/>
  <c r="AO289" i="1"/>
  <c r="AO304" i="1" s="1"/>
  <c r="BY289" i="1"/>
  <c r="BY304" i="1" s="1"/>
  <c r="BO289" i="1"/>
  <c r="BO304" i="1" s="1"/>
  <c r="FW288" i="1"/>
  <c r="EH289" i="1"/>
  <c r="EH304" i="1" s="1"/>
  <c r="DE289" i="1"/>
  <c r="DE304" i="1" s="1"/>
  <c r="EX289" i="1"/>
  <c r="EX304" i="1" s="1"/>
  <c r="DC289" i="1"/>
  <c r="DC304" i="1" s="1"/>
  <c r="DG289" i="1"/>
  <c r="DG304" i="1" s="1"/>
  <c r="EC289" i="1"/>
  <c r="EC304" i="1" s="1"/>
  <c r="DP289" i="1"/>
  <c r="DP304" i="1" s="1"/>
  <c r="CB288" i="1"/>
  <c r="D288" i="1"/>
  <c r="O288" i="1"/>
  <c r="BL288" i="1"/>
  <c r="CL288" i="1"/>
  <c r="DQ288" i="1"/>
  <c r="CY288" i="1"/>
  <c r="AD288" i="1"/>
  <c r="EB288" i="1"/>
  <c r="BJ289" i="1"/>
  <c r="BJ304" i="1" s="1"/>
  <c r="BO288" i="1"/>
  <c r="DN288" i="1"/>
  <c r="FL288" i="1"/>
  <c r="Z288" i="1"/>
  <c r="H288" i="1"/>
  <c r="AS288" i="1"/>
  <c r="FP288" i="1"/>
  <c r="FG288" i="1"/>
  <c r="AA288" i="1"/>
  <c r="AP288" i="1"/>
  <c r="CJ288" i="1"/>
  <c r="BM288" i="1"/>
  <c r="J288" i="1"/>
  <c r="ES289" i="1"/>
  <c r="ES304" i="1" s="1"/>
  <c r="BF289" i="1"/>
  <c r="BF304" i="1" s="1"/>
  <c r="DZ289" i="1"/>
  <c r="DZ304" i="1" s="1"/>
  <c r="U289" i="1"/>
  <c r="U304" i="1" s="1"/>
  <c r="I288" i="1"/>
  <c r="BM289" i="1"/>
  <c r="BM304" i="1" s="1"/>
  <c r="DL288" i="1"/>
  <c r="CF289" i="1"/>
  <c r="CF304" i="1" s="1"/>
  <c r="BC288" i="1"/>
  <c r="ER289" i="1"/>
  <c r="ER304" i="1" s="1"/>
  <c r="H289" i="1"/>
  <c r="H304" i="1" s="1"/>
  <c r="EY288" i="1"/>
  <c r="Y289" i="1"/>
  <c r="Y304" i="1" s="1"/>
  <c r="FQ289" i="1"/>
  <c r="FQ304" i="1" s="1"/>
  <c r="FO289" i="1"/>
  <c r="FO304" i="1" s="1"/>
  <c r="F288" i="1"/>
  <c r="FE288" i="1"/>
  <c r="DM288" i="1"/>
  <c r="CK288" i="1"/>
  <c r="BB288" i="1"/>
  <c r="AV288" i="1"/>
  <c r="X288" i="1"/>
  <c r="CG288" i="1"/>
  <c r="T288" i="1"/>
  <c r="FV288" i="1"/>
  <c r="W288" i="1"/>
  <c r="EK288" i="1"/>
  <c r="AJ288" i="1"/>
  <c r="AX288" i="1"/>
  <c r="EG288" i="1"/>
  <c r="CN288" i="1"/>
  <c r="EZ288" i="1"/>
  <c r="BD288" i="1"/>
  <c r="AB288" i="1"/>
  <c r="CH288" i="1"/>
  <c r="S288" i="1"/>
  <c r="CA288" i="1"/>
  <c r="BW288" i="1"/>
  <c r="FI288" i="1"/>
  <c r="CV288" i="1"/>
  <c r="FU288" i="1"/>
  <c r="AI288" i="1"/>
  <c r="EJ288" i="1"/>
  <c r="CR289" i="1"/>
  <c r="CR304" i="1" s="1"/>
  <c r="AR289" i="1"/>
  <c r="AR304" i="1" s="1"/>
  <c r="EI288" i="1"/>
  <c r="AI289" i="1"/>
  <c r="AI304" i="1" s="1"/>
  <c r="FL289" i="1"/>
  <c r="FL304" i="1" s="1"/>
  <c r="FM289" i="1"/>
  <c r="FM304" i="1" s="1"/>
  <c r="AK289" i="1"/>
  <c r="AK304" i="1" s="1"/>
  <c r="ET289" i="1"/>
  <c r="ET304" i="1" s="1"/>
  <c r="CM288" i="1"/>
  <c r="BP289" i="1"/>
  <c r="BP304" i="1" s="1"/>
  <c r="BB289" i="1"/>
  <c r="BB304" i="1" s="1"/>
  <c r="DU289" i="1"/>
  <c r="DU304" i="1" s="1"/>
  <c r="CV289" i="1"/>
  <c r="CV304" i="1" s="1"/>
  <c r="CQ288" i="1"/>
  <c r="CH289" i="1"/>
  <c r="CH304" i="1" s="1"/>
  <c r="DI288" i="1"/>
  <c r="AE289" i="1"/>
  <c r="AE304" i="1" s="1"/>
  <c r="EM289" i="1"/>
  <c r="EM304" i="1" s="1"/>
  <c r="AS289" i="1"/>
  <c r="AS304" i="1" s="1"/>
  <c r="DR288" i="1"/>
  <c r="BG288" i="1"/>
  <c r="CE289" i="1"/>
  <c r="CE304" i="1" s="1"/>
  <c r="DT289" i="1"/>
  <c r="DT304" i="1" s="1"/>
  <c r="AJ289" i="1"/>
  <c r="AJ304" i="1" s="1"/>
  <c r="BT288" i="1"/>
  <c r="EL289" i="1"/>
  <c r="EL304" i="1" s="1"/>
  <c r="FK289" i="1"/>
  <c r="FK304" i="1" s="1"/>
  <c r="D289" i="1"/>
  <c r="D304" i="1" s="1"/>
  <c r="AC289" i="1"/>
  <c r="AC304" i="1" s="1"/>
  <c r="N289" i="1"/>
  <c r="N304" i="1" s="1"/>
  <c r="BN288" i="1"/>
  <c r="G289" i="1"/>
  <c r="G304" i="1" s="1"/>
  <c r="AT289" i="1"/>
  <c r="AT304" i="1" s="1"/>
  <c r="FJ289" i="1"/>
  <c r="FJ304" i="1" s="1"/>
  <c r="BX288" i="1"/>
  <c r="FN288" i="1"/>
  <c r="P288" i="1"/>
  <c r="EO288" i="1"/>
  <c r="FV289" i="1"/>
  <c r="FV304" i="1" s="1"/>
  <c r="DB288" i="1"/>
  <c r="CQ289" i="1"/>
  <c r="CQ304" i="1" s="1"/>
  <c r="DO289" i="1"/>
  <c r="DO304" i="1" s="1"/>
  <c r="CI289" i="1"/>
  <c r="CI304" i="1" s="1"/>
  <c r="EI289" i="1"/>
  <c r="EI304" i="1" s="1"/>
  <c r="EP288" i="1"/>
  <c r="EN289" i="1"/>
  <c r="EN304" i="1" s="1"/>
  <c r="E289" i="1"/>
  <c r="E304" i="1" s="1"/>
  <c r="AP289" i="1"/>
  <c r="AP304" i="1" s="1"/>
  <c r="I289" i="1"/>
  <c r="I304" i="1" s="1"/>
  <c r="Q289" i="1"/>
  <c r="Q304" i="1" s="1"/>
  <c r="BS289" i="1"/>
  <c r="BS304" i="1" s="1"/>
  <c r="CM289" i="1"/>
  <c r="CM304" i="1" s="1"/>
  <c r="CX289" i="1"/>
  <c r="CX304" i="1" s="1"/>
  <c r="CU289" i="1"/>
  <c r="CU304" i="1" s="1"/>
  <c r="AU289" i="1"/>
  <c r="AU304" i="1" s="1"/>
  <c r="DK289" i="1"/>
  <c r="DK304" i="1" s="1"/>
  <c r="EO289" i="1"/>
  <c r="EO304" i="1" s="1"/>
  <c r="FS289" i="1"/>
  <c r="FS304" i="1" s="1"/>
  <c r="EP289" i="1"/>
  <c r="EP304" i="1" s="1"/>
  <c r="FW289" i="1"/>
  <c r="FW304" i="1" s="1"/>
  <c r="DY289" i="1"/>
  <c r="DY304" i="1" s="1"/>
  <c r="C319" i="1"/>
  <c r="C326" i="1" s="1"/>
  <c r="C277" i="1"/>
  <c r="FZ277" i="1" s="1"/>
  <c r="FF288" i="1"/>
  <c r="CC288" i="1"/>
  <c r="CR288" i="1"/>
  <c r="CD288" i="1"/>
  <c r="BJ288" i="1"/>
  <c r="FH288" i="1"/>
  <c r="Y288" i="1"/>
  <c r="CX288" i="1"/>
  <c r="DF288" i="1"/>
  <c r="FT289" i="1"/>
  <c r="FT304" i="1" s="1"/>
  <c r="CD289" i="1"/>
  <c r="CD304" i="1" s="1"/>
  <c r="AW288" i="1"/>
  <c r="DH288" i="1"/>
  <c r="DA288" i="1"/>
  <c r="DE288" i="1"/>
  <c r="CS288" i="1"/>
  <c r="L289" i="1"/>
  <c r="L304" i="1" s="1"/>
  <c r="FS288" i="1"/>
  <c r="FX288" i="1"/>
  <c r="AZ289" i="1"/>
  <c r="AZ304" i="1" s="1"/>
  <c r="DC288" i="1"/>
  <c r="DY288" i="1"/>
  <c r="FP289" i="1"/>
  <c r="FP304" i="1" s="1"/>
  <c r="DF289" i="1"/>
  <c r="DF304" i="1" s="1"/>
  <c r="EB289" i="1"/>
  <c r="EB304" i="1" s="1"/>
  <c r="DP288" i="1"/>
  <c r="DG288" i="1"/>
  <c r="AW289" i="1"/>
  <c r="AW304" i="1" s="1"/>
  <c r="FR289" i="1"/>
  <c r="FR304" i="1" s="1"/>
  <c r="C300" i="1"/>
  <c r="FZ300" i="1" s="1"/>
  <c r="FZ286" i="1"/>
  <c r="GB286" i="1" s="1"/>
  <c r="AE288" i="1"/>
  <c r="ES288" i="1"/>
  <c r="BI288" i="1"/>
  <c r="EQ288" i="1"/>
  <c r="DZ288" i="1"/>
  <c r="DU288" i="1"/>
  <c r="CB289" i="1"/>
  <c r="CB304" i="1" s="1"/>
  <c r="L288" i="1"/>
  <c r="CZ288" i="1"/>
  <c r="BF288" i="1"/>
  <c r="EL288" i="1"/>
  <c r="CP288" i="1"/>
  <c r="CF288" i="1"/>
  <c r="DT288" i="1"/>
  <c r="EA288" i="1"/>
  <c r="CE288" i="1"/>
  <c r="G288" i="1"/>
  <c r="CT289" i="1"/>
  <c r="CT304" i="1" s="1"/>
  <c r="BY288" i="1"/>
  <c r="FQ288" i="1"/>
  <c r="FB289" i="1"/>
  <c r="FB304" i="1" s="1"/>
  <c r="EU289" i="1"/>
  <c r="EU304" i="1" s="1"/>
  <c r="FR288" i="1"/>
  <c r="CS289" i="1"/>
  <c r="CS304" i="1" s="1"/>
  <c r="P294" i="1" l="1"/>
  <c r="P297" i="1" s="1"/>
  <c r="P299" i="1" s="1"/>
  <c r="DR291" i="1"/>
  <c r="P291" i="1"/>
  <c r="BN294" i="1"/>
  <c r="BN297" i="1" s="1"/>
  <c r="BN299" i="1" s="1"/>
  <c r="EE291" i="1"/>
  <c r="CG291" i="1"/>
  <c r="DA294" i="1"/>
  <c r="DA297" i="1" s="1"/>
  <c r="DA299" i="1" s="1"/>
  <c r="CA291" i="1"/>
  <c r="BI294" i="1"/>
  <c r="BI297" i="1" s="1"/>
  <c r="BI299" i="1" s="1"/>
  <c r="AV291" i="1"/>
  <c r="EG291" i="1"/>
  <c r="BR294" i="1"/>
  <c r="BR297" i="1" s="1"/>
  <c r="BR299" i="1" s="1"/>
  <c r="AY294" i="1"/>
  <c r="AY297" i="1" s="1"/>
  <c r="AY299" i="1" s="1"/>
  <c r="EK291" i="1"/>
  <c r="BW291" i="1"/>
  <c r="DC291" i="1"/>
  <c r="CC294" i="1"/>
  <c r="CC297" i="1" s="1"/>
  <c r="CC299" i="1" s="1"/>
  <c r="FN291" i="1"/>
  <c r="O294" i="1"/>
  <c r="O297" i="1" s="1"/>
  <c r="O299" i="1" s="1"/>
  <c r="BG291" i="1"/>
  <c r="EA291" i="1"/>
  <c r="CP291" i="1"/>
  <c r="DZ294" i="1"/>
  <c r="DZ297" i="1" s="1"/>
  <c r="DZ299" i="1" s="1"/>
  <c r="EQ291" i="1"/>
  <c r="Y291" i="1"/>
  <c r="DL294" i="1"/>
  <c r="DL297" i="1" s="1"/>
  <c r="DL299" i="1" s="1"/>
  <c r="AA291" i="1"/>
  <c r="BZ294" i="1"/>
  <c r="BZ297" i="1" s="1"/>
  <c r="BZ299" i="1" s="1"/>
  <c r="FX294" i="1"/>
  <c r="FX297" i="1" s="1"/>
  <c r="FX299" i="1" s="1"/>
  <c r="FX291" i="1"/>
  <c r="FU294" i="1"/>
  <c r="FU297" i="1" s="1"/>
  <c r="FU299" i="1" s="1"/>
  <c r="CJ294" i="1"/>
  <c r="CJ297" i="1" s="1"/>
  <c r="CJ299" i="1" s="1"/>
  <c r="BZ291" i="1"/>
  <c r="R294" i="1"/>
  <c r="R297" i="1" s="1"/>
  <c r="R299" i="1" s="1"/>
  <c r="CP294" i="1"/>
  <c r="CP297" i="1" s="1"/>
  <c r="CP299" i="1" s="1"/>
  <c r="EQ294" i="1"/>
  <c r="EQ297" i="1" s="1"/>
  <c r="EQ299" i="1" s="1"/>
  <c r="CC291" i="1"/>
  <c r="DR294" i="1"/>
  <c r="DR297" i="1" s="1"/>
  <c r="DR299" i="1" s="1"/>
  <c r="F294" i="1"/>
  <c r="F297" i="1" s="1"/>
  <c r="F299" i="1" s="1"/>
  <c r="CJ291" i="1"/>
  <c r="BR291" i="1"/>
  <c r="BV291" i="1"/>
  <c r="AY291" i="1"/>
  <c r="AH291" i="1"/>
  <c r="DZ291" i="1"/>
  <c r="DG291" i="1"/>
  <c r="DG294" i="1"/>
  <c r="DG297" i="1" s="1"/>
  <c r="DG299" i="1" s="1"/>
  <c r="DF294" i="1"/>
  <c r="DF297" i="1" s="1"/>
  <c r="DF299" i="1" s="1"/>
  <c r="CN294" i="1"/>
  <c r="CN297" i="1" s="1"/>
  <c r="CN299" i="1" s="1"/>
  <c r="FG291" i="1"/>
  <c r="CW294" i="1"/>
  <c r="CW297" i="1" s="1"/>
  <c r="CW299" i="1" s="1"/>
  <c r="BF291" i="1"/>
  <c r="DU294" i="1"/>
  <c r="DU297" i="1" s="1"/>
  <c r="DU299" i="1" s="1"/>
  <c r="DA291" i="1"/>
  <c r="DB291" i="1"/>
  <c r="CN291" i="1"/>
  <c r="BC291" i="1"/>
  <c r="DQ294" i="1"/>
  <c r="DQ297" i="1" s="1"/>
  <c r="DQ299" i="1" s="1"/>
  <c r="CL291" i="1"/>
  <c r="DD294" i="1"/>
  <c r="DD297" i="1" s="1"/>
  <c r="DD299" i="1" s="1"/>
  <c r="AQ291" i="1"/>
  <c r="DB294" i="1"/>
  <c r="DB297" i="1" s="1"/>
  <c r="DB299" i="1" s="1"/>
  <c r="CE294" i="1"/>
  <c r="CE297" i="1" s="1"/>
  <c r="CE299" i="1" s="1"/>
  <c r="CF294" i="1"/>
  <c r="CF297" i="1" s="1"/>
  <c r="CF299" i="1" s="1"/>
  <c r="DU291" i="1"/>
  <c r="AI294" i="1"/>
  <c r="AI297" i="1" s="1"/>
  <c r="AI299" i="1" s="1"/>
  <c r="DQ291" i="1"/>
  <c r="G294" i="1"/>
  <c r="G297" i="1" s="1"/>
  <c r="G299" i="1" s="1"/>
  <c r="CR294" i="1"/>
  <c r="CR297" i="1" s="1"/>
  <c r="CR299" i="1" s="1"/>
  <c r="T291" i="1"/>
  <c r="X294" i="1"/>
  <c r="X297" i="1" s="1"/>
  <c r="X299" i="1" s="1"/>
  <c r="DL291" i="1"/>
  <c r="AD294" i="1"/>
  <c r="AD297" i="1" s="1"/>
  <c r="AD299" i="1" s="1"/>
  <c r="DV294" i="1"/>
  <c r="DV297" i="1" s="1"/>
  <c r="DV299" i="1" s="1"/>
  <c r="AF294" i="1"/>
  <c r="AF297" i="1" s="1"/>
  <c r="AF299" i="1" s="1"/>
  <c r="G291" i="1"/>
  <c r="FN294" i="1"/>
  <c r="FN297" i="1" s="1"/>
  <c r="FN299" i="1" s="1"/>
  <c r="CQ294" i="1"/>
  <c r="CQ297" i="1" s="1"/>
  <c r="CQ299" i="1" s="1"/>
  <c r="AX294" i="1"/>
  <c r="AX297" i="1" s="1"/>
  <c r="AX299" i="1" s="1"/>
  <c r="CE291" i="1"/>
  <c r="CF291" i="1"/>
  <c r="FI294" i="1"/>
  <c r="FI297" i="1" s="1"/>
  <c r="FI299" i="1" s="1"/>
  <c r="AX291" i="1"/>
  <c r="W291" i="1"/>
  <c r="DV291" i="1"/>
  <c r="DD291" i="1"/>
  <c r="CO294" i="1"/>
  <c r="CO297" i="1" s="1"/>
  <c r="CO299" i="1" s="1"/>
  <c r="DW294" i="1"/>
  <c r="DW297" i="1" s="1"/>
  <c r="DW299" i="1" s="1"/>
  <c r="DP294" i="1"/>
  <c r="DP297" i="1" s="1"/>
  <c r="DP299" i="1" s="1"/>
  <c r="FE294" i="1"/>
  <c r="FE297" i="1" s="1"/>
  <c r="FE299" i="1" s="1"/>
  <c r="BY294" i="1"/>
  <c r="BY297" i="1" s="1"/>
  <c r="BY299" i="1" s="1"/>
  <c r="DT294" i="1"/>
  <c r="DT297" i="1" s="1"/>
  <c r="DT299" i="1" s="1"/>
  <c r="L291" i="1"/>
  <c r="ES294" i="1"/>
  <c r="ES297" i="1" s="1"/>
  <c r="ES299" i="1" s="1"/>
  <c r="DP291" i="1"/>
  <c r="CX291" i="1"/>
  <c r="EO291" i="1"/>
  <c r="BX294" i="1"/>
  <c r="BX297" i="1" s="1"/>
  <c r="BX299" i="1" s="1"/>
  <c r="BG294" i="1"/>
  <c r="BG297" i="1" s="1"/>
  <c r="BG299" i="1" s="1"/>
  <c r="FU291" i="1"/>
  <c r="FI291" i="1"/>
  <c r="CH294" i="1"/>
  <c r="CH297" i="1" s="1"/>
  <c r="CH299" i="1" s="1"/>
  <c r="FE291" i="1"/>
  <c r="F291" i="1"/>
  <c r="AA294" i="1"/>
  <c r="AA297" i="1" s="1"/>
  <c r="AA299" i="1" s="1"/>
  <c r="AS294" i="1"/>
  <c r="AS297" i="1" s="1"/>
  <c r="AS299" i="1" s="1"/>
  <c r="Z294" i="1"/>
  <c r="Z297" i="1" s="1"/>
  <c r="Z299" i="1" s="1"/>
  <c r="BO291" i="1"/>
  <c r="BL291" i="1"/>
  <c r="EW294" i="1"/>
  <c r="EW297" i="1" s="1"/>
  <c r="EW299" i="1" s="1"/>
  <c r="AG294" i="1"/>
  <c r="AG297" i="1" s="1"/>
  <c r="AG299" i="1" s="1"/>
  <c r="R291" i="1"/>
  <c r="BY291" i="1"/>
  <c r="ES291" i="1"/>
  <c r="DY294" i="1"/>
  <c r="DY297" i="1" s="1"/>
  <c r="DY299" i="1" s="1"/>
  <c r="FS291" i="1"/>
  <c r="Y294" i="1"/>
  <c r="Y297" i="1" s="1"/>
  <c r="Y299" i="1" s="1"/>
  <c r="BX291" i="1"/>
  <c r="EG294" i="1"/>
  <c r="EG297" i="1" s="1"/>
  <c r="EG299" i="1" s="1"/>
  <c r="W294" i="1"/>
  <c r="W297" i="1" s="1"/>
  <c r="W299" i="1" s="1"/>
  <c r="AV294" i="1"/>
  <c r="AV297" i="1" s="1"/>
  <c r="AV299" i="1" s="1"/>
  <c r="BC294" i="1"/>
  <c r="BC297" i="1" s="1"/>
  <c r="BC299" i="1" s="1"/>
  <c r="Z291" i="1"/>
  <c r="BV294" i="1"/>
  <c r="BV297" i="1" s="1"/>
  <c r="BV299" i="1" s="1"/>
  <c r="EW291" i="1"/>
  <c r="DW291" i="1"/>
  <c r="AG291" i="1"/>
  <c r="AH294" i="1"/>
  <c r="AH297" i="1" s="1"/>
  <c r="AH299" i="1" s="1"/>
  <c r="DY291" i="1"/>
  <c r="DE294" i="1"/>
  <c r="DE297" i="1" s="1"/>
  <c r="DE299" i="1" s="1"/>
  <c r="BT294" i="1"/>
  <c r="BT297" i="1" s="1"/>
  <c r="BT299" i="1" s="1"/>
  <c r="X291" i="1"/>
  <c r="BH291" i="1"/>
  <c r="FC294" i="1"/>
  <c r="FC297" i="1" s="1"/>
  <c r="FC299" i="1" s="1"/>
  <c r="BA291" i="1"/>
  <c r="CW291" i="1"/>
  <c r="EL294" i="1"/>
  <c r="EL297" i="1" s="1"/>
  <c r="EL299" i="1" s="1"/>
  <c r="L294" i="1"/>
  <c r="L297" i="1" s="1"/>
  <c r="L299" i="1" s="1"/>
  <c r="DE291" i="1"/>
  <c r="CX294" i="1"/>
  <c r="CX297" i="1" s="1"/>
  <c r="CX299" i="1" s="1"/>
  <c r="CD294" i="1"/>
  <c r="CD297" i="1" s="1"/>
  <c r="CD299" i="1" s="1"/>
  <c r="BT291" i="1"/>
  <c r="EJ294" i="1"/>
  <c r="EJ297" i="1" s="1"/>
  <c r="EJ299" i="1" s="1"/>
  <c r="BW294" i="1"/>
  <c r="BW297" i="1" s="1"/>
  <c r="BW299" i="1" s="1"/>
  <c r="BD294" i="1"/>
  <c r="BD297" i="1" s="1"/>
  <c r="BD299" i="1" s="1"/>
  <c r="EZ294" i="1"/>
  <c r="EZ297" i="1" s="1"/>
  <c r="EZ299" i="1" s="1"/>
  <c r="I294" i="1"/>
  <c r="I297" i="1" s="1"/>
  <c r="I299" i="1" s="1"/>
  <c r="FW291" i="1"/>
  <c r="BU294" i="1"/>
  <c r="BU297" i="1" s="1"/>
  <c r="BU299" i="1" s="1"/>
  <c r="AQ294" i="1"/>
  <c r="AQ297" i="1" s="1"/>
  <c r="AQ299" i="1" s="1"/>
  <c r="EJ291" i="1"/>
  <c r="BD291" i="1"/>
  <c r="EZ291" i="1"/>
  <c r="EK294" i="1"/>
  <c r="EK297" i="1" s="1"/>
  <c r="EK299" i="1" s="1"/>
  <c r="T294" i="1"/>
  <c r="T297" i="1" s="1"/>
  <c r="T299" i="1" s="1"/>
  <c r="EY294" i="1"/>
  <c r="EY297" i="1" s="1"/>
  <c r="EY299" i="1" s="1"/>
  <c r="CL294" i="1"/>
  <c r="CL297" i="1" s="1"/>
  <c r="CL299" i="1" s="1"/>
  <c r="BU291" i="1"/>
  <c r="EC294" i="1"/>
  <c r="EC297" i="1" s="1"/>
  <c r="EC299" i="1" s="1"/>
  <c r="FC291" i="1"/>
  <c r="FR294" i="1"/>
  <c r="FR297" i="1" s="1"/>
  <c r="FR299" i="1" s="1"/>
  <c r="EL291" i="1"/>
  <c r="CZ294" i="1"/>
  <c r="CZ297" i="1" s="1"/>
  <c r="CZ299" i="1" s="1"/>
  <c r="BI291" i="1"/>
  <c r="AE294" i="1"/>
  <c r="AE297" i="1" s="1"/>
  <c r="AE299" i="1" s="1"/>
  <c r="BN291" i="1"/>
  <c r="DI294" i="1"/>
  <c r="DI297" i="1" s="1"/>
  <c r="DI299" i="1" s="1"/>
  <c r="CM294" i="1"/>
  <c r="CM297" i="1" s="1"/>
  <c r="CM299" i="1" s="1"/>
  <c r="S294" i="1"/>
  <c r="S297" i="1" s="1"/>
  <c r="S299" i="1" s="1"/>
  <c r="AB294" i="1"/>
  <c r="AB297" i="1" s="1"/>
  <c r="AB299" i="1" s="1"/>
  <c r="DM291" i="1"/>
  <c r="AD291" i="1"/>
  <c r="CY294" i="1"/>
  <c r="CY297" i="1" s="1"/>
  <c r="CY299" i="1" s="1"/>
  <c r="DX294" i="1"/>
  <c r="DX297" i="1" s="1"/>
  <c r="DX299" i="1" s="1"/>
  <c r="EN294" i="1"/>
  <c r="EN297" i="1" s="1"/>
  <c r="EN299" i="1" s="1"/>
  <c r="FA294" i="1"/>
  <c r="FA297" i="1" s="1"/>
  <c r="FA299" i="1" s="1"/>
  <c r="CO291" i="1"/>
  <c r="ED294" i="1"/>
  <c r="ED297" i="1" s="1"/>
  <c r="ED299" i="1" s="1"/>
  <c r="FR291" i="1"/>
  <c r="FQ294" i="1"/>
  <c r="FQ297" i="1" s="1"/>
  <c r="FQ299" i="1" s="1"/>
  <c r="CZ291" i="1"/>
  <c r="FF294" i="1"/>
  <c r="FF297" i="1" s="1"/>
  <c r="FF299" i="1" s="1"/>
  <c r="DI291" i="1"/>
  <c r="CA294" i="1"/>
  <c r="CA297" i="1" s="1"/>
  <c r="CA299" i="1" s="1"/>
  <c r="AB291" i="1"/>
  <c r="EY291" i="1"/>
  <c r="FP294" i="1"/>
  <c r="FP297" i="1" s="1"/>
  <c r="FP299" i="1" s="1"/>
  <c r="DN291" i="1"/>
  <c r="DX291" i="1"/>
  <c r="EF294" i="1"/>
  <c r="EF297" i="1" s="1"/>
  <c r="EF299" i="1" s="1"/>
  <c r="N291" i="1"/>
  <c r="FA291" i="1"/>
  <c r="ET291" i="1"/>
  <c r="FJ291" i="1"/>
  <c r="EE294" i="1"/>
  <c r="EE297" i="1" s="1"/>
  <c r="EE299" i="1" s="1"/>
  <c r="ED291" i="1"/>
  <c r="BQ294" i="1"/>
  <c r="BQ297" i="1" s="1"/>
  <c r="BQ299" i="1" s="1"/>
  <c r="FQ291" i="1"/>
  <c r="BF294" i="1"/>
  <c r="BF297" i="1" s="1"/>
  <c r="BF299" i="1" s="1"/>
  <c r="FH294" i="1"/>
  <c r="FH297" i="1" s="1"/>
  <c r="FH299" i="1" s="1"/>
  <c r="FF291" i="1"/>
  <c r="S291" i="1"/>
  <c r="CG294" i="1"/>
  <c r="CG297" i="1" s="1"/>
  <c r="CG299" i="1" s="1"/>
  <c r="BM294" i="1"/>
  <c r="BM297" i="1" s="1"/>
  <c r="BM299" i="1" s="1"/>
  <c r="FL294" i="1"/>
  <c r="FL297" i="1" s="1"/>
  <c r="FL299" i="1" s="1"/>
  <c r="CY291" i="1"/>
  <c r="FD291" i="1"/>
  <c r="BH294" i="1"/>
  <c r="BH297" i="1" s="1"/>
  <c r="BH299" i="1" s="1"/>
  <c r="BA294" i="1"/>
  <c r="BA297" i="1" s="1"/>
  <c r="BA299" i="1" s="1"/>
  <c r="K291" i="1"/>
  <c r="BQ291" i="1"/>
  <c r="H294" i="1"/>
  <c r="H297" i="1" s="1"/>
  <c r="H299" i="1" s="1"/>
  <c r="AU291" i="1"/>
  <c r="DO291" i="1"/>
  <c r="AT291" i="1"/>
  <c r="EM294" i="1"/>
  <c r="EM297" i="1" s="1"/>
  <c r="EM299" i="1" s="1"/>
  <c r="V291" i="1"/>
  <c r="AM294" i="1"/>
  <c r="AM297" i="1" s="1"/>
  <c r="AM299" i="1" s="1"/>
  <c r="AF291" i="1"/>
  <c r="EU291" i="1"/>
  <c r="EX294" i="1"/>
  <c r="EX297" i="1" s="1"/>
  <c r="EX299" i="1" s="1"/>
  <c r="FB291" i="1"/>
  <c r="FK294" i="1"/>
  <c r="FK297" i="1" s="1"/>
  <c r="FK299" i="1" s="1"/>
  <c r="DS294" i="1"/>
  <c r="DS297" i="1" s="1"/>
  <c r="DS299" i="1" s="1"/>
  <c r="DJ294" i="1"/>
  <c r="DJ297" i="1" s="1"/>
  <c r="DJ299" i="1" s="1"/>
  <c r="CI291" i="1"/>
  <c r="FT294" i="1"/>
  <c r="FT297" i="1" s="1"/>
  <c r="FT299" i="1" s="1"/>
  <c r="ER294" i="1"/>
  <c r="ER297" i="1" s="1"/>
  <c r="ER299" i="1" s="1"/>
  <c r="AC294" i="1"/>
  <c r="AC297" i="1" s="1"/>
  <c r="AC299" i="1" s="1"/>
  <c r="AN294" i="1"/>
  <c r="AN297" i="1" s="1"/>
  <c r="AN299" i="1" s="1"/>
  <c r="BK291" i="1"/>
  <c r="U294" i="1"/>
  <c r="U297" i="1" s="1"/>
  <c r="U299" i="1" s="1"/>
  <c r="EP291" i="1"/>
  <c r="FH291" i="1"/>
  <c r="BJ294" i="1"/>
  <c r="BJ297" i="1" s="1"/>
  <c r="BJ299" i="1" s="1"/>
  <c r="EI294" i="1"/>
  <c r="EI297" i="1" s="1"/>
  <c r="EI299" i="1" s="1"/>
  <c r="AI291" i="1"/>
  <c r="CV294" i="1"/>
  <c r="CV297" i="1" s="1"/>
  <c r="CV299" i="1" s="1"/>
  <c r="AJ294" i="1"/>
  <c r="AJ297" i="1" s="1"/>
  <c r="AJ299" i="1" s="1"/>
  <c r="CK294" i="1"/>
  <c r="CK297" i="1" s="1"/>
  <c r="CK299" i="1" s="1"/>
  <c r="DM294" i="1"/>
  <c r="DM297" i="1" s="1"/>
  <c r="DM299" i="1" s="1"/>
  <c r="I291" i="1"/>
  <c r="J294" i="1"/>
  <c r="J297" i="1" s="1"/>
  <c r="J299" i="1" s="1"/>
  <c r="BM291" i="1"/>
  <c r="AP294" i="1"/>
  <c r="AP297" i="1" s="1"/>
  <c r="AP299" i="1" s="1"/>
  <c r="FP291" i="1"/>
  <c r="AS291" i="1"/>
  <c r="H291" i="1"/>
  <c r="FL291" i="1"/>
  <c r="DN294" i="1"/>
  <c r="DN297" i="1" s="1"/>
  <c r="DN299" i="1" s="1"/>
  <c r="EB294" i="1"/>
  <c r="EB297" i="1" s="1"/>
  <c r="EB299" i="1" s="1"/>
  <c r="BL294" i="1"/>
  <c r="BL297" i="1" s="1"/>
  <c r="BL299" i="1" s="1"/>
  <c r="O291" i="1"/>
  <c r="D294" i="1"/>
  <c r="D297" i="1" s="1"/>
  <c r="D299" i="1" s="1"/>
  <c r="CB294" i="1"/>
  <c r="CB297" i="1" s="1"/>
  <c r="CB299" i="1" s="1"/>
  <c r="AO294" i="1"/>
  <c r="AO297" i="1" s="1"/>
  <c r="AO299" i="1" s="1"/>
  <c r="CU294" i="1"/>
  <c r="CU297" i="1" s="1"/>
  <c r="CU299" i="1" s="1"/>
  <c r="EC291" i="1"/>
  <c r="EN291" i="1"/>
  <c r="EH294" i="1"/>
  <c r="EH297" i="1" s="1"/>
  <c r="EH299" i="1" s="1"/>
  <c r="BS291" i="1"/>
  <c r="EF291" i="1"/>
  <c r="M294" i="1"/>
  <c r="M297" i="1" s="1"/>
  <c r="M299" i="1" s="1"/>
  <c r="FO291" i="1"/>
  <c r="EX291" i="1"/>
  <c r="DK291" i="1"/>
  <c r="K294" i="1"/>
  <c r="K297" i="1" s="1"/>
  <c r="K299" i="1" s="1"/>
  <c r="DJ291" i="1"/>
  <c r="FT291" i="1"/>
  <c r="AL294" i="1"/>
  <c r="AL297" i="1" s="1"/>
  <c r="AL299" i="1" s="1"/>
  <c r="ER291" i="1"/>
  <c r="AC291" i="1"/>
  <c r="AN291" i="1"/>
  <c r="CT294" i="1"/>
  <c r="CT297" i="1" s="1"/>
  <c r="CT299" i="1" s="1"/>
  <c r="U291" i="1"/>
  <c r="AE291" i="1"/>
  <c r="EA294" i="1"/>
  <c r="EA297" i="1" s="1"/>
  <c r="EA299" i="1" s="1"/>
  <c r="DC294" i="1"/>
  <c r="DC297" i="1" s="1"/>
  <c r="DC299" i="1" s="1"/>
  <c r="CS294" i="1"/>
  <c r="CS297" i="1" s="1"/>
  <c r="CS299" i="1" s="1"/>
  <c r="DH294" i="1"/>
  <c r="DH297" i="1" s="1"/>
  <c r="DH299" i="1" s="1"/>
  <c r="AW294" i="1"/>
  <c r="AW297" i="1" s="1"/>
  <c r="AW299" i="1" s="1"/>
  <c r="DF291" i="1"/>
  <c r="BJ291" i="1"/>
  <c r="CD291" i="1"/>
  <c r="CR291" i="1"/>
  <c r="CQ291" i="1"/>
  <c r="CM291" i="1"/>
  <c r="CV291" i="1"/>
  <c r="AJ291" i="1"/>
  <c r="FV294" i="1"/>
  <c r="FV297" i="1" s="1"/>
  <c r="FV299" i="1" s="1"/>
  <c r="BB294" i="1"/>
  <c r="BB297" i="1" s="1"/>
  <c r="BB299" i="1" s="1"/>
  <c r="CK291" i="1"/>
  <c r="J291" i="1"/>
  <c r="AP291" i="1"/>
  <c r="FG294" i="1"/>
  <c r="FG297" i="1" s="1"/>
  <c r="FG299" i="1" s="1"/>
  <c r="EB291" i="1"/>
  <c r="D291" i="1"/>
  <c r="CB291" i="1"/>
  <c r="FW294" i="1"/>
  <c r="FW297" i="1" s="1"/>
  <c r="FW299" i="1" s="1"/>
  <c r="AO291" i="1"/>
  <c r="Q294" i="1"/>
  <c r="Q297" i="1" s="1"/>
  <c r="Q299" i="1" s="1"/>
  <c r="EH291" i="1"/>
  <c r="M291" i="1"/>
  <c r="DO294" i="1"/>
  <c r="DO297" i="1" s="1"/>
  <c r="DO299" i="1" s="1"/>
  <c r="FM294" i="1"/>
  <c r="FM297" i="1" s="1"/>
  <c r="FM299" i="1" s="1"/>
  <c r="FD294" i="1"/>
  <c r="FD297" i="1" s="1"/>
  <c r="FD299" i="1" s="1"/>
  <c r="BE294" i="1"/>
  <c r="BE297" i="1" s="1"/>
  <c r="BE299" i="1" s="1"/>
  <c r="E294" i="1"/>
  <c r="E297" i="1" s="1"/>
  <c r="E299" i="1" s="1"/>
  <c r="BP294" i="1"/>
  <c r="BP297" i="1" s="1"/>
  <c r="BP299" i="1" s="1"/>
  <c r="EM291" i="1"/>
  <c r="AK294" i="1"/>
  <c r="AK297" i="1" s="1"/>
  <c r="AK299" i="1" s="1"/>
  <c r="AM291" i="1"/>
  <c r="FZ282" i="1"/>
  <c r="C285" i="1"/>
  <c r="C289" i="1"/>
  <c r="EU294" i="1"/>
  <c r="EU297" i="1" s="1"/>
  <c r="EU299" i="1" s="1"/>
  <c r="AZ294" i="1"/>
  <c r="AZ297" i="1" s="1"/>
  <c r="AZ299" i="1" s="1"/>
  <c r="AR294" i="1"/>
  <c r="AR297" i="1" s="1"/>
  <c r="AR299" i="1" s="1"/>
  <c r="FK291" i="1"/>
  <c r="EV294" i="1"/>
  <c r="EV297" i="1" s="1"/>
  <c r="EV299" i="1" s="1"/>
  <c r="DS291" i="1"/>
  <c r="CI294" i="1"/>
  <c r="CI297" i="1" s="1"/>
  <c r="CI299" i="1" s="1"/>
  <c r="AL291" i="1"/>
  <c r="CT291" i="1"/>
  <c r="DT291" i="1"/>
  <c r="FS294" i="1"/>
  <c r="FS297" i="1" s="1"/>
  <c r="FS299" i="1" s="1"/>
  <c r="CS291" i="1"/>
  <c r="DH291" i="1"/>
  <c r="AW291" i="1"/>
  <c r="EP294" i="1"/>
  <c r="EP297" i="1" s="1"/>
  <c r="EP299" i="1" s="1"/>
  <c r="EO294" i="1"/>
  <c r="EO297" i="1" s="1"/>
  <c r="EO299" i="1" s="1"/>
  <c r="EI291" i="1"/>
  <c r="CH291" i="1"/>
  <c r="FV291" i="1"/>
  <c r="BB291" i="1"/>
  <c r="BO294" i="1"/>
  <c r="BO297" i="1" s="1"/>
  <c r="BO299" i="1" s="1"/>
  <c r="AU294" i="1"/>
  <c r="AU297" i="1" s="1"/>
  <c r="AU299" i="1" s="1"/>
  <c r="CU291" i="1"/>
  <c r="Q291" i="1"/>
  <c r="BS294" i="1"/>
  <c r="BS297" i="1" s="1"/>
  <c r="BS299" i="1" s="1"/>
  <c r="FM291" i="1"/>
  <c r="N294" i="1"/>
  <c r="N297" i="1" s="1"/>
  <c r="N299" i="1" s="1"/>
  <c r="AT294" i="1"/>
  <c r="AT297" i="1" s="1"/>
  <c r="AT299" i="1" s="1"/>
  <c r="BE291" i="1"/>
  <c r="ET294" i="1"/>
  <c r="ET297" i="1" s="1"/>
  <c r="ET299" i="1" s="1"/>
  <c r="FJ294" i="1"/>
  <c r="FJ297" i="1" s="1"/>
  <c r="FJ299" i="1" s="1"/>
  <c r="E291" i="1"/>
  <c r="BP291" i="1"/>
  <c r="V294" i="1"/>
  <c r="V297" i="1" s="1"/>
  <c r="V299" i="1" s="1"/>
  <c r="AK291" i="1"/>
  <c r="FO294" i="1"/>
  <c r="FO297" i="1" s="1"/>
  <c r="FO299" i="1" s="1"/>
  <c r="DK294" i="1"/>
  <c r="DK297" i="1" s="1"/>
  <c r="DK299" i="1" s="1"/>
  <c r="FB294" i="1"/>
  <c r="FB297" i="1" s="1"/>
  <c r="FB299" i="1" s="1"/>
  <c r="AZ291" i="1"/>
  <c r="AR291" i="1"/>
  <c r="EV291" i="1"/>
  <c r="BK294" i="1"/>
  <c r="BK297" i="1" s="1"/>
  <c r="BK299" i="1" s="1"/>
  <c r="AY302" i="1" l="1"/>
  <c r="DA302" i="1"/>
  <c r="O302" i="1"/>
  <c r="P302" i="1"/>
  <c r="BN302" i="1"/>
  <c r="BW302" i="1"/>
  <c r="BI302" i="1"/>
  <c r="EC302" i="1"/>
  <c r="DZ302" i="1"/>
  <c r="BR302" i="1"/>
  <c r="DM302" i="1"/>
  <c r="DD302" i="1"/>
  <c r="EX302" i="1"/>
  <c r="AC302" i="1"/>
  <c r="AG302" i="1"/>
  <c r="DU302" i="1"/>
  <c r="CC302" i="1"/>
  <c r="W302" i="1"/>
  <c r="Z302" i="1"/>
  <c r="DL302" i="1"/>
  <c r="CM302" i="1"/>
  <c r="FX302" i="1"/>
  <c r="AI302" i="1"/>
  <c r="DY302" i="1"/>
  <c r="AD302" i="1"/>
  <c r="G302" i="1"/>
  <c r="CR302" i="1"/>
  <c r="BT302" i="1"/>
  <c r="FL302" i="1"/>
  <c r="DT302" i="1"/>
  <c r="DW302" i="1"/>
  <c r="BG302" i="1"/>
  <c r="CN302" i="1"/>
  <c r="BZ302" i="1"/>
  <c r="CK302" i="1"/>
  <c r="FC302" i="1"/>
  <c r="CB302" i="1"/>
  <c r="FN302" i="1"/>
  <c r="DR302" i="1"/>
  <c r="DG302" i="1"/>
  <c r="DQ302" i="1"/>
  <c r="CQ302" i="1"/>
  <c r="F302" i="1"/>
  <c r="ES302" i="1"/>
  <c r="R302" i="1"/>
  <c r="DB302" i="1"/>
  <c r="AH302" i="1"/>
  <c r="CF302" i="1"/>
  <c r="AX302" i="1"/>
  <c r="EQ302" i="1"/>
  <c r="BL302" i="1"/>
  <c r="Y302" i="1"/>
  <c r="CW302" i="1"/>
  <c r="EL302" i="1"/>
  <c r="FU302" i="1"/>
  <c r="DV302" i="1"/>
  <c r="CP302" i="1"/>
  <c r="EM302" i="1"/>
  <c r="DP302" i="1"/>
  <c r="CJ302" i="1"/>
  <c r="CE302" i="1"/>
  <c r="FE302" i="1"/>
  <c r="FA302" i="1"/>
  <c r="DF302" i="1"/>
  <c r="CV302" i="1"/>
  <c r="AN302" i="1"/>
  <c r="AA302" i="1"/>
  <c r="FI302" i="1"/>
  <c r="BX302" i="1"/>
  <c r="M302" i="1"/>
  <c r="CZ302" i="1"/>
  <c r="S302" i="1"/>
  <c r="AB302" i="1"/>
  <c r="CO302" i="1"/>
  <c r="CD302" i="1"/>
  <c r="T302" i="1"/>
  <c r="L302" i="1"/>
  <c r="CH302" i="1"/>
  <c r="AF302" i="1"/>
  <c r="EW302" i="1"/>
  <c r="BU302" i="1"/>
  <c r="X302" i="1"/>
  <c r="BC302" i="1"/>
  <c r="AS302" i="1"/>
  <c r="EY302" i="1"/>
  <c r="BV302" i="1"/>
  <c r="FT302" i="1"/>
  <c r="I302" i="1"/>
  <c r="BY302" i="1"/>
  <c r="EG302" i="1"/>
  <c r="FK302" i="1"/>
  <c r="DX302" i="1"/>
  <c r="AQ302" i="1"/>
  <c r="AV302" i="1"/>
  <c r="CX302" i="1"/>
  <c r="AE302" i="1"/>
  <c r="DJ302" i="1"/>
  <c r="EA302" i="1"/>
  <c r="V302" i="1"/>
  <c r="EN302" i="1"/>
  <c r="CA302" i="1"/>
  <c r="FS302" i="1"/>
  <c r="BD302" i="1"/>
  <c r="EK302" i="1"/>
  <c r="D302" i="1"/>
  <c r="FB302" i="1"/>
  <c r="ED302" i="1"/>
  <c r="FP302" i="1"/>
  <c r="BQ302" i="1"/>
  <c r="DE302" i="1"/>
  <c r="EJ302" i="1"/>
  <c r="EF302" i="1"/>
  <c r="AJ302" i="1"/>
  <c r="FH302" i="1"/>
  <c r="CL302" i="1"/>
  <c r="FR302" i="1"/>
  <c r="CY302" i="1"/>
  <c r="BH302" i="1"/>
  <c r="EZ302" i="1"/>
  <c r="DS302" i="1"/>
  <c r="H302" i="1"/>
  <c r="BP302" i="1"/>
  <c r="CS302" i="1"/>
  <c r="DI302" i="1"/>
  <c r="BF302" i="1"/>
  <c r="FM302" i="1"/>
  <c r="EE302" i="1"/>
  <c r="AT302" i="1"/>
  <c r="DC302" i="1"/>
  <c r="BE302" i="1"/>
  <c r="EH302" i="1"/>
  <c r="FQ302" i="1"/>
  <c r="BA302" i="1"/>
  <c r="FF302" i="1"/>
  <c r="AO302" i="1"/>
  <c r="BJ302" i="1"/>
  <c r="ER302" i="1"/>
  <c r="BM302" i="1"/>
  <c r="CG302" i="1"/>
  <c r="ET302" i="1"/>
  <c r="BS302" i="1"/>
  <c r="C304" i="1"/>
  <c r="FZ304" i="1" s="1"/>
  <c r="FZ289" i="1"/>
  <c r="BK302" i="1"/>
  <c r="DO302" i="1"/>
  <c r="FG302" i="1"/>
  <c r="AK302" i="1"/>
  <c r="E302" i="1"/>
  <c r="J302" i="1"/>
  <c r="EU302" i="1"/>
  <c r="AU302" i="1"/>
  <c r="CT302" i="1"/>
  <c r="AL302" i="1"/>
  <c r="K302" i="1"/>
  <c r="DN302" i="1"/>
  <c r="EI302" i="1"/>
  <c r="DK302" i="1"/>
  <c r="C294" i="1"/>
  <c r="C297" i="1" s="1"/>
  <c r="FY297" i="1" s="1"/>
  <c r="C288" i="1"/>
  <c r="FZ288" i="1" s="1"/>
  <c r="FZ285" i="1"/>
  <c r="C291" i="1"/>
  <c r="AM302" i="1"/>
  <c r="EB302" i="1"/>
  <c r="U302" i="1"/>
  <c r="FO302" i="1"/>
  <c r="FJ302" i="1"/>
  <c r="N302" i="1"/>
  <c r="EP302" i="1"/>
  <c r="AW302" i="1"/>
  <c r="FW302" i="1"/>
  <c r="BO302" i="1"/>
  <c r="BB302" i="1"/>
  <c r="EO302" i="1"/>
  <c r="EV302" i="1"/>
  <c r="AR302" i="1"/>
  <c r="Q302" i="1"/>
  <c r="DH302" i="1"/>
  <c r="CI302" i="1"/>
  <c r="FD302" i="1"/>
  <c r="FV302" i="1"/>
  <c r="AZ302" i="1"/>
  <c r="CU302" i="1"/>
  <c r="AP302" i="1"/>
  <c r="C299" i="1" l="1"/>
  <c r="FY299" i="1"/>
  <c r="FY302" i="1"/>
  <c r="FZ291" i="1"/>
  <c r="GB285" i="1"/>
  <c r="C302" i="1"/>
  <c r="FZ299" i="1" l="1"/>
  <c r="FZ302" i="1"/>
  <c r="GC289" i="1"/>
  <c r="GC290" i="1" s="1"/>
  <c r="GB288" i="1"/>
</calcChain>
</file>

<file path=xl/comments1.xml><?xml version="1.0" encoding="utf-8"?>
<comments xmlns="http://schemas.openxmlformats.org/spreadsheetml/2006/main">
  <authors>
    <author>Christel, Mary Lynn</author>
  </authors>
  <commentList>
    <comment ref="AD80" authorId="0" shapeId="0">
      <text>
        <r>
          <rPr>
            <b/>
            <sz val="9"/>
            <color indexed="81"/>
            <rFont val="Tahoma"/>
            <family val="2"/>
          </rPr>
          <t>Christel, Mary Lynn:</t>
        </r>
        <r>
          <rPr>
            <sz val="9"/>
            <color indexed="81"/>
            <rFont val="Tahoma"/>
            <family val="2"/>
          </rPr>
          <t xml:space="preserve">
</t>
        </r>
      </text>
    </comment>
  </commentList>
</comments>
</file>

<file path=xl/sharedStrings.xml><?xml version="1.0" encoding="utf-8"?>
<sst xmlns="http://schemas.openxmlformats.org/spreadsheetml/2006/main" count="901" uniqueCount="732">
  <si>
    <t>Inflation</t>
  </si>
  <si>
    <t>STATE</t>
  </si>
  <si>
    <t xml:space="preserve"> </t>
  </si>
  <si>
    <t>Prior Yr Base</t>
  </si>
  <si>
    <t>Prior Yr Online</t>
  </si>
  <si>
    <t>ADAMS</t>
  </si>
  <si>
    <t>ALAMOSA</t>
  </si>
  <si>
    <t>ARAPAHOE</t>
  </si>
  <si>
    <t>ARCHULETA</t>
  </si>
  <si>
    <t>BACA</t>
  </si>
  <si>
    <t>BENT</t>
  </si>
  <si>
    <t>BOULDER</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</si>
  <si>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</si>
  <si>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</si>
  <si>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</si>
  <si>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</si>
  <si>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</si>
  <si>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</si>
  <si>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</si>
  <si>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</si>
  <si>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</si>
  <si>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</si>
  <si>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</si>
  <si>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</si>
  <si>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</si>
  <si>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</si>
  <si>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</si>
  <si>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</si>
  <si>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</si>
  <si>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</si>
  <si>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</si>
  <si>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</si>
  <si>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</si>
  <si>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JACKSON</t>
  </si>
  <si>
    <t>JEFFERSON</t>
  </si>
  <si>
    <t>KIOWA</t>
  </si>
  <si>
    <t>KIT CARSON</t>
  </si>
  <si>
    <t>LAKE</t>
  </si>
  <si>
    <t>LA PLATA</t>
  </si>
  <si>
    <t>LARIMER</t>
  </si>
  <si>
    <t>LAS ANIMAS</t>
  </si>
  <si>
    <t>LINCOLN</t>
  </si>
  <si>
    <t>LOGAN</t>
  </si>
  <si>
    <t>MESA</t>
  </si>
  <si>
    <t>MINERAL</t>
  </si>
  <si>
    <t>MOFFAT</t>
  </si>
  <si>
    <t>MONTEZUMA</t>
  </si>
  <si>
    <t>MONTROSE</t>
  </si>
  <si>
    <t>MORGAN</t>
  </si>
  <si>
    <t>OTERO</t>
  </si>
  <si>
    <t>OURAY</t>
  </si>
  <si>
    <t>PARK</t>
  </si>
  <si>
    <t>PHILLIPS</t>
  </si>
  <si>
    <t>PITKIN</t>
  </si>
  <si>
    <t>PROWERS</t>
  </si>
  <si>
    <t>PUEBLO</t>
  </si>
  <si>
    <t>RIO BLANCO</t>
  </si>
  <si>
    <t>RIO GRANDE</t>
  </si>
  <si>
    <t>ROUTT</t>
  </si>
  <si>
    <t>SAGUACHE</t>
  </si>
  <si>
    <t>SAN JUAN</t>
  </si>
  <si>
    <t>SAN MIGUEL</t>
  </si>
  <si>
    <t>SEDGWICK</t>
  </si>
  <si>
    <t>SUMMIT</t>
  </si>
  <si>
    <t>TELLER</t>
  </si>
  <si>
    <t>WASHINGTON</t>
  </si>
  <si>
    <t>WELD</t>
  </si>
  <si>
    <t>YUMA</t>
  </si>
  <si>
    <t>MAPLETON 1</t>
  </si>
  <si>
    <t>ADAMS 12 FIVE STAR SCHOOLS</t>
  </si>
  <si>
    <t>ADAMS COUNTY 14</t>
  </si>
  <si>
    <t>SCHOOL DISTRICT 27J</t>
  </si>
  <si>
    <t>BENNETT 29J</t>
  </si>
  <si>
    <t>STRASBURG 31J</t>
  </si>
  <si>
    <t>WESTMINSTER 50</t>
  </si>
  <si>
    <t>ALAMOSA RE-11J</t>
  </si>
  <si>
    <t>SANGRE DE CRISTO RE-22J</t>
  </si>
  <si>
    <t>ENGLEWOOD 1</t>
  </si>
  <si>
    <t>SHERIDAN 2</t>
  </si>
  <si>
    <t>CHERRY CREEK 5</t>
  </si>
  <si>
    <t>LITTLETON 6</t>
  </si>
  <si>
    <t>DEER TRAIL 26J</t>
  </si>
  <si>
    <t>ADAMS-ARAPAHOE 28J</t>
  </si>
  <si>
    <t>BYERS 32J</t>
  </si>
  <si>
    <t>ARCHULETA COUNTY 50 JT</t>
  </si>
  <si>
    <t>WALSH RE-1</t>
  </si>
  <si>
    <t>PRITCHETT RE-3</t>
  </si>
  <si>
    <t>SPRINGFIELD RE-4</t>
  </si>
  <si>
    <t>VILAS RE-5</t>
  </si>
  <si>
    <t>CAMPO RE-6</t>
  </si>
  <si>
    <t>LAS ANIMAS RE-1</t>
  </si>
  <si>
    <t>MC CLAVE RE-2</t>
  </si>
  <si>
    <t>ST VRAIN VALLEY RE 1J</t>
  </si>
  <si>
    <t>BOULDER VALLEY RE 2</t>
  </si>
  <si>
    <t>BUENA VISTA R-31</t>
  </si>
  <si>
    <t>SALIDA R-32</t>
  </si>
  <si>
    <t>KIT CARSON R-1</t>
  </si>
  <si>
    <t>CHEYENNE COUNTY RE-5</t>
  </si>
  <si>
    <t>CLEAR CREEK RE-1</t>
  </si>
  <si>
    <t>NORTH CONEJOS RE-1J</t>
  </si>
  <si>
    <t>SANFORD 6J</t>
  </si>
  <si>
    <t>SOUTH CONEJOS RE-10</t>
  </si>
  <si>
    <t>CENTENNIAL R-1</t>
  </si>
  <si>
    <t>SIERRA GRANDE R-30</t>
  </si>
  <si>
    <t>CROWLEY COUNTY RE-1-J</t>
  </si>
  <si>
    <t>CUSTER COUNTY SCHOOL DISTRICT C-1</t>
  </si>
  <si>
    <t>DELTA COUNTY 50(J)</t>
  </si>
  <si>
    <t>DENVER COUNTY 1</t>
  </si>
  <si>
    <t>DOLORES COUNTY RE NO.2</t>
  </si>
  <si>
    <t>DOUGLAS COUNTY RE 1</t>
  </si>
  <si>
    <t>EAGLE COUNTY RE 50</t>
  </si>
  <si>
    <t>ELIZABETH C-1</t>
  </si>
  <si>
    <t>KIOWA C-2</t>
  </si>
  <si>
    <t>BIG SANDY 100J</t>
  </si>
  <si>
    <t>ELBERT 200</t>
  </si>
  <si>
    <t>AGATE 300</t>
  </si>
  <si>
    <t>CALHAN RJ-1</t>
  </si>
  <si>
    <t>HARRISON 2</t>
  </si>
  <si>
    <t>WIDEFIELD 3</t>
  </si>
  <si>
    <t>FOUNTAIN 8</t>
  </si>
  <si>
    <t>COLORADO SPRINGS 11</t>
  </si>
  <si>
    <t>CHEYENNE MOUNTAIN 12</t>
  </si>
  <si>
    <t>MANITOU SPRINGS 14</t>
  </si>
  <si>
    <t>ACADEMY 20</t>
  </si>
  <si>
    <t>ELLICOTT 22</t>
  </si>
  <si>
    <t>PEYTON 23 JT</t>
  </si>
  <si>
    <t>HANOVER 28</t>
  </si>
  <si>
    <t>LEWIS-PALMER 38</t>
  </si>
  <si>
    <t>FALCON 49</t>
  </si>
  <si>
    <t>EDISON 54 JT</t>
  </si>
  <si>
    <t>MIAMI/YODER 60 JT</t>
  </si>
  <si>
    <t>CANON CITY RE-1</t>
  </si>
  <si>
    <t>FREMONT RE-2</t>
  </si>
  <si>
    <t>COTOPAXI RE-3</t>
  </si>
  <si>
    <t>ROARING FORK RE-1</t>
  </si>
  <si>
    <t>GARFIELD RE-2</t>
  </si>
  <si>
    <t>GARFIELD 16</t>
  </si>
  <si>
    <t>GILPIN COUNTY RE-1</t>
  </si>
  <si>
    <t>WEST GRAND 1-JT</t>
  </si>
  <si>
    <t>EAST GRAND 2</t>
  </si>
  <si>
    <t>GUNNISON WATERSHED RE1J</t>
  </si>
  <si>
    <t>HINSDALE COUNTY RE 1</t>
  </si>
  <si>
    <t>HUERFANO RE-1</t>
  </si>
  <si>
    <t>LA VETA RE-2</t>
  </si>
  <si>
    <t xml:space="preserve">NORTH PARK R-1 </t>
  </si>
  <si>
    <t>JEFFERSON COUNTY R-1</t>
  </si>
  <si>
    <t>EADS RE-1</t>
  </si>
  <si>
    <t>PLAINVIEW RE-2</t>
  </si>
  <si>
    <t>ARRIBA-FLAGLER C-20</t>
  </si>
  <si>
    <t>HI-PLAINS R-23</t>
  </si>
  <si>
    <t>STRATTON R-4</t>
  </si>
  <si>
    <t>BETHUNE R-5</t>
  </si>
  <si>
    <t>BURLINGTON RE-6J</t>
  </si>
  <si>
    <t>LAKE COUNTY R-1</t>
  </si>
  <si>
    <t>DURANGO 9-R</t>
  </si>
  <si>
    <t>BAYFIELD 10 JT-R</t>
  </si>
  <si>
    <t>IGNACIO 11 JT</t>
  </si>
  <si>
    <t>POUDRE R-1</t>
  </si>
  <si>
    <t>THOMPSON R2-J</t>
  </si>
  <si>
    <t>ESTES PARK R-3</t>
  </si>
  <si>
    <t>TRINIDAD 1</t>
  </si>
  <si>
    <t>PRIMERO REORGANIZED 2</t>
  </si>
  <si>
    <t>HOEHNE REORGANIZED 3</t>
  </si>
  <si>
    <t>AGUILAR REORGANIZED 6</t>
  </si>
  <si>
    <t>BRANSON REORGANIZED 82</t>
  </si>
  <si>
    <t>KIM REORGANIZED 88</t>
  </si>
  <si>
    <t>GENOA-HUGO C113</t>
  </si>
  <si>
    <t>LIMON RE-4J</t>
  </si>
  <si>
    <t>KARVAL RE-23</t>
  </si>
  <si>
    <t>VALLEY RE-1</t>
  </si>
  <si>
    <t>FRENCHMAN RE-3</t>
  </si>
  <si>
    <t>BUFFALO RE-4J</t>
  </si>
  <si>
    <t>PLATEAU RE-5</t>
  </si>
  <si>
    <t>DE BEQUE 49JT</t>
  </si>
  <si>
    <t>PLATEAU VALLEY 50</t>
  </si>
  <si>
    <t>MESA COUNTY VALLEY 51</t>
  </si>
  <si>
    <t>CREEDE SCHOOL DISTRICT</t>
  </si>
  <si>
    <t>MOFFAT COUNTY RE:NO 1</t>
  </si>
  <si>
    <t>MONTEZUMA-CORTEZ RE-1</t>
  </si>
  <si>
    <t>DOLORES RE-4A</t>
  </si>
  <si>
    <t>MANCOS RE-6</t>
  </si>
  <si>
    <t>MONTROSE COUNTY RE-1J</t>
  </si>
  <si>
    <t>WEST END RE-2</t>
  </si>
  <si>
    <t>BRUSH RE-2(J)</t>
  </si>
  <si>
    <t>FORT MORGAN RE-3</t>
  </si>
  <si>
    <t>WELDON VALLEY RE-20(J)</t>
  </si>
  <si>
    <t>WIGGINS RE-50(J)</t>
  </si>
  <si>
    <t>EAST OTERO R-1</t>
  </si>
  <si>
    <t>ROCKY FORD R-2</t>
  </si>
  <si>
    <t>MANZANOLA 3J</t>
  </si>
  <si>
    <t>FOWLER R-4J</t>
  </si>
  <si>
    <t>CHERAW 31</t>
  </si>
  <si>
    <t>SWINK 33</t>
  </si>
  <si>
    <t>OURAY R-1</t>
  </si>
  <si>
    <t>RIDGWAY R-2</t>
  </si>
  <si>
    <t>PLATTE CANYON 1</t>
  </si>
  <si>
    <t>PARK COUNTY RE-2</t>
  </si>
  <si>
    <t>HOLYOKE RE-1J</t>
  </si>
  <si>
    <t>HAXTUN RE-2J</t>
  </si>
  <si>
    <t>ASPEN 1</t>
  </si>
  <si>
    <t>GRANADA RE-1</t>
  </si>
  <si>
    <t>LAMAR RE-2</t>
  </si>
  <si>
    <t>HOLLY RE-3</t>
  </si>
  <si>
    <t>WILEY RE-13 JT</t>
  </si>
  <si>
    <t>PUEBLO CITY 60</t>
  </si>
  <si>
    <t>PUEBLO COUNTY 70</t>
  </si>
  <si>
    <t>MEEKER RE1</t>
  </si>
  <si>
    <t>RANGELY RE-4</t>
  </si>
  <si>
    <t>DEL NORTE C-7</t>
  </si>
  <si>
    <t>MONTE VISTA C-8</t>
  </si>
  <si>
    <t>SARGENT RE-33J</t>
  </si>
  <si>
    <t>HAYDEN RE-1</t>
  </si>
  <si>
    <t>STEAMBOAT SPRINGS RE-2</t>
  </si>
  <si>
    <t>SOUTH ROUTT RE 3</t>
  </si>
  <si>
    <t>MOUNTAIN VALLEY RE 1</t>
  </si>
  <si>
    <t>MOFFAT 2</t>
  </si>
  <si>
    <t>CENTER 26 JT</t>
  </si>
  <si>
    <t>SILVERTON 1</t>
  </si>
  <si>
    <t>TELLURIDE R-1</t>
  </si>
  <si>
    <t>NORWOOD R-2J</t>
  </si>
  <si>
    <t>JULESBURG RE-1</t>
  </si>
  <si>
    <t>REVERE SCHOOL DISTRICT</t>
  </si>
  <si>
    <t>SUMMIT RE-1</t>
  </si>
  <si>
    <t>CRIPPLE CREEK-VICTOR RE-1</t>
  </si>
  <si>
    <t>WOODLAND PARK RE-2</t>
  </si>
  <si>
    <t>AKRON R-1</t>
  </si>
  <si>
    <t>ARICKAREE R-2</t>
  </si>
  <si>
    <t>OTIS R-3</t>
  </si>
  <si>
    <t>LONE STAR 101</t>
  </si>
  <si>
    <t>WOODLIN R-104</t>
  </si>
  <si>
    <t>WELD COUNTY RE-1</t>
  </si>
  <si>
    <t>EATON RE-2</t>
  </si>
  <si>
    <t>WELD COUNTY SCHOOL DISTRICT RE-3J</t>
  </si>
  <si>
    <t>WINDSOR RE-4</t>
  </si>
  <si>
    <t>JOHNSTOWN-MILLIKEN RE-5J</t>
  </si>
  <si>
    <t>GREELEY 6</t>
  </si>
  <si>
    <t>PLATTE VALLEY RE-7</t>
  </si>
  <si>
    <t>WELD COUNTY S/D RE-8</t>
  </si>
  <si>
    <t>AULT-HIGHLAND RE-9</t>
  </si>
  <si>
    <t>BRIGGSDALE RE-10</t>
  </si>
  <si>
    <t>PRAIRIE RE-11</t>
  </si>
  <si>
    <t>PAWNEE RE-12</t>
  </si>
  <si>
    <t>YUMA 1</t>
  </si>
  <si>
    <t>WRAY RD-2</t>
  </si>
  <si>
    <t>IDALIA RJ-3</t>
  </si>
  <si>
    <t>LIBERTY J-4</t>
  </si>
  <si>
    <t>CHARTER SCHOOL INSTITUTE</t>
  </si>
  <si>
    <t>TOTALS</t>
  </si>
  <si>
    <t>V1</t>
  </si>
  <si>
    <t>FY21 Grades 1-12 FTE</t>
  </si>
  <si>
    <t>V1.1</t>
  </si>
  <si>
    <t>FY21 Kindergarten FTE</t>
  </si>
  <si>
    <t>V1.2</t>
  </si>
  <si>
    <t>FY21 Half-day Kindergarten FTE</t>
  </si>
  <si>
    <t>V2</t>
  </si>
  <si>
    <t>FY21 Special Education Preschool FTE</t>
  </si>
  <si>
    <t>V3</t>
  </si>
  <si>
    <t>FY21 October FTE Count (sum of line V1, V1.1 and line V2)</t>
  </si>
  <si>
    <t>V4</t>
  </si>
  <si>
    <t xml:space="preserve">FY21 Multi District On-line Pupil Count </t>
  </si>
  <si>
    <t>V4.1</t>
  </si>
  <si>
    <t>FY21 ASCENT Pupil Count</t>
  </si>
  <si>
    <t>V5</t>
  </si>
  <si>
    <t>FY21 October FTE Count (minus on-line and ASCENT pupil count)</t>
  </si>
  <si>
    <t>V6</t>
  </si>
  <si>
    <t>FY21 Free Lunch (grades 1 - 8) Count</t>
  </si>
  <si>
    <t>V7</t>
  </si>
  <si>
    <t>FY21 Free Lunch (grades K - 12) Count</t>
  </si>
  <si>
    <t>V8</t>
  </si>
  <si>
    <t xml:space="preserve">FY21 Percent At-risk  - State Average </t>
  </si>
  <si>
    <t>V9</t>
  </si>
  <si>
    <t>FY21 October Membership (grades 1 - 8)</t>
  </si>
  <si>
    <t>V10</t>
  </si>
  <si>
    <t xml:space="preserve">FY21 October Membership (grades K-12) </t>
  </si>
  <si>
    <t>V11</t>
  </si>
  <si>
    <t xml:space="preserve">FY21 Charter School FTE Count </t>
  </si>
  <si>
    <t>V12</t>
  </si>
  <si>
    <t>FY20 Funded Pupil Count</t>
  </si>
  <si>
    <t>V13</t>
  </si>
  <si>
    <t>FY20 October FTE Count (minus CPP, OODS, Online)</t>
  </si>
  <si>
    <t>V14</t>
  </si>
  <si>
    <t>FY19 October FTE Count (minus CPP, OODS, Online)</t>
  </si>
  <si>
    <t>V15</t>
  </si>
  <si>
    <t>FY18 October FTE Count (minus CPP, OODS, Online)</t>
  </si>
  <si>
    <t>V15.1</t>
  </si>
  <si>
    <t>FY17 October FTE Count (minus CPP, OODS, Online)</t>
  </si>
  <si>
    <t>V16.1</t>
  </si>
  <si>
    <t xml:space="preserve">FY21 Single District On-line Pupil Count </t>
  </si>
  <si>
    <t>V17</t>
  </si>
  <si>
    <t>FY21 Colorado Preschool Program Count FTE</t>
  </si>
  <si>
    <t>V18</t>
  </si>
  <si>
    <t>FY20 ELL Count (Dominant Language not English)</t>
  </si>
  <si>
    <t>V19</t>
  </si>
  <si>
    <t>FY21 Charter School Institute Grades K - 12 FTE</t>
  </si>
  <si>
    <t>V19.1</t>
  </si>
  <si>
    <t>FY21 Charter School Institute Kindergarten FTE</t>
  </si>
  <si>
    <t>V19.2</t>
  </si>
  <si>
    <t>FY20 Charter School Institute Half-day Kindergarten FTE</t>
  </si>
  <si>
    <t>V20</t>
  </si>
  <si>
    <t>FY21 Charter School Institute On-line Student FTE</t>
  </si>
  <si>
    <t>V20.5</t>
  </si>
  <si>
    <t>FY21 Charter School Institute CPP</t>
  </si>
  <si>
    <t>V20.6</t>
  </si>
  <si>
    <t>FY21 Charter School Institute ASCENT</t>
  </si>
  <si>
    <t>FUNDING ELEMENTS</t>
  </si>
  <si>
    <t>V21</t>
  </si>
  <si>
    <t xml:space="preserve">FY21 Base Funding </t>
  </si>
  <si>
    <t>V22</t>
  </si>
  <si>
    <t>FY21 Minimum Funding</t>
  </si>
  <si>
    <t>V22.5</t>
  </si>
  <si>
    <t>FY21 On-Line Funding</t>
  </si>
  <si>
    <t>V23</t>
  </si>
  <si>
    <t>FY21 Cost of Living Factor</t>
  </si>
  <si>
    <t>V24</t>
  </si>
  <si>
    <t>FY21 At-risk 'Base' Factor</t>
  </si>
  <si>
    <t>V26</t>
  </si>
  <si>
    <t>FY21 Minimum State Aid</t>
  </si>
  <si>
    <t>TAXES</t>
  </si>
  <si>
    <t>V30</t>
  </si>
  <si>
    <t xml:space="preserve">FY21 Specific Ownership Tax </t>
  </si>
  <si>
    <t>V31</t>
  </si>
  <si>
    <t xml:space="preserve">FY21 Assessed Valuation </t>
  </si>
  <si>
    <t>V32</t>
  </si>
  <si>
    <t>FY20 Mill Levy (FINAL)</t>
  </si>
  <si>
    <t>V33</t>
  </si>
  <si>
    <t>FY20 General Fund Property Tax (incl. Categorical Buyout)</t>
  </si>
  <si>
    <t>PRIOR YEAR FUNDING</t>
  </si>
  <si>
    <t>V40</t>
  </si>
  <si>
    <t>FY20 Total Program</t>
  </si>
  <si>
    <t>V41</t>
  </si>
  <si>
    <t>FY20 Total Program Per-Pupil Funding</t>
  </si>
  <si>
    <t>CATEGORICAL FUNDING</t>
  </si>
  <si>
    <t>V50</t>
  </si>
  <si>
    <t>Transportation payments paid in FY21</t>
  </si>
  <si>
    <t>V51</t>
  </si>
  <si>
    <t>Vocational Education payments paid in FY21</t>
  </si>
  <si>
    <t>$                   -</t>
  </si>
  <si>
    <t>V52</t>
  </si>
  <si>
    <t>English Language Proficiency Act payments paid in FY21</t>
  </si>
  <si>
    <t>V53</t>
  </si>
  <si>
    <t>Special Education - Children with Disabilities</t>
  </si>
  <si>
    <t>payments paid in FY21</t>
  </si>
  <si>
    <t>V54</t>
  </si>
  <si>
    <t>Special Education - Gifted/Talented payments paid in FY21</t>
  </si>
  <si>
    <t>V55</t>
  </si>
  <si>
    <t>Small Attendance Center payments paid in FY19</t>
  </si>
  <si>
    <t>V56</t>
  </si>
  <si>
    <t>Total Categorical Funding</t>
  </si>
  <si>
    <t>sum of lines V50, V51, V52, V53,  V54 and V55</t>
  </si>
  <si>
    <t>OTHER</t>
  </si>
  <si>
    <t>V60</t>
  </si>
  <si>
    <t>CY17 Inflation</t>
  </si>
  <si>
    <t>V62</t>
  </si>
  <si>
    <t xml:space="preserve">FY21 Allowable Spending </t>
  </si>
  <si>
    <t xml:space="preserve">     for this line, enter 999,999,999.00 if ever passed a TABOR</t>
  </si>
  <si>
    <t xml:space="preserve">     election; else enter Total Program amount at December</t>
  </si>
  <si>
    <t xml:space="preserve">     closeout calculation plus any amount (including $0 if not</t>
  </si>
  <si>
    <t xml:space="preserve">     required to certify) included on the actual 12/1/18 certification</t>
  </si>
  <si>
    <t>V63</t>
  </si>
  <si>
    <t>FY21 Actual Funding Beyond TABOR Formula Paid</t>
  </si>
  <si>
    <t xml:space="preserve">     election; enter 888,888,888.88 if never passed a TABOR</t>
  </si>
  <si>
    <t xml:space="preserve">     election and NOT required to certify at 12/1/18; else enter</t>
  </si>
  <si>
    <t xml:space="preserve">     Funding Beyond TABOR Formula (incremental) amount certified at 12/1/18</t>
  </si>
  <si>
    <t>V64</t>
  </si>
  <si>
    <t>FY 95 Hold Harmless Amount (FY 95 year stays constant)</t>
  </si>
  <si>
    <t>V65</t>
  </si>
  <si>
    <t>FY 95 Excess Hold Harmless Revenue (FY 95 year stays constant)</t>
  </si>
  <si>
    <t>V66</t>
  </si>
  <si>
    <t xml:space="preserve">   Voter Approved Override Amount</t>
  </si>
  <si>
    <t>FY 02 Cost of Living Amount (FY 02 year stays constant)</t>
  </si>
  <si>
    <t>Maximum Override (Sum of 25% Total program &amp; COL, minus SOT)</t>
  </si>
  <si>
    <t>FUNDED PUPIL COUNT</t>
  </si>
  <si>
    <t>FC1</t>
  </si>
  <si>
    <t>FY21 October FTE Count (minus on-line)- enter line V5</t>
  </si>
  <si>
    <t>FC2</t>
  </si>
  <si>
    <t>FY20 October FTE Count - enter line V13</t>
  </si>
  <si>
    <t>FC3</t>
  </si>
  <si>
    <t>FY19 October FTE Count - enter line V14</t>
  </si>
  <si>
    <t>FC4</t>
  </si>
  <si>
    <t>FY18 October FTE Count - enter line V15</t>
  </si>
  <si>
    <t>FC4.1</t>
  </si>
  <si>
    <t>FY17 October FTE Count - enter line V15.1</t>
  </si>
  <si>
    <t>FC5</t>
  </si>
  <si>
    <t>AVERAGED FUNDED PUPIL COUNT - enter the greater of line FC1 or</t>
  </si>
  <si>
    <t>average of (lines FC1 and FC2) or (lines FC1, FC2 and FC3)</t>
  </si>
  <si>
    <t>or (lines FC1, FC2, FC3 and FC4)</t>
  </si>
  <si>
    <t>FC5.1</t>
  </si>
  <si>
    <t>FY21 Full Day Kindergarten Factor</t>
  </si>
  <si>
    <t>FC6</t>
  </si>
  <si>
    <t>FY21 CPP Pupil Count - enter line V17</t>
  </si>
  <si>
    <t>FC6.1</t>
  </si>
  <si>
    <t>FY21 Charter Institute CPP Pupil Count - enter line V20.1</t>
  </si>
  <si>
    <t>FC6.5</t>
  </si>
  <si>
    <t>FY21 CHARTER INSTITUTE PUPIL COUNT - enter line V19</t>
  </si>
  <si>
    <t>FY6.6</t>
  </si>
  <si>
    <t xml:space="preserve">FY21 Charter Institute Full Day Kindergarten Factor </t>
  </si>
  <si>
    <t>FC7</t>
  </si>
  <si>
    <t>FY21 FUNDED PUPIL COUNT - enter line FC5, plus FC5.1, plus line FC6, plus FC6.5, plus FC6.6</t>
  </si>
  <si>
    <t>FC7.5</t>
  </si>
  <si>
    <t>FY21 ASCENT Pupil Count - enter line FC4.1</t>
  </si>
  <si>
    <t>FC7.6</t>
  </si>
  <si>
    <t>FY21 CHARTER INSTITUTE ASCENT Pupil Count - enter line V20.6</t>
  </si>
  <si>
    <t>FC8</t>
  </si>
  <si>
    <t xml:space="preserve">FY21 On-line Multi-District Pupil Count - enter line V4 </t>
  </si>
  <si>
    <t>FC8.5</t>
  </si>
  <si>
    <t>FY21 CHARTER INSTITUTE ONLINE PUPIL COUNT - enter line V20</t>
  </si>
  <si>
    <t>FC9</t>
  </si>
  <si>
    <t>TOTAL FUNDED PUPIL COUNT - enter line FC7 plus line FC8 plus line FC7.5</t>
  </si>
  <si>
    <t>FC10</t>
  </si>
  <si>
    <t>DISTRICT FUNDED PUPIL COUNT (FC5 plus FC5.1 plus FC6 plus FC8)</t>
  </si>
  <si>
    <t>FC11</t>
  </si>
  <si>
    <t>INSTITUTE FUNDED PUPIL COUNT (FC6.1 plus FC6.5 plus FC6.6 plus FC8.5)</t>
  </si>
  <si>
    <t>SIZE FACTOR</t>
  </si>
  <si>
    <t>SZ1</t>
  </si>
  <si>
    <t>Alternative Funded Pupil Count for Eligible District with Charter</t>
  </si>
  <si>
    <t xml:space="preserve">    School - enter line FC9 minus (line V11 times .65)</t>
  </si>
  <si>
    <t>SZ2</t>
  </si>
  <si>
    <t>Size Factor for Eligible District with Charter School</t>
  </si>
  <si>
    <t>SZ3</t>
  </si>
  <si>
    <t>Size Factor for All Districts</t>
  </si>
  <si>
    <t>SZ13</t>
  </si>
  <si>
    <t xml:space="preserve">SIZE FACTOR - enter the greater of lines SZ2 or SZ3 </t>
  </si>
  <si>
    <t/>
  </si>
  <si>
    <t>PL6</t>
  </si>
  <si>
    <t>PERSONNEL COSTS FACTOR</t>
  </si>
  <si>
    <t>PER-PUPIL FUNDING</t>
  </si>
  <si>
    <t>PP1</t>
  </si>
  <si>
    <t>Base Funding - enter line V21</t>
  </si>
  <si>
    <t>PP2</t>
  </si>
  <si>
    <t>Personnel Costs Factor - enter line PL6</t>
  </si>
  <si>
    <t>PP3</t>
  </si>
  <si>
    <t>Cost of Living Factor  - enter line V23</t>
  </si>
  <si>
    <t>PP4</t>
  </si>
  <si>
    <t>Base Funding - enter line  V21</t>
  </si>
  <si>
    <t>PP5</t>
  </si>
  <si>
    <t xml:space="preserve">Non-personnel Costs Factor - enter (1 minus line PL6) </t>
  </si>
  <si>
    <t>PP6</t>
  </si>
  <si>
    <t>Size Factor - enter line SZ13</t>
  </si>
  <si>
    <t>PP7</t>
  </si>
  <si>
    <t>((line PP1 times line PP2 times line PP3) plus</t>
  </si>
  <si>
    <t xml:space="preserve">(line PP5 times line PP4)) times line PP6 </t>
  </si>
  <si>
    <t>PP8</t>
  </si>
  <si>
    <t>Funded Pupil Count - enter line FC7</t>
  </si>
  <si>
    <t>PP9</t>
  </si>
  <si>
    <t>FORMULA FUNDING WITHOUT AT-RISK - enter</t>
  </si>
  <si>
    <t xml:space="preserve">line PP7 times line PP8 </t>
  </si>
  <si>
    <t>AT RISK PUPILS</t>
  </si>
  <si>
    <t>AR1</t>
  </si>
  <si>
    <t>Free Lunch (grades 1-8) Count  - enter line V6</t>
  </si>
  <si>
    <t>AR2</t>
  </si>
  <si>
    <t xml:space="preserve">October Membership (grades 1-8) - enter line V9 </t>
  </si>
  <si>
    <t>AR3</t>
  </si>
  <si>
    <t>Percent 1-8 free lunch count - line AR1 divided by line AR2</t>
  </si>
  <si>
    <t>AR4</t>
  </si>
  <si>
    <t>Projected K-12 free lunch count using 1-8 percent -</t>
  </si>
  <si>
    <t>enter (line AR3 times line V10) plus V18 (ELL Count)</t>
  </si>
  <si>
    <t>AR5</t>
  </si>
  <si>
    <t>Free Lunch (grades K-12) Count - enter line V7 plus V18 (ELL Count)</t>
  </si>
  <si>
    <t>AR6</t>
  </si>
  <si>
    <t xml:space="preserve">enter the greater of lines AR4 or AR5 </t>
  </si>
  <si>
    <t>AR7</t>
  </si>
  <si>
    <t>District percent of at-risk pupils - enter</t>
  </si>
  <si>
    <t>line AR6 divided line V10</t>
  </si>
  <si>
    <t>AR8</t>
  </si>
  <si>
    <t>At-risk 'Base' Factor - enter line V24</t>
  </si>
  <si>
    <t>AR9</t>
  </si>
  <si>
    <t>At-risk 'Concentration' Factor (Districts with FPC&lt;=50,000) - enter</t>
  </si>
  <si>
    <t>greater of zero or (line AR7 minus line V8) times 0.3</t>
  </si>
  <si>
    <t>AR10</t>
  </si>
  <si>
    <t>At-risk 'Concentration' Factor (Districts with FPC&gt;50,000) - enter</t>
  </si>
  <si>
    <t>greater of zero or (line AR7 minus line V8) times 0.36</t>
  </si>
  <si>
    <t>AR11</t>
  </si>
  <si>
    <t>At-risk 'Concentration' Factor - enter greater of line</t>
  </si>
  <si>
    <t>AR9 or line AR10</t>
  </si>
  <si>
    <t>AR12</t>
  </si>
  <si>
    <t>Total At-risk Factor - enter</t>
  </si>
  <si>
    <t>lesser of 0.3 or (line AR8 plus line AR11)</t>
  </si>
  <si>
    <t>AR13</t>
  </si>
  <si>
    <t>If FC9 is less/equal 459, enter line PP7 times</t>
  </si>
  <si>
    <t xml:space="preserve">line AR8 times line AR6  (go to line AR19) </t>
  </si>
  <si>
    <t>AR14</t>
  </si>
  <si>
    <t>If line AR7 less/equal line V8, enter line PP7</t>
  </si>
  <si>
    <t>times line AR8 times line AR6 (go to line AR19)</t>
  </si>
  <si>
    <t>AR15</t>
  </si>
  <si>
    <t>Number of At-risk funded pupils at state</t>
  </si>
  <si>
    <t>average - enter line V8 times line V10</t>
  </si>
  <si>
    <t>AR16</t>
  </si>
  <si>
    <t>At-risk 'Base' Funding - enter line PP7 times</t>
  </si>
  <si>
    <t>line AR9 times line AR15</t>
  </si>
  <si>
    <t>AR17</t>
  </si>
  <si>
    <t>At-risk 'Concentration' Factor - enter</t>
  </si>
  <si>
    <t xml:space="preserve">line PP7 times line AR12 times (line AR6 minus line AR15) </t>
  </si>
  <si>
    <t>AR18</t>
  </si>
  <si>
    <t>At-risk 'Combined' Funding</t>
  </si>
  <si>
    <t xml:space="preserve">enter line AR16 plus line AR17 </t>
  </si>
  <si>
    <t>AR19</t>
  </si>
  <si>
    <t>TOTAL FORMULA AT-RISK FUNDING</t>
  </si>
  <si>
    <t xml:space="preserve">enter the greater of lines AR13, AR14 or AR18 </t>
  </si>
  <si>
    <t>ON-LINE &amp; ASCENT FORMULA FUNDING</t>
  </si>
  <si>
    <t>OL1</t>
  </si>
  <si>
    <t>FY21 On-Line Count - enter line V4 plus line V20</t>
  </si>
  <si>
    <t>OL2</t>
  </si>
  <si>
    <t>FY21 Base Minimum Funding - enter line V22</t>
  </si>
  <si>
    <t>OL3</t>
  </si>
  <si>
    <t>TOTAL ON-LINE FORMULA FUNDING (enter line OL2 times line OL3)</t>
  </si>
  <si>
    <t>OL4</t>
  </si>
  <si>
    <t>FY21 ASCENT Count - enter line V4.1 plus V20.6</t>
  </si>
  <si>
    <t>OL5</t>
  </si>
  <si>
    <t>TOTAL ASCENT FORMULA FUNDING (enter line OL4 times line OL2)</t>
  </si>
  <si>
    <t>OL6</t>
  </si>
  <si>
    <t>TOTAL ON-LINE &amp; ASCENT FORMULA FUNDING (enter line OL3 plus OL5)</t>
  </si>
  <si>
    <t>459 SIZE FACTOR (SMOOTHING)</t>
  </si>
  <si>
    <t>SM1</t>
  </si>
  <si>
    <t xml:space="preserve">If line FC9 less/equal to 459, enter 1 (go to line TB1) </t>
  </si>
  <si>
    <t>SM2</t>
  </si>
  <si>
    <t>If line AR7 is less/equal line V8, enter 1 (go to line TB1)</t>
  </si>
  <si>
    <t>SM3</t>
  </si>
  <si>
    <t>Per-Pupil Funding without size factor - enter</t>
  </si>
  <si>
    <t>line PP7 divided by line SZ13</t>
  </si>
  <si>
    <t>SM4</t>
  </si>
  <si>
    <t>Size factor using 459 Funded Pupil Count</t>
  </si>
  <si>
    <t>enter - (1027 minus 459) times .00020599 plus 1.1215</t>
  </si>
  <si>
    <t>SM5</t>
  </si>
  <si>
    <t>Adjusted per-pupil funding -</t>
  </si>
  <si>
    <t>enter line SM4 times line SM3</t>
  </si>
  <si>
    <t>SM6</t>
  </si>
  <si>
    <t>Adjusted formula funding - enter (line SM5</t>
  </si>
  <si>
    <t>times 459) plus (.112 times line SM5 times line AR6)</t>
  </si>
  <si>
    <t>SM7</t>
  </si>
  <si>
    <t>Funded pupil count - enter line FC7</t>
  </si>
  <si>
    <t>SM8</t>
  </si>
  <si>
    <t>TOTAL FORMULA USING 459 SIZE FACTOR</t>
  </si>
  <si>
    <t>enter (line SM6 divided by 459 times line SM7) plus on line (OL3)</t>
  </si>
  <si>
    <t>TABOR FORMULA FUNDING</t>
  </si>
  <si>
    <t>TB1</t>
  </si>
  <si>
    <t>FY20 Total Program  -   enter line V40</t>
  </si>
  <si>
    <t>TB2</t>
  </si>
  <si>
    <t>CY17 Inflation  -   enter line V60</t>
  </si>
  <si>
    <t>TB3</t>
  </si>
  <si>
    <t>FY21 Enrollment Growth - enter</t>
  </si>
  <si>
    <t>(line FC9 minus line V12) divided by line V12</t>
  </si>
  <si>
    <t>TB4</t>
  </si>
  <si>
    <t>FY21 TABOR FORMULA FUNDING</t>
  </si>
  <si>
    <t xml:space="preserve">enter line TB1 times (1 plus line TB2 plus line TB3) </t>
  </si>
  <si>
    <t>MINIMUM FORMULA FUNDING</t>
  </si>
  <si>
    <t>MF1</t>
  </si>
  <si>
    <t>FY21 'Base' Minimum Funding - enter line V22</t>
  </si>
  <si>
    <t>MF2</t>
  </si>
  <si>
    <t>Total Funded Pupil Count (minus on-line) - enter line FC7</t>
  </si>
  <si>
    <t>MF3</t>
  </si>
  <si>
    <t>FY21 On-line Funding - enter line V22.5</t>
  </si>
  <si>
    <t>MF4</t>
  </si>
  <si>
    <t>Total On-Line  and Ascent Pupil Count - enter sum (line FC8 &amp; FC8.5)</t>
  </si>
  <si>
    <t>MF5</t>
  </si>
  <si>
    <t>Guaranteed Minimum Funding - enter line MF1 times line MF2</t>
  </si>
  <si>
    <t>TOTAL FORMULA FUNDING</t>
  </si>
  <si>
    <t>TF1</t>
  </si>
  <si>
    <t>Formula Funding without At-risk - enter line PP9</t>
  </si>
  <si>
    <t>TF2</t>
  </si>
  <si>
    <t>Formula At-risk Funding - enter line AR19</t>
  </si>
  <si>
    <t>TF3</t>
  </si>
  <si>
    <t>Formula Funding   - enter line TF1 plus line TF2</t>
  </si>
  <si>
    <t>TF4</t>
  </si>
  <si>
    <t>On-Line Formula Funding - enter line OL3</t>
  </si>
  <si>
    <t>TF5</t>
  </si>
  <si>
    <t>Total Formula Funding (including on-line funding) - enter line TF3 plus line TF4</t>
  </si>
  <si>
    <t>TF6</t>
  </si>
  <si>
    <t>Minimum Formula Funding   -  enter line MF3</t>
  </si>
  <si>
    <t>TF7</t>
  </si>
  <si>
    <t>Formula Funding using 459 Size Factor</t>
  </si>
  <si>
    <t>If line SM8 greater than zero, enter line SM8</t>
  </si>
  <si>
    <t>else enter 999,999,999.00</t>
  </si>
  <si>
    <t>TF8</t>
  </si>
  <si>
    <t>Subtotal Formula Funding</t>
  </si>
  <si>
    <t>Enter the lesser of line TF7 or (greater of lines TF5 or TF6)</t>
  </si>
  <si>
    <t>TF9</t>
  </si>
  <si>
    <t>Maximum Total Formula Funding</t>
  </si>
  <si>
    <t>Enter 1.25 times line FC9 times line V41</t>
  </si>
  <si>
    <t>TF10</t>
  </si>
  <si>
    <t>TABOR Formula Funding        -  enter line TB4</t>
  </si>
  <si>
    <t>TF11</t>
  </si>
  <si>
    <t xml:space="preserve">enter the lesser of lines TF8, TF9 or TF10 </t>
  </si>
  <si>
    <t>TF12</t>
  </si>
  <si>
    <t>TOTAL PER-PUPIL FORMULA FUNDING</t>
  </si>
  <si>
    <t>enter line TF11 divided by line FC9</t>
  </si>
  <si>
    <t>AMOUNT OF FUNDING BEYOND TABOR FORMULA (FOR DISTRICTS WHO HAVE NOT PASSED A TABOR ELECTION)</t>
  </si>
  <si>
    <t>AF1</t>
  </si>
  <si>
    <t>If line TB4 equals line TF11 and line V63 is not equal to</t>
  </si>
  <si>
    <t>888,888,888.88 - go to line AF2, else go to line TP1</t>
  </si>
  <si>
    <t>AF2</t>
  </si>
  <si>
    <t>Formula Funding</t>
  </si>
  <si>
    <t>enter the lesser of lines TF8 or TF9</t>
  </si>
  <si>
    <t>AF3</t>
  </si>
  <si>
    <t>TABOR Formula Funding   -  enter line TB4</t>
  </si>
  <si>
    <t>AF4</t>
  </si>
  <si>
    <t>Allowable Spending      - enter line V62</t>
  </si>
  <si>
    <t>AF5</t>
  </si>
  <si>
    <t>Funding Beyond TABOR Formula (CALC)</t>
  </si>
  <si>
    <t>enter the lesser of</t>
  </si>
  <si>
    <t>(line AF2 minus line AF3) or</t>
  </si>
  <si>
    <t>(line AF4 minus line AF3) - if negative enter zero</t>
  </si>
  <si>
    <t>AF6</t>
  </si>
  <si>
    <t>Funding Beyond TABOR Formula (FINAL)</t>
  </si>
  <si>
    <t>enter the lesser of lines V63 or AF5</t>
  </si>
  <si>
    <t>TOTAL PROGRAM FUNDING</t>
  </si>
  <si>
    <t>TP1</t>
  </si>
  <si>
    <t xml:space="preserve">Total Formula Funding - enter line TF11 </t>
  </si>
  <si>
    <t>TP2</t>
  </si>
  <si>
    <t>Total Funding Beyond TABOR Formula - enter line AF6</t>
  </si>
  <si>
    <t>TP3</t>
  </si>
  <si>
    <t xml:space="preserve">TOTAL PROGRAM FUNDING - enter line TP1 plus line TP2 </t>
  </si>
  <si>
    <t>MILL LEVY</t>
  </si>
  <si>
    <t>ML1</t>
  </si>
  <si>
    <t>Mill Levy from prior year</t>
  </si>
  <si>
    <t>enter line V32</t>
  </si>
  <si>
    <t>ML2</t>
  </si>
  <si>
    <t>Mill Levy to buyout Total Program Funding</t>
  </si>
  <si>
    <t>(line TP3 minus (line FC9 times line V26) minus</t>
  </si>
  <si>
    <t>line V30) divided by line V31</t>
  </si>
  <si>
    <t>ML3</t>
  </si>
  <si>
    <t>Mill Levy at TABOR maximum</t>
  </si>
  <si>
    <t>(line V33 times (1 plus line TB2 plus line TB3))</t>
  </si>
  <si>
    <t>divided by line V31</t>
  </si>
  <si>
    <t>ML4</t>
  </si>
  <si>
    <t>Equalized Mill Levy  (CALC)</t>
  </si>
  <si>
    <t>enter the lesser of lines ML1, ML2, ML3</t>
  </si>
  <si>
    <t>ML5</t>
  </si>
  <si>
    <t>Equalized Mill Levy (ADJUST)</t>
  </si>
  <si>
    <t>ML6</t>
  </si>
  <si>
    <t>EQUALIZED MILL LEVY (FINAL)</t>
  </si>
  <si>
    <t>enter line ML5 if greater than zero, else enter line ML4</t>
  </si>
  <si>
    <t>CATEGORICAL BUYOUT MILL LEVY</t>
  </si>
  <si>
    <t>CB1</t>
  </si>
  <si>
    <t>Categorical Program Funding - enter line V56</t>
  </si>
  <si>
    <t>CB2</t>
  </si>
  <si>
    <t>Mill levy to buyout categorical programs</t>
  </si>
  <si>
    <t>enter line CB1 divided by line V31</t>
  </si>
  <si>
    <t>CB3</t>
  </si>
  <si>
    <t>Categorical Buyout Mill Levy (CALC)</t>
  </si>
  <si>
    <t>enter the lesser of line CB2 or (line ML1 minus line ML6)</t>
  </si>
  <si>
    <t>or (line ML3 minus line ML6)</t>
  </si>
  <si>
    <t>CB4</t>
  </si>
  <si>
    <t xml:space="preserve">Categorical Buyout Mill Levy (ADJUST) </t>
  </si>
  <si>
    <t>CB5</t>
  </si>
  <si>
    <t>CATEGORICAL BUYOUT MILL LEVY (FINAL)</t>
  </si>
  <si>
    <t>enter line CB4 if line ML5 is greater than zero else enter line CB3</t>
  </si>
  <si>
    <t>GRAND TOTAL PROGRAM FUNDING</t>
  </si>
  <si>
    <t>GT1</t>
  </si>
  <si>
    <t>TOTAL PROGRAM FUNDING  -  enter line TP3</t>
  </si>
  <si>
    <t>GT2</t>
  </si>
  <si>
    <t>PROPERTY TAX REVENUES  -  enter line ML6 times line V31</t>
  </si>
  <si>
    <t>GT3</t>
  </si>
  <si>
    <t>SPECIFIC OWNERSHIP TAX -  enter line V30</t>
  </si>
  <si>
    <t>GT4</t>
  </si>
  <si>
    <t>STATE SHARE</t>
  </si>
  <si>
    <t>enter line GT1 minus line GT2 minus line GT3</t>
  </si>
  <si>
    <t>GT5</t>
  </si>
  <si>
    <t>CATEGORICAL BUYOUT MILL LEVY REVENUE</t>
  </si>
  <si>
    <t>enter line CB5 times line V31</t>
  </si>
  <si>
    <t>GT6</t>
  </si>
  <si>
    <t>TOTAL PROGRAM PER-PUPIL FUNDING</t>
  </si>
  <si>
    <t>enter line GT1 divided by line FC9</t>
  </si>
  <si>
    <t>GT7</t>
  </si>
  <si>
    <t>BUDGET STABILIZATION FACTOR</t>
  </si>
  <si>
    <t>BUDGET STABILIZATION FACTOR TOTAL PROGRAM FUNDING</t>
  </si>
  <si>
    <t>GT7.1</t>
  </si>
  <si>
    <t>TOTAL PROGRAM</t>
  </si>
  <si>
    <t>GT7.2</t>
  </si>
  <si>
    <t>PROPERTY TAXES</t>
  </si>
  <si>
    <t>GT7.3</t>
  </si>
  <si>
    <t>SPECIFIC OWNERSHIP TAXES</t>
  </si>
  <si>
    <t>GT7.4</t>
  </si>
  <si>
    <t>GT7.5</t>
  </si>
  <si>
    <t>REQUIRED CATEGORICAL BUYOUT FROM TOTAL PROGRAM</t>
  </si>
  <si>
    <t>GT7.6</t>
  </si>
  <si>
    <t>PER PUPIL FUNDING AFTER BUDGET STABILIZATION FACTOR</t>
  </si>
  <si>
    <t>With Categorical Buyout</t>
  </si>
  <si>
    <t>TOTAL PROGRAM FUNDING CHARTER INSTITUTE</t>
  </si>
  <si>
    <t>GT8</t>
  </si>
  <si>
    <t>Adjusted district In-school per pupil funding</t>
  </si>
  <si>
    <t>GT9</t>
  </si>
  <si>
    <t>District On-line per pupil funding</t>
  </si>
  <si>
    <t>GT10</t>
  </si>
  <si>
    <t>Charter School Institute Total Program Funding</t>
  </si>
  <si>
    <t>GT11</t>
  </si>
  <si>
    <t>DISTRICT'S ADJUSTED TOTAL PROGRAM FUNDING (GT1 plus GT10)</t>
  </si>
  <si>
    <t>GT12</t>
  </si>
  <si>
    <t>PROPERTY TAX REVENUES  -  enter line GT2</t>
  </si>
  <si>
    <t>GT13</t>
  </si>
  <si>
    <t>SPECIFIC OWNERSHIP TAX -  enter line GT3</t>
  </si>
  <si>
    <t>GT14</t>
  </si>
  <si>
    <t xml:space="preserve">DISTRICT'S ADJUSTED STATE SHARE </t>
  </si>
  <si>
    <t>(enter line GT11 minus line GT12 minus line GT13)</t>
  </si>
  <si>
    <t>RQUIRED CATEGORICAL BUYOUT FROM TOTAL PROGRAM</t>
  </si>
  <si>
    <t>TOTAL PROPERTY TAX MILL LEVIES</t>
  </si>
  <si>
    <t>TM1</t>
  </si>
  <si>
    <t>Total Program          -  enter line ML6</t>
  </si>
  <si>
    <t>TM2</t>
  </si>
  <si>
    <t>Categorical Buyout     -  enter line CB5</t>
  </si>
  <si>
    <t>TM3</t>
  </si>
  <si>
    <t>Hold Harmless Override</t>
  </si>
  <si>
    <t>line V64 divided by line V31</t>
  </si>
  <si>
    <t>TM4</t>
  </si>
  <si>
    <t xml:space="preserve">Excess Harm Harmless Override </t>
  </si>
  <si>
    <t>line V65 divided by line V31</t>
  </si>
  <si>
    <t>TM5</t>
  </si>
  <si>
    <t>Voter Approved Override</t>
  </si>
  <si>
    <t>line V66 divided by Line V31</t>
  </si>
  <si>
    <t>TM6</t>
  </si>
  <si>
    <t>Mill Levy to Certify December 15, 2015</t>
  </si>
  <si>
    <t>enter lines TM1 plus TM2 plus TM3 plus TM 4 plus TM5</t>
  </si>
  <si>
    <t>Floor District Calculation</t>
  </si>
  <si>
    <t>Current Yr Base</t>
  </si>
  <si>
    <t>Current Yr Online</t>
  </si>
  <si>
    <t>FY21 At-Risk Pupil Count</t>
  </si>
  <si>
    <t>Please note: due to this model being based on the draft school finance bill, any changes by the legislature to the final bill may result in additional changes to these amounts for total program, state share and per pupil revenue.</t>
  </si>
  <si>
    <t>TOTAL PROGRAM FUNDING AFTER RESCISSION</t>
  </si>
  <si>
    <t>RS1</t>
  </si>
  <si>
    <t>RESCISSION TO DISTRICT (GT11 multiplied by rescission percentage in cell GB302)</t>
  </si>
  <si>
    <t>RS2</t>
  </si>
  <si>
    <t>DISTRICT'S TOTAL PROGRAM FUNDING AFTER RESCISSION (GT11 plus RS1)</t>
  </si>
  <si>
    <t>RS3</t>
  </si>
  <si>
    <t>RS4</t>
  </si>
  <si>
    <t>RS5</t>
  </si>
  <si>
    <t>DISTRICT'S STATE SHARE AFTER RESCISSION</t>
  </si>
  <si>
    <t>(enter line RS2 minus line RS3 minus line RS4)</t>
  </si>
  <si>
    <t>RS6</t>
  </si>
  <si>
    <t>DISTRICT IN-SCHOOL PER PUPIL FUNDING AFTER RESCISSION</t>
  </si>
  <si>
    <t>RS7</t>
  </si>
  <si>
    <t>DISTRICT ON-LINE PER PUPIL FUNDING AFTER RESCISSION</t>
  </si>
  <si>
    <t>Total Rescisssion Amount</t>
  </si>
  <si>
    <t>Rescission Percentaage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</si>
</sst>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64" formatCode="0.000"/>
    <numFmt numFmtId="165" formatCode="#,##0.0000_);[Red]\(#,##0.0000\)"/>
    <numFmt numFmtId="166" formatCode="#,##0.0_);\(#,##0.0\)"/>
    <numFmt numFmtId="167" formatCode="#,##0.0_);[Red]\(#,##0.0\)"/>
    <numFmt numFmtId="168" formatCode="#,##0.0"/>
    <numFmt numFmtId="169" formatCode="0.0"/>
    <numFmt numFmtId="170" formatCode="#,##0.0000_);\(#,##0.0000\)"/>
    <numFmt numFmtId="171" formatCode="_(* #,##0.0_);_(* \(#,##0.0\);_(* &quot;-&quot;??_);_(@_)"/>
    <numFmt numFmtId="172" formatCode="#,##0.000000_);[Red]\(#,##0.000000\)"/>
    <numFmt numFmtId="173" formatCode="#,##0.000_);\(#,##0.000\)"/>
    <numFmt numFmtId="174" formatCode="_(* #,##0_);_(* \(#,##0\);_(* &quot;-&quot;??_);_(@_)"/>
    <numFmt numFmtId="175" formatCode="#,##0.0000000_);[Red]\(#,##0.0000000\)"/>
    <numFmt numFmtId="176" formatCode="#,##0.00000_);[Red]\(#,##0.00000\)"/>
    <numFmt numFmtId="177" formatCode="#,##0.0000"/>
    <numFmt numFmtId="178" formatCode="0.000_);[Red]\-0.000_)"/>
    <numFmt numFmtId="179" formatCode="#,##0.000_);[Red]\(#,##0.000\)"/>
    <numFmt numFmtId="180" formatCode="0.0000_);[Red]\-0.0000_)"/>
    <numFmt numFmtId="181" formatCode="0.00_)"/>
    <numFmt numFmtId="182" formatCode="#,##0.00000_);\(#,##0.00000\)"/>
    <numFmt numFmtId="183" formatCode="0.0000_)"/>
    <numFmt numFmtId="184" formatCode="#,##0.00000000_);[Red]\(#,##0.00000000\)"/>
    <numFmt numFmtId="185" formatCode="0.000000_)"/>
    <numFmt numFmtId="186" formatCode="0_)"/>
    <numFmt numFmtId="187" formatCode="#,##0.0000000000_);[Red]\(#,##0.0000000000\)"/>
    <numFmt numFmtId="188" formatCode="0.00_);[Red]\-0.00_)"/>
  </numFmts>
  <fonts count="8" x14ac:knownFonts="1">
    <font>
      <sz val="12"/>
      <name val="Arial"/>
    </font>
    <font>
      <b/>
      <sz val="11"/>
      <name val="Arial"/>
      <family val="2"/>
    </font>
    <font>
      <sz val="12"/>
      <name val="Arial"/>
      <family val="2"/>
    </font>
    <font>
      <sz val="10"/>
      <name val="Arial"/>
      <family val="2"/>
    </font>
    <font>
      <b/>
      <sz val="12"/>
      <name val="Arial"/>
      <family val="2"/>
    </font>
    <font>
      <sz val="12"/>
      <name val="Arial"/>
      <family val="1"/>
    </font>
    <font>
      <b/>
      <sz val="9"/>
      <color indexed="81"/>
      <name val="Tahoma"/>
      <family val="2"/>
    </font>
    <font>
      <sz val="9"/>
      <color indexed="81"/>
      <name val="Tahoma"/>
      <family val="2"/>
    </font>
  </fonts>
  <fills count="13">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43"/>
        <bgColor indexed="64"/>
      </patternFill>
    </fill>
    <fill>
      <patternFill patternType="solid">
        <fgColor indexed="42"/>
        <bgColor indexed="64"/>
      </patternFill>
    </fill>
    <fill>
      <patternFill patternType="solid">
        <fgColor theme="0" tint="-0.14999847407452621"/>
        <bgColor indexed="64"/>
      </patternFill>
    </fill>
    <fill>
      <patternFill patternType="solid">
        <fgColor rgb="FF92D050"/>
        <bgColor indexed="64"/>
      </patternFill>
    </fill>
    <fill>
      <patternFill patternType="solid">
        <fgColor indexed="22"/>
        <bgColor indexed="64"/>
      </patternFill>
    </fill>
    <fill>
      <patternFill patternType="solid">
        <fgColor theme="6" tint="0.59999389629810485"/>
        <bgColor indexed="64"/>
      </patternFill>
    </fill>
    <fill>
      <patternFill patternType="solid">
        <fgColor rgb="FFFFFFCC"/>
        <bgColor rgb="FF000000"/>
      </patternFill>
    </fill>
    <fill>
      <patternFill patternType="solid">
        <fgColor rgb="FFFFFFCC"/>
        <bgColor indexed="64"/>
      </patternFill>
    </fill>
  </fills>
  <borders count="3">
    <border>
      <left/>
      <right/>
      <top/>
      <bottom/>
      <diagonal/>
    </border>
    <border>
      <left style="thin">
        <color theme="0" tint="-0.14996795556505021"/>
      </left>
      <right/>
      <top/>
      <bottom/>
      <diagonal/>
    </border>
    <border>
      <left/>
      <right/>
      <top style="thin">
        <color theme="0" tint="-0.14996795556505021"/>
      </top>
      <bottom/>
      <diagonal/>
    </border>
  </borders>
  <cellStyleXfs count="5">
    <xf numFmtId="40" fontId="0" fillId="0" borderId="0"/>
    <xf numFmtId="9" fontId="2" fillId="0" borderId="0" applyFont="0" applyFill="0" applyBorder="0" applyAlignment="0" applyProtection="0"/>
    <xf numFmtId="40" fontId="2" fillId="0" borderId="0"/>
    <xf numFmtId="40" fontId="2" fillId="0" borderId="0"/>
    <xf numFmtId="3" fontId="3" fillId="0" borderId="0" applyFont="0" applyFill="0" applyBorder="0" applyAlignment="0" applyProtection="0"/>
  </cellStyleXfs>
  <cellXfs count="181">
    <xf numFmtId="40" fontId="0" fillId="0" borderId="0" xfId="0"/>
    <xf numFmtId="40" fontId="1" fillId="0" borderId="0" xfId="0" applyFont="1"/>
    <xf numFmtId="40" fontId="2" fillId="0" borderId="0" xfId="2" applyFont="1" applyAlignment="1" applyProtection="1">
      <alignment horizontal="center"/>
    </xf>
    <xf numFmtId="40" fontId="2" fillId="0" borderId="0" xfId="2" applyFont="1" applyFill="1" applyAlignment="1" applyProtection="1">
      <alignment horizontal="center"/>
    </xf>
    <xf numFmtId="40" fontId="2" fillId="0" borderId="0" xfId="2" applyFont="1"/>
    <xf numFmtId="40" fontId="2" fillId="0" borderId="0" xfId="0" applyFont="1"/>
    <xf numFmtId="40" fontId="2" fillId="0" borderId="0" xfId="2" applyFont="1" applyProtection="1"/>
    <xf numFmtId="40" fontId="2" fillId="0" borderId="2" xfId="2" applyFont="1" applyBorder="1" applyAlignment="1" applyProtection="1">
      <alignment horizontal="center"/>
    </xf>
    <xf numFmtId="40" fontId="2" fillId="0" borderId="2" xfId="2" applyFont="1" applyFill="1" applyBorder="1" applyAlignment="1" applyProtection="1">
      <alignment horizontal="center"/>
    </xf>
    <xf numFmtId="165" fontId="2" fillId="0" borderId="0" xfId="2" applyNumberFormat="1" applyFont="1" applyFill="1" applyProtection="1"/>
    <xf numFmtId="40" fontId="0" fillId="0" borderId="0" xfId="0" applyFill="1" applyAlignment="1">
      <alignment wrapText="1"/>
    </xf>
    <xf numFmtId="40" fontId="2" fillId="0" borderId="0" xfId="2" applyFont="1" applyFill="1" applyAlignment="1" applyProtection="1">
      <alignment horizontal="center" wrapText="1"/>
    </xf>
    <xf numFmtId="40" fontId="2" fillId="0" borderId="0" xfId="2" applyFont="1" applyAlignment="1">
      <alignment wrapText="1"/>
    </xf>
    <xf numFmtId="40" fontId="2" fillId="0" borderId="0" xfId="2" applyFont="1" applyFill="1" applyProtection="1"/>
    <xf numFmtId="167" fontId="2" fillId="0" borderId="0" xfId="2" applyNumberFormat="1" applyFont="1" applyFill="1" applyAlignment="1" applyProtection="1">
      <alignment horizontal="right"/>
    </xf>
    <xf numFmtId="166" fontId="2" fillId="0" borderId="0" xfId="2" applyNumberFormat="1" applyFont="1" applyFill="1" applyProtection="1"/>
    <xf numFmtId="166" fontId="2" fillId="0" borderId="0" xfId="2" applyNumberFormat="1" applyFont="1" applyProtection="1"/>
    <xf numFmtId="40" fontId="0" fillId="0" borderId="0" xfId="0" applyFill="1"/>
    <xf numFmtId="167" fontId="2" fillId="0" borderId="0" xfId="2" applyNumberFormat="1" applyFont="1" applyFill="1" applyProtection="1"/>
    <xf numFmtId="166" fontId="2" fillId="0" borderId="0" xfId="2" applyNumberFormat="1" applyFont="1" applyAlignment="1" applyProtection="1">
      <alignment horizontal="center"/>
    </xf>
    <xf numFmtId="168" fontId="2" fillId="0" borderId="0" xfId="2" applyNumberFormat="1" applyFont="1" applyFill="1" applyProtection="1"/>
    <xf numFmtId="40" fontId="2" fillId="0" borderId="0" xfId="2" applyFont="1" applyFill="1"/>
    <xf numFmtId="166" fontId="0" fillId="0" borderId="0" xfId="0" applyNumberFormat="1" applyFill="1" applyProtection="1"/>
    <xf numFmtId="169" fontId="2" fillId="0" borderId="0" xfId="2" applyNumberFormat="1" applyFont="1" applyFill="1" applyProtection="1"/>
    <xf numFmtId="170" fontId="0" fillId="0" borderId="0" xfId="0" applyNumberFormat="1" applyFill="1" applyProtection="1"/>
    <xf numFmtId="37" fontId="2" fillId="0" borderId="0" xfId="2" applyNumberFormat="1" applyFont="1" applyFill="1"/>
    <xf numFmtId="167" fontId="2" fillId="0" borderId="0" xfId="2" applyNumberFormat="1" applyFont="1" applyFill="1"/>
    <xf numFmtId="166" fontId="2" fillId="0" borderId="0" xfId="2" applyNumberFormat="1" applyFont="1" applyFill="1" applyAlignment="1" applyProtection="1">
      <alignment horizontal="center"/>
    </xf>
    <xf numFmtId="171" fontId="2" fillId="0" borderId="0" xfId="2" applyNumberFormat="1" applyFont="1" applyFill="1"/>
    <xf numFmtId="166" fontId="0" fillId="0" borderId="0" xfId="0" applyNumberFormat="1" applyFill="1" applyAlignment="1" applyProtection="1">
      <alignment horizontal="right"/>
    </xf>
    <xf numFmtId="170" fontId="2" fillId="0" borderId="0" xfId="2" applyNumberFormat="1" applyFont="1" applyFill="1" applyProtection="1"/>
    <xf numFmtId="170" fontId="2" fillId="0" borderId="0" xfId="2" applyNumberFormat="1" applyFont="1" applyProtection="1"/>
    <xf numFmtId="40" fontId="2" fillId="0" borderId="0" xfId="0" applyFont="1" applyFill="1"/>
    <xf numFmtId="37" fontId="2" fillId="0" borderId="0" xfId="2" applyNumberFormat="1" applyFont="1" applyFill="1" applyProtection="1"/>
    <xf numFmtId="171" fontId="2" fillId="0" borderId="0" xfId="2" applyNumberFormat="1" applyFont="1" applyFill="1" applyProtection="1"/>
    <xf numFmtId="166" fontId="2" fillId="0" borderId="0" xfId="2" applyNumberFormat="1" applyFont="1" applyFill="1" applyAlignment="1" applyProtection="1">
      <alignment horizontal="right"/>
    </xf>
    <xf numFmtId="166" fontId="2" fillId="0" borderId="0" xfId="2" applyNumberFormat="1" applyFont="1" applyFill="1"/>
    <xf numFmtId="171" fontId="2" fillId="0" borderId="0" xfId="2" applyNumberFormat="1" applyFont="1" applyProtection="1"/>
    <xf numFmtId="168" fontId="2" fillId="0" borderId="0" xfId="2" applyNumberFormat="1" applyFont="1" applyProtection="1"/>
    <xf numFmtId="166" fontId="2" fillId="0" borderId="0" xfId="2" applyNumberFormat="1" applyFont="1"/>
    <xf numFmtId="0" fontId="2" fillId="0" borderId="0" xfId="2" applyNumberFormat="1" applyFont="1" applyProtection="1"/>
    <xf numFmtId="168" fontId="2" fillId="0" borderId="0" xfId="3" applyNumberFormat="1" applyFont="1" applyProtection="1"/>
    <xf numFmtId="168" fontId="2" fillId="0" borderId="0" xfId="3" applyNumberFormat="1" applyFont="1" applyFill="1" applyProtection="1"/>
    <xf numFmtId="171" fontId="0" fillId="0" borderId="0" xfId="0" applyNumberFormat="1"/>
    <xf numFmtId="166" fontId="2" fillId="0" borderId="0" xfId="3" applyNumberFormat="1" applyFont="1" applyProtection="1"/>
    <xf numFmtId="166" fontId="2" fillId="0" borderId="0" xfId="3" applyNumberFormat="1" applyFont="1" applyFill="1" applyProtection="1"/>
    <xf numFmtId="172" fontId="2" fillId="0" borderId="0" xfId="2" applyNumberFormat="1" applyFont="1" applyFill="1" applyProtection="1"/>
    <xf numFmtId="40" fontId="4" fillId="0" borderId="0" xfId="2" applyFont="1" applyFill="1" applyProtection="1"/>
    <xf numFmtId="40" fontId="2" fillId="0" borderId="0" xfId="2" applyNumberFormat="1" applyFont="1" applyProtection="1"/>
    <xf numFmtId="40" fontId="2" fillId="0" borderId="0" xfId="2" applyNumberFormat="1" applyFont="1" applyFill="1" applyProtection="1"/>
    <xf numFmtId="164" fontId="2" fillId="0" borderId="0" xfId="2" applyNumberFormat="1" applyFont="1" applyProtection="1"/>
    <xf numFmtId="164" fontId="2" fillId="0" borderId="0" xfId="2" applyNumberFormat="1" applyFont="1" applyFill="1" applyProtection="1"/>
    <xf numFmtId="173" fontId="2" fillId="0" borderId="0" xfId="4" applyNumberFormat="1" applyFont="1" applyBorder="1"/>
    <xf numFmtId="173" fontId="2" fillId="0" borderId="0" xfId="2" applyNumberFormat="1" applyFont="1" applyProtection="1"/>
    <xf numFmtId="173" fontId="2" fillId="0" borderId="0" xfId="2" applyNumberFormat="1" applyFont="1" applyFill="1" applyProtection="1"/>
    <xf numFmtId="3" fontId="2" fillId="0" borderId="0" xfId="0" applyNumberFormat="1" applyFont="1" applyFill="1"/>
    <xf numFmtId="4" fontId="2" fillId="0" borderId="0" xfId="2" applyNumberFormat="1" applyFont="1" applyFill="1"/>
    <xf numFmtId="3" fontId="2" fillId="0" borderId="0" xfId="2" applyNumberFormat="1" applyFont="1" applyFill="1"/>
    <xf numFmtId="37" fontId="0" fillId="0" borderId="0" xfId="0" applyNumberFormat="1" applyFill="1" applyProtection="1"/>
    <xf numFmtId="3" fontId="0" fillId="0" borderId="0" xfId="0" applyNumberFormat="1" applyFill="1"/>
    <xf numFmtId="3" fontId="2" fillId="0" borderId="0" xfId="2" applyNumberFormat="1" applyFont="1" applyFill="1" applyAlignment="1" applyProtection="1">
      <alignment horizontal="center"/>
    </xf>
    <xf numFmtId="3" fontId="2" fillId="0" borderId="0" xfId="2" applyNumberFormat="1" applyFont="1" applyFill="1" applyProtection="1"/>
    <xf numFmtId="174" fontId="2" fillId="0" borderId="0" xfId="2" applyNumberFormat="1" applyFont="1" applyFill="1"/>
    <xf numFmtId="174" fontId="2" fillId="0" borderId="0" xfId="3" applyNumberFormat="1" applyFont="1" applyFill="1"/>
    <xf numFmtId="174" fontId="2" fillId="0" borderId="0" xfId="3" applyNumberFormat="1" applyFont="1" applyFill="1" applyProtection="1"/>
    <xf numFmtId="40" fontId="2" fillId="0" borderId="0" xfId="2" applyNumberFormat="1" applyFont="1" applyFill="1"/>
    <xf numFmtId="172" fontId="2" fillId="0" borderId="0" xfId="2" applyNumberFormat="1" applyFont="1" applyProtection="1"/>
    <xf numFmtId="165" fontId="2" fillId="0" borderId="0" xfId="2" applyNumberFormat="1" applyFont="1" applyFill="1"/>
    <xf numFmtId="40" fontId="2" fillId="4" borderId="0" xfId="2" applyFont="1" applyFill="1" applyAlignment="1" applyProtection="1">
      <alignment horizontal="center"/>
    </xf>
    <xf numFmtId="175" fontId="2" fillId="0" borderId="0" xfId="2" applyNumberFormat="1" applyFont="1" applyFill="1" applyProtection="1"/>
    <xf numFmtId="39" fontId="2" fillId="0" borderId="0" xfId="0" applyNumberFormat="1" applyFont="1"/>
    <xf numFmtId="40" fontId="2" fillId="0" borderId="0" xfId="2" applyNumberFormat="1" applyFont="1" applyFill="1" applyAlignment="1" applyProtection="1">
      <alignment horizontal="center"/>
    </xf>
    <xf numFmtId="39" fontId="2" fillId="0" borderId="0" xfId="2" applyNumberFormat="1" applyFont="1" applyProtection="1"/>
    <xf numFmtId="39" fontId="2" fillId="0" borderId="0" xfId="2" applyNumberFormat="1" applyFont="1" applyFill="1" applyProtection="1"/>
    <xf numFmtId="39" fontId="2" fillId="0" borderId="0" xfId="2" applyNumberFormat="1" applyFont="1"/>
    <xf numFmtId="40" fontId="2" fillId="0" borderId="0" xfId="0" applyFont="1" applyProtection="1"/>
    <xf numFmtId="40" fontId="2" fillId="0" borderId="0" xfId="0" applyNumberFormat="1" applyFont="1" applyProtection="1"/>
    <xf numFmtId="40" fontId="2" fillId="0" borderId="0" xfId="2" applyNumberFormat="1" applyFont="1" applyAlignment="1" applyProtection="1">
      <alignment horizontal="right"/>
    </xf>
    <xf numFmtId="40" fontId="2" fillId="0" borderId="0" xfId="2" applyNumberFormat="1" applyFont="1" applyAlignment="1" applyProtection="1">
      <alignment horizontal="center"/>
    </xf>
    <xf numFmtId="40" fontId="2" fillId="0" borderId="0" xfId="2" applyNumberFormat="1" applyFont="1" applyFill="1" applyAlignment="1" applyProtection="1">
      <alignment horizontal="right"/>
    </xf>
    <xf numFmtId="173" fontId="2" fillId="0" borderId="0" xfId="2" applyNumberFormat="1" applyFont="1"/>
    <xf numFmtId="40" fontId="2" fillId="0" borderId="0" xfId="2" applyFont="1" applyAlignment="1" applyProtection="1">
      <alignment horizontal="right"/>
    </xf>
    <xf numFmtId="165" fontId="2" fillId="0" borderId="0" xfId="2" applyNumberFormat="1" applyFont="1" applyAlignment="1" applyProtection="1">
      <alignment horizontal="right"/>
    </xf>
    <xf numFmtId="40" fontId="5" fillId="0" borderId="0" xfId="0" applyNumberFormat="1" applyFont="1" applyProtection="1"/>
    <xf numFmtId="40" fontId="5" fillId="0" borderId="0" xfId="0" applyNumberFormat="1" applyFont="1" applyFill="1" applyProtection="1"/>
    <xf numFmtId="40" fontId="5" fillId="0" borderId="0" xfId="2" applyNumberFormat="1" applyFont="1" applyProtection="1"/>
    <xf numFmtId="40" fontId="5" fillId="0" borderId="0" xfId="0" applyFont="1"/>
    <xf numFmtId="40" fontId="0" fillId="0" borderId="0" xfId="0" applyProtection="1"/>
    <xf numFmtId="4" fontId="0" fillId="0" borderId="0" xfId="0" applyNumberFormat="1"/>
    <xf numFmtId="40" fontId="0" fillId="0" borderId="0" xfId="0" applyFill="1" applyProtection="1"/>
    <xf numFmtId="40" fontId="0" fillId="0" borderId="0" xfId="0" applyNumberFormat="1" applyFill="1" applyProtection="1"/>
    <xf numFmtId="40" fontId="2" fillId="5" borderId="0" xfId="2" applyFont="1" applyFill="1" applyAlignment="1" applyProtection="1">
      <alignment horizontal="center"/>
    </xf>
    <xf numFmtId="40" fontId="2" fillId="5" borderId="0" xfId="2" applyFont="1" applyFill="1" applyProtection="1"/>
    <xf numFmtId="40" fontId="0" fillId="5" borderId="0" xfId="0" applyNumberFormat="1" applyFill="1" applyProtection="1"/>
    <xf numFmtId="4" fontId="0" fillId="5" borderId="0" xfId="0" applyNumberFormat="1" applyFill="1"/>
    <xf numFmtId="40" fontId="2" fillId="5" borderId="0" xfId="2" applyNumberFormat="1" applyFont="1" applyFill="1" applyProtection="1"/>
    <xf numFmtId="176" fontId="2" fillId="6" borderId="0" xfId="2" applyNumberFormat="1" applyFont="1" applyFill="1" applyProtection="1"/>
    <xf numFmtId="167" fontId="2" fillId="0" borderId="0" xfId="2" applyNumberFormat="1" applyFont="1" applyProtection="1"/>
    <xf numFmtId="166" fontId="0" fillId="0" borderId="0" xfId="0" applyNumberFormat="1" applyProtection="1"/>
    <xf numFmtId="4" fontId="2" fillId="0" borderId="0" xfId="2" applyNumberFormat="1" applyFont="1" applyProtection="1"/>
    <xf numFmtId="176" fontId="0" fillId="0" borderId="0" xfId="0" applyNumberFormat="1"/>
    <xf numFmtId="167" fontId="2" fillId="3" borderId="0" xfId="2" applyNumberFormat="1" applyFont="1" applyFill="1" applyProtection="1"/>
    <xf numFmtId="176" fontId="2" fillId="0" borderId="0" xfId="2" applyNumberFormat="1" applyFont="1" applyProtection="1"/>
    <xf numFmtId="176" fontId="4" fillId="0" borderId="0" xfId="2" applyNumberFormat="1" applyFont="1" applyFill="1"/>
    <xf numFmtId="176" fontId="2" fillId="0" borderId="0" xfId="2" applyNumberFormat="1" applyFont="1" applyFill="1" applyProtection="1"/>
    <xf numFmtId="40" fontId="2" fillId="0" borderId="0" xfId="2" applyFont="1" applyAlignment="1">
      <alignment horizontal="center"/>
    </xf>
    <xf numFmtId="166" fontId="2" fillId="0" borderId="0" xfId="2" applyNumberFormat="1" applyFont="1" applyAlignment="1" applyProtection="1">
      <alignment horizontal="right"/>
    </xf>
    <xf numFmtId="170" fontId="2" fillId="0" borderId="0" xfId="2" applyNumberFormat="1" applyFont="1" applyAlignment="1" applyProtection="1">
      <alignment horizontal="right"/>
    </xf>
    <xf numFmtId="170" fontId="2" fillId="0" borderId="0" xfId="2" applyNumberFormat="1" applyFont="1" applyFill="1" applyAlignment="1" applyProtection="1">
      <alignment horizontal="right"/>
    </xf>
    <xf numFmtId="170" fontId="0" fillId="0" borderId="0" xfId="0" applyNumberFormat="1" applyProtection="1"/>
    <xf numFmtId="177" fontId="2" fillId="0" borderId="0" xfId="2" applyNumberFormat="1" applyFont="1" applyFill="1" applyProtection="1"/>
    <xf numFmtId="167" fontId="2" fillId="0" borderId="0" xfId="2" applyNumberFormat="1" applyFont="1"/>
    <xf numFmtId="176" fontId="2" fillId="0" borderId="0" xfId="2" applyNumberFormat="1" applyFont="1"/>
    <xf numFmtId="170" fontId="2" fillId="0" borderId="0" xfId="2" applyNumberFormat="1" applyFont="1"/>
    <xf numFmtId="178" fontId="2" fillId="0" borderId="0" xfId="2" applyNumberFormat="1" applyFont="1" applyProtection="1"/>
    <xf numFmtId="179" fontId="2" fillId="0" borderId="0" xfId="2" applyNumberFormat="1" applyFont="1" applyProtection="1"/>
    <xf numFmtId="175" fontId="2" fillId="0" borderId="0" xfId="2" applyNumberFormat="1" applyFont="1" applyProtection="1"/>
    <xf numFmtId="180" fontId="2" fillId="0" borderId="0" xfId="2" applyNumberFormat="1" applyFont="1" applyProtection="1"/>
    <xf numFmtId="40" fontId="2" fillId="7" borderId="0" xfId="2" applyNumberFormat="1" applyFont="1" applyFill="1" applyProtection="1"/>
    <xf numFmtId="175" fontId="2" fillId="0" borderId="0" xfId="2" applyNumberFormat="1" applyFont="1"/>
    <xf numFmtId="181" fontId="2" fillId="0" borderId="0" xfId="2" applyNumberFormat="1" applyFont="1" applyProtection="1"/>
    <xf numFmtId="181" fontId="2" fillId="0" borderId="0" xfId="2" applyNumberFormat="1" applyFont="1" applyFill="1" applyProtection="1"/>
    <xf numFmtId="37" fontId="2" fillId="0" borderId="0" xfId="2" applyNumberFormat="1" applyFont="1" applyProtection="1"/>
    <xf numFmtId="182" fontId="2" fillId="0" borderId="0" xfId="2" applyNumberFormat="1" applyFont="1" applyProtection="1"/>
    <xf numFmtId="182" fontId="2" fillId="0" borderId="0" xfId="2" applyNumberFormat="1" applyFont="1" applyFill="1" applyProtection="1"/>
    <xf numFmtId="173" fontId="0" fillId="0" borderId="0" xfId="0" applyNumberFormat="1" applyProtection="1"/>
    <xf numFmtId="173" fontId="2" fillId="0" borderId="0" xfId="2" applyNumberFormat="1" applyFont="1" applyAlignment="1" applyProtection="1">
      <alignment horizontal="center"/>
    </xf>
    <xf numFmtId="183" fontId="2" fillId="0" borderId="0" xfId="2" applyNumberFormat="1" applyFont="1" applyProtection="1"/>
    <xf numFmtId="183" fontId="2" fillId="0" borderId="0" xfId="2" applyNumberFormat="1" applyFont="1" applyFill="1" applyProtection="1"/>
    <xf numFmtId="40" fontId="2" fillId="7" borderId="0" xfId="2" applyFont="1" applyFill="1" applyAlignment="1">
      <alignment horizontal="right"/>
    </xf>
    <xf numFmtId="165" fontId="2" fillId="0" borderId="0" xfId="2" applyNumberFormat="1" applyFont="1"/>
    <xf numFmtId="165" fontId="2" fillId="0" borderId="0" xfId="2" applyNumberFormat="1" applyFont="1" applyProtection="1"/>
    <xf numFmtId="172" fontId="0" fillId="0" borderId="0" xfId="0" applyNumberFormat="1" applyProtection="1"/>
    <xf numFmtId="184" fontId="2" fillId="0" borderId="0" xfId="2" applyNumberFormat="1" applyFont="1" applyProtection="1"/>
    <xf numFmtId="184" fontId="2" fillId="0" borderId="0" xfId="2" applyNumberFormat="1" applyFont="1" applyFill="1" applyProtection="1"/>
    <xf numFmtId="40" fontId="0" fillId="0" borderId="0" xfId="0" applyNumberFormat="1" applyProtection="1"/>
    <xf numFmtId="40" fontId="2" fillId="8" borderId="0" xfId="2" applyFont="1" applyFill="1" applyAlignment="1" applyProtection="1">
      <alignment horizontal="center"/>
    </xf>
    <xf numFmtId="40" fontId="2" fillId="8" borderId="0" xfId="2" applyFont="1" applyFill="1" applyProtection="1"/>
    <xf numFmtId="40" fontId="4" fillId="0" borderId="0" xfId="2" applyFont="1" applyFill="1" applyAlignment="1" applyProtection="1">
      <alignment wrapText="1"/>
    </xf>
    <xf numFmtId="40" fontId="2" fillId="0" borderId="0" xfId="2" applyFont="1" applyAlignment="1">
      <alignment horizontal="right"/>
    </xf>
    <xf numFmtId="40" fontId="2" fillId="0" borderId="0" xfId="2" applyFont="1" applyFill="1" applyAlignment="1">
      <alignment horizontal="right"/>
    </xf>
    <xf numFmtId="37" fontId="3" fillId="0" borderId="0" xfId="2" applyNumberFormat="1" applyFont="1" applyProtection="1"/>
    <xf numFmtId="172" fontId="2" fillId="0" borderId="0" xfId="2" applyNumberFormat="1" applyFont="1"/>
    <xf numFmtId="185" fontId="2" fillId="0" borderId="0" xfId="2" applyNumberFormat="1" applyFont="1" applyProtection="1"/>
    <xf numFmtId="172" fontId="2" fillId="9" borderId="0" xfId="2" applyNumberFormat="1" applyFont="1" applyFill="1" applyProtection="1"/>
    <xf numFmtId="186" fontId="2" fillId="0" borderId="0" xfId="2" applyNumberFormat="1" applyFont="1" applyProtection="1"/>
    <xf numFmtId="37" fontId="2" fillId="0" borderId="0" xfId="2" applyNumberFormat="1" applyFont="1"/>
    <xf numFmtId="40" fontId="2" fillId="0" borderId="0" xfId="3" applyNumberFormat="1" applyFont="1" applyProtection="1"/>
    <xf numFmtId="40" fontId="2" fillId="9" borderId="0" xfId="2" applyNumberFormat="1" applyFont="1" applyFill="1" applyProtection="1"/>
    <xf numFmtId="40" fontId="2" fillId="10" borderId="0" xfId="2" applyNumberFormat="1" applyFont="1" applyFill="1" applyProtection="1"/>
    <xf numFmtId="187" fontId="2" fillId="0" borderId="0" xfId="2" applyNumberFormat="1" applyFont="1" applyProtection="1"/>
    <xf numFmtId="40" fontId="2" fillId="0" borderId="0" xfId="2" applyFont="1" applyFill="1" applyAlignment="1">
      <alignment wrapText="1"/>
    </xf>
    <xf numFmtId="40" fontId="2" fillId="0" borderId="0" xfId="2" quotePrefix="1" applyFont="1" applyFill="1"/>
    <xf numFmtId="40" fontId="2" fillId="0" borderId="0" xfId="2" applyNumberFormat="1" applyFont="1" applyFill="1" applyBorder="1" applyProtection="1"/>
    <xf numFmtId="40" fontId="2" fillId="0" borderId="0" xfId="3" applyNumberFormat="1" applyFont="1" applyFill="1" applyProtection="1"/>
    <xf numFmtId="9" fontId="2" fillId="0" borderId="0" xfId="1" applyNumberFormat="1" applyFont="1" applyProtection="1"/>
    <xf numFmtId="4" fontId="2" fillId="0" borderId="0" xfId="2" applyNumberFormat="1" applyFont="1" applyFill="1" applyProtection="1"/>
    <xf numFmtId="40" fontId="2" fillId="0" borderId="0" xfId="2" applyFont="1" applyFill="1" applyBorder="1"/>
    <xf numFmtId="40" fontId="2" fillId="0" borderId="0" xfId="2" applyFont="1" applyFill="1" applyBorder="1" applyAlignment="1">
      <alignment wrapText="1"/>
    </xf>
    <xf numFmtId="179" fontId="2" fillId="0" borderId="0" xfId="2" applyNumberFormat="1" applyFont="1" applyFill="1" applyBorder="1"/>
    <xf numFmtId="178" fontId="2" fillId="0" borderId="0" xfId="2" applyNumberFormat="1" applyFont="1" applyFill="1" applyProtection="1"/>
    <xf numFmtId="188" fontId="2" fillId="0" borderId="0" xfId="2" applyNumberFormat="1" applyFont="1" applyProtection="1"/>
    <xf numFmtId="178" fontId="0" fillId="0" borderId="0" xfId="0" applyNumberFormat="1" applyProtection="1"/>
    <xf numFmtId="40" fontId="0" fillId="3" borderId="0" xfId="0" applyFill="1"/>
    <xf numFmtId="164" fontId="2" fillId="0" borderId="0" xfId="2" applyNumberFormat="1" applyFont="1" applyFill="1" applyAlignment="1">
      <alignment horizontal="left"/>
    </xf>
    <xf numFmtId="40" fontId="2" fillId="0" borderId="0" xfId="2" applyFont="1" applyFill="1" applyAlignment="1" applyProtection="1">
      <alignment horizontal="left"/>
    </xf>
    <xf numFmtId="40" fontId="3" fillId="0" borderId="0" xfId="2" applyFont="1" applyFill="1" applyAlignment="1" applyProtection="1">
      <alignment horizontal="left"/>
    </xf>
    <xf numFmtId="40" fontId="3" fillId="0" borderId="0" xfId="2" applyFont="1" applyFill="1" applyAlignment="1" applyProtection="1">
      <alignment horizontal="center"/>
    </xf>
    <xf numFmtId="40" fontId="2" fillId="0" borderId="1" xfId="2" applyFont="1" applyFill="1" applyBorder="1" applyAlignment="1" applyProtection="1">
      <alignment horizontal="center"/>
    </xf>
    <xf numFmtId="0" fontId="2" fillId="0" borderId="0" xfId="2" applyNumberFormat="1" applyFont="1" applyFill="1" applyProtection="1"/>
    <xf numFmtId="40" fontId="2" fillId="0" borderId="0" xfId="2" quotePrefix="1" applyFont="1" applyFill="1" applyAlignment="1" applyProtection="1">
      <alignment horizontal="center" wrapText="1"/>
    </xf>
    <xf numFmtId="166" fontId="2" fillId="0" borderId="0" xfId="0" applyNumberFormat="1" applyFont="1" applyFill="1" applyAlignment="1" applyProtection="1">
      <alignment wrapText="1"/>
    </xf>
    <xf numFmtId="40" fontId="4" fillId="2" borderId="0" xfId="0" applyFont="1" applyFill="1" applyAlignment="1">
      <alignment wrapText="1"/>
    </xf>
    <xf numFmtId="40" fontId="2" fillId="11" borderId="0" xfId="2" applyFont="1" applyFill="1" applyBorder="1" applyProtection="1"/>
    <xf numFmtId="40" fontId="4" fillId="11" borderId="0" xfId="2" applyFont="1" applyFill="1" applyBorder="1" applyProtection="1"/>
    <xf numFmtId="40" fontId="2" fillId="11" borderId="0" xfId="2" applyFont="1" applyFill="1" applyBorder="1" applyAlignment="1" applyProtection="1">
      <alignment horizontal="center"/>
    </xf>
    <xf numFmtId="40" fontId="2" fillId="0" borderId="0" xfId="2" applyFont="1" applyFill="1" applyBorder="1" applyAlignment="1" applyProtection="1">
      <alignment horizontal="center"/>
    </xf>
    <xf numFmtId="49" fontId="2" fillId="0" borderId="0" xfId="2" quotePrefix="1" applyNumberFormat="1" applyFont="1" applyFill="1" applyBorder="1" applyProtection="1"/>
    <xf numFmtId="49" fontId="2" fillId="11" borderId="0" xfId="2" quotePrefix="1" applyNumberFormat="1" applyFont="1" applyFill="1" applyBorder="1" applyProtection="1"/>
    <xf numFmtId="40" fontId="2" fillId="12" borderId="0" xfId="2" applyNumberFormat="1" applyFont="1" applyFill="1" applyProtection="1"/>
    <xf numFmtId="187" fontId="2" fillId="0" borderId="0" xfId="2" applyNumberFormat="1" applyFont="1" applyFill="1" applyProtection="1"/>
  </cellXfs>
  <cellStyles count="5">
    <cellStyle name="Comma0" xfId="4"/>
    <cellStyle name="Normal" xfId="0" builtinId="0"/>
    <cellStyle name="Normal 5" xfId="2"/>
    <cellStyle name="Normal 5 2" xfId="3"/>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MLC\PSFA16\All16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sheetName val="transpose"/>
      <sheetName val="summary"/>
      <sheetName val="district disk"/>
      <sheetName val="mill levy"/>
      <sheetName val="Factor Sor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ntry="1">
    <tabColor theme="9" tint="0.59999389629810485"/>
    <pageSetUpPr fitToPage="1"/>
  </sheetPr>
  <dimension ref="A1:IV434"/>
  <sheetViews>
    <sheetView tabSelected="1" zoomScale="90" zoomScaleNormal="90" workbookViewId="0">
      <pane xSplit="2" ySplit="7" topLeftCell="C8" activePane="bottomRight" state="frozenSplit"/>
      <selection activeCell="FZ290" sqref="FZ290"/>
      <selection pane="topRight" activeCell="FZ290" sqref="FZ290"/>
      <selection pane="bottomLeft" activeCell="FZ290" sqref="FZ290"/>
      <selection pane="bottomRight" activeCell="A7" sqref="A7"/>
    </sheetView>
  </sheetViews>
  <sheetFormatPr defaultColWidth="19.81640625" defaultRowHeight="15" x14ac:dyDescent="0.25"/>
  <cols>
    <col min="1" max="1" width="14.90625" bestFit="1" customWidth="1"/>
    <col min="2" max="2" width="67" style="17" customWidth="1"/>
    <col min="3" max="3" width="17" customWidth="1"/>
    <col min="23" max="23" width="19.81640625" style="17"/>
    <col min="176" max="176" width="19.81640625" style="17"/>
    <col min="182" max="186" width="21.81640625" customWidth="1"/>
    <col min="187" max="188" width="22.1796875" customWidth="1"/>
    <col min="257" max="257" width="9.1796875" bestFit="1" customWidth="1"/>
    <col min="258" max="258" width="67" customWidth="1"/>
    <col min="259" max="259" width="17" customWidth="1"/>
    <col min="438" max="442" width="21.81640625" customWidth="1"/>
    <col min="443" max="444" width="22.1796875" customWidth="1"/>
    <col min="513" max="513" width="9.1796875" bestFit="1" customWidth="1"/>
    <col min="514" max="514" width="67" customWidth="1"/>
    <col min="515" max="515" width="17" customWidth="1"/>
    <col min="694" max="698" width="21.81640625" customWidth="1"/>
    <col min="699" max="700" width="22.1796875" customWidth="1"/>
    <col min="769" max="769" width="9.1796875" bestFit="1" customWidth="1"/>
    <col min="770" max="770" width="67" customWidth="1"/>
    <col min="771" max="771" width="17" customWidth="1"/>
    <col min="950" max="954" width="21.81640625" customWidth="1"/>
    <col min="955" max="956" width="22.1796875" customWidth="1"/>
    <col min="1025" max="1025" width="9.1796875" bestFit="1" customWidth="1"/>
    <col min="1026" max="1026" width="67" customWidth="1"/>
    <col min="1027" max="1027" width="17" customWidth="1"/>
    <col min="1206" max="1210" width="21.81640625" customWidth="1"/>
    <col min="1211" max="1212" width="22.1796875" customWidth="1"/>
    <col min="1281" max="1281" width="9.1796875" bestFit="1" customWidth="1"/>
    <col min="1282" max="1282" width="67" customWidth="1"/>
    <col min="1283" max="1283" width="17" customWidth="1"/>
    <col min="1462" max="1466" width="21.81640625" customWidth="1"/>
    <col min="1467" max="1468" width="22.1796875" customWidth="1"/>
    <col min="1537" max="1537" width="9.1796875" bestFit="1" customWidth="1"/>
    <col min="1538" max="1538" width="67" customWidth="1"/>
    <col min="1539" max="1539" width="17" customWidth="1"/>
    <col min="1718" max="1722" width="21.81640625" customWidth="1"/>
    <col min="1723" max="1724" width="22.1796875" customWidth="1"/>
    <col min="1793" max="1793" width="9.1796875" bestFit="1" customWidth="1"/>
    <col min="1794" max="1794" width="67" customWidth="1"/>
    <col min="1795" max="1795" width="17" customWidth="1"/>
    <col min="1974" max="1978" width="21.81640625" customWidth="1"/>
    <col min="1979" max="1980" width="22.1796875" customWidth="1"/>
    <col min="2049" max="2049" width="9.1796875" bestFit="1" customWidth="1"/>
    <col min="2050" max="2050" width="67" customWidth="1"/>
    <col min="2051" max="2051" width="17" customWidth="1"/>
    <col min="2230" max="2234" width="21.81640625" customWidth="1"/>
    <col min="2235" max="2236" width="22.1796875" customWidth="1"/>
    <col min="2305" max="2305" width="9.1796875" bestFit="1" customWidth="1"/>
    <col min="2306" max="2306" width="67" customWidth="1"/>
    <col min="2307" max="2307" width="17" customWidth="1"/>
    <col min="2486" max="2490" width="21.81640625" customWidth="1"/>
    <col min="2491" max="2492" width="22.1796875" customWidth="1"/>
    <col min="2561" max="2561" width="9.1796875" bestFit="1" customWidth="1"/>
    <col min="2562" max="2562" width="67" customWidth="1"/>
    <col min="2563" max="2563" width="17" customWidth="1"/>
    <col min="2742" max="2746" width="21.81640625" customWidth="1"/>
    <col min="2747" max="2748" width="22.1796875" customWidth="1"/>
    <col min="2817" max="2817" width="9.1796875" bestFit="1" customWidth="1"/>
    <col min="2818" max="2818" width="67" customWidth="1"/>
    <col min="2819" max="2819" width="17" customWidth="1"/>
    <col min="2998" max="3002" width="21.81640625" customWidth="1"/>
    <col min="3003" max="3004" width="22.1796875" customWidth="1"/>
    <col min="3073" max="3073" width="9.1796875" bestFit="1" customWidth="1"/>
    <col min="3074" max="3074" width="67" customWidth="1"/>
    <col min="3075" max="3075" width="17" customWidth="1"/>
    <col min="3254" max="3258" width="21.81640625" customWidth="1"/>
    <col min="3259" max="3260" width="22.1796875" customWidth="1"/>
    <col min="3329" max="3329" width="9.1796875" bestFit="1" customWidth="1"/>
    <col min="3330" max="3330" width="67" customWidth="1"/>
    <col min="3331" max="3331" width="17" customWidth="1"/>
    <col min="3510" max="3514" width="21.81640625" customWidth="1"/>
    <col min="3515" max="3516" width="22.1796875" customWidth="1"/>
    <col min="3585" max="3585" width="9.1796875" bestFit="1" customWidth="1"/>
    <col min="3586" max="3586" width="67" customWidth="1"/>
    <col min="3587" max="3587" width="17" customWidth="1"/>
    <col min="3766" max="3770" width="21.81640625" customWidth="1"/>
    <col min="3771" max="3772" width="22.1796875" customWidth="1"/>
    <col min="3841" max="3841" width="9.1796875" bestFit="1" customWidth="1"/>
    <col min="3842" max="3842" width="67" customWidth="1"/>
    <col min="3843" max="3843" width="17" customWidth="1"/>
    <col min="4022" max="4026" width="21.81640625" customWidth="1"/>
    <col min="4027" max="4028" width="22.1796875" customWidth="1"/>
    <col min="4097" max="4097" width="9.1796875" bestFit="1" customWidth="1"/>
    <col min="4098" max="4098" width="67" customWidth="1"/>
    <col min="4099" max="4099" width="17" customWidth="1"/>
    <col min="4278" max="4282" width="21.81640625" customWidth="1"/>
    <col min="4283" max="4284" width="22.1796875" customWidth="1"/>
    <col min="4353" max="4353" width="9.1796875" bestFit="1" customWidth="1"/>
    <col min="4354" max="4354" width="67" customWidth="1"/>
    <col min="4355" max="4355" width="17" customWidth="1"/>
    <col min="4534" max="4538" width="21.81640625" customWidth="1"/>
    <col min="4539" max="4540" width="22.1796875" customWidth="1"/>
    <col min="4609" max="4609" width="9.1796875" bestFit="1" customWidth="1"/>
    <col min="4610" max="4610" width="67" customWidth="1"/>
    <col min="4611" max="4611" width="17" customWidth="1"/>
    <col min="4790" max="4794" width="21.81640625" customWidth="1"/>
    <col min="4795" max="4796" width="22.1796875" customWidth="1"/>
    <col min="4865" max="4865" width="9.1796875" bestFit="1" customWidth="1"/>
    <col min="4866" max="4866" width="67" customWidth="1"/>
    <col min="4867" max="4867" width="17" customWidth="1"/>
    <col min="5046" max="5050" width="21.81640625" customWidth="1"/>
    <col min="5051" max="5052" width="22.1796875" customWidth="1"/>
    <col min="5121" max="5121" width="9.1796875" bestFit="1" customWidth="1"/>
    <col min="5122" max="5122" width="67" customWidth="1"/>
    <col min="5123" max="5123" width="17" customWidth="1"/>
    <col min="5302" max="5306" width="21.81640625" customWidth="1"/>
    <col min="5307" max="5308" width="22.1796875" customWidth="1"/>
    <col min="5377" max="5377" width="9.1796875" bestFit="1" customWidth="1"/>
    <col min="5378" max="5378" width="67" customWidth="1"/>
    <col min="5379" max="5379" width="17" customWidth="1"/>
    <col min="5558" max="5562" width="21.81640625" customWidth="1"/>
    <col min="5563" max="5564" width="22.1796875" customWidth="1"/>
    <col min="5633" max="5633" width="9.1796875" bestFit="1" customWidth="1"/>
    <col min="5634" max="5634" width="67" customWidth="1"/>
    <col min="5635" max="5635" width="17" customWidth="1"/>
    <col min="5814" max="5818" width="21.81640625" customWidth="1"/>
    <col min="5819" max="5820" width="22.1796875" customWidth="1"/>
    <col min="5889" max="5889" width="9.1796875" bestFit="1" customWidth="1"/>
    <col min="5890" max="5890" width="67" customWidth="1"/>
    <col min="5891" max="5891" width="17" customWidth="1"/>
    <col min="6070" max="6074" width="21.81640625" customWidth="1"/>
    <col min="6075" max="6076" width="22.1796875" customWidth="1"/>
    <col min="6145" max="6145" width="9.1796875" bestFit="1" customWidth="1"/>
    <col min="6146" max="6146" width="67" customWidth="1"/>
    <col min="6147" max="6147" width="17" customWidth="1"/>
    <col min="6326" max="6330" width="21.81640625" customWidth="1"/>
    <col min="6331" max="6332" width="22.1796875" customWidth="1"/>
    <col min="6401" max="6401" width="9.1796875" bestFit="1" customWidth="1"/>
    <col min="6402" max="6402" width="67" customWidth="1"/>
    <col min="6403" max="6403" width="17" customWidth="1"/>
    <col min="6582" max="6586" width="21.81640625" customWidth="1"/>
    <col min="6587" max="6588" width="22.1796875" customWidth="1"/>
    <col min="6657" max="6657" width="9.1796875" bestFit="1" customWidth="1"/>
    <col min="6658" max="6658" width="67" customWidth="1"/>
    <col min="6659" max="6659" width="17" customWidth="1"/>
    <col min="6838" max="6842" width="21.81640625" customWidth="1"/>
    <col min="6843" max="6844" width="22.1796875" customWidth="1"/>
    <col min="6913" max="6913" width="9.1796875" bestFit="1" customWidth="1"/>
    <col min="6914" max="6914" width="67" customWidth="1"/>
    <col min="6915" max="6915" width="17" customWidth="1"/>
    <col min="7094" max="7098" width="21.81640625" customWidth="1"/>
    <col min="7099" max="7100" width="22.1796875" customWidth="1"/>
    <col min="7169" max="7169" width="9.1796875" bestFit="1" customWidth="1"/>
    <col min="7170" max="7170" width="67" customWidth="1"/>
    <col min="7171" max="7171" width="17" customWidth="1"/>
    <col min="7350" max="7354" width="21.81640625" customWidth="1"/>
    <col min="7355" max="7356" width="22.1796875" customWidth="1"/>
    <col min="7425" max="7425" width="9.1796875" bestFit="1" customWidth="1"/>
    <col min="7426" max="7426" width="67" customWidth="1"/>
    <col min="7427" max="7427" width="17" customWidth="1"/>
    <col min="7606" max="7610" width="21.81640625" customWidth="1"/>
    <col min="7611" max="7612" width="22.1796875" customWidth="1"/>
    <col min="7681" max="7681" width="9.1796875" bestFit="1" customWidth="1"/>
    <col min="7682" max="7682" width="67" customWidth="1"/>
    <col min="7683" max="7683" width="17" customWidth="1"/>
    <col min="7862" max="7866" width="21.81640625" customWidth="1"/>
    <col min="7867" max="7868" width="22.1796875" customWidth="1"/>
    <col min="7937" max="7937" width="9.1796875" bestFit="1" customWidth="1"/>
    <col min="7938" max="7938" width="67" customWidth="1"/>
    <col min="7939" max="7939" width="17" customWidth="1"/>
    <col min="8118" max="8122" width="21.81640625" customWidth="1"/>
    <col min="8123" max="8124" width="22.1796875" customWidth="1"/>
    <col min="8193" max="8193" width="9.1796875" bestFit="1" customWidth="1"/>
    <col min="8194" max="8194" width="67" customWidth="1"/>
    <col min="8195" max="8195" width="17" customWidth="1"/>
    <col min="8374" max="8378" width="21.81640625" customWidth="1"/>
    <col min="8379" max="8380" width="22.1796875" customWidth="1"/>
    <col min="8449" max="8449" width="9.1796875" bestFit="1" customWidth="1"/>
    <col min="8450" max="8450" width="67" customWidth="1"/>
    <col min="8451" max="8451" width="17" customWidth="1"/>
    <col min="8630" max="8634" width="21.81640625" customWidth="1"/>
    <col min="8635" max="8636" width="22.1796875" customWidth="1"/>
    <col min="8705" max="8705" width="9.1796875" bestFit="1" customWidth="1"/>
    <col min="8706" max="8706" width="67" customWidth="1"/>
    <col min="8707" max="8707" width="17" customWidth="1"/>
    <col min="8886" max="8890" width="21.81640625" customWidth="1"/>
    <col min="8891" max="8892" width="22.1796875" customWidth="1"/>
    <col min="8961" max="8961" width="9.1796875" bestFit="1" customWidth="1"/>
    <col min="8962" max="8962" width="67" customWidth="1"/>
    <col min="8963" max="8963" width="17" customWidth="1"/>
    <col min="9142" max="9146" width="21.81640625" customWidth="1"/>
    <col min="9147" max="9148" width="22.1796875" customWidth="1"/>
    <col min="9217" max="9217" width="9.1796875" bestFit="1" customWidth="1"/>
    <col min="9218" max="9218" width="67" customWidth="1"/>
    <col min="9219" max="9219" width="17" customWidth="1"/>
    <col min="9398" max="9402" width="21.81640625" customWidth="1"/>
    <col min="9403" max="9404" width="22.1796875" customWidth="1"/>
    <col min="9473" max="9473" width="9.1796875" bestFit="1" customWidth="1"/>
    <col min="9474" max="9474" width="67" customWidth="1"/>
    <col min="9475" max="9475" width="17" customWidth="1"/>
    <col min="9654" max="9658" width="21.81640625" customWidth="1"/>
    <col min="9659" max="9660" width="22.1796875" customWidth="1"/>
    <col min="9729" max="9729" width="9.1796875" bestFit="1" customWidth="1"/>
    <col min="9730" max="9730" width="67" customWidth="1"/>
    <col min="9731" max="9731" width="17" customWidth="1"/>
    <col min="9910" max="9914" width="21.81640625" customWidth="1"/>
    <col min="9915" max="9916" width="22.1796875" customWidth="1"/>
    <col min="9985" max="9985" width="9.1796875" bestFit="1" customWidth="1"/>
    <col min="9986" max="9986" width="67" customWidth="1"/>
    <col min="9987" max="9987" width="17" customWidth="1"/>
    <col min="10166" max="10170" width="21.81640625" customWidth="1"/>
    <col min="10171" max="10172" width="22.1796875" customWidth="1"/>
    <col min="10241" max="10241" width="9.1796875" bestFit="1" customWidth="1"/>
    <col min="10242" max="10242" width="67" customWidth="1"/>
    <col min="10243" max="10243" width="17" customWidth="1"/>
    <col min="10422" max="10426" width="21.81640625" customWidth="1"/>
    <col min="10427" max="10428" width="22.1796875" customWidth="1"/>
    <col min="10497" max="10497" width="9.1796875" bestFit="1" customWidth="1"/>
    <col min="10498" max="10498" width="67" customWidth="1"/>
    <col min="10499" max="10499" width="17" customWidth="1"/>
    <col min="10678" max="10682" width="21.81640625" customWidth="1"/>
    <col min="10683" max="10684" width="22.1796875" customWidth="1"/>
    <col min="10753" max="10753" width="9.1796875" bestFit="1" customWidth="1"/>
    <col min="10754" max="10754" width="67" customWidth="1"/>
    <col min="10755" max="10755" width="17" customWidth="1"/>
    <col min="10934" max="10938" width="21.81640625" customWidth="1"/>
    <col min="10939" max="10940" width="22.1796875" customWidth="1"/>
    <col min="11009" max="11009" width="9.1796875" bestFit="1" customWidth="1"/>
    <col min="11010" max="11010" width="67" customWidth="1"/>
    <col min="11011" max="11011" width="17" customWidth="1"/>
    <col min="11190" max="11194" width="21.81640625" customWidth="1"/>
    <col min="11195" max="11196" width="22.1796875" customWidth="1"/>
    <col min="11265" max="11265" width="9.1796875" bestFit="1" customWidth="1"/>
    <col min="11266" max="11266" width="67" customWidth="1"/>
    <col min="11267" max="11267" width="17" customWidth="1"/>
    <col min="11446" max="11450" width="21.81640625" customWidth="1"/>
    <col min="11451" max="11452" width="22.1796875" customWidth="1"/>
    <col min="11521" max="11521" width="9.1796875" bestFit="1" customWidth="1"/>
    <col min="11522" max="11522" width="67" customWidth="1"/>
    <col min="11523" max="11523" width="17" customWidth="1"/>
    <col min="11702" max="11706" width="21.81640625" customWidth="1"/>
    <col min="11707" max="11708" width="22.1796875" customWidth="1"/>
    <col min="11777" max="11777" width="9.1796875" bestFit="1" customWidth="1"/>
    <col min="11778" max="11778" width="67" customWidth="1"/>
    <col min="11779" max="11779" width="17" customWidth="1"/>
    <col min="11958" max="11962" width="21.81640625" customWidth="1"/>
    <col min="11963" max="11964" width="22.1796875" customWidth="1"/>
    <col min="12033" max="12033" width="9.1796875" bestFit="1" customWidth="1"/>
    <col min="12034" max="12034" width="67" customWidth="1"/>
    <col min="12035" max="12035" width="17" customWidth="1"/>
    <col min="12214" max="12218" width="21.81640625" customWidth="1"/>
    <col min="12219" max="12220" width="22.1796875" customWidth="1"/>
    <col min="12289" max="12289" width="9.1796875" bestFit="1" customWidth="1"/>
    <col min="12290" max="12290" width="67" customWidth="1"/>
    <col min="12291" max="12291" width="17" customWidth="1"/>
    <col min="12470" max="12474" width="21.81640625" customWidth="1"/>
    <col min="12475" max="12476" width="22.1796875" customWidth="1"/>
    <col min="12545" max="12545" width="9.1796875" bestFit="1" customWidth="1"/>
    <col min="12546" max="12546" width="67" customWidth="1"/>
    <col min="12547" max="12547" width="17" customWidth="1"/>
    <col min="12726" max="12730" width="21.81640625" customWidth="1"/>
    <col min="12731" max="12732" width="22.1796875" customWidth="1"/>
    <col min="12801" max="12801" width="9.1796875" bestFit="1" customWidth="1"/>
    <col min="12802" max="12802" width="67" customWidth="1"/>
    <col min="12803" max="12803" width="17" customWidth="1"/>
    <col min="12982" max="12986" width="21.81640625" customWidth="1"/>
    <col min="12987" max="12988" width="22.1796875" customWidth="1"/>
    <col min="13057" max="13057" width="9.1796875" bestFit="1" customWidth="1"/>
    <col min="13058" max="13058" width="67" customWidth="1"/>
    <col min="13059" max="13059" width="17" customWidth="1"/>
    <col min="13238" max="13242" width="21.81640625" customWidth="1"/>
    <col min="13243" max="13244" width="22.1796875" customWidth="1"/>
    <col min="13313" max="13313" width="9.1796875" bestFit="1" customWidth="1"/>
    <col min="13314" max="13314" width="67" customWidth="1"/>
    <col min="13315" max="13315" width="17" customWidth="1"/>
    <col min="13494" max="13498" width="21.81640625" customWidth="1"/>
    <col min="13499" max="13500" width="22.1796875" customWidth="1"/>
    <col min="13569" max="13569" width="9.1796875" bestFit="1" customWidth="1"/>
    <col min="13570" max="13570" width="67" customWidth="1"/>
    <col min="13571" max="13571" width="17" customWidth="1"/>
    <col min="13750" max="13754" width="21.81640625" customWidth="1"/>
    <col min="13755" max="13756" width="22.1796875" customWidth="1"/>
    <col min="13825" max="13825" width="9.1796875" bestFit="1" customWidth="1"/>
    <col min="13826" max="13826" width="67" customWidth="1"/>
    <col min="13827" max="13827" width="17" customWidth="1"/>
    <col min="14006" max="14010" width="21.81640625" customWidth="1"/>
    <col min="14011" max="14012" width="22.1796875" customWidth="1"/>
    <col min="14081" max="14081" width="9.1796875" bestFit="1" customWidth="1"/>
    <col min="14082" max="14082" width="67" customWidth="1"/>
    <col min="14083" max="14083" width="17" customWidth="1"/>
    <col min="14262" max="14266" width="21.81640625" customWidth="1"/>
    <col min="14267" max="14268" width="22.1796875" customWidth="1"/>
    <col min="14337" max="14337" width="9.1796875" bestFit="1" customWidth="1"/>
    <col min="14338" max="14338" width="67" customWidth="1"/>
    <col min="14339" max="14339" width="17" customWidth="1"/>
    <col min="14518" max="14522" width="21.81640625" customWidth="1"/>
    <col min="14523" max="14524" width="22.1796875" customWidth="1"/>
    <col min="14593" max="14593" width="9.1796875" bestFit="1" customWidth="1"/>
    <col min="14594" max="14594" width="67" customWidth="1"/>
    <col min="14595" max="14595" width="17" customWidth="1"/>
    <col min="14774" max="14778" width="21.81640625" customWidth="1"/>
    <col min="14779" max="14780" width="22.1796875" customWidth="1"/>
    <col min="14849" max="14849" width="9.1796875" bestFit="1" customWidth="1"/>
    <col min="14850" max="14850" width="67" customWidth="1"/>
    <col min="14851" max="14851" width="17" customWidth="1"/>
    <col min="15030" max="15034" width="21.81640625" customWidth="1"/>
    <col min="15035" max="15036" width="22.1796875" customWidth="1"/>
    <col min="15105" max="15105" width="9.1796875" bestFit="1" customWidth="1"/>
    <col min="15106" max="15106" width="67" customWidth="1"/>
    <col min="15107" max="15107" width="17" customWidth="1"/>
    <col min="15286" max="15290" width="21.81640625" customWidth="1"/>
    <col min="15291" max="15292" width="22.1796875" customWidth="1"/>
    <col min="15361" max="15361" width="9.1796875" bestFit="1" customWidth="1"/>
    <col min="15362" max="15362" width="67" customWidth="1"/>
    <col min="15363" max="15363" width="17" customWidth="1"/>
    <col min="15542" max="15546" width="21.81640625" customWidth="1"/>
    <col min="15547" max="15548" width="22.1796875" customWidth="1"/>
    <col min="15617" max="15617" width="9.1796875" bestFit="1" customWidth="1"/>
    <col min="15618" max="15618" width="67" customWidth="1"/>
    <col min="15619" max="15619" width="17" customWidth="1"/>
    <col min="15798" max="15802" width="21.81640625" customWidth="1"/>
    <col min="15803" max="15804" width="22.1796875" customWidth="1"/>
    <col min="15873" max="15873" width="9.1796875" bestFit="1" customWidth="1"/>
    <col min="15874" max="15874" width="67" customWidth="1"/>
    <col min="15875" max="15875" width="17" customWidth="1"/>
    <col min="16054" max="16058" width="21.81640625" customWidth="1"/>
    <col min="16059" max="16060" width="22.1796875" customWidth="1"/>
    <col min="16129" max="16129" width="9.1796875" bestFit="1" customWidth="1"/>
    <col min="16130" max="16130" width="67" customWidth="1"/>
    <col min="16131" max="16131" width="17" customWidth="1"/>
    <col min="16310" max="16314" width="21.81640625" customWidth="1"/>
    <col min="16315" max="16316" width="22.1796875" customWidth="1"/>
  </cols>
  <sheetData>
    <row r="1" spans="1:256" x14ac:dyDescent="0.25">
      <c r="A1" s="1" t="s">
        <v>0</v>
      </c>
      <c r="B1" s="164">
        <v>1.9E-2</v>
      </c>
      <c r="C1" s="166"/>
      <c r="D1" s="167"/>
      <c r="E1" s="167"/>
      <c r="F1" s="167"/>
      <c r="G1" s="167"/>
      <c r="H1" s="167"/>
      <c r="I1" s="168"/>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2" t="s">
        <v>1</v>
      </c>
      <c r="GA1" s="2"/>
      <c r="GB1" s="2"/>
      <c r="GC1" s="2"/>
      <c r="GD1" s="2"/>
      <c r="GE1" s="4"/>
      <c r="GF1" s="4"/>
      <c r="GG1" s="4" t="s">
        <v>2</v>
      </c>
      <c r="GH1" s="4"/>
      <c r="GI1" s="4"/>
      <c r="GJ1" s="4"/>
      <c r="GK1" s="4"/>
      <c r="GL1" s="4"/>
      <c r="GM1" s="4"/>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x14ac:dyDescent="0.25">
      <c r="A2" s="1" t="s">
        <v>3</v>
      </c>
      <c r="B2" s="165">
        <v>6951.53</v>
      </c>
      <c r="C2" s="166"/>
      <c r="D2" s="167"/>
      <c r="E2" s="167"/>
      <c r="F2" s="167"/>
      <c r="G2" s="167"/>
      <c r="H2" s="167"/>
      <c r="I2" s="168"/>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2"/>
      <c r="GA2" s="2"/>
      <c r="GB2" s="2"/>
      <c r="GC2" s="2"/>
      <c r="GD2" s="2"/>
      <c r="GE2" s="4"/>
      <c r="GF2" s="4"/>
      <c r="GG2" s="4"/>
      <c r="GH2" s="4"/>
      <c r="GI2" s="4"/>
      <c r="GJ2" s="4"/>
      <c r="GK2" s="4"/>
      <c r="GL2" s="4"/>
      <c r="GM2" s="4"/>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x14ac:dyDescent="0.25">
      <c r="A3" s="1" t="s">
        <v>4</v>
      </c>
      <c r="B3" s="165">
        <v>8382</v>
      </c>
      <c r="C3" s="167"/>
      <c r="D3" s="167"/>
      <c r="E3" s="167"/>
      <c r="F3" s="167"/>
      <c r="G3" s="167"/>
      <c r="H3" s="167"/>
      <c r="I3" s="168"/>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2"/>
      <c r="GA3" s="2"/>
      <c r="GB3" s="2"/>
      <c r="GC3" s="2"/>
      <c r="GD3" s="2"/>
      <c r="GE3" s="4"/>
      <c r="GF3" s="4"/>
      <c r="GG3" s="4"/>
      <c r="GH3" s="4"/>
      <c r="GI3" s="4"/>
      <c r="GJ3" s="4"/>
      <c r="GK3" s="4"/>
      <c r="GL3" s="4"/>
      <c r="GM3" s="4"/>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x14ac:dyDescent="0.25">
      <c r="A4" s="1" t="s">
        <v>712</v>
      </c>
      <c r="B4" s="165">
        <f>ROUND(B2*(1+B1),2)</f>
        <v>7083.61</v>
      </c>
      <c r="C4" s="167"/>
      <c r="D4" s="167"/>
      <c r="E4" s="167"/>
      <c r="F4" s="167"/>
      <c r="G4" s="167"/>
      <c r="H4" s="167"/>
      <c r="I4" s="168"/>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2"/>
      <c r="GA4" s="2"/>
      <c r="GB4" s="2"/>
      <c r="GC4" s="2"/>
      <c r="GD4" s="2"/>
      <c r="GE4" s="4"/>
      <c r="GF4" s="4"/>
      <c r="GG4" s="4"/>
      <c r="GH4" s="4"/>
      <c r="GI4" s="4"/>
      <c r="GJ4" s="4"/>
      <c r="GK4" s="4"/>
      <c r="GL4" s="4"/>
      <c r="GM4" s="4"/>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x14ac:dyDescent="0.25">
      <c r="A5" s="1" t="s">
        <v>713</v>
      </c>
      <c r="B5" s="165">
        <f>ROUND(B3*(1+B1),0)</f>
        <v>8541</v>
      </c>
      <c r="C5" s="7"/>
      <c r="D5" s="8"/>
      <c r="E5" s="7"/>
      <c r="F5" s="7"/>
      <c r="G5" s="7"/>
      <c r="H5" s="7"/>
      <c r="I5" s="2"/>
      <c r="J5" s="2"/>
      <c r="K5" s="2"/>
      <c r="L5" s="2"/>
      <c r="M5" s="2"/>
      <c r="N5" s="3"/>
      <c r="O5" s="2"/>
      <c r="P5" s="2"/>
      <c r="Q5" s="3"/>
      <c r="R5" s="2"/>
      <c r="S5" s="2"/>
      <c r="T5" s="2"/>
      <c r="U5" s="2"/>
      <c r="V5" s="2"/>
      <c r="W5" s="3"/>
      <c r="X5" s="2"/>
      <c r="Y5" s="2"/>
      <c r="Z5" s="2"/>
      <c r="AA5" s="2"/>
      <c r="AB5" s="2"/>
      <c r="AC5" s="2"/>
      <c r="AD5" s="2"/>
      <c r="AE5" s="2"/>
      <c r="AF5" s="2"/>
      <c r="AG5" s="2"/>
      <c r="AH5" s="3"/>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3"/>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3"/>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3"/>
      <c r="FU5" s="2"/>
      <c r="FV5" s="2"/>
      <c r="FW5" s="2"/>
      <c r="FX5" s="2"/>
      <c r="FY5" s="2"/>
      <c r="FZ5" s="2"/>
      <c r="GA5" s="2"/>
      <c r="GB5" s="2"/>
      <c r="GC5" s="2"/>
      <c r="GD5" s="2"/>
      <c r="GE5" s="4"/>
      <c r="GF5" s="4"/>
      <c r="GG5" s="4"/>
      <c r="GH5" s="4"/>
      <c r="GI5" s="4"/>
      <c r="GJ5" s="4"/>
      <c r="GK5" s="4"/>
      <c r="GL5" s="4"/>
      <c r="GM5" s="4"/>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x14ac:dyDescent="0.25">
      <c r="A6" s="9"/>
      <c r="B6" s="6"/>
      <c r="C6" s="2" t="s">
        <v>5</v>
      </c>
      <c r="D6" s="3" t="s">
        <v>5</v>
      </c>
      <c r="E6" s="2" t="s">
        <v>5</v>
      </c>
      <c r="F6" s="2" t="s">
        <v>5</v>
      </c>
      <c r="G6" s="2" t="s">
        <v>5</v>
      </c>
      <c r="H6" s="2" t="s">
        <v>5</v>
      </c>
      <c r="I6" s="2" t="s">
        <v>5</v>
      </c>
      <c r="J6" s="2" t="s">
        <v>6</v>
      </c>
      <c r="K6" s="2" t="s">
        <v>6</v>
      </c>
      <c r="L6" s="2" t="s">
        <v>7</v>
      </c>
      <c r="M6" s="2" t="s">
        <v>7</v>
      </c>
      <c r="N6" s="3" t="s">
        <v>7</v>
      </c>
      <c r="O6" s="2" t="s">
        <v>7</v>
      </c>
      <c r="P6" s="2" t="s">
        <v>7</v>
      </c>
      <c r="Q6" s="3" t="s">
        <v>7</v>
      </c>
      <c r="R6" s="2" t="s">
        <v>7</v>
      </c>
      <c r="S6" s="2" t="s">
        <v>8</v>
      </c>
      <c r="T6" s="2" t="s">
        <v>9</v>
      </c>
      <c r="U6" s="2" t="s">
        <v>9</v>
      </c>
      <c r="V6" s="2" t="s">
        <v>9</v>
      </c>
      <c r="W6" s="3" t="s">
        <v>9</v>
      </c>
      <c r="X6" s="2" t="s">
        <v>9</v>
      </c>
      <c r="Y6" s="2" t="s">
        <v>10</v>
      </c>
      <c r="Z6" s="2" t="s">
        <v>10</v>
      </c>
      <c r="AA6" s="2" t="s">
        <v>11</v>
      </c>
      <c r="AB6" s="2" t="s">
        <v>11</v>
      </c>
      <c r="AC6" s="2" t="s">
        <v>12</v>
      </c>
      <c r="AD6" s="2" t="s">
        <v>12</v>
      </c>
      <c r="AE6" s="2" t="s">
        <v>13</v>
      </c>
      <c r="AF6" s="2" t="s">
        <v>13</v>
      </c>
      <c r="AG6" s="2" t="s">
        <v>14</v>
      </c>
      <c r="AH6" s="3" t="s">
        <v>15</v>
      </c>
      <c r="AI6" s="2" t="s">
        <v>15</v>
      </c>
      <c r="AJ6" s="2" t="s">
        <v>15</v>
      </c>
      <c r="AK6" s="2" t="s">
        <v>16</v>
      </c>
      <c r="AL6" s="2" t="s">
        <v>16</v>
      </c>
      <c r="AM6" s="2" t="s">
        <v>17</v>
      </c>
      <c r="AN6" s="2" t="s">
        <v>18</v>
      </c>
      <c r="AO6" s="2" t="s">
        <v>19</v>
      </c>
      <c r="AP6" s="2" t="s">
        <v>20</v>
      </c>
      <c r="AQ6" s="2" t="s">
        <v>21</v>
      </c>
      <c r="AR6" s="2" t="s">
        <v>22</v>
      </c>
      <c r="AS6" s="2" t="s">
        <v>23</v>
      </c>
      <c r="AT6" s="2" t="s">
        <v>24</v>
      </c>
      <c r="AU6" s="2" t="s">
        <v>24</v>
      </c>
      <c r="AV6" s="2" t="s">
        <v>24</v>
      </c>
      <c r="AW6" s="2" t="s">
        <v>24</v>
      </c>
      <c r="AX6" s="2" t="s">
        <v>24</v>
      </c>
      <c r="AY6" s="2" t="s">
        <v>25</v>
      </c>
      <c r="AZ6" s="2" t="s">
        <v>25</v>
      </c>
      <c r="BA6" s="2" t="s">
        <v>25</v>
      </c>
      <c r="BB6" s="2" t="s">
        <v>25</v>
      </c>
      <c r="BC6" s="2" t="s">
        <v>25</v>
      </c>
      <c r="BD6" s="2" t="s">
        <v>25</v>
      </c>
      <c r="BE6" s="2" t="s">
        <v>25</v>
      </c>
      <c r="BF6" s="2" t="s">
        <v>25</v>
      </c>
      <c r="BG6" s="2" t="s">
        <v>25</v>
      </c>
      <c r="BH6" s="2" t="s">
        <v>25</v>
      </c>
      <c r="BI6" s="2" t="s">
        <v>25</v>
      </c>
      <c r="BJ6" s="2" t="s">
        <v>25</v>
      </c>
      <c r="BK6" s="3" t="s">
        <v>25</v>
      </c>
      <c r="BL6" s="2" t="s">
        <v>25</v>
      </c>
      <c r="BM6" s="2" t="s">
        <v>25</v>
      </c>
      <c r="BN6" s="2" t="s">
        <v>26</v>
      </c>
      <c r="BO6" s="2" t="s">
        <v>26</v>
      </c>
      <c r="BP6" s="2" t="s">
        <v>26</v>
      </c>
      <c r="BQ6" s="2" t="s">
        <v>27</v>
      </c>
      <c r="BR6" s="2" t="s">
        <v>27</v>
      </c>
      <c r="BS6" s="2" t="s">
        <v>27</v>
      </c>
      <c r="BT6" s="2" t="s">
        <v>28</v>
      </c>
      <c r="BU6" s="2" t="s">
        <v>29</v>
      </c>
      <c r="BV6" s="2" t="s">
        <v>29</v>
      </c>
      <c r="BW6" s="2" t="s">
        <v>30</v>
      </c>
      <c r="BX6" s="2" t="s">
        <v>31</v>
      </c>
      <c r="BY6" s="2" t="s">
        <v>32</v>
      </c>
      <c r="BZ6" s="2" t="s">
        <v>32</v>
      </c>
      <c r="CA6" s="2" t="s">
        <v>33</v>
      </c>
      <c r="CB6" s="2" t="s">
        <v>34</v>
      </c>
      <c r="CC6" s="2" t="s">
        <v>35</v>
      </c>
      <c r="CD6" s="2" t="s">
        <v>35</v>
      </c>
      <c r="CE6" s="2" t="s">
        <v>36</v>
      </c>
      <c r="CF6" s="2" t="s">
        <v>36</v>
      </c>
      <c r="CG6" s="2" t="s">
        <v>36</v>
      </c>
      <c r="CH6" s="2" t="s">
        <v>36</v>
      </c>
      <c r="CI6" s="2" t="s">
        <v>36</v>
      </c>
      <c r="CJ6" s="2" t="s">
        <v>37</v>
      </c>
      <c r="CK6" s="2" t="s">
        <v>38</v>
      </c>
      <c r="CL6" s="2" t="s">
        <v>38</v>
      </c>
      <c r="CM6" s="2" t="s">
        <v>38</v>
      </c>
      <c r="CN6" s="2" t="s">
        <v>39</v>
      </c>
      <c r="CO6" s="2" t="s">
        <v>39</v>
      </c>
      <c r="CP6" s="2" t="s">
        <v>39</v>
      </c>
      <c r="CQ6" s="2" t="s">
        <v>40</v>
      </c>
      <c r="CR6" s="2" t="s">
        <v>40</v>
      </c>
      <c r="CS6" s="2" t="s">
        <v>40</v>
      </c>
      <c r="CT6" s="2" t="s">
        <v>40</v>
      </c>
      <c r="CU6" s="2" t="s">
        <v>40</v>
      </c>
      <c r="CV6" s="2" t="s">
        <v>40</v>
      </c>
      <c r="CW6" s="2" t="s">
        <v>41</v>
      </c>
      <c r="CX6" s="2" t="s">
        <v>41</v>
      </c>
      <c r="CY6" s="2" t="s">
        <v>41</v>
      </c>
      <c r="CZ6" s="2" t="s">
        <v>42</v>
      </c>
      <c r="DA6" s="2" t="s">
        <v>42</v>
      </c>
      <c r="DB6" s="2" t="s">
        <v>42</v>
      </c>
      <c r="DC6" s="2" t="s">
        <v>42</v>
      </c>
      <c r="DD6" s="2" t="s">
        <v>43</v>
      </c>
      <c r="DE6" s="2" t="s">
        <v>43</v>
      </c>
      <c r="DF6" s="2" t="s">
        <v>43</v>
      </c>
      <c r="DG6" s="2" t="s">
        <v>44</v>
      </c>
      <c r="DH6" s="2" t="s">
        <v>45</v>
      </c>
      <c r="DI6" s="2" t="s">
        <v>46</v>
      </c>
      <c r="DJ6" s="2" t="s">
        <v>46</v>
      </c>
      <c r="DK6" s="2" t="s">
        <v>46</v>
      </c>
      <c r="DL6" s="2" t="s">
        <v>47</v>
      </c>
      <c r="DM6" s="2" t="s">
        <v>47</v>
      </c>
      <c r="DN6" s="2" t="s">
        <v>48</v>
      </c>
      <c r="DO6" s="2" t="s">
        <v>48</v>
      </c>
      <c r="DP6" s="2" t="s">
        <v>48</v>
      </c>
      <c r="DQ6" s="2" t="s">
        <v>48</v>
      </c>
      <c r="DR6" s="2" t="s">
        <v>49</v>
      </c>
      <c r="DS6" s="2" t="s">
        <v>49</v>
      </c>
      <c r="DT6" s="2" t="s">
        <v>49</v>
      </c>
      <c r="DU6" s="2" t="s">
        <v>49</v>
      </c>
      <c r="DV6" s="2" t="s">
        <v>49</v>
      </c>
      <c r="DW6" s="2" t="s">
        <v>49</v>
      </c>
      <c r="DX6" s="2" t="s">
        <v>50</v>
      </c>
      <c r="DY6" s="2" t="s">
        <v>50</v>
      </c>
      <c r="DZ6" s="2" t="s">
        <v>51</v>
      </c>
      <c r="EA6" s="2" t="s">
        <v>51</v>
      </c>
      <c r="EB6" s="3" t="s">
        <v>52</v>
      </c>
      <c r="EC6" s="2" t="s">
        <v>52</v>
      </c>
      <c r="ED6" s="2" t="s">
        <v>53</v>
      </c>
      <c r="EE6" s="2" t="s">
        <v>54</v>
      </c>
      <c r="EF6" s="2" t="s">
        <v>54</v>
      </c>
      <c r="EG6" s="2" t="s">
        <v>54</v>
      </c>
      <c r="EH6" s="2" t="s">
        <v>54</v>
      </c>
      <c r="EI6" s="2" t="s">
        <v>55</v>
      </c>
      <c r="EJ6" s="2" t="s">
        <v>55</v>
      </c>
      <c r="EK6" s="2" t="s">
        <v>56</v>
      </c>
      <c r="EL6" s="2" t="s">
        <v>56</v>
      </c>
      <c r="EM6" s="2" t="s">
        <v>57</v>
      </c>
      <c r="EN6" s="2" t="s">
        <v>57</v>
      </c>
      <c r="EO6" s="2" t="s">
        <v>57</v>
      </c>
      <c r="EP6" s="2" t="s">
        <v>58</v>
      </c>
      <c r="EQ6" s="3" t="s">
        <v>58</v>
      </c>
      <c r="ER6" s="2" t="s">
        <v>58</v>
      </c>
      <c r="ES6" s="2" t="s">
        <v>59</v>
      </c>
      <c r="ET6" s="2" t="s">
        <v>59</v>
      </c>
      <c r="EU6" s="2" t="s">
        <v>59</v>
      </c>
      <c r="EV6" s="2" t="s">
        <v>60</v>
      </c>
      <c r="EW6" s="2" t="s">
        <v>61</v>
      </c>
      <c r="EX6" s="2" t="s">
        <v>61</v>
      </c>
      <c r="EY6" s="2" t="s">
        <v>62</v>
      </c>
      <c r="EZ6" s="2" t="s">
        <v>62</v>
      </c>
      <c r="FA6" s="2" t="s">
        <v>63</v>
      </c>
      <c r="FB6" s="2" t="s">
        <v>64</v>
      </c>
      <c r="FC6" s="2" t="s">
        <v>64</v>
      </c>
      <c r="FD6" s="2" t="s">
        <v>65</v>
      </c>
      <c r="FE6" s="2" t="s">
        <v>65</v>
      </c>
      <c r="FF6" s="2" t="s">
        <v>65</v>
      </c>
      <c r="FG6" s="2" t="s">
        <v>65</v>
      </c>
      <c r="FH6" s="2" t="s">
        <v>65</v>
      </c>
      <c r="FI6" s="2" t="s">
        <v>66</v>
      </c>
      <c r="FJ6" s="2" t="s">
        <v>66</v>
      </c>
      <c r="FK6" s="2" t="s">
        <v>66</v>
      </c>
      <c r="FL6" s="2" t="s">
        <v>66</v>
      </c>
      <c r="FM6" s="2" t="s">
        <v>66</v>
      </c>
      <c r="FN6" s="2" t="s">
        <v>66</v>
      </c>
      <c r="FO6" s="2" t="s">
        <v>66</v>
      </c>
      <c r="FP6" s="2" t="s">
        <v>66</v>
      </c>
      <c r="FQ6" s="2" t="s">
        <v>66</v>
      </c>
      <c r="FR6" s="2" t="s">
        <v>66</v>
      </c>
      <c r="FS6" s="2" t="s">
        <v>66</v>
      </c>
      <c r="FT6" s="3" t="s">
        <v>66</v>
      </c>
      <c r="FU6" s="2" t="s">
        <v>67</v>
      </c>
      <c r="FV6" s="2" t="s">
        <v>67</v>
      </c>
      <c r="FW6" s="2" t="s">
        <v>67</v>
      </c>
      <c r="FX6" s="2" t="s">
        <v>67</v>
      </c>
      <c r="FY6" s="2"/>
      <c r="FZ6" s="2"/>
      <c r="GA6" s="2"/>
      <c r="GB6" s="2"/>
      <c r="GC6" s="2"/>
      <c r="GD6" s="2"/>
      <c r="GE6" s="4"/>
      <c r="GF6" s="4"/>
      <c r="GG6" s="4"/>
      <c r="GH6" s="4"/>
      <c r="GI6" s="4"/>
      <c r="GJ6" s="4"/>
      <c r="GK6" s="4"/>
      <c r="GL6" s="4"/>
      <c r="GM6" s="4"/>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0" customFormat="1" ht="62.4" x14ac:dyDescent="0.3">
      <c r="B7" s="172" t="s">
        <v>715</v>
      </c>
      <c r="C7" s="11" t="s">
        <v>68</v>
      </c>
      <c r="D7" s="11" t="s">
        <v>69</v>
      </c>
      <c r="E7" s="11" t="s">
        <v>70</v>
      </c>
      <c r="F7" s="170" t="s">
        <v>71</v>
      </c>
      <c r="G7" s="11" t="s">
        <v>72</v>
      </c>
      <c r="H7" s="11" t="s">
        <v>73</v>
      </c>
      <c r="I7" s="11" t="s">
        <v>74</v>
      </c>
      <c r="J7" s="11" t="s">
        <v>75</v>
      </c>
      <c r="K7" s="11" t="s">
        <v>76</v>
      </c>
      <c r="L7" s="11" t="s">
        <v>77</v>
      </c>
      <c r="M7" s="11" t="s">
        <v>78</v>
      </c>
      <c r="N7" s="11" t="s">
        <v>79</v>
      </c>
      <c r="O7" s="11" t="s">
        <v>80</v>
      </c>
      <c r="P7" s="11" t="s">
        <v>81</v>
      </c>
      <c r="Q7" s="11" t="s">
        <v>82</v>
      </c>
      <c r="R7" s="11" t="s">
        <v>83</v>
      </c>
      <c r="S7" s="11" t="s">
        <v>84</v>
      </c>
      <c r="T7" s="11" t="s">
        <v>85</v>
      </c>
      <c r="U7" s="11" t="s">
        <v>86</v>
      </c>
      <c r="V7" s="11" t="s">
        <v>87</v>
      </c>
      <c r="W7" s="11" t="s">
        <v>88</v>
      </c>
      <c r="X7" s="11" t="s">
        <v>89</v>
      </c>
      <c r="Y7" s="11" t="s">
        <v>90</v>
      </c>
      <c r="Z7" s="11" t="s">
        <v>91</v>
      </c>
      <c r="AA7" s="11" t="s">
        <v>92</v>
      </c>
      <c r="AB7" s="11" t="s">
        <v>93</v>
      </c>
      <c r="AC7" s="11" t="s">
        <v>94</v>
      </c>
      <c r="AD7" s="11" t="s">
        <v>95</v>
      </c>
      <c r="AE7" s="11" t="s">
        <v>96</v>
      </c>
      <c r="AF7" s="11" t="s">
        <v>97</v>
      </c>
      <c r="AG7" s="11" t="s">
        <v>98</v>
      </c>
      <c r="AH7" s="11" t="s">
        <v>99</v>
      </c>
      <c r="AI7" s="11" t="s">
        <v>100</v>
      </c>
      <c r="AJ7" s="11" t="s">
        <v>101</v>
      </c>
      <c r="AK7" s="11" t="s">
        <v>102</v>
      </c>
      <c r="AL7" s="11" t="s">
        <v>103</v>
      </c>
      <c r="AM7" s="11" t="s">
        <v>104</v>
      </c>
      <c r="AN7" s="11" t="s">
        <v>105</v>
      </c>
      <c r="AO7" s="11" t="s">
        <v>106</v>
      </c>
      <c r="AP7" s="11" t="s">
        <v>107</v>
      </c>
      <c r="AQ7" s="11" t="s">
        <v>108</v>
      </c>
      <c r="AR7" s="11" t="s">
        <v>109</v>
      </c>
      <c r="AS7" s="11" t="s">
        <v>110</v>
      </c>
      <c r="AT7" s="11" t="s">
        <v>111</v>
      </c>
      <c r="AU7" s="11" t="s">
        <v>112</v>
      </c>
      <c r="AV7" s="11" t="s">
        <v>113</v>
      </c>
      <c r="AW7" s="11" t="s">
        <v>114</v>
      </c>
      <c r="AX7" s="11" t="s">
        <v>115</v>
      </c>
      <c r="AY7" s="11" t="s">
        <v>116</v>
      </c>
      <c r="AZ7" s="11" t="s">
        <v>117</v>
      </c>
      <c r="BA7" s="11" t="s">
        <v>118</v>
      </c>
      <c r="BB7" s="11" t="s">
        <v>119</v>
      </c>
      <c r="BC7" s="11" t="s">
        <v>120</v>
      </c>
      <c r="BD7" s="11" t="s">
        <v>121</v>
      </c>
      <c r="BE7" s="11" t="s">
        <v>122</v>
      </c>
      <c r="BF7" s="11" t="s">
        <v>123</v>
      </c>
      <c r="BG7" s="11" t="s">
        <v>124</v>
      </c>
      <c r="BH7" s="11" t="s">
        <v>125</v>
      </c>
      <c r="BI7" s="11" t="s">
        <v>126</v>
      </c>
      <c r="BJ7" s="11" t="s">
        <v>127</v>
      </c>
      <c r="BK7" s="11" t="s">
        <v>128</v>
      </c>
      <c r="BL7" s="11" t="s">
        <v>129</v>
      </c>
      <c r="BM7" s="11" t="s">
        <v>130</v>
      </c>
      <c r="BN7" s="11" t="s">
        <v>131</v>
      </c>
      <c r="BO7" s="11" t="s">
        <v>132</v>
      </c>
      <c r="BP7" s="11" t="s">
        <v>133</v>
      </c>
      <c r="BQ7" s="11" t="s">
        <v>134</v>
      </c>
      <c r="BR7" s="11" t="s">
        <v>135</v>
      </c>
      <c r="BS7" s="11" t="s">
        <v>136</v>
      </c>
      <c r="BT7" s="11" t="s">
        <v>137</v>
      </c>
      <c r="BU7" s="11" t="s">
        <v>138</v>
      </c>
      <c r="BV7" s="11" t="s">
        <v>139</v>
      </c>
      <c r="BW7" s="11" t="s">
        <v>140</v>
      </c>
      <c r="BX7" s="11" t="s">
        <v>141</v>
      </c>
      <c r="BY7" s="11" t="s">
        <v>142</v>
      </c>
      <c r="BZ7" s="11" t="s">
        <v>143</v>
      </c>
      <c r="CA7" s="11" t="s">
        <v>144</v>
      </c>
      <c r="CB7" s="11" t="s">
        <v>145</v>
      </c>
      <c r="CC7" s="11" t="s">
        <v>146</v>
      </c>
      <c r="CD7" s="11" t="s">
        <v>147</v>
      </c>
      <c r="CE7" s="11" t="s">
        <v>148</v>
      </c>
      <c r="CF7" s="11" t="s">
        <v>149</v>
      </c>
      <c r="CG7" s="11" t="s">
        <v>150</v>
      </c>
      <c r="CH7" s="11" t="s">
        <v>151</v>
      </c>
      <c r="CI7" s="11" t="s">
        <v>152</v>
      </c>
      <c r="CJ7" s="11" t="s">
        <v>153</v>
      </c>
      <c r="CK7" s="11" t="s">
        <v>154</v>
      </c>
      <c r="CL7" s="11" t="s">
        <v>155</v>
      </c>
      <c r="CM7" s="11" t="s">
        <v>156</v>
      </c>
      <c r="CN7" s="11" t="s">
        <v>157</v>
      </c>
      <c r="CO7" s="11" t="s">
        <v>158</v>
      </c>
      <c r="CP7" s="11" t="s">
        <v>159</v>
      </c>
      <c r="CQ7" s="11" t="s">
        <v>160</v>
      </c>
      <c r="CR7" s="11" t="s">
        <v>161</v>
      </c>
      <c r="CS7" s="11" t="s">
        <v>162</v>
      </c>
      <c r="CT7" s="11" t="s">
        <v>163</v>
      </c>
      <c r="CU7" s="11" t="s">
        <v>164</v>
      </c>
      <c r="CV7" s="11" t="s">
        <v>165</v>
      </c>
      <c r="CW7" s="11" t="s">
        <v>166</v>
      </c>
      <c r="CX7" s="11" t="s">
        <v>167</v>
      </c>
      <c r="CY7" s="11" t="s">
        <v>168</v>
      </c>
      <c r="CZ7" s="11" t="s">
        <v>169</v>
      </c>
      <c r="DA7" s="11" t="s">
        <v>170</v>
      </c>
      <c r="DB7" s="11" t="s">
        <v>171</v>
      </c>
      <c r="DC7" s="11" t="s">
        <v>172</v>
      </c>
      <c r="DD7" s="11" t="s">
        <v>173</v>
      </c>
      <c r="DE7" s="11" t="s">
        <v>174</v>
      </c>
      <c r="DF7" s="11" t="s">
        <v>175</v>
      </c>
      <c r="DG7" s="11" t="s">
        <v>176</v>
      </c>
      <c r="DH7" s="11" t="s">
        <v>177</v>
      </c>
      <c r="DI7" s="11" t="s">
        <v>178</v>
      </c>
      <c r="DJ7" s="11" t="s">
        <v>179</v>
      </c>
      <c r="DK7" s="11" t="s">
        <v>180</v>
      </c>
      <c r="DL7" s="11" t="s">
        <v>181</v>
      </c>
      <c r="DM7" s="11" t="s">
        <v>182</v>
      </c>
      <c r="DN7" s="11" t="s">
        <v>183</v>
      </c>
      <c r="DO7" s="11" t="s">
        <v>184</v>
      </c>
      <c r="DP7" s="11" t="s">
        <v>185</v>
      </c>
      <c r="DQ7" s="11" t="s">
        <v>186</v>
      </c>
      <c r="DR7" s="11" t="s">
        <v>187</v>
      </c>
      <c r="DS7" s="11" t="s">
        <v>188</v>
      </c>
      <c r="DT7" s="11" t="s">
        <v>189</v>
      </c>
      <c r="DU7" s="11" t="s">
        <v>190</v>
      </c>
      <c r="DV7" s="11" t="s">
        <v>191</v>
      </c>
      <c r="DW7" s="11" t="s">
        <v>192</v>
      </c>
      <c r="DX7" s="11" t="s">
        <v>193</v>
      </c>
      <c r="DY7" s="11" t="s">
        <v>194</v>
      </c>
      <c r="DZ7" s="11" t="s">
        <v>195</v>
      </c>
      <c r="EA7" s="11" t="s">
        <v>196</v>
      </c>
      <c r="EB7" s="11" t="s">
        <v>197</v>
      </c>
      <c r="EC7" s="11" t="s">
        <v>198</v>
      </c>
      <c r="ED7" s="11" t="s">
        <v>199</v>
      </c>
      <c r="EE7" s="11" t="s">
        <v>200</v>
      </c>
      <c r="EF7" s="11" t="s">
        <v>201</v>
      </c>
      <c r="EG7" s="11" t="s">
        <v>202</v>
      </c>
      <c r="EH7" s="11" t="s">
        <v>203</v>
      </c>
      <c r="EI7" s="11" t="s">
        <v>204</v>
      </c>
      <c r="EJ7" s="11" t="s">
        <v>205</v>
      </c>
      <c r="EK7" s="11" t="s">
        <v>206</v>
      </c>
      <c r="EL7" s="11" t="s">
        <v>207</v>
      </c>
      <c r="EM7" s="11" t="s">
        <v>208</v>
      </c>
      <c r="EN7" s="11" t="s">
        <v>209</v>
      </c>
      <c r="EO7" s="11" t="s">
        <v>210</v>
      </c>
      <c r="EP7" s="11" t="s">
        <v>211</v>
      </c>
      <c r="EQ7" s="11" t="s">
        <v>212</v>
      </c>
      <c r="ER7" s="11" t="s">
        <v>213</v>
      </c>
      <c r="ES7" s="11" t="s">
        <v>214</v>
      </c>
      <c r="ET7" s="11" t="s">
        <v>215</v>
      </c>
      <c r="EU7" s="11" t="s">
        <v>216</v>
      </c>
      <c r="EV7" s="11" t="s">
        <v>217</v>
      </c>
      <c r="EW7" s="11" t="s">
        <v>218</v>
      </c>
      <c r="EX7" s="11" t="s">
        <v>219</v>
      </c>
      <c r="EY7" s="11" t="s">
        <v>220</v>
      </c>
      <c r="EZ7" s="11" t="s">
        <v>221</v>
      </c>
      <c r="FA7" s="11" t="s">
        <v>222</v>
      </c>
      <c r="FB7" s="11" t="s">
        <v>223</v>
      </c>
      <c r="FC7" s="11" t="s">
        <v>224</v>
      </c>
      <c r="FD7" s="11" t="s">
        <v>225</v>
      </c>
      <c r="FE7" s="11" t="s">
        <v>226</v>
      </c>
      <c r="FF7" s="11" t="s">
        <v>227</v>
      </c>
      <c r="FG7" s="11" t="s">
        <v>228</v>
      </c>
      <c r="FH7" s="11" t="s">
        <v>229</v>
      </c>
      <c r="FI7" s="11" t="s">
        <v>230</v>
      </c>
      <c r="FJ7" s="11" t="s">
        <v>231</v>
      </c>
      <c r="FK7" s="11" t="s">
        <v>232</v>
      </c>
      <c r="FL7" s="11" t="s">
        <v>233</v>
      </c>
      <c r="FM7" s="11" t="s">
        <v>234</v>
      </c>
      <c r="FN7" s="11" t="s">
        <v>235</v>
      </c>
      <c r="FO7" s="11" t="s">
        <v>236</v>
      </c>
      <c r="FP7" s="11" t="s">
        <v>237</v>
      </c>
      <c r="FQ7" s="11" t="s">
        <v>238</v>
      </c>
      <c r="FR7" s="11" t="s">
        <v>239</v>
      </c>
      <c r="FS7" s="11" t="s">
        <v>240</v>
      </c>
      <c r="FT7" s="11" t="s">
        <v>241</v>
      </c>
      <c r="FU7" s="11" t="s">
        <v>242</v>
      </c>
      <c r="FV7" s="11" t="s">
        <v>243</v>
      </c>
      <c r="FW7" s="11" t="s">
        <v>244</v>
      </c>
      <c r="FX7" s="11" t="s">
        <v>245</v>
      </c>
      <c r="FY7" s="11" t="s">
        <v>246</v>
      </c>
      <c r="FZ7" s="11" t="s">
        <v>247</v>
      </c>
      <c r="GA7" s="11"/>
      <c r="GB7" s="11"/>
      <c r="GC7" s="11"/>
      <c r="GD7" s="11"/>
      <c r="GE7" s="151"/>
      <c r="GF7" s="151"/>
      <c r="GG7" s="151"/>
      <c r="GH7" s="151"/>
      <c r="GI7" s="151"/>
      <c r="GJ7" s="151"/>
      <c r="GK7" s="151"/>
      <c r="GL7" s="151"/>
      <c r="GM7" s="151"/>
      <c r="GN7" s="171"/>
      <c r="GO7" s="171"/>
      <c r="GP7" s="171"/>
      <c r="GQ7" s="171"/>
      <c r="GR7" s="171"/>
      <c r="GS7" s="171"/>
      <c r="GT7" s="171"/>
      <c r="GU7" s="171"/>
      <c r="GV7" s="171"/>
      <c r="GW7" s="171"/>
      <c r="GX7" s="171"/>
      <c r="GY7" s="171"/>
      <c r="GZ7" s="171"/>
      <c r="HA7" s="171"/>
      <c r="HB7" s="171"/>
      <c r="HC7" s="171"/>
      <c r="HD7" s="171"/>
      <c r="HE7" s="171"/>
      <c r="HF7" s="171"/>
      <c r="HG7" s="171"/>
      <c r="HH7" s="171"/>
      <c r="HI7" s="171"/>
      <c r="HJ7" s="171"/>
      <c r="HK7" s="171"/>
      <c r="HL7" s="171"/>
      <c r="HM7" s="171"/>
      <c r="HN7" s="171"/>
      <c r="HO7" s="171"/>
      <c r="HP7" s="171"/>
      <c r="HQ7" s="171"/>
      <c r="HR7" s="171"/>
      <c r="HS7" s="171"/>
      <c r="HT7" s="171"/>
      <c r="HU7" s="171"/>
      <c r="HV7" s="171"/>
      <c r="HW7" s="171"/>
      <c r="HX7" s="171"/>
      <c r="HY7" s="171"/>
      <c r="HZ7" s="171"/>
      <c r="IA7" s="171"/>
      <c r="IB7" s="171"/>
      <c r="IC7" s="171"/>
      <c r="ID7" s="171"/>
      <c r="IE7" s="171"/>
      <c r="IF7" s="171"/>
      <c r="IG7" s="171"/>
      <c r="IH7" s="171"/>
      <c r="II7" s="171"/>
      <c r="IJ7" s="171"/>
      <c r="IK7" s="171"/>
      <c r="IL7" s="171"/>
      <c r="IM7" s="171"/>
      <c r="IN7" s="171"/>
      <c r="IO7" s="171"/>
      <c r="IP7" s="171"/>
      <c r="IQ7" s="171"/>
      <c r="IR7" s="171"/>
      <c r="IS7" s="171"/>
      <c r="IT7" s="171"/>
      <c r="IU7" s="171"/>
      <c r="IV7" s="171"/>
    </row>
    <row r="8" spans="1:256" x14ac:dyDescent="0.25">
      <c r="A8" s="2" t="s">
        <v>248</v>
      </c>
      <c r="B8" s="13" t="s">
        <v>249</v>
      </c>
      <c r="C8" s="14">
        <v>8145.3</v>
      </c>
      <c r="D8" s="14">
        <v>33971.199999999997</v>
      </c>
      <c r="E8" s="14">
        <v>5414.9</v>
      </c>
      <c r="F8" s="14">
        <v>17571.099999999999</v>
      </c>
      <c r="G8" s="14">
        <v>1006</v>
      </c>
      <c r="H8" s="14">
        <v>954.7</v>
      </c>
      <c r="I8" s="14">
        <v>7669</v>
      </c>
      <c r="J8" s="14">
        <v>2150</v>
      </c>
      <c r="K8" s="14">
        <v>239</v>
      </c>
      <c r="L8" s="14">
        <v>2171.6999999999998</v>
      </c>
      <c r="M8" s="14">
        <v>1112.8</v>
      </c>
      <c r="N8" s="14">
        <v>50839.199999999997</v>
      </c>
      <c r="O8" s="14">
        <v>13150.1</v>
      </c>
      <c r="P8" s="14">
        <v>226</v>
      </c>
      <c r="Q8" s="14">
        <v>33993.1</v>
      </c>
      <c r="R8" s="14">
        <v>2040.3</v>
      </c>
      <c r="S8" s="14">
        <v>1572</v>
      </c>
      <c r="T8" s="14">
        <v>124.5</v>
      </c>
      <c r="U8" s="14">
        <v>52</v>
      </c>
      <c r="V8" s="14">
        <v>244</v>
      </c>
      <c r="W8" s="14">
        <v>74</v>
      </c>
      <c r="X8" s="14">
        <v>36.5</v>
      </c>
      <c r="Y8" s="14">
        <v>2404.4</v>
      </c>
      <c r="Z8" s="14">
        <v>197</v>
      </c>
      <c r="AA8" s="14">
        <v>28806.7</v>
      </c>
      <c r="AB8" s="14">
        <v>27722</v>
      </c>
      <c r="AC8" s="14">
        <v>917.9</v>
      </c>
      <c r="AD8" s="14">
        <v>1158.5</v>
      </c>
      <c r="AE8" s="14">
        <v>85</v>
      </c>
      <c r="AF8" s="14">
        <v>163</v>
      </c>
      <c r="AG8" s="14">
        <v>584.5</v>
      </c>
      <c r="AH8" s="14">
        <v>987</v>
      </c>
      <c r="AI8" s="14">
        <v>305</v>
      </c>
      <c r="AJ8" s="14">
        <v>139</v>
      </c>
      <c r="AK8" s="14">
        <v>183</v>
      </c>
      <c r="AL8" s="14">
        <v>245</v>
      </c>
      <c r="AM8" s="14">
        <v>402</v>
      </c>
      <c r="AN8" s="14">
        <v>355</v>
      </c>
      <c r="AO8" s="14">
        <v>4283.5</v>
      </c>
      <c r="AP8" s="14">
        <v>79886.3</v>
      </c>
      <c r="AQ8" s="14">
        <v>204.3</v>
      </c>
      <c r="AR8" s="14">
        <v>59691.4</v>
      </c>
      <c r="AS8" s="14">
        <v>5944.2</v>
      </c>
      <c r="AT8" s="14">
        <v>2083</v>
      </c>
      <c r="AU8" s="14">
        <v>208</v>
      </c>
      <c r="AV8" s="14">
        <v>284</v>
      </c>
      <c r="AW8" s="14">
        <v>214</v>
      </c>
      <c r="AX8" s="14">
        <v>34</v>
      </c>
      <c r="AY8" s="14">
        <v>419.5</v>
      </c>
      <c r="AZ8" s="14">
        <v>10216.9</v>
      </c>
      <c r="BA8" s="14">
        <v>8526</v>
      </c>
      <c r="BB8" s="14">
        <v>7290</v>
      </c>
      <c r="BC8" s="14">
        <v>22316.400000000001</v>
      </c>
      <c r="BD8" s="14">
        <v>4777</v>
      </c>
      <c r="BE8" s="14">
        <v>1326</v>
      </c>
      <c r="BF8" s="14">
        <v>24158.1</v>
      </c>
      <c r="BG8" s="14">
        <v>959.2</v>
      </c>
      <c r="BH8" s="14">
        <v>603</v>
      </c>
      <c r="BI8" s="14">
        <v>218</v>
      </c>
      <c r="BJ8" s="14">
        <v>6197</v>
      </c>
      <c r="BK8" s="14">
        <v>25002.7</v>
      </c>
      <c r="BL8" s="14">
        <v>203</v>
      </c>
      <c r="BM8" s="14">
        <v>252.4</v>
      </c>
      <c r="BN8" s="14">
        <v>3145</v>
      </c>
      <c r="BO8" s="14">
        <v>1185</v>
      </c>
      <c r="BP8" s="14">
        <v>193</v>
      </c>
      <c r="BQ8" s="14">
        <v>5181.8999999999996</v>
      </c>
      <c r="BR8" s="14">
        <v>4254.3</v>
      </c>
      <c r="BS8" s="14">
        <v>1137.7</v>
      </c>
      <c r="BT8" s="14">
        <v>406.5</v>
      </c>
      <c r="BU8" s="14">
        <v>396.7</v>
      </c>
      <c r="BV8" s="14">
        <v>1211.5</v>
      </c>
      <c r="BW8" s="14">
        <v>1881.9</v>
      </c>
      <c r="BX8" s="14">
        <v>73.900000000000006</v>
      </c>
      <c r="BY8" s="14">
        <v>461.5</v>
      </c>
      <c r="BZ8" s="14">
        <v>191</v>
      </c>
      <c r="CA8" s="14">
        <v>149.80000000000001</v>
      </c>
      <c r="CB8" s="14">
        <v>73514.399999999994</v>
      </c>
      <c r="CC8" s="14">
        <v>149.1</v>
      </c>
      <c r="CD8" s="14">
        <v>45</v>
      </c>
      <c r="CE8" s="14">
        <v>136</v>
      </c>
      <c r="CF8" s="14">
        <v>102</v>
      </c>
      <c r="CG8" s="14">
        <v>195.1</v>
      </c>
      <c r="CH8" s="14">
        <v>98</v>
      </c>
      <c r="CI8" s="14">
        <v>640</v>
      </c>
      <c r="CJ8" s="14">
        <v>926.8</v>
      </c>
      <c r="CK8" s="14">
        <v>4807.8999999999996</v>
      </c>
      <c r="CL8" s="14">
        <v>1288.4000000000001</v>
      </c>
      <c r="CM8" s="14">
        <v>739.3</v>
      </c>
      <c r="CN8" s="14">
        <v>27715.1</v>
      </c>
      <c r="CO8" s="14">
        <v>14200</v>
      </c>
      <c r="CP8" s="14">
        <v>997.4</v>
      </c>
      <c r="CQ8" s="14">
        <v>807</v>
      </c>
      <c r="CR8" s="14">
        <v>166.4</v>
      </c>
      <c r="CS8" s="14">
        <v>342</v>
      </c>
      <c r="CT8" s="14">
        <v>88.7</v>
      </c>
      <c r="CU8" s="14">
        <v>412.6</v>
      </c>
      <c r="CV8" s="14">
        <v>42</v>
      </c>
      <c r="CW8" s="14">
        <v>178</v>
      </c>
      <c r="CX8" s="14">
        <v>419</v>
      </c>
      <c r="CY8" s="14">
        <v>39</v>
      </c>
      <c r="CZ8" s="14">
        <v>1903.5</v>
      </c>
      <c r="DA8" s="14">
        <v>178</v>
      </c>
      <c r="DB8" s="14">
        <v>278.8</v>
      </c>
      <c r="DC8" s="14">
        <v>137</v>
      </c>
      <c r="DD8" s="14">
        <v>136.69999999999999</v>
      </c>
      <c r="DE8" s="14">
        <v>378.1</v>
      </c>
      <c r="DF8" s="14">
        <v>19519.2</v>
      </c>
      <c r="DG8" s="14">
        <v>72</v>
      </c>
      <c r="DH8" s="14">
        <v>1791.7</v>
      </c>
      <c r="DI8" s="14">
        <v>2448.1999999999998</v>
      </c>
      <c r="DJ8" s="14">
        <v>586</v>
      </c>
      <c r="DK8" s="14">
        <v>434.5</v>
      </c>
      <c r="DL8" s="14">
        <v>5475.2</v>
      </c>
      <c r="DM8" s="14">
        <v>206.9</v>
      </c>
      <c r="DN8" s="14">
        <v>1264</v>
      </c>
      <c r="DO8" s="14">
        <v>3020</v>
      </c>
      <c r="DP8" s="14">
        <v>179</v>
      </c>
      <c r="DQ8" s="14">
        <v>598</v>
      </c>
      <c r="DR8" s="14">
        <v>1315</v>
      </c>
      <c r="DS8" s="14">
        <v>665</v>
      </c>
      <c r="DT8" s="14">
        <v>153</v>
      </c>
      <c r="DU8" s="14">
        <v>345</v>
      </c>
      <c r="DV8" s="14">
        <v>191</v>
      </c>
      <c r="DW8" s="14">
        <v>293</v>
      </c>
      <c r="DX8" s="14">
        <v>140</v>
      </c>
      <c r="DY8" s="14">
        <v>298.10000000000002</v>
      </c>
      <c r="DZ8" s="14">
        <v>714.1</v>
      </c>
      <c r="EA8" s="14">
        <v>546.29999999999995</v>
      </c>
      <c r="EB8" s="14">
        <v>513.9</v>
      </c>
      <c r="EC8" s="14">
        <v>273</v>
      </c>
      <c r="ED8" s="14">
        <v>1516.8</v>
      </c>
      <c r="EE8" s="14">
        <v>170</v>
      </c>
      <c r="EF8" s="14">
        <v>1348.2</v>
      </c>
      <c r="EG8" s="14">
        <v>255</v>
      </c>
      <c r="EH8" s="14">
        <v>189</v>
      </c>
      <c r="EI8" s="14">
        <v>13690</v>
      </c>
      <c r="EJ8" s="14">
        <v>9576</v>
      </c>
      <c r="EK8" s="14">
        <v>645.9</v>
      </c>
      <c r="EL8" s="14">
        <v>436.1</v>
      </c>
      <c r="EM8" s="14">
        <v>389</v>
      </c>
      <c r="EN8" s="14">
        <v>1008</v>
      </c>
      <c r="EO8" s="14">
        <v>330</v>
      </c>
      <c r="EP8" s="14">
        <v>349.2</v>
      </c>
      <c r="EQ8" s="14">
        <v>2485.6999999999998</v>
      </c>
      <c r="ER8" s="14">
        <v>274.7</v>
      </c>
      <c r="ES8" s="14">
        <v>134</v>
      </c>
      <c r="ET8" s="14">
        <v>201</v>
      </c>
      <c r="EU8" s="14">
        <v>523</v>
      </c>
      <c r="EV8" s="14">
        <v>66.900000000000006</v>
      </c>
      <c r="EW8" s="14">
        <v>817</v>
      </c>
      <c r="EX8" s="14">
        <v>165.6</v>
      </c>
      <c r="EY8" s="14">
        <v>799.3</v>
      </c>
      <c r="EZ8" s="14">
        <v>126</v>
      </c>
      <c r="FA8" s="14">
        <v>3214.1</v>
      </c>
      <c r="FB8" s="14">
        <v>326.3</v>
      </c>
      <c r="FC8" s="14">
        <v>2006.4</v>
      </c>
      <c r="FD8" s="14">
        <v>318</v>
      </c>
      <c r="FE8" s="14">
        <v>89</v>
      </c>
      <c r="FF8" s="14">
        <v>187</v>
      </c>
      <c r="FG8" s="14">
        <v>117</v>
      </c>
      <c r="FH8" s="14">
        <v>73</v>
      </c>
      <c r="FI8" s="14">
        <v>1705.9</v>
      </c>
      <c r="FJ8" s="14">
        <v>1865.3</v>
      </c>
      <c r="FK8" s="14">
        <v>2311.4</v>
      </c>
      <c r="FL8" s="14">
        <v>7015.5</v>
      </c>
      <c r="FM8" s="14">
        <v>3514</v>
      </c>
      <c r="FN8" s="14">
        <v>20147.3</v>
      </c>
      <c r="FO8" s="14">
        <v>1042.4000000000001</v>
      </c>
      <c r="FP8" s="14">
        <v>2044.3</v>
      </c>
      <c r="FQ8" s="14">
        <v>867.1</v>
      </c>
      <c r="FR8" s="14">
        <v>163</v>
      </c>
      <c r="FS8" s="14">
        <v>195.3</v>
      </c>
      <c r="FT8" s="14">
        <v>62</v>
      </c>
      <c r="FU8" s="14">
        <v>785</v>
      </c>
      <c r="FV8" s="14">
        <v>660.7</v>
      </c>
      <c r="FW8" s="14">
        <v>180</v>
      </c>
      <c r="FX8" s="14">
        <v>53</v>
      </c>
      <c r="FY8" s="15"/>
      <c r="FZ8" s="16">
        <f>SUM(C8:FY8)</f>
        <v>789122.80000000016</v>
      </c>
      <c r="GA8" s="16"/>
      <c r="GB8" s="16"/>
      <c r="GC8" s="2"/>
      <c r="GD8" s="16"/>
      <c r="GE8" s="16"/>
      <c r="GF8" s="16"/>
      <c r="GG8" s="4"/>
      <c r="GH8" s="4"/>
      <c r="GI8" s="4"/>
      <c r="GJ8" s="4"/>
      <c r="GK8" s="4"/>
      <c r="GL8" s="4"/>
      <c r="GM8" s="4"/>
      <c r="GN8" s="17"/>
      <c r="GO8" s="17"/>
      <c r="GP8" s="17"/>
      <c r="GQ8" s="17"/>
      <c r="GR8" s="17"/>
      <c r="GS8" s="17"/>
      <c r="GT8" s="17"/>
      <c r="GU8" s="17"/>
      <c r="GV8" s="17"/>
      <c r="GW8" s="17"/>
      <c r="GX8" s="17"/>
      <c r="GY8" s="17"/>
      <c r="GZ8" s="17"/>
      <c r="HA8" s="17"/>
      <c r="HB8" s="17"/>
      <c r="HC8" s="17"/>
      <c r="HD8" s="17"/>
      <c r="HE8" s="17"/>
      <c r="HF8" s="17"/>
      <c r="HG8" s="17"/>
      <c r="HH8" s="17"/>
      <c r="HI8" s="17"/>
      <c r="HJ8" s="17"/>
      <c r="HK8" s="17"/>
      <c r="HL8" s="17"/>
      <c r="HM8" s="17"/>
      <c r="HN8" s="17"/>
      <c r="HO8" s="17"/>
      <c r="HP8" s="17"/>
      <c r="HQ8" s="17"/>
      <c r="HR8" s="17"/>
      <c r="HS8" s="17"/>
      <c r="HT8" s="17"/>
      <c r="HU8" s="17"/>
      <c r="HV8" s="17"/>
      <c r="HW8" s="17"/>
      <c r="HX8" s="17"/>
      <c r="HY8" s="17"/>
      <c r="HZ8" s="17"/>
      <c r="IA8" s="17"/>
      <c r="IB8" s="17"/>
      <c r="IC8" s="17"/>
      <c r="ID8" s="17"/>
      <c r="IE8" s="17"/>
      <c r="IF8" s="17"/>
      <c r="IG8" s="17"/>
      <c r="IH8" s="17"/>
      <c r="II8" s="17"/>
      <c r="IJ8" s="17"/>
      <c r="IK8" s="17"/>
      <c r="IL8" s="17"/>
      <c r="IM8" s="17"/>
      <c r="IN8" s="17"/>
      <c r="IO8" s="17"/>
      <c r="IP8" s="17"/>
      <c r="IQ8" s="17"/>
      <c r="IR8" s="17"/>
      <c r="IS8" s="17"/>
      <c r="IT8" s="17"/>
      <c r="IU8" s="17"/>
      <c r="IV8" s="17"/>
    </row>
    <row r="9" spans="1:256" x14ac:dyDescent="0.25">
      <c r="A9" s="2" t="s">
        <v>250</v>
      </c>
      <c r="B9" s="13" t="s">
        <v>251</v>
      </c>
      <c r="C9" s="18">
        <v>549.70000000000005</v>
      </c>
      <c r="D9" s="18">
        <v>2438.8000000000002</v>
      </c>
      <c r="E9" s="18">
        <v>376.3</v>
      </c>
      <c r="F9" s="18">
        <v>1432.6</v>
      </c>
      <c r="G9" s="18">
        <v>80</v>
      </c>
      <c r="H9" s="18">
        <v>71.7</v>
      </c>
      <c r="I9" s="18">
        <v>582.70000000000005</v>
      </c>
      <c r="J9" s="18">
        <v>191</v>
      </c>
      <c r="K9" s="18">
        <v>20</v>
      </c>
      <c r="L9" s="18">
        <v>194.7</v>
      </c>
      <c r="M9" s="18">
        <v>73.3</v>
      </c>
      <c r="N9" s="18">
        <v>3433.5</v>
      </c>
      <c r="O9" s="18">
        <v>931.7</v>
      </c>
      <c r="P9" s="18">
        <v>20</v>
      </c>
      <c r="Q9" s="18">
        <v>2944.8</v>
      </c>
      <c r="R9" s="18">
        <v>60.1</v>
      </c>
      <c r="S9" s="18">
        <v>125</v>
      </c>
      <c r="T9" s="18">
        <v>12</v>
      </c>
      <c r="U9" s="18">
        <v>2</v>
      </c>
      <c r="V9" s="18">
        <v>27</v>
      </c>
      <c r="W9" s="18">
        <v>4</v>
      </c>
      <c r="X9" s="18">
        <v>4.2</v>
      </c>
      <c r="Y9" s="18">
        <v>37</v>
      </c>
      <c r="Z9" s="18">
        <v>13</v>
      </c>
      <c r="AA9" s="18">
        <v>2222.9</v>
      </c>
      <c r="AB9" s="18">
        <v>1873.4</v>
      </c>
      <c r="AC9" s="18">
        <v>76</v>
      </c>
      <c r="AD9" s="18">
        <v>90</v>
      </c>
      <c r="AE9" s="18">
        <v>7.9</v>
      </c>
      <c r="AF9" s="18">
        <v>19</v>
      </c>
      <c r="AG9" s="18">
        <v>43</v>
      </c>
      <c r="AH9" s="18">
        <v>80</v>
      </c>
      <c r="AI9" s="18">
        <v>22</v>
      </c>
      <c r="AJ9" s="18">
        <v>12</v>
      </c>
      <c r="AK9" s="18">
        <v>6</v>
      </c>
      <c r="AL9" s="18">
        <v>13</v>
      </c>
      <c r="AM9" s="18">
        <v>30</v>
      </c>
      <c r="AN9" s="18">
        <v>28</v>
      </c>
      <c r="AO9" s="18">
        <v>352</v>
      </c>
      <c r="AP9" s="18">
        <v>6919.5</v>
      </c>
      <c r="AQ9" s="18">
        <v>19.899999999999999</v>
      </c>
      <c r="AR9" s="18">
        <v>4575.3999999999996</v>
      </c>
      <c r="AS9" s="18">
        <v>441.9</v>
      </c>
      <c r="AT9" s="18">
        <v>157.5</v>
      </c>
      <c r="AU9" s="18">
        <v>24</v>
      </c>
      <c r="AV9" s="18">
        <v>28</v>
      </c>
      <c r="AW9" s="18">
        <v>17</v>
      </c>
      <c r="AX9" s="18">
        <v>4</v>
      </c>
      <c r="AY9" s="18">
        <v>31.5</v>
      </c>
      <c r="AZ9" s="18">
        <v>906.8</v>
      </c>
      <c r="BA9" s="18">
        <v>763</v>
      </c>
      <c r="BB9" s="18">
        <v>834.4</v>
      </c>
      <c r="BC9" s="18">
        <v>2083</v>
      </c>
      <c r="BD9" s="18">
        <v>387</v>
      </c>
      <c r="BE9" s="18">
        <v>76.599999999999994</v>
      </c>
      <c r="BF9" s="18">
        <v>1666.1</v>
      </c>
      <c r="BG9" s="18">
        <v>83</v>
      </c>
      <c r="BH9" s="18">
        <v>28.8</v>
      </c>
      <c r="BI9" s="18">
        <v>18.600000000000001</v>
      </c>
      <c r="BJ9" s="18">
        <v>342</v>
      </c>
      <c r="BK9" s="18">
        <v>1496</v>
      </c>
      <c r="BL9" s="18">
        <v>8</v>
      </c>
      <c r="BM9" s="18">
        <v>15.7</v>
      </c>
      <c r="BN9" s="18">
        <v>272.7</v>
      </c>
      <c r="BO9" s="18">
        <v>112.6</v>
      </c>
      <c r="BP9" s="18">
        <v>19</v>
      </c>
      <c r="BQ9" s="18">
        <v>343.5</v>
      </c>
      <c r="BR9" s="18">
        <v>330</v>
      </c>
      <c r="BS9" s="18">
        <v>113</v>
      </c>
      <c r="BT9" s="18">
        <v>30.1</v>
      </c>
      <c r="BU9" s="18">
        <v>31.5</v>
      </c>
      <c r="BV9" s="18">
        <v>83</v>
      </c>
      <c r="BW9" s="18">
        <v>148.69999999999999</v>
      </c>
      <c r="BX9" s="18">
        <v>12</v>
      </c>
      <c r="BY9" s="18">
        <v>44</v>
      </c>
      <c r="BZ9" s="18">
        <v>13</v>
      </c>
      <c r="CA9" s="18">
        <v>14.7</v>
      </c>
      <c r="CB9" s="18">
        <v>5858</v>
      </c>
      <c r="CC9" s="18">
        <v>16</v>
      </c>
      <c r="CD9" s="18">
        <v>4</v>
      </c>
      <c r="CE9" s="18">
        <v>9</v>
      </c>
      <c r="CF9" s="18">
        <v>6</v>
      </c>
      <c r="CG9" s="18">
        <v>13</v>
      </c>
      <c r="CH9" s="18">
        <v>12</v>
      </c>
      <c r="CI9" s="18">
        <v>54</v>
      </c>
      <c r="CJ9" s="18">
        <v>82.5</v>
      </c>
      <c r="CK9" s="18">
        <v>401.3</v>
      </c>
      <c r="CL9" s="18">
        <v>112.5</v>
      </c>
      <c r="CM9" s="18">
        <v>69.400000000000006</v>
      </c>
      <c r="CN9" s="18">
        <v>2109</v>
      </c>
      <c r="CO9" s="18">
        <v>1237.5999999999999</v>
      </c>
      <c r="CP9" s="18">
        <v>78.5</v>
      </c>
      <c r="CQ9" s="18">
        <v>70</v>
      </c>
      <c r="CR9" s="18">
        <v>14.1</v>
      </c>
      <c r="CS9" s="18">
        <v>12</v>
      </c>
      <c r="CT9" s="18">
        <v>11</v>
      </c>
      <c r="CU9" s="18">
        <v>19</v>
      </c>
      <c r="CV9" s="18">
        <v>1.6</v>
      </c>
      <c r="CW9" s="18">
        <v>16</v>
      </c>
      <c r="CX9" s="18">
        <v>33</v>
      </c>
      <c r="CY9" s="18">
        <v>4</v>
      </c>
      <c r="CZ9" s="18">
        <v>174.5</v>
      </c>
      <c r="DA9" s="18">
        <v>12.9</v>
      </c>
      <c r="DB9" s="18">
        <v>21.1</v>
      </c>
      <c r="DC9" s="18">
        <v>9.5</v>
      </c>
      <c r="DD9" s="18">
        <v>15</v>
      </c>
      <c r="DE9" s="18">
        <v>21.7</v>
      </c>
      <c r="DF9" s="18">
        <v>1528</v>
      </c>
      <c r="DG9" s="18">
        <v>6</v>
      </c>
      <c r="DH9" s="18">
        <v>165</v>
      </c>
      <c r="DI9" s="18">
        <v>213.5</v>
      </c>
      <c r="DJ9" s="18">
        <v>47.4</v>
      </c>
      <c r="DK9" s="18">
        <v>31.8</v>
      </c>
      <c r="DL9" s="18">
        <v>416.4</v>
      </c>
      <c r="DM9" s="18">
        <v>22.6</v>
      </c>
      <c r="DN9" s="18">
        <v>102</v>
      </c>
      <c r="DO9" s="18">
        <v>270</v>
      </c>
      <c r="DP9" s="18">
        <v>18</v>
      </c>
      <c r="DQ9" s="18">
        <v>53</v>
      </c>
      <c r="DR9" s="18">
        <v>115</v>
      </c>
      <c r="DS9" s="18">
        <v>60.5</v>
      </c>
      <c r="DT9" s="18">
        <v>10</v>
      </c>
      <c r="DU9" s="18">
        <v>18</v>
      </c>
      <c r="DV9" s="18">
        <v>11</v>
      </c>
      <c r="DW9" s="18">
        <v>24.1</v>
      </c>
      <c r="DX9" s="18">
        <v>12</v>
      </c>
      <c r="DY9" s="18">
        <v>20.8</v>
      </c>
      <c r="DZ9" s="18">
        <v>73</v>
      </c>
      <c r="EA9" s="18">
        <v>52.6</v>
      </c>
      <c r="EB9" s="18">
        <v>52</v>
      </c>
      <c r="EC9" s="18">
        <v>21.4</v>
      </c>
      <c r="ED9" s="18">
        <v>97</v>
      </c>
      <c r="EE9" s="18">
        <v>9</v>
      </c>
      <c r="EF9" s="18">
        <v>108</v>
      </c>
      <c r="EG9" s="18">
        <v>19</v>
      </c>
      <c r="EH9" s="18">
        <v>23</v>
      </c>
      <c r="EI9" s="18">
        <v>1165</v>
      </c>
      <c r="EJ9" s="18">
        <v>702</v>
      </c>
      <c r="EK9" s="18">
        <v>45.9</v>
      </c>
      <c r="EL9" s="18">
        <v>32.1</v>
      </c>
      <c r="EM9" s="18">
        <v>33.700000000000003</v>
      </c>
      <c r="EN9" s="18">
        <v>99</v>
      </c>
      <c r="EO9" s="18">
        <v>26.7</v>
      </c>
      <c r="EP9" s="18">
        <v>31.3</v>
      </c>
      <c r="EQ9" s="18">
        <v>144.69999999999999</v>
      </c>
      <c r="ER9" s="18">
        <v>22.9</v>
      </c>
      <c r="ES9" s="18">
        <v>13</v>
      </c>
      <c r="ET9" s="18">
        <v>17</v>
      </c>
      <c r="EU9" s="18">
        <v>45</v>
      </c>
      <c r="EV9" s="18">
        <v>5.7</v>
      </c>
      <c r="EW9" s="18">
        <v>52</v>
      </c>
      <c r="EX9" s="18">
        <v>17.600000000000001</v>
      </c>
      <c r="EY9" s="18">
        <v>18</v>
      </c>
      <c r="EZ9" s="18">
        <v>12</v>
      </c>
      <c r="FA9" s="18">
        <v>230</v>
      </c>
      <c r="FB9" s="18">
        <v>29.5</v>
      </c>
      <c r="FC9" s="18">
        <v>144.5</v>
      </c>
      <c r="FD9" s="18">
        <v>37</v>
      </c>
      <c r="FE9" s="18">
        <v>8</v>
      </c>
      <c r="FF9" s="18">
        <v>14</v>
      </c>
      <c r="FG9" s="18">
        <v>9.6999999999999993</v>
      </c>
      <c r="FH9" s="18">
        <v>6</v>
      </c>
      <c r="FI9" s="18">
        <v>140.1</v>
      </c>
      <c r="FJ9" s="18">
        <v>156.1</v>
      </c>
      <c r="FK9" s="18">
        <v>211.9</v>
      </c>
      <c r="FL9" s="18">
        <v>503</v>
      </c>
      <c r="FM9" s="18">
        <v>355.7</v>
      </c>
      <c r="FN9" s="18">
        <v>1790</v>
      </c>
      <c r="FO9" s="18">
        <v>78.900000000000006</v>
      </c>
      <c r="FP9" s="18">
        <v>176.1</v>
      </c>
      <c r="FQ9" s="18">
        <v>61</v>
      </c>
      <c r="FR9" s="18">
        <v>10</v>
      </c>
      <c r="FS9" s="18">
        <v>14</v>
      </c>
      <c r="FT9" s="18">
        <v>4.4000000000000004</v>
      </c>
      <c r="FU9" s="18">
        <v>62.6</v>
      </c>
      <c r="FV9" s="18">
        <v>59</v>
      </c>
      <c r="FW9" s="18">
        <v>6</v>
      </c>
      <c r="FX9" s="18">
        <v>6</v>
      </c>
      <c r="FY9" s="15"/>
      <c r="FZ9" s="16">
        <f t="shared" ref="FZ9:FZ17" si="0">SUM(C9:FX9)</f>
        <v>61691.199999999975</v>
      </c>
      <c r="GA9" s="16"/>
      <c r="GB9" s="16"/>
      <c r="GC9" s="2"/>
      <c r="GD9" s="16"/>
      <c r="GE9" s="16"/>
      <c r="GF9" s="16"/>
      <c r="GG9" s="4"/>
      <c r="GH9" s="4"/>
      <c r="GI9" s="4"/>
      <c r="GJ9" s="4"/>
      <c r="GK9" s="4"/>
      <c r="GL9" s="4"/>
      <c r="GM9" s="4"/>
      <c r="GN9" s="17"/>
      <c r="GO9" s="17"/>
      <c r="GP9" s="17"/>
      <c r="GQ9" s="17"/>
      <c r="GR9" s="17"/>
      <c r="GS9" s="17"/>
      <c r="GT9" s="17"/>
      <c r="GU9" s="17"/>
      <c r="GV9" s="17"/>
      <c r="GW9" s="17"/>
      <c r="GX9" s="17"/>
      <c r="GY9" s="17"/>
      <c r="GZ9" s="17"/>
      <c r="HA9" s="17"/>
      <c r="HB9" s="17"/>
      <c r="HC9" s="17"/>
      <c r="HD9" s="17"/>
      <c r="HE9" s="17"/>
      <c r="HF9" s="17"/>
      <c r="HG9" s="17"/>
      <c r="HH9" s="17"/>
      <c r="HI9" s="17"/>
      <c r="HJ9" s="17"/>
      <c r="HK9" s="17"/>
      <c r="HL9" s="17"/>
      <c r="HM9" s="17"/>
      <c r="HN9" s="17"/>
      <c r="HO9" s="17"/>
      <c r="HP9" s="17"/>
      <c r="HQ9" s="17"/>
      <c r="HR9" s="17"/>
      <c r="HS9" s="17"/>
      <c r="HT9" s="17"/>
      <c r="HU9" s="17"/>
      <c r="HV9" s="17"/>
      <c r="HW9" s="17"/>
      <c r="HX9" s="17"/>
      <c r="HY9" s="17"/>
      <c r="HZ9" s="17"/>
      <c r="IA9" s="17"/>
      <c r="IB9" s="17"/>
      <c r="IC9" s="17"/>
      <c r="ID9" s="17"/>
      <c r="IE9" s="17"/>
      <c r="IF9" s="17"/>
      <c r="IG9" s="17"/>
      <c r="IH9" s="17"/>
      <c r="II9" s="17"/>
      <c r="IJ9" s="17"/>
      <c r="IK9" s="17"/>
      <c r="IL9" s="17"/>
      <c r="IM9" s="17"/>
      <c r="IN9" s="17"/>
      <c r="IO9" s="17"/>
      <c r="IP9" s="17"/>
      <c r="IQ9" s="17"/>
      <c r="IR9" s="17"/>
      <c r="IS9" s="17"/>
      <c r="IT9" s="17"/>
      <c r="IU9" s="17"/>
      <c r="IV9" s="17"/>
    </row>
    <row r="10" spans="1:256" x14ac:dyDescent="0.25">
      <c r="A10" s="2" t="s">
        <v>252</v>
      </c>
      <c r="B10" s="13" t="s">
        <v>253</v>
      </c>
      <c r="C10" s="18">
        <v>0</v>
      </c>
      <c r="D10" s="18">
        <v>8.5</v>
      </c>
      <c r="E10" s="18">
        <v>1</v>
      </c>
      <c r="F10" s="18">
        <v>1</v>
      </c>
      <c r="G10" s="18">
        <v>0</v>
      </c>
      <c r="H10" s="18">
        <v>0</v>
      </c>
      <c r="I10" s="18">
        <v>0</v>
      </c>
      <c r="J10" s="18">
        <v>0</v>
      </c>
      <c r="K10" s="18">
        <v>0</v>
      </c>
      <c r="L10" s="18">
        <v>0</v>
      </c>
      <c r="M10" s="18">
        <v>0</v>
      </c>
      <c r="N10" s="18">
        <v>25</v>
      </c>
      <c r="O10" s="18">
        <v>0</v>
      </c>
      <c r="P10" s="18">
        <v>0</v>
      </c>
      <c r="Q10" s="18">
        <v>87</v>
      </c>
      <c r="R10" s="18">
        <v>0</v>
      </c>
      <c r="S10" s="18">
        <v>2</v>
      </c>
      <c r="T10" s="18">
        <v>0</v>
      </c>
      <c r="U10" s="18">
        <v>0</v>
      </c>
      <c r="V10" s="18">
        <v>0</v>
      </c>
      <c r="W10" s="18">
        <v>1</v>
      </c>
      <c r="X10" s="18">
        <v>0</v>
      </c>
      <c r="Y10" s="18">
        <v>0</v>
      </c>
      <c r="Z10" s="18">
        <v>0</v>
      </c>
      <c r="AA10" s="18">
        <v>46</v>
      </c>
      <c r="AB10" s="18">
        <v>3</v>
      </c>
      <c r="AC10" s="18">
        <v>0</v>
      </c>
      <c r="AD10" s="18">
        <v>0</v>
      </c>
      <c r="AE10" s="18">
        <v>0</v>
      </c>
      <c r="AF10" s="18">
        <v>0</v>
      </c>
      <c r="AG10" s="18">
        <v>0</v>
      </c>
      <c r="AH10" s="18">
        <v>0</v>
      </c>
      <c r="AI10" s="18">
        <v>0</v>
      </c>
      <c r="AJ10" s="18">
        <v>0</v>
      </c>
      <c r="AK10" s="18">
        <v>0</v>
      </c>
      <c r="AL10" s="18">
        <v>0</v>
      </c>
      <c r="AM10" s="18">
        <v>0</v>
      </c>
      <c r="AN10" s="18">
        <v>0</v>
      </c>
      <c r="AO10" s="18">
        <v>5</v>
      </c>
      <c r="AP10" s="18">
        <v>2</v>
      </c>
      <c r="AQ10" s="18">
        <v>0</v>
      </c>
      <c r="AR10" s="18">
        <v>266.13499999999999</v>
      </c>
      <c r="AS10" s="18">
        <v>0.5</v>
      </c>
      <c r="AT10" s="18">
        <v>2.5</v>
      </c>
      <c r="AU10" s="18">
        <v>0</v>
      </c>
      <c r="AV10" s="18">
        <v>0</v>
      </c>
      <c r="AW10" s="18">
        <v>0</v>
      </c>
      <c r="AX10" s="18">
        <v>0</v>
      </c>
      <c r="AY10" s="18">
        <v>0</v>
      </c>
      <c r="AZ10" s="18">
        <v>15</v>
      </c>
      <c r="BA10" s="18">
        <v>2</v>
      </c>
      <c r="BB10" s="18">
        <v>0</v>
      </c>
      <c r="BC10" s="18">
        <v>42.5</v>
      </c>
      <c r="BD10" s="18">
        <v>26</v>
      </c>
      <c r="BE10" s="18">
        <v>0</v>
      </c>
      <c r="BF10" s="18">
        <v>270.12199999999996</v>
      </c>
      <c r="BG10" s="18">
        <v>1</v>
      </c>
      <c r="BH10" s="18">
        <v>0</v>
      </c>
      <c r="BI10" s="18">
        <v>0</v>
      </c>
      <c r="BJ10" s="18">
        <v>22</v>
      </c>
      <c r="BK10" s="18">
        <v>75</v>
      </c>
      <c r="BL10" s="18">
        <v>0</v>
      </c>
      <c r="BM10" s="18">
        <v>0</v>
      </c>
      <c r="BN10" s="18">
        <v>0</v>
      </c>
      <c r="BO10" s="18">
        <v>0</v>
      </c>
      <c r="BP10" s="18">
        <v>0</v>
      </c>
      <c r="BQ10" s="18">
        <v>8.5</v>
      </c>
      <c r="BR10" s="18">
        <v>1</v>
      </c>
      <c r="BS10" s="18">
        <v>0</v>
      </c>
      <c r="BT10" s="18">
        <v>0</v>
      </c>
      <c r="BU10" s="18">
        <v>0</v>
      </c>
      <c r="BV10" s="18">
        <v>0</v>
      </c>
      <c r="BW10" s="18">
        <v>0</v>
      </c>
      <c r="BX10" s="18">
        <v>0</v>
      </c>
      <c r="BY10" s="18">
        <v>0</v>
      </c>
      <c r="BZ10" s="18">
        <v>0</v>
      </c>
      <c r="CA10" s="18">
        <v>0</v>
      </c>
      <c r="CB10" s="18">
        <v>262</v>
      </c>
      <c r="CC10" s="18">
        <v>0</v>
      </c>
      <c r="CD10" s="18">
        <v>0</v>
      </c>
      <c r="CE10" s="18">
        <v>0</v>
      </c>
      <c r="CF10" s="18">
        <v>0</v>
      </c>
      <c r="CG10" s="18">
        <v>0</v>
      </c>
      <c r="CH10" s="18">
        <v>0</v>
      </c>
      <c r="CI10" s="18">
        <v>0</v>
      </c>
      <c r="CJ10" s="18">
        <v>0</v>
      </c>
      <c r="CK10" s="18">
        <v>10</v>
      </c>
      <c r="CL10" s="18">
        <v>0</v>
      </c>
      <c r="CM10" s="18">
        <v>9.5</v>
      </c>
      <c r="CN10" s="18">
        <v>124</v>
      </c>
      <c r="CO10" s="18">
        <v>47</v>
      </c>
      <c r="CP10" s="18">
        <v>5.5</v>
      </c>
      <c r="CQ10" s="18">
        <v>0</v>
      </c>
      <c r="CR10" s="18">
        <v>0</v>
      </c>
      <c r="CS10" s="18">
        <v>0</v>
      </c>
      <c r="CT10" s="18">
        <v>0</v>
      </c>
      <c r="CU10" s="18">
        <v>0</v>
      </c>
      <c r="CV10" s="18">
        <v>0</v>
      </c>
      <c r="CW10" s="18">
        <v>0</v>
      </c>
      <c r="CX10" s="18">
        <v>0</v>
      </c>
      <c r="CY10" s="18">
        <v>0</v>
      </c>
      <c r="CZ10" s="18">
        <v>0.5</v>
      </c>
      <c r="DA10" s="18">
        <v>0</v>
      </c>
      <c r="DB10" s="18">
        <v>0</v>
      </c>
      <c r="DC10" s="18">
        <v>0</v>
      </c>
      <c r="DD10" s="18">
        <v>0</v>
      </c>
      <c r="DE10" s="18">
        <v>0</v>
      </c>
      <c r="DF10" s="18">
        <v>29</v>
      </c>
      <c r="DG10" s="18">
        <v>0</v>
      </c>
      <c r="DH10" s="18">
        <v>5</v>
      </c>
      <c r="DI10" s="18">
        <v>3.5</v>
      </c>
      <c r="DJ10" s="18">
        <v>0</v>
      </c>
      <c r="DK10" s="18">
        <v>0</v>
      </c>
      <c r="DL10" s="18">
        <v>0.5</v>
      </c>
      <c r="DM10" s="18">
        <v>0</v>
      </c>
      <c r="DN10" s="18">
        <v>0</v>
      </c>
      <c r="DO10" s="18">
        <v>0</v>
      </c>
      <c r="DP10" s="18">
        <v>0</v>
      </c>
      <c r="DQ10" s="18">
        <v>0</v>
      </c>
      <c r="DR10" s="18">
        <v>0</v>
      </c>
      <c r="DS10" s="18">
        <v>0.5</v>
      </c>
      <c r="DT10" s="18">
        <v>0</v>
      </c>
      <c r="DU10" s="18">
        <v>0</v>
      </c>
      <c r="DV10" s="18">
        <v>0</v>
      </c>
      <c r="DW10" s="18">
        <v>0</v>
      </c>
      <c r="DX10" s="18">
        <v>0</v>
      </c>
      <c r="DY10" s="18">
        <v>0</v>
      </c>
      <c r="DZ10" s="18">
        <v>0</v>
      </c>
      <c r="EA10" s="18">
        <v>0</v>
      </c>
      <c r="EB10" s="18">
        <v>0</v>
      </c>
      <c r="EC10" s="18">
        <v>0</v>
      </c>
      <c r="ED10" s="18">
        <v>0</v>
      </c>
      <c r="EE10" s="18">
        <v>0</v>
      </c>
      <c r="EF10" s="18">
        <v>0</v>
      </c>
      <c r="EG10" s="18">
        <v>0</v>
      </c>
      <c r="EH10" s="18">
        <v>0</v>
      </c>
      <c r="EI10" s="18">
        <v>0</v>
      </c>
      <c r="EJ10" s="18">
        <v>7</v>
      </c>
      <c r="EK10" s="18">
        <v>0</v>
      </c>
      <c r="EL10" s="18">
        <v>0</v>
      </c>
      <c r="EM10" s="18">
        <v>0</v>
      </c>
      <c r="EN10" s="18">
        <v>0</v>
      </c>
      <c r="EO10" s="18">
        <v>0</v>
      </c>
      <c r="EP10" s="18">
        <v>1</v>
      </c>
      <c r="EQ10" s="18">
        <v>0</v>
      </c>
      <c r="ER10" s="18">
        <v>0.5</v>
      </c>
      <c r="ES10" s="18">
        <v>1</v>
      </c>
      <c r="ET10" s="18">
        <v>0</v>
      </c>
      <c r="EU10" s="18">
        <v>0</v>
      </c>
      <c r="EV10" s="18">
        <v>0</v>
      </c>
      <c r="EW10" s="18">
        <v>0</v>
      </c>
      <c r="EX10" s="18">
        <v>0</v>
      </c>
      <c r="EY10" s="18">
        <v>0</v>
      </c>
      <c r="EZ10" s="18">
        <v>0</v>
      </c>
      <c r="FA10" s="18">
        <v>0</v>
      </c>
      <c r="FB10" s="18">
        <v>15.5</v>
      </c>
      <c r="FC10" s="18">
        <v>1.5</v>
      </c>
      <c r="FD10" s="18">
        <v>0</v>
      </c>
      <c r="FE10" s="18">
        <v>0</v>
      </c>
      <c r="FF10" s="18">
        <v>0</v>
      </c>
      <c r="FG10" s="18">
        <v>0.5</v>
      </c>
      <c r="FH10" s="18">
        <v>0</v>
      </c>
      <c r="FI10" s="18">
        <v>0</v>
      </c>
      <c r="FJ10" s="18">
        <v>0</v>
      </c>
      <c r="FK10" s="18">
        <v>0</v>
      </c>
      <c r="FL10" s="18">
        <v>54</v>
      </c>
      <c r="FM10" s="18">
        <v>0</v>
      </c>
      <c r="FN10" s="18">
        <v>40</v>
      </c>
      <c r="FO10" s="18">
        <v>0.5</v>
      </c>
      <c r="FP10" s="18">
        <v>0</v>
      </c>
      <c r="FQ10" s="18">
        <v>0</v>
      </c>
      <c r="FR10" s="18">
        <v>0</v>
      </c>
      <c r="FS10" s="18">
        <v>0</v>
      </c>
      <c r="FT10" s="18">
        <v>0</v>
      </c>
      <c r="FU10" s="18">
        <v>0</v>
      </c>
      <c r="FV10" s="18">
        <v>0</v>
      </c>
      <c r="FW10" s="18">
        <v>0</v>
      </c>
      <c r="FX10" s="18">
        <v>0</v>
      </c>
      <c r="FY10" s="15"/>
      <c r="FZ10" s="16">
        <f t="shared" si="0"/>
        <v>1532.2570000000001</v>
      </c>
      <c r="GA10" s="16"/>
      <c r="GB10" s="16"/>
      <c r="GC10" s="2"/>
      <c r="GD10" s="16"/>
      <c r="GE10" s="16"/>
      <c r="GF10" s="16"/>
      <c r="GG10" s="4"/>
      <c r="GH10" s="4"/>
      <c r="GI10" s="4"/>
      <c r="GJ10" s="4"/>
      <c r="GK10" s="4"/>
      <c r="GL10" s="4"/>
      <c r="GM10" s="4"/>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row>
    <row r="11" spans="1:256" s="17" customFormat="1" x14ac:dyDescent="0.25">
      <c r="A11" s="19" t="s">
        <v>254</v>
      </c>
      <c r="B11" s="15" t="s">
        <v>255</v>
      </c>
      <c r="C11" s="20">
        <v>38</v>
      </c>
      <c r="D11" s="20">
        <v>215.5</v>
      </c>
      <c r="E11" s="20">
        <v>51.5</v>
      </c>
      <c r="F11" s="20">
        <v>111</v>
      </c>
      <c r="G11" s="20">
        <v>0</v>
      </c>
      <c r="H11" s="20">
        <v>9</v>
      </c>
      <c r="I11" s="20">
        <v>56.5</v>
      </c>
      <c r="J11" s="20">
        <v>14.5</v>
      </c>
      <c r="K11" s="20">
        <v>1</v>
      </c>
      <c r="L11" s="20">
        <v>23.5</v>
      </c>
      <c r="M11" s="20">
        <v>12.5</v>
      </c>
      <c r="N11" s="20">
        <v>316.5</v>
      </c>
      <c r="O11" s="20">
        <v>62</v>
      </c>
      <c r="P11" s="20">
        <v>6</v>
      </c>
      <c r="Q11" s="20">
        <v>247.5</v>
      </c>
      <c r="R11" s="20">
        <v>6.5</v>
      </c>
      <c r="S11" s="20">
        <v>2</v>
      </c>
      <c r="T11" s="20">
        <v>2</v>
      </c>
      <c r="U11" s="20">
        <v>1</v>
      </c>
      <c r="V11" s="20">
        <v>4.5</v>
      </c>
      <c r="W11" s="20">
        <v>1.5</v>
      </c>
      <c r="X11" s="20">
        <v>0</v>
      </c>
      <c r="Y11" s="20">
        <v>3.5</v>
      </c>
      <c r="Z11" s="20">
        <v>1.5</v>
      </c>
      <c r="AA11" s="20">
        <v>220.5</v>
      </c>
      <c r="AB11" s="20">
        <v>145.5</v>
      </c>
      <c r="AC11" s="20">
        <v>6.5</v>
      </c>
      <c r="AD11" s="20">
        <v>8.5</v>
      </c>
      <c r="AE11" s="20">
        <v>1.5</v>
      </c>
      <c r="AF11" s="20">
        <v>0.5</v>
      </c>
      <c r="AG11" s="20">
        <v>2</v>
      </c>
      <c r="AH11" s="20">
        <v>6.5</v>
      </c>
      <c r="AI11" s="20">
        <v>0.5</v>
      </c>
      <c r="AJ11" s="20">
        <v>0</v>
      </c>
      <c r="AK11" s="20">
        <v>1</v>
      </c>
      <c r="AL11" s="20">
        <v>1.5</v>
      </c>
      <c r="AM11" s="20">
        <v>2</v>
      </c>
      <c r="AN11" s="20">
        <v>0</v>
      </c>
      <c r="AO11" s="20">
        <v>23.5</v>
      </c>
      <c r="AP11" s="20">
        <v>382.5</v>
      </c>
      <c r="AQ11" s="20">
        <v>0.5</v>
      </c>
      <c r="AR11" s="20">
        <v>356.5</v>
      </c>
      <c r="AS11" s="20">
        <v>50.5</v>
      </c>
      <c r="AT11" s="20">
        <v>11.5</v>
      </c>
      <c r="AU11" s="20">
        <v>6</v>
      </c>
      <c r="AV11" s="20">
        <v>2.5</v>
      </c>
      <c r="AW11" s="20">
        <v>0.5</v>
      </c>
      <c r="AX11" s="20">
        <v>1.5</v>
      </c>
      <c r="AY11" s="20">
        <v>0</v>
      </c>
      <c r="AZ11" s="20">
        <v>59</v>
      </c>
      <c r="BA11" s="20">
        <v>71.5</v>
      </c>
      <c r="BB11" s="20">
        <v>92</v>
      </c>
      <c r="BC11" s="20">
        <v>110</v>
      </c>
      <c r="BD11" s="20">
        <v>23</v>
      </c>
      <c r="BE11" s="20">
        <v>0</v>
      </c>
      <c r="BF11" s="20">
        <v>68</v>
      </c>
      <c r="BG11" s="20">
        <v>3.5</v>
      </c>
      <c r="BH11" s="20">
        <v>1</v>
      </c>
      <c r="BI11" s="20">
        <v>1.5</v>
      </c>
      <c r="BJ11" s="20">
        <v>20.5</v>
      </c>
      <c r="BK11" s="20">
        <v>86.5</v>
      </c>
      <c r="BL11" s="20">
        <v>0</v>
      </c>
      <c r="BM11" s="20">
        <v>1.5</v>
      </c>
      <c r="BN11" s="20">
        <v>41.5</v>
      </c>
      <c r="BO11" s="20">
        <v>5</v>
      </c>
      <c r="BP11" s="20">
        <v>1</v>
      </c>
      <c r="BQ11" s="20">
        <v>19.5</v>
      </c>
      <c r="BR11" s="20">
        <v>28</v>
      </c>
      <c r="BS11" s="20">
        <v>8</v>
      </c>
      <c r="BT11" s="20">
        <v>4.5</v>
      </c>
      <c r="BU11" s="20">
        <v>3</v>
      </c>
      <c r="BV11" s="20">
        <v>7</v>
      </c>
      <c r="BW11" s="20">
        <v>5</v>
      </c>
      <c r="BX11" s="20">
        <v>0</v>
      </c>
      <c r="BY11" s="20">
        <v>0.5</v>
      </c>
      <c r="BZ11" s="20">
        <v>0.5</v>
      </c>
      <c r="CA11" s="20">
        <v>0.5</v>
      </c>
      <c r="CB11" s="20">
        <v>331</v>
      </c>
      <c r="CC11" s="20">
        <v>3</v>
      </c>
      <c r="CD11" s="20">
        <v>0.5</v>
      </c>
      <c r="CE11" s="20">
        <v>1</v>
      </c>
      <c r="CF11" s="20">
        <v>3.5</v>
      </c>
      <c r="CG11" s="20">
        <v>4.5</v>
      </c>
      <c r="CH11" s="20">
        <v>0.5</v>
      </c>
      <c r="CI11" s="20">
        <v>11</v>
      </c>
      <c r="CJ11" s="20">
        <v>6</v>
      </c>
      <c r="CK11" s="20">
        <v>30</v>
      </c>
      <c r="CL11" s="20">
        <v>7</v>
      </c>
      <c r="CM11" s="20">
        <v>3.5</v>
      </c>
      <c r="CN11" s="20">
        <v>126</v>
      </c>
      <c r="CO11" s="20">
        <v>123</v>
      </c>
      <c r="CP11" s="20">
        <v>6</v>
      </c>
      <c r="CQ11" s="20">
        <v>10.5</v>
      </c>
      <c r="CR11" s="20">
        <v>2</v>
      </c>
      <c r="CS11" s="20">
        <v>0.5</v>
      </c>
      <c r="CT11" s="20">
        <v>0.5</v>
      </c>
      <c r="CU11" s="20">
        <v>0</v>
      </c>
      <c r="CV11" s="20">
        <v>0</v>
      </c>
      <c r="CW11" s="20">
        <v>3.5</v>
      </c>
      <c r="CX11" s="20">
        <v>7.5</v>
      </c>
      <c r="CY11" s="20">
        <v>1</v>
      </c>
      <c r="CZ11" s="20">
        <v>15.5</v>
      </c>
      <c r="DA11" s="20">
        <v>0.5</v>
      </c>
      <c r="DB11" s="20">
        <v>3.5</v>
      </c>
      <c r="DC11" s="20">
        <v>2.5</v>
      </c>
      <c r="DD11" s="20">
        <v>1.5</v>
      </c>
      <c r="DE11" s="20">
        <v>0</v>
      </c>
      <c r="DF11" s="20">
        <v>166</v>
      </c>
      <c r="DG11" s="20">
        <v>0</v>
      </c>
      <c r="DH11" s="20">
        <v>17</v>
      </c>
      <c r="DI11" s="20">
        <v>12</v>
      </c>
      <c r="DJ11" s="20">
        <v>4</v>
      </c>
      <c r="DK11" s="20">
        <v>2</v>
      </c>
      <c r="DL11" s="20">
        <v>33.5</v>
      </c>
      <c r="DM11" s="20">
        <v>1.5</v>
      </c>
      <c r="DN11" s="20">
        <v>7.5</v>
      </c>
      <c r="DO11" s="20">
        <v>22.5</v>
      </c>
      <c r="DP11" s="20">
        <v>1.5</v>
      </c>
      <c r="DQ11" s="20">
        <v>4.5</v>
      </c>
      <c r="DR11" s="20">
        <v>10</v>
      </c>
      <c r="DS11" s="20">
        <v>2</v>
      </c>
      <c r="DT11" s="20">
        <v>1</v>
      </c>
      <c r="DU11" s="20">
        <v>2</v>
      </c>
      <c r="DV11" s="20">
        <v>0</v>
      </c>
      <c r="DW11" s="20">
        <v>0</v>
      </c>
      <c r="DX11" s="20">
        <v>2.5</v>
      </c>
      <c r="DY11" s="20">
        <v>5</v>
      </c>
      <c r="DZ11" s="20">
        <v>8</v>
      </c>
      <c r="EA11" s="20">
        <v>2</v>
      </c>
      <c r="EB11" s="20">
        <v>9</v>
      </c>
      <c r="EC11" s="20">
        <v>7</v>
      </c>
      <c r="ED11" s="20">
        <v>8</v>
      </c>
      <c r="EE11" s="20">
        <v>0.5</v>
      </c>
      <c r="EF11" s="20">
        <v>25.5</v>
      </c>
      <c r="EG11" s="20">
        <v>2.5</v>
      </c>
      <c r="EH11" s="20">
        <v>0</v>
      </c>
      <c r="EI11" s="20">
        <v>34.5</v>
      </c>
      <c r="EJ11" s="20">
        <v>35.5</v>
      </c>
      <c r="EK11" s="20">
        <v>7</v>
      </c>
      <c r="EL11" s="20">
        <v>4.5</v>
      </c>
      <c r="EM11" s="20">
        <v>0</v>
      </c>
      <c r="EN11" s="20">
        <v>7</v>
      </c>
      <c r="EO11" s="20">
        <v>4.5</v>
      </c>
      <c r="EP11" s="20">
        <v>1.5</v>
      </c>
      <c r="EQ11" s="20">
        <v>7</v>
      </c>
      <c r="ER11" s="20">
        <v>0.5</v>
      </c>
      <c r="ES11" s="20">
        <v>0</v>
      </c>
      <c r="ET11" s="20">
        <v>0.5</v>
      </c>
      <c r="EU11" s="20">
        <v>5.5</v>
      </c>
      <c r="EV11" s="20">
        <v>0</v>
      </c>
      <c r="EW11" s="20">
        <v>9</v>
      </c>
      <c r="EX11" s="20">
        <v>1.5</v>
      </c>
      <c r="EY11" s="20">
        <v>2</v>
      </c>
      <c r="EZ11" s="20">
        <v>3</v>
      </c>
      <c r="FA11" s="20">
        <v>17.5</v>
      </c>
      <c r="FB11" s="20">
        <v>0</v>
      </c>
      <c r="FC11" s="20">
        <v>4.5</v>
      </c>
      <c r="FD11" s="20">
        <v>6</v>
      </c>
      <c r="FE11" s="20">
        <v>0</v>
      </c>
      <c r="FF11" s="20">
        <v>0.5</v>
      </c>
      <c r="FG11" s="20">
        <v>0</v>
      </c>
      <c r="FH11" s="20">
        <v>0</v>
      </c>
      <c r="FI11" s="20">
        <v>8</v>
      </c>
      <c r="FJ11" s="20">
        <v>11.5</v>
      </c>
      <c r="FK11" s="20">
        <v>15.5</v>
      </c>
      <c r="FL11" s="20">
        <v>49.5</v>
      </c>
      <c r="FM11" s="20">
        <v>26</v>
      </c>
      <c r="FN11" s="20">
        <v>97</v>
      </c>
      <c r="FO11" s="20">
        <v>6</v>
      </c>
      <c r="FP11" s="20">
        <v>15</v>
      </c>
      <c r="FQ11" s="20">
        <v>5</v>
      </c>
      <c r="FR11" s="20">
        <v>0.5</v>
      </c>
      <c r="FS11" s="20">
        <v>0.5</v>
      </c>
      <c r="FT11" s="20">
        <v>0</v>
      </c>
      <c r="FU11" s="20">
        <v>10</v>
      </c>
      <c r="FV11" s="20">
        <v>9</v>
      </c>
      <c r="FW11" s="20">
        <v>2</v>
      </c>
      <c r="FX11" s="20">
        <v>0</v>
      </c>
      <c r="FY11" s="18"/>
      <c r="FZ11" s="16">
        <f t="shared" si="0"/>
        <v>4551.5</v>
      </c>
      <c r="GA11" s="16"/>
      <c r="GB11" s="16"/>
      <c r="GC11" s="16"/>
      <c r="GD11" s="16"/>
      <c r="GE11" s="16"/>
      <c r="GF11" s="16"/>
      <c r="GG11" s="4"/>
      <c r="GH11" s="16"/>
      <c r="GI11" s="16"/>
      <c r="GJ11" s="16"/>
      <c r="GK11" s="16"/>
      <c r="GL11" s="16"/>
      <c r="GM11" s="16"/>
    </row>
    <row r="12" spans="1:256" s="17" customFormat="1" x14ac:dyDescent="0.25">
      <c r="A12" s="3" t="s">
        <v>256</v>
      </c>
      <c r="B12" s="13" t="s">
        <v>257</v>
      </c>
      <c r="C12" s="20">
        <f t="shared" ref="C12:BN12" si="1">C8+C9+C11</f>
        <v>8733</v>
      </c>
      <c r="D12" s="20">
        <f t="shared" si="1"/>
        <v>36625.5</v>
      </c>
      <c r="E12" s="20">
        <f t="shared" si="1"/>
        <v>5842.7</v>
      </c>
      <c r="F12" s="20">
        <f t="shared" si="1"/>
        <v>19114.699999999997</v>
      </c>
      <c r="G12" s="20">
        <f t="shared" si="1"/>
        <v>1086</v>
      </c>
      <c r="H12" s="20">
        <f t="shared" si="1"/>
        <v>1035.4000000000001</v>
      </c>
      <c r="I12" s="20">
        <f t="shared" si="1"/>
        <v>8308.2000000000007</v>
      </c>
      <c r="J12" s="20">
        <f t="shared" si="1"/>
        <v>2355.5</v>
      </c>
      <c r="K12" s="20">
        <f t="shared" si="1"/>
        <v>260</v>
      </c>
      <c r="L12" s="20">
        <f t="shared" si="1"/>
        <v>2389.8999999999996</v>
      </c>
      <c r="M12" s="20">
        <f t="shared" si="1"/>
        <v>1198.5999999999999</v>
      </c>
      <c r="N12" s="20">
        <f t="shared" si="1"/>
        <v>54589.2</v>
      </c>
      <c r="O12" s="20">
        <f t="shared" si="1"/>
        <v>14143.800000000001</v>
      </c>
      <c r="P12" s="20">
        <f t="shared" si="1"/>
        <v>252</v>
      </c>
      <c r="Q12" s="20">
        <f t="shared" si="1"/>
        <v>37185.4</v>
      </c>
      <c r="R12" s="20">
        <f t="shared" si="1"/>
        <v>2106.9</v>
      </c>
      <c r="S12" s="20">
        <f t="shared" si="1"/>
        <v>1699</v>
      </c>
      <c r="T12" s="20">
        <f t="shared" si="1"/>
        <v>138.5</v>
      </c>
      <c r="U12" s="20">
        <f t="shared" si="1"/>
        <v>55</v>
      </c>
      <c r="V12" s="20">
        <f t="shared" si="1"/>
        <v>275.5</v>
      </c>
      <c r="W12" s="20">
        <f t="shared" si="1"/>
        <v>79.5</v>
      </c>
      <c r="X12" s="20">
        <f t="shared" si="1"/>
        <v>40.700000000000003</v>
      </c>
      <c r="Y12" s="20">
        <f t="shared" si="1"/>
        <v>2444.9</v>
      </c>
      <c r="Z12" s="20">
        <f t="shared" si="1"/>
        <v>211.5</v>
      </c>
      <c r="AA12" s="20">
        <f t="shared" si="1"/>
        <v>31250.100000000002</v>
      </c>
      <c r="AB12" s="20">
        <f t="shared" si="1"/>
        <v>29740.9</v>
      </c>
      <c r="AC12" s="20">
        <f t="shared" si="1"/>
        <v>1000.4</v>
      </c>
      <c r="AD12" s="20">
        <f t="shared" si="1"/>
        <v>1257</v>
      </c>
      <c r="AE12" s="20">
        <f t="shared" si="1"/>
        <v>94.4</v>
      </c>
      <c r="AF12" s="20">
        <f t="shared" si="1"/>
        <v>182.5</v>
      </c>
      <c r="AG12" s="20">
        <f t="shared" si="1"/>
        <v>629.5</v>
      </c>
      <c r="AH12" s="20">
        <f t="shared" si="1"/>
        <v>1073.5</v>
      </c>
      <c r="AI12" s="20">
        <f t="shared" si="1"/>
        <v>327.5</v>
      </c>
      <c r="AJ12" s="20">
        <f t="shared" si="1"/>
        <v>151</v>
      </c>
      <c r="AK12" s="20">
        <f t="shared" si="1"/>
        <v>190</v>
      </c>
      <c r="AL12" s="20">
        <f t="shared" si="1"/>
        <v>259.5</v>
      </c>
      <c r="AM12" s="20">
        <f t="shared" si="1"/>
        <v>434</v>
      </c>
      <c r="AN12" s="20">
        <f t="shared" si="1"/>
        <v>383</v>
      </c>
      <c r="AO12" s="20">
        <f t="shared" si="1"/>
        <v>4659</v>
      </c>
      <c r="AP12" s="20">
        <f t="shared" si="1"/>
        <v>87188.3</v>
      </c>
      <c r="AQ12" s="20">
        <f t="shared" si="1"/>
        <v>224.70000000000002</v>
      </c>
      <c r="AR12" s="20">
        <f t="shared" si="1"/>
        <v>64623.3</v>
      </c>
      <c r="AS12" s="20">
        <f t="shared" si="1"/>
        <v>6436.5999999999995</v>
      </c>
      <c r="AT12" s="20">
        <f t="shared" si="1"/>
        <v>2252</v>
      </c>
      <c r="AU12" s="20">
        <f t="shared" si="1"/>
        <v>238</v>
      </c>
      <c r="AV12" s="20">
        <f t="shared" si="1"/>
        <v>314.5</v>
      </c>
      <c r="AW12" s="20">
        <f t="shared" si="1"/>
        <v>231.5</v>
      </c>
      <c r="AX12" s="20">
        <f t="shared" si="1"/>
        <v>39.5</v>
      </c>
      <c r="AY12" s="20">
        <f t="shared" si="1"/>
        <v>451</v>
      </c>
      <c r="AZ12" s="20">
        <f t="shared" si="1"/>
        <v>11182.699999999999</v>
      </c>
      <c r="BA12" s="20">
        <f t="shared" si="1"/>
        <v>9360.5</v>
      </c>
      <c r="BB12" s="20">
        <f t="shared" si="1"/>
        <v>8216.4</v>
      </c>
      <c r="BC12" s="20">
        <f t="shared" si="1"/>
        <v>24509.4</v>
      </c>
      <c r="BD12" s="20">
        <f t="shared" si="1"/>
        <v>5187</v>
      </c>
      <c r="BE12" s="20">
        <f t="shared" si="1"/>
        <v>1402.6</v>
      </c>
      <c r="BF12" s="20">
        <f t="shared" si="1"/>
        <v>25892.199999999997</v>
      </c>
      <c r="BG12" s="20">
        <f t="shared" si="1"/>
        <v>1045.7</v>
      </c>
      <c r="BH12" s="20">
        <f t="shared" si="1"/>
        <v>632.79999999999995</v>
      </c>
      <c r="BI12" s="20">
        <f t="shared" si="1"/>
        <v>238.1</v>
      </c>
      <c r="BJ12" s="20">
        <f t="shared" si="1"/>
        <v>6559.5</v>
      </c>
      <c r="BK12" s="20">
        <f t="shared" si="1"/>
        <v>26585.200000000001</v>
      </c>
      <c r="BL12" s="20">
        <f t="shared" si="1"/>
        <v>211</v>
      </c>
      <c r="BM12" s="20">
        <f t="shared" si="1"/>
        <v>269.60000000000002</v>
      </c>
      <c r="BN12" s="20">
        <f t="shared" si="1"/>
        <v>3459.2</v>
      </c>
      <c r="BO12" s="20">
        <f t="shared" ref="BO12:DZ12" si="2">BO8+BO9+BO11</f>
        <v>1302.5999999999999</v>
      </c>
      <c r="BP12" s="20">
        <f t="shared" si="2"/>
        <v>213</v>
      </c>
      <c r="BQ12" s="20">
        <f t="shared" si="2"/>
        <v>5544.9</v>
      </c>
      <c r="BR12" s="20">
        <f t="shared" si="2"/>
        <v>4612.3</v>
      </c>
      <c r="BS12" s="20">
        <f t="shared" si="2"/>
        <v>1258.7</v>
      </c>
      <c r="BT12" s="20">
        <f t="shared" si="2"/>
        <v>441.1</v>
      </c>
      <c r="BU12" s="20">
        <f t="shared" si="2"/>
        <v>431.2</v>
      </c>
      <c r="BV12" s="20">
        <f t="shared" si="2"/>
        <v>1301.5</v>
      </c>
      <c r="BW12" s="20">
        <f t="shared" si="2"/>
        <v>2035.6000000000001</v>
      </c>
      <c r="BX12" s="20">
        <f t="shared" si="2"/>
        <v>85.9</v>
      </c>
      <c r="BY12" s="20">
        <f t="shared" si="2"/>
        <v>506</v>
      </c>
      <c r="BZ12" s="20">
        <f t="shared" si="2"/>
        <v>204.5</v>
      </c>
      <c r="CA12" s="20">
        <f t="shared" si="2"/>
        <v>165</v>
      </c>
      <c r="CB12" s="20">
        <f t="shared" si="2"/>
        <v>79703.399999999994</v>
      </c>
      <c r="CC12" s="20">
        <f t="shared" si="2"/>
        <v>168.1</v>
      </c>
      <c r="CD12" s="20">
        <f t="shared" si="2"/>
        <v>49.5</v>
      </c>
      <c r="CE12" s="20">
        <f t="shared" si="2"/>
        <v>146</v>
      </c>
      <c r="CF12" s="20">
        <f t="shared" si="2"/>
        <v>111.5</v>
      </c>
      <c r="CG12" s="20">
        <f t="shared" si="2"/>
        <v>212.6</v>
      </c>
      <c r="CH12" s="20">
        <f t="shared" si="2"/>
        <v>110.5</v>
      </c>
      <c r="CI12" s="20">
        <f t="shared" si="2"/>
        <v>705</v>
      </c>
      <c r="CJ12" s="20">
        <f t="shared" si="2"/>
        <v>1015.3</v>
      </c>
      <c r="CK12" s="20">
        <f t="shared" si="2"/>
        <v>5239.2</v>
      </c>
      <c r="CL12" s="20">
        <f t="shared" si="2"/>
        <v>1407.9</v>
      </c>
      <c r="CM12" s="20">
        <f t="shared" si="2"/>
        <v>812.19999999999993</v>
      </c>
      <c r="CN12" s="20">
        <f t="shared" si="2"/>
        <v>29950.1</v>
      </c>
      <c r="CO12" s="20">
        <f t="shared" si="2"/>
        <v>15560.6</v>
      </c>
      <c r="CP12" s="20">
        <f t="shared" si="2"/>
        <v>1081.9000000000001</v>
      </c>
      <c r="CQ12" s="20">
        <f t="shared" si="2"/>
        <v>887.5</v>
      </c>
      <c r="CR12" s="20">
        <f t="shared" si="2"/>
        <v>182.5</v>
      </c>
      <c r="CS12" s="20">
        <f t="shared" si="2"/>
        <v>354.5</v>
      </c>
      <c r="CT12" s="20">
        <f t="shared" si="2"/>
        <v>100.2</v>
      </c>
      <c r="CU12" s="20">
        <f t="shared" si="2"/>
        <v>431.6</v>
      </c>
      <c r="CV12" s="20">
        <f t="shared" si="2"/>
        <v>43.6</v>
      </c>
      <c r="CW12" s="20">
        <f t="shared" si="2"/>
        <v>197.5</v>
      </c>
      <c r="CX12" s="20">
        <f t="shared" si="2"/>
        <v>459.5</v>
      </c>
      <c r="CY12" s="20">
        <f t="shared" si="2"/>
        <v>44</v>
      </c>
      <c r="CZ12" s="20">
        <f t="shared" si="2"/>
        <v>2093.5</v>
      </c>
      <c r="DA12" s="20">
        <f t="shared" si="2"/>
        <v>191.4</v>
      </c>
      <c r="DB12" s="20">
        <f t="shared" si="2"/>
        <v>303.40000000000003</v>
      </c>
      <c r="DC12" s="20">
        <f t="shared" si="2"/>
        <v>149</v>
      </c>
      <c r="DD12" s="20">
        <f t="shared" si="2"/>
        <v>153.19999999999999</v>
      </c>
      <c r="DE12" s="20">
        <f t="shared" si="2"/>
        <v>399.8</v>
      </c>
      <c r="DF12" s="20">
        <f t="shared" si="2"/>
        <v>21213.200000000001</v>
      </c>
      <c r="DG12" s="20">
        <f t="shared" si="2"/>
        <v>78</v>
      </c>
      <c r="DH12" s="20">
        <f t="shared" si="2"/>
        <v>1973.7</v>
      </c>
      <c r="DI12" s="20">
        <f t="shared" si="2"/>
        <v>2673.7</v>
      </c>
      <c r="DJ12" s="20">
        <f t="shared" si="2"/>
        <v>637.4</v>
      </c>
      <c r="DK12" s="20">
        <f t="shared" si="2"/>
        <v>468.3</v>
      </c>
      <c r="DL12" s="20">
        <f t="shared" si="2"/>
        <v>5925.0999999999995</v>
      </c>
      <c r="DM12" s="20">
        <f t="shared" si="2"/>
        <v>231</v>
      </c>
      <c r="DN12" s="20">
        <f t="shared" si="2"/>
        <v>1373.5</v>
      </c>
      <c r="DO12" s="20">
        <f t="shared" si="2"/>
        <v>3312.5</v>
      </c>
      <c r="DP12" s="20">
        <f t="shared" si="2"/>
        <v>198.5</v>
      </c>
      <c r="DQ12" s="20">
        <f t="shared" si="2"/>
        <v>655.5</v>
      </c>
      <c r="DR12" s="20">
        <f t="shared" si="2"/>
        <v>1440</v>
      </c>
      <c r="DS12" s="20">
        <f t="shared" si="2"/>
        <v>727.5</v>
      </c>
      <c r="DT12" s="20">
        <f t="shared" si="2"/>
        <v>164</v>
      </c>
      <c r="DU12" s="20">
        <f t="shared" si="2"/>
        <v>365</v>
      </c>
      <c r="DV12" s="20">
        <f t="shared" si="2"/>
        <v>202</v>
      </c>
      <c r="DW12" s="20">
        <f t="shared" si="2"/>
        <v>317.10000000000002</v>
      </c>
      <c r="DX12" s="20">
        <f t="shared" si="2"/>
        <v>154.5</v>
      </c>
      <c r="DY12" s="20">
        <f t="shared" si="2"/>
        <v>323.90000000000003</v>
      </c>
      <c r="DZ12" s="20">
        <f t="shared" si="2"/>
        <v>795.1</v>
      </c>
      <c r="EA12" s="20">
        <f t="shared" ref="EA12:FX12" si="3">EA8+EA9+EA11</f>
        <v>600.9</v>
      </c>
      <c r="EB12" s="20">
        <f t="shared" si="3"/>
        <v>574.9</v>
      </c>
      <c r="EC12" s="20">
        <f t="shared" si="3"/>
        <v>301.39999999999998</v>
      </c>
      <c r="ED12" s="20">
        <f t="shared" si="3"/>
        <v>1621.8</v>
      </c>
      <c r="EE12" s="20">
        <f t="shared" si="3"/>
        <v>179.5</v>
      </c>
      <c r="EF12" s="20">
        <f t="shared" si="3"/>
        <v>1481.7</v>
      </c>
      <c r="EG12" s="20">
        <f t="shared" si="3"/>
        <v>276.5</v>
      </c>
      <c r="EH12" s="20">
        <f t="shared" si="3"/>
        <v>212</v>
      </c>
      <c r="EI12" s="20">
        <f t="shared" si="3"/>
        <v>14889.5</v>
      </c>
      <c r="EJ12" s="20">
        <f t="shared" si="3"/>
        <v>10313.5</v>
      </c>
      <c r="EK12" s="20">
        <f t="shared" si="3"/>
        <v>698.8</v>
      </c>
      <c r="EL12" s="20">
        <f t="shared" si="3"/>
        <v>472.70000000000005</v>
      </c>
      <c r="EM12" s="20">
        <f t="shared" si="3"/>
        <v>422.7</v>
      </c>
      <c r="EN12" s="20">
        <f t="shared" si="3"/>
        <v>1114</v>
      </c>
      <c r="EO12" s="20">
        <f t="shared" si="3"/>
        <v>361.2</v>
      </c>
      <c r="EP12" s="20">
        <f t="shared" si="3"/>
        <v>382</v>
      </c>
      <c r="EQ12" s="20">
        <f t="shared" si="3"/>
        <v>2637.3999999999996</v>
      </c>
      <c r="ER12" s="20">
        <f t="shared" si="3"/>
        <v>298.09999999999997</v>
      </c>
      <c r="ES12" s="20">
        <f t="shared" si="3"/>
        <v>147</v>
      </c>
      <c r="ET12" s="20">
        <f t="shared" si="3"/>
        <v>218.5</v>
      </c>
      <c r="EU12" s="20">
        <f t="shared" si="3"/>
        <v>573.5</v>
      </c>
      <c r="EV12" s="20">
        <f t="shared" si="3"/>
        <v>72.600000000000009</v>
      </c>
      <c r="EW12" s="20">
        <f t="shared" si="3"/>
        <v>878</v>
      </c>
      <c r="EX12" s="20">
        <f t="shared" si="3"/>
        <v>184.7</v>
      </c>
      <c r="EY12" s="20">
        <f t="shared" si="3"/>
        <v>819.3</v>
      </c>
      <c r="EZ12" s="20">
        <f t="shared" si="3"/>
        <v>141</v>
      </c>
      <c r="FA12" s="20">
        <f t="shared" si="3"/>
        <v>3461.6</v>
      </c>
      <c r="FB12" s="20">
        <f t="shared" si="3"/>
        <v>355.8</v>
      </c>
      <c r="FC12" s="20">
        <f t="shared" si="3"/>
        <v>2155.4</v>
      </c>
      <c r="FD12" s="20">
        <f t="shared" si="3"/>
        <v>361</v>
      </c>
      <c r="FE12" s="20">
        <f t="shared" si="3"/>
        <v>97</v>
      </c>
      <c r="FF12" s="20">
        <f t="shared" si="3"/>
        <v>201.5</v>
      </c>
      <c r="FG12" s="20">
        <f t="shared" si="3"/>
        <v>126.7</v>
      </c>
      <c r="FH12" s="20">
        <f t="shared" si="3"/>
        <v>79</v>
      </c>
      <c r="FI12" s="20">
        <f t="shared" si="3"/>
        <v>1854</v>
      </c>
      <c r="FJ12" s="20">
        <f t="shared" si="3"/>
        <v>2032.8999999999999</v>
      </c>
      <c r="FK12" s="20">
        <f t="shared" si="3"/>
        <v>2538.8000000000002</v>
      </c>
      <c r="FL12" s="20">
        <f t="shared" si="3"/>
        <v>7568</v>
      </c>
      <c r="FM12" s="20">
        <f t="shared" si="3"/>
        <v>3895.7</v>
      </c>
      <c r="FN12" s="20">
        <f t="shared" si="3"/>
        <v>22034.3</v>
      </c>
      <c r="FO12" s="20">
        <f t="shared" si="3"/>
        <v>1127.3000000000002</v>
      </c>
      <c r="FP12" s="20">
        <f t="shared" si="3"/>
        <v>2235.4</v>
      </c>
      <c r="FQ12" s="20">
        <f t="shared" si="3"/>
        <v>933.1</v>
      </c>
      <c r="FR12" s="20">
        <f t="shared" si="3"/>
        <v>173.5</v>
      </c>
      <c r="FS12" s="20">
        <f t="shared" si="3"/>
        <v>209.8</v>
      </c>
      <c r="FT12" s="20">
        <f t="shared" si="3"/>
        <v>66.400000000000006</v>
      </c>
      <c r="FU12" s="20">
        <f t="shared" si="3"/>
        <v>857.6</v>
      </c>
      <c r="FV12" s="20">
        <f t="shared" si="3"/>
        <v>728.7</v>
      </c>
      <c r="FW12" s="20">
        <f t="shared" si="3"/>
        <v>188</v>
      </c>
      <c r="FX12" s="20">
        <f t="shared" si="3"/>
        <v>59</v>
      </c>
      <c r="FY12" s="15"/>
      <c r="FZ12" s="15">
        <f t="shared" si="0"/>
        <v>855365.49999999965</v>
      </c>
      <c r="GA12" s="15"/>
      <c r="GB12" s="16"/>
      <c r="GC12" s="15"/>
      <c r="GD12" s="15"/>
      <c r="GE12" s="15"/>
      <c r="GF12" s="15"/>
      <c r="GG12" s="21"/>
      <c r="GH12" s="21"/>
      <c r="GI12" s="21"/>
      <c r="GJ12" s="21"/>
      <c r="GK12" s="21"/>
      <c r="GL12" s="21"/>
      <c r="GM12" s="21"/>
    </row>
    <row r="13" spans="1:256" s="17" customFormat="1" x14ac:dyDescent="0.25">
      <c r="A13" s="3" t="s">
        <v>258</v>
      </c>
      <c r="B13" s="13" t="s">
        <v>259</v>
      </c>
      <c r="C13" s="20">
        <v>2340.1</v>
      </c>
      <c r="D13" s="20">
        <v>0</v>
      </c>
      <c r="E13" s="20">
        <v>0</v>
      </c>
      <c r="F13" s="20">
        <v>0</v>
      </c>
      <c r="G13" s="20">
        <v>0</v>
      </c>
      <c r="H13" s="20">
        <v>0</v>
      </c>
      <c r="I13" s="20">
        <v>0</v>
      </c>
      <c r="J13" s="20">
        <v>0</v>
      </c>
      <c r="K13" s="20">
        <v>0</v>
      </c>
      <c r="L13" s="20">
        <v>0</v>
      </c>
      <c r="M13" s="20">
        <v>0</v>
      </c>
      <c r="N13" s="20">
        <v>300</v>
      </c>
      <c r="O13" s="20">
        <v>0</v>
      </c>
      <c r="P13" s="20">
        <v>0</v>
      </c>
      <c r="Q13" s="20">
        <v>0</v>
      </c>
      <c r="R13" s="20">
        <v>1625</v>
      </c>
      <c r="S13" s="20">
        <v>3</v>
      </c>
      <c r="T13" s="20">
        <v>0</v>
      </c>
      <c r="U13" s="20">
        <v>0</v>
      </c>
      <c r="V13" s="20">
        <v>0</v>
      </c>
      <c r="W13" s="20">
        <v>0</v>
      </c>
      <c r="X13" s="20">
        <v>0</v>
      </c>
      <c r="Y13" s="20">
        <v>1907.6</v>
      </c>
      <c r="Z13" s="20">
        <v>0</v>
      </c>
      <c r="AA13" s="20">
        <v>0</v>
      </c>
      <c r="AB13" s="20">
        <v>74</v>
      </c>
      <c r="AC13" s="20">
        <v>0</v>
      </c>
      <c r="AD13" s="20">
        <v>0</v>
      </c>
      <c r="AE13" s="20">
        <v>0</v>
      </c>
      <c r="AF13" s="20">
        <v>0</v>
      </c>
      <c r="AG13" s="20">
        <v>0</v>
      </c>
      <c r="AH13" s="20">
        <v>0</v>
      </c>
      <c r="AI13" s="20">
        <v>0</v>
      </c>
      <c r="AJ13" s="20">
        <v>0</v>
      </c>
      <c r="AK13" s="20">
        <v>0</v>
      </c>
      <c r="AL13" s="20">
        <v>0</v>
      </c>
      <c r="AM13" s="20">
        <v>0</v>
      </c>
      <c r="AN13" s="20">
        <v>0</v>
      </c>
      <c r="AO13" s="20">
        <v>0</v>
      </c>
      <c r="AP13" s="20">
        <v>256</v>
      </c>
      <c r="AQ13" s="20">
        <v>0</v>
      </c>
      <c r="AR13" s="20">
        <v>1919</v>
      </c>
      <c r="AS13" s="20">
        <v>0</v>
      </c>
      <c r="AT13" s="20">
        <v>0</v>
      </c>
      <c r="AU13" s="20">
        <v>0</v>
      </c>
      <c r="AV13" s="20">
        <v>0</v>
      </c>
      <c r="AW13" s="20">
        <v>0</v>
      </c>
      <c r="AX13" s="20">
        <v>0</v>
      </c>
      <c r="AY13" s="20">
        <v>0</v>
      </c>
      <c r="AZ13" s="20">
        <v>0</v>
      </c>
      <c r="BA13" s="20">
        <v>0</v>
      </c>
      <c r="BB13" s="20">
        <v>0</v>
      </c>
      <c r="BC13" s="20">
        <v>267.39999999999998</v>
      </c>
      <c r="BD13" s="20">
        <v>0</v>
      </c>
      <c r="BE13" s="20">
        <v>0</v>
      </c>
      <c r="BF13" s="20">
        <v>890.7</v>
      </c>
      <c r="BG13" s="20">
        <v>0</v>
      </c>
      <c r="BH13" s="20">
        <v>31</v>
      </c>
      <c r="BI13" s="20">
        <v>5</v>
      </c>
      <c r="BJ13" s="20">
        <v>0</v>
      </c>
      <c r="BK13" s="20">
        <v>8607.7999999999993</v>
      </c>
      <c r="BL13" s="20">
        <v>0</v>
      </c>
      <c r="BM13" s="20">
        <v>0</v>
      </c>
      <c r="BN13" s="20">
        <v>0</v>
      </c>
      <c r="BO13" s="20">
        <v>0</v>
      </c>
      <c r="BP13" s="20">
        <v>0</v>
      </c>
      <c r="BQ13" s="20">
        <v>0</v>
      </c>
      <c r="BR13" s="20">
        <v>0</v>
      </c>
      <c r="BS13" s="20">
        <v>0</v>
      </c>
      <c r="BT13" s="20">
        <v>0</v>
      </c>
      <c r="BU13" s="20">
        <v>0</v>
      </c>
      <c r="BV13" s="20">
        <v>0</v>
      </c>
      <c r="BW13" s="20">
        <v>0</v>
      </c>
      <c r="BX13" s="20">
        <v>0</v>
      </c>
      <c r="BY13" s="20">
        <v>0</v>
      </c>
      <c r="BZ13" s="20">
        <v>0</v>
      </c>
      <c r="CA13" s="20">
        <v>0</v>
      </c>
      <c r="CB13" s="20">
        <v>286</v>
      </c>
      <c r="CC13" s="20">
        <v>0</v>
      </c>
      <c r="CD13" s="20">
        <v>0</v>
      </c>
      <c r="CE13" s="20">
        <v>0</v>
      </c>
      <c r="CF13" s="20">
        <v>0</v>
      </c>
      <c r="CG13" s="20">
        <v>0</v>
      </c>
      <c r="CH13" s="20">
        <v>0</v>
      </c>
      <c r="CI13" s="20">
        <v>0</v>
      </c>
      <c r="CJ13" s="20">
        <v>0</v>
      </c>
      <c r="CK13" s="20">
        <v>845.1</v>
      </c>
      <c r="CL13" s="20">
        <v>11</v>
      </c>
      <c r="CM13" s="20">
        <v>41</v>
      </c>
      <c r="CN13" s="20">
        <v>279.3</v>
      </c>
      <c r="CO13" s="20">
        <v>0</v>
      </c>
      <c r="CP13" s="20">
        <v>0</v>
      </c>
      <c r="CQ13" s="20">
        <v>0</v>
      </c>
      <c r="CR13" s="20">
        <v>0</v>
      </c>
      <c r="CS13" s="20">
        <v>0</v>
      </c>
      <c r="CT13" s="20">
        <v>0</v>
      </c>
      <c r="CU13" s="20">
        <v>378</v>
      </c>
      <c r="CV13" s="20">
        <v>0</v>
      </c>
      <c r="CW13" s="20">
        <v>0</v>
      </c>
      <c r="CX13" s="20">
        <v>0</v>
      </c>
      <c r="CY13" s="20">
        <v>0</v>
      </c>
      <c r="CZ13" s="20">
        <v>0</v>
      </c>
      <c r="DA13" s="20">
        <v>0</v>
      </c>
      <c r="DB13" s="20">
        <v>0</v>
      </c>
      <c r="DC13" s="20">
        <v>0</v>
      </c>
      <c r="DD13" s="20">
        <v>0</v>
      </c>
      <c r="DE13" s="20">
        <v>0</v>
      </c>
      <c r="DF13" s="20">
        <v>0</v>
      </c>
      <c r="DG13" s="20">
        <v>0</v>
      </c>
      <c r="DH13" s="20">
        <v>0</v>
      </c>
      <c r="DI13" s="20">
        <v>1</v>
      </c>
      <c r="DJ13" s="20">
        <v>1</v>
      </c>
      <c r="DK13" s="20">
        <v>0</v>
      </c>
      <c r="DL13" s="20">
        <v>0</v>
      </c>
      <c r="DM13" s="20">
        <v>0</v>
      </c>
      <c r="DN13" s="20">
        <v>0</v>
      </c>
      <c r="DO13" s="20">
        <v>0</v>
      </c>
      <c r="DP13" s="20">
        <v>0</v>
      </c>
      <c r="DQ13" s="20">
        <v>0</v>
      </c>
      <c r="DR13" s="20">
        <v>0</v>
      </c>
      <c r="DS13" s="20">
        <v>0</v>
      </c>
      <c r="DT13" s="20">
        <v>0</v>
      </c>
      <c r="DU13" s="20">
        <v>0</v>
      </c>
      <c r="DV13" s="20">
        <v>0</v>
      </c>
      <c r="DW13" s="20">
        <v>0</v>
      </c>
      <c r="DX13" s="20">
        <v>0</v>
      </c>
      <c r="DY13" s="20">
        <v>0</v>
      </c>
      <c r="DZ13" s="20">
        <v>0</v>
      </c>
      <c r="EA13" s="20">
        <v>0</v>
      </c>
      <c r="EB13" s="20">
        <v>0</v>
      </c>
      <c r="EC13" s="20">
        <v>0</v>
      </c>
      <c r="ED13" s="20">
        <v>0</v>
      </c>
      <c r="EE13" s="20">
        <v>0</v>
      </c>
      <c r="EF13" s="20">
        <v>0</v>
      </c>
      <c r="EG13" s="20">
        <v>0</v>
      </c>
      <c r="EH13" s="20">
        <v>0</v>
      </c>
      <c r="EI13" s="20">
        <v>0</v>
      </c>
      <c r="EJ13" s="20">
        <v>220</v>
      </c>
      <c r="EK13" s="20">
        <v>0</v>
      </c>
      <c r="EL13" s="20">
        <v>0</v>
      </c>
      <c r="EM13" s="20">
        <v>0</v>
      </c>
      <c r="EN13" s="20">
        <v>113</v>
      </c>
      <c r="EO13" s="20">
        <v>0</v>
      </c>
      <c r="EP13" s="20">
        <v>0</v>
      </c>
      <c r="EQ13" s="20">
        <v>0</v>
      </c>
      <c r="ER13" s="20">
        <v>0</v>
      </c>
      <c r="ES13" s="20">
        <v>0</v>
      </c>
      <c r="ET13" s="20">
        <v>0</v>
      </c>
      <c r="EU13" s="20">
        <v>0</v>
      </c>
      <c r="EV13" s="20">
        <v>0</v>
      </c>
      <c r="EW13" s="20">
        <v>0</v>
      </c>
      <c r="EX13" s="20">
        <v>0</v>
      </c>
      <c r="EY13" s="20">
        <v>550</v>
      </c>
      <c r="EZ13" s="20">
        <v>0</v>
      </c>
      <c r="FA13" s="20">
        <v>0</v>
      </c>
      <c r="FB13" s="20">
        <v>0</v>
      </c>
      <c r="FC13" s="20">
        <v>0</v>
      </c>
      <c r="FD13" s="20">
        <v>0</v>
      </c>
      <c r="FE13" s="20">
        <v>0</v>
      </c>
      <c r="FF13" s="20">
        <v>0</v>
      </c>
      <c r="FG13" s="20">
        <v>0</v>
      </c>
      <c r="FH13" s="20">
        <v>0</v>
      </c>
      <c r="FI13" s="20">
        <v>0</v>
      </c>
      <c r="FJ13" s="20">
        <v>0</v>
      </c>
      <c r="FK13" s="20">
        <v>0</v>
      </c>
      <c r="FL13" s="20">
        <v>0</v>
      </c>
      <c r="FM13" s="20">
        <v>0</v>
      </c>
      <c r="FN13" s="20">
        <v>0</v>
      </c>
      <c r="FO13" s="20">
        <v>0</v>
      </c>
      <c r="FP13" s="20">
        <v>0</v>
      </c>
      <c r="FQ13" s="20">
        <v>0</v>
      </c>
      <c r="FR13" s="20">
        <v>0</v>
      </c>
      <c r="FS13" s="20">
        <v>0</v>
      </c>
      <c r="FT13" s="20">
        <v>0</v>
      </c>
      <c r="FU13" s="20">
        <v>0</v>
      </c>
      <c r="FV13" s="20">
        <v>0</v>
      </c>
      <c r="FW13" s="20">
        <v>0</v>
      </c>
      <c r="FX13" s="20">
        <v>0</v>
      </c>
      <c r="FY13" s="18"/>
      <c r="FZ13" s="15">
        <f t="shared" si="0"/>
        <v>20951.999999999996</v>
      </c>
      <c r="GA13" s="15"/>
      <c r="GB13" s="15"/>
      <c r="GC13" s="15"/>
      <c r="GD13" s="15"/>
      <c r="GE13" s="15"/>
      <c r="GF13" s="15"/>
      <c r="GG13" s="21"/>
      <c r="GH13" s="21"/>
      <c r="GI13" s="21"/>
      <c r="GJ13" s="21"/>
      <c r="GK13" s="21"/>
      <c r="GL13" s="21"/>
      <c r="GM13" s="21"/>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row>
    <row r="14" spans="1:256" x14ac:dyDescent="0.25">
      <c r="A14" s="3" t="s">
        <v>260</v>
      </c>
      <c r="B14" s="13" t="s">
        <v>261</v>
      </c>
      <c r="C14" s="23">
        <v>3</v>
      </c>
      <c r="D14" s="23">
        <v>2</v>
      </c>
      <c r="E14" s="23">
        <v>0</v>
      </c>
      <c r="F14" s="23">
        <v>1.5</v>
      </c>
      <c r="G14" s="23">
        <v>1</v>
      </c>
      <c r="H14" s="23">
        <v>2</v>
      </c>
      <c r="I14" s="23">
        <v>6.5</v>
      </c>
      <c r="J14" s="23">
        <v>1</v>
      </c>
      <c r="K14" s="23">
        <v>0</v>
      </c>
      <c r="L14" s="23">
        <v>1</v>
      </c>
      <c r="M14" s="23">
        <v>0</v>
      </c>
      <c r="N14" s="23">
        <v>18</v>
      </c>
      <c r="O14" s="23">
        <v>0</v>
      </c>
      <c r="P14" s="23">
        <v>0</v>
      </c>
      <c r="Q14" s="23">
        <v>137</v>
      </c>
      <c r="R14" s="23">
        <v>0</v>
      </c>
      <c r="S14" s="23">
        <v>0</v>
      </c>
      <c r="T14" s="23">
        <v>0</v>
      </c>
      <c r="U14" s="23">
        <v>0</v>
      </c>
      <c r="V14" s="23">
        <v>0</v>
      </c>
      <c r="W14" s="23">
        <v>0</v>
      </c>
      <c r="X14" s="23">
        <v>0</v>
      </c>
      <c r="Y14" s="23">
        <v>1</v>
      </c>
      <c r="Z14" s="23">
        <v>1</v>
      </c>
      <c r="AA14" s="23">
        <v>0</v>
      </c>
      <c r="AB14" s="23">
        <v>0</v>
      </c>
      <c r="AC14" s="23">
        <v>0</v>
      </c>
      <c r="AD14" s="23">
        <v>0</v>
      </c>
      <c r="AE14" s="23">
        <v>1</v>
      </c>
      <c r="AF14" s="23">
        <v>0</v>
      </c>
      <c r="AG14" s="23">
        <v>0</v>
      </c>
      <c r="AH14" s="23">
        <v>0</v>
      </c>
      <c r="AI14" s="23">
        <v>0</v>
      </c>
      <c r="AJ14" s="23">
        <v>0</v>
      </c>
      <c r="AK14" s="23">
        <v>0</v>
      </c>
      <c r="AL14" s="23">
        <v>0</v>
      </c>
      <c r="AM14" s="23">
        <v>0</v>
      </c>
      <c r="AN14" s="23">
        <v>0</v>
      </c>
      <c r="AO14" s="23">
        <v>1</v>
      </c>
      <c r="AP14" s="23">
        <v>72</v>
      </c>
      <c r="AQ14" s="23">
        <v>0</v>
      </c>
      <c r="AR14" s="23">
        <v>2</v>
      </c>
      <c r="AS14" s="23">
        <v>1</v>
      </c>
      <c r="AT14" s="23">
        <v>2</v>
      </c>
      <c r="AU14" s="23">
        <v>0</v>
      </c>
      <c r="AV14" s="23">
        <v>0</v>
      </c>
      <c r="AW14" s="23">
        <v>0</v>
      </c>
      <c r="AX14" s="23">
        <v>0</v>
      </c>
      <c r="AY14" s="23">
        <v>0</v>
      </c>
      <c r="AZ14" s="23">
        <v>1</v>
      </c>
      <c r="BA14" s="23">
        <v>8</v>
      </c>
      <c r="BB14" s="23">
        <v>1.5</v>
      </c>
      <c r="BC14" s="23">
        <v>5</v>
      </c>
      <c r="BD14" s="23">
        <v>0</v>
      </c>
      <c r="BE14" s="23">
        <v>0</v>
      </c>
      <c r="BF14" s="23">
        <v>14.5</v>
      </c>
      <c r="BG14" s="23">
        <v>0</v>
      </c>
      <c r="BH14" s="23">
        <v>0</v>
      </c>
      <c r="BI14" s="23">
        <v>1</v>
      </c>
      <c r="BJ14" s="23">
        <v>3</v>
      </c>
      <c r="BK14" s="23">
        <v>27.5</v>
      </c>
      <c r="BL14" s="23">
        <v>8</v>
      </c>
      <c r="BM14" s="23">
        <v>0</v>
      </c>
      <c r="BN14" s="23">
        <v>0</v>
      </c>
      <c r="BO14" s="23">
        <v>1</v>
      </c>
      <c r="BP14" s="23">
        <v>0</v>
      </c>
      <c r="BQ14" s="23">
        <v>0</v>
      </c>
      <c r="BR14" s="23">
        <v>0</v>
      </c>
      <c r="BS14" s="23">
        <v>0</v>
      </c>
      <c r="BT14" s="23">
        <v>0</v>
      </c>
      <c r="BU14" s="23">
        <v>0</v>
      </c>
      <c r="BV14" s="23">
        <v>0</v>
      </c>
      <c r="BW14" s="23">
        <v>1</v>
      </c>
      <c r="BX14" s="23">
        <v>0</v>
      </c>
      <c r="BY14" s="23">
        <v>0</v>
      </c>
      <c r="BZ14" s="23">
        <v>0</v>
      </c>
      <c r="CA14" s="23">
        <v>0</v>
      </c>
      <c r="CB14" s="23">
        <v>29</v>
      </c>
      <c r="CC14" s="23">
        <v>0</v>
      </c>
      <c r="CD14" s="23">
        <v>0</v>
      </c>
      <c r="CE14" s="23">
        <v>0</v>
      </c>
      <c r="CF14" s="23">
        <v>0</v>
      </c>
      <c r="CG14" s="23">
        <v>0</v>
      </c>
      <c r="CH14" s="23">
        <v>0</v>
      </c>
      <c r="CI14" s="23">
        <v>0</v>
      </c>
      <c r="CJ14" s="23">
        <v>0</v>
      </c>
      <c r="CK14" s="23">
        <v>0</v>
      </c>
      <c r="CL14" s="23">
        <v>0</v>
      </c>
      <c r="CM14" s="23">
        <v>0</v>
      </c>
      <c r="CN14" s="23">
        <v>57.5</v>
      </c>
      <c r="CO14" s="23">
        <v>22.5</v>
      </c>
      <c r="CP14" s="23">
        <v>0</v>
      </c>
      <c r="CQ14" s="23">
        <v>0</v>
      </c>
      <c r="CR14" s="23">
        <v>0</v>
      </c>
      <c r="CS14" s="23">
        <v>0</v>
      </c>
      <c r="CT14" s="23">
        <v>0</v>
      </c>
      <c r="CU14" s="23">
        <v>2</v>
      </c>
      <c r="CV14" s="23">
        <v>0</v>
      </c>
      <c r="CW14" s="23">
        <v>0</v>
      </c>
      <c r="CX14" s="23">
        <v>1</v>
      </c>
      <c r="CY14" s="23">
        <v>0</v>
      </c>
      <c r="CZ14" s="23">
        <v>0</v>
      </c>
      <c r="DA14" s="23">
        <v>0</v>
      </c>
      <c r="DB14" s="23">
        <v>0</v>
      </c>
      <c r="DC14" s="23">
        <v>0</v>
      </c>
      <c r="DD14" s="23">
        <v>0</v>
      </c>
      <c r="DE14" s="23">
        <v>0</v>
      </c>
      <c r="DF14" s="23">
        <v>24.5</v>
      </c>
      <c r="DG14" s="23">
        <v>0</v>
      </c>
      <c r="DH14" s="23">
        <v>0</v>
      </c>
      <c r="DI14" s="23">
        <v>2</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1</v>
      </c>
      <c r="EA14" s="23">
        <v>0</v>
      </c>
      <c r="EB14" s="23">
        <v>0</v>
      </c>
      <c r="EC14" s="23">
        <v>0</v>
      </c>
      <c r="ED14" s="23">
        <v>0</v>
      </c>
      <c r="EE14" s="23">
        <v>3</v>
      </c>
      <c r="EF14" s="23">
        <v>1</v>
      </c>
      <c r="EG14" s="23">
        <v>0</v>
      </c>
      <c r="EH14" s="23">
        <v>1</v>
      </c>
      <c r="EI14" s="23">
        <v>4</v>
      </c>
      <c r="EJ14" s="23">
        <v>12</v>
      </c>
      <c r="EK14" s="23">
        <v>0</v>
      </c>
      <c r="EL14" s="23">
        <v>0</v>
      </c>
      <c r="EM14" s="23">
        <v>0</v>
      </c>
      <c r="EN14" s="23">
        <v>0</v>
      </c>
      <c r="EO14" s="23">
        <v>0</v>
      </c>
      <c r="EP14" s="23">
        <v>0</v>
      </c>
      <c r="EQ14" s="23">
        <v>0</v>
      </c>
      <c r="ER14" s="23">
        <v>1</v>
      </c>
      <c r="ES14" s="23">
        <v>0</v>
      </c>
      <c r="ET14" s="23">
        <v>0</v>
      </c>
      <c r="EU14" s="23">
        <v>0</v>
      </c>
      <c r="EV14" s="23">
        <v>0</v>
      </c>
      <c r="EW14" s="23">
        <v>0</v>
      </c>
      <c r="EX14" s="23">
        <v>0</v>
      </c>
      <c r="EY14" s="23">
        <v>0</v>
      </c>
      <c r="EZ14" s="23">
        <v>0</v>
      </c>
      <c r="FA14" s="23">
        <v>1</v>
      </c>
      <c r="FB14" s="23">
        <v>0</v>
      </c>
      <c r="FC14" s="23">
        <v>0</v>
      </c>
      <c r="FD14" s="23">
        <v>0</v>
      </c>
      <c r="FE14" s="23">
        <v>0</v>
      </c>
      <c r="FF14" s="23">
        <v>0</v>
      </c>
      <c r="FG14" s="23">
        <v>0</v>
      </c>
      <c r="FH14" s="23">
        <v>0</v>
      </c>
      <c r="FI14" s="23">
        <v>1</v>
      </c>
      <c r="FJ14" s="23">
        <v>0</v>
      </c>
      <c r="FK14" s="23">
        <v>0</v>
      </c>
      <c r="FL14" s="23">
        <v>0</v>
      </c>
      <c r="FM14" s="23">
        <v>0</v>
      </c>
      <c r="FN14" s="23">
        <v>5.5</v>
      </c>
      <c r="FO14" s="23">
        <v>0</v>
      </c>
      <c r="FP14" s="23">
        <v>0</v>
      </c>
      <c r="FQ14" s="23">
        <v>0</v>
      </c>
      <c r="FR14" s="23">
        <v>0</v>
      </c>
      <c r="FS14" s="23">
        <v>0</v>
      </c>
      <c r="FT14" s="23">
        <v>0</v>
      </c>
      <c r="FU14" s="23">
        <v>0</v>
      </c>
      <c r="FV14" s="23">
        <v>0</v>
      </c>
      <c r="FW14" s="23">
        <v>0</v>
      </c>
      <c r="FX14" s="23">
        <v>0</v>
      </c>
      <c r="FY14" s="23">
        <v>0</v>
      </c>
      <c r="FZ14" s="15">
        <f t="shared" si="0"/>
        <v>494.5</v>
      </c>
      <c r="GA14" s="15"/>
      <c r="GB14" s="15"/>
      <c r="GC14" s="15"/>
      <c r="GD14" s="15"/>
      <c r="GE14" s="15"/>
      <c r="GF14" s="15"/>
      <c r="GG14" s="21"/>
      <c r="GH14" s="21"/>
      <c r="GI14" s="21"/>
      <c r="GJ14" s="21"/>
      <c r="GK14" s="21"/>
      <c r="GL14" s="21"/>
      <c r="GM14" s="21"/>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row>
    <row r="15" spans="1:256" x14ac:dyDescent="0.25">
      <c r="A15" s="2" t="s">
        <v>262</v>
      </c>
      <c r="B15" s="13" t="s">
        <v>263</v>
      </c>
      <c r="C15" s="15">
        <f t="shared" ref="C15:BN15" si="4">C12-C13-C14</f>
        <v>6389.9</v>
      </c>
      <c r="D15" s="15">
        <f t="shared" si="4"/>
        <v>36623.5</v>
      </c>
      <c r="E15" s="15">
        <f t="shared" si="4"/>
        <v>5842.7</v>
      </c>
      <c r="F15" s="15">
        <f t="shared" si="4"/>
        <v>19113.199999999997</v>
      </c>
      <c r="G15" s="15">
        <f t="shared" si="4"/>
        <v>1085</v>
      </c>
      <c r="H15" s="15">
        <f t="shared" si="4"/>
        <v>1033.4000000000001</v>
      </c>
      <c r="I15" s="15">
        <f t="shared" si="4"/>
        <v>8301.7000000000007</v>
      </c>
      <c r="J15" s="15">
        <f t="shared" si="4"/>
        <v>2354.5</v>
      </c>
      <c r="K15" s="15">
        <f t="shared" si="4"/>
        <v>260</v>
      </c>
      <c r="L15" s="15">
        <f t="shared" si="4"/>
        <v>2388.8999999999996</v>
      </c>
      <c r="M15" s="15">
        <f t="shared" si="4"/>
        <v>1198.5999999999999</v>
      </c>
      <c r="N15" s="15">
        <f t="shared" si="4"/>
        <v>54271.199999999997</v>
      </c>
      <c r="O15" s="15">
        <f t="shared" si="4"/>
        <v>14143.800000000001</v>
      </c>
      <c r="P15" s="15">
        <f t="shared" si="4"/>
        <v>252</v>
      </c>
      <c r="Q15" s="15">
        <f t="shared" si="4"/>
        <v>37048.400000000001</v>
      </c>
      <c r="R15" s="15">
        <f t="shared" si="4"/>
        <v>481.90000000000009</v>
      </c>
      <c r="S15" s="15">
        <f t="shared" si="4"/>
        <v>1696</v>
      </c>
      <c r="T15" s="15">
        <f t="shared" si="4"/>
        <v>138.5</v>
      </c>
      <c r="U15" s="15">
        <f t="shared" si="4"/>
        <v>55</v>
      </c>
      <c r="V15" s="15">
        <f t="shared" si="4"/>
        <v>275.5</v>
      </c>
      <c r="W15" s="15">
        <f t="shared" si="4"/>
        <v>79.5</v>
      </c>
      <c r="X15" s="15">
        <f t="shared" si="4"/>
        <v>40.700000000000003</v>
      </c>
      <c r="Y15" s="15">
        <f t="shared" si="4"/>
        <v>536.30000000000018</v>
      </c>
      <c r="Z15" s="15">
        <f t="shared" si="4"/>
        <v>210.5</v>
      </c>
      <c r="AA15" s="15">
        <f t="shared" si="4"/>
        <v>31250.100000000002</v>
      </c>
      <c r="AB15" s="15">
        <f t="shared" si="4"/>
        <v>29666.9</v>
      </c>
      <c r="AC15" s="15">
        <f t="shared" si="4"/>
        <v>1000.4</v>
      </c>
      <c r="AD15" s="15">
        <f t="shared" si="4"/>
        <v>1257</v>
      </c>
      <c r="AE15" s="15">
        <f t="shared" si="4"/>
        <v>93.4</v>
      </c>
      <c r="AF15" s="15">
        <f t="shared" si="4"/>
        <v>182.5</v>
      </c>
      <c r="AG15" s="15">
        <f t="shared" si="4"/>
        <v>629.5</v>
      </c>
      <c r="AH15" s="15">
        <f t="shared" si="4"/>
        <v>1073.5</v>
      </c>
      <c r="AI15" s="15">
        <f t="shared" si="4"/>
        <v>327.5</v>
      </c>
      <c r="AJ15" s="15">
        <f t="shared" si="4"/>
        <v>151</v>
      </c>
      <c r="AK15" s="15">
        <f t="shared" si="4"/>
        <v>190</v>
      </c>
      <c r="AL15" s="15">
        <f t="shared" si="4"/>
        <v>259.5</v>
      </c>
      <c r="AM15" s="15">
        <f t="shared" si="4"/>
        <v>434</v>
      </c>
      <c r="AN15" s="15">
        <f t="shared" si="4"/>
        <v>383</v>
      </c>
      <c r="AO15" s="15">
        <f t="shared" si="4"/>
        <v>4658</v>
      </c>
      <c r="AP15" s="15">
        <f t="shared" si="4"/>
        <v>86860.3</v>
      </c>
      <c r="AQ15" s="15">
        <f t="shared" si="4"/>
        <v>224.70000000000002</v>
      </c>
      <c r="AR15" s="15">
        <f t="shared" si="4"/>
        <v>62702.3</v>
      </c>
      <c r="AS15" s="15">
        <f t="shared" si="4"/>
        <v>6435.5999999999995</v>
      </c>
      <c r="AT15" s="15">
        <f t="shared" si="4"/>
        <v>2250</v>
      </c>
      <c r="AU15" s="15">
        <f t="shared" si="4"/>
        <v>238</v>
      </c>
      <c r="AV15" s="15">
        <f t="shared" si="4"/>
        <v>314.5</v>
      </c>
      <c r="AW15" s="15">
        <f t="shared" si="4"/>
        <v>231.5</v>
      </c>
      <c r="AX15" s="15">
        <f t="shared" si="4"/>
        <v>39.5</v>
      </c>
      <c r="AY15" s="15">
        <f t="shared" si="4"/>
        <v>451</v>
      </c>
      <c r="AZ15" s="15">
        <f t="shared" si="4"/>
        <v>11181.699999999999</v>
      </c>
      <c r="BA15" s="15">
        <f t="shared" si="4"/>
        <v>9352.5</v>
      </c>
      <c r="BB15" s="15">
        <f t="shared" si="4"/>
        <v>8214.9</v>
      </c>
      <c r="BC15" s="15">
        <f t="shared" si="4"/>
        <v>24237</v>
      </c>
      <c r="BD15" s="15">
        <f t="shared" si="4"/>
        <v>5187</v>
      </c>
      <c r="BE15" s="15">
        <f t="shared" si="4"/>
        <v>1402.6</v>
      </c>
      <c r="BF15" s="15">
        <f t="shared" si="4"/>
        <v>24986.999999999996</v>
      </c>
      <c r="BG15" s="15">
        <f t="shared" si="4"/>
        <v>1045.7</v>
      </c>
      <c r="BH15" s="15">
        <f t="shared" si="4"/>
        <v>601.79999999999995</v>
      </c>
      <c r="BI15" s="15">
        <f t="shared" si="4"/>
        <v>232.1</v>
      </c>
      <c r="BJ15" s="15">
        <f t="shared" si="4"/>
        <v>6556.5</v>
      </c>
      <c r="BK15" s="15">
        <f t="shared" si="4"/>
        <v>17949.900000000001</v>
      </c>
      <c r="BL15" s="15">
        <f t="shared" si="4"/>
        <v>203</v>
      </c>
      <c r="BM15" s="15">
        <f t="shared" si="4"/>
        <v>269.60000000000002</v>
      </c>
      <c r="BN15" s="15">
        <f t="shared" si="4"/>
        <v>3459.2</v>
      </c>
      <c r="BO15" s="15">
        <f t="shared" ref="BO15:DZ15" si="5">BO12-BO13-BO14</f>
        <v>1301.5999999999999</v>
      </c>
      <c r="BP15" s="15">
        <f t="shared" si="5"/>
        <v>213</v>
      </c>
      <c r="BQ15" s="15">
        <f t="shared" si="5"/>
        <v>5544.9</v>
      </c>
      <c r="BR15" s="15">
        <f t="shared" si="5"/>
        <v>4612.3</v>
      </c>
      <c r="BS15" s="15">
        <f t="shared" si="5"/>
        <v>1258.7</v>
      </c>
      <c r="BT15" s="15">
        <f t="shared" si="5"/>
        <v>441.1</v>
      </c>
      <c r="BU15" s="15">
        <f t="shared" si="5"/>
        <v>431.2</v>
      </c>
      <c r="BV15" s="15">
        <f t="shared" si="5"/>
        <v>1301.5</v>
      </c>
      <c r="BW15" s="15">
        <f t="shared" si="5"/>
        <v>2034.6000000000001</v>
      </c>
      <c r="BX15" s="15">
        <f t="shared" si="5"/>
        <v>85.9</v>
      </c>
      <c r="BY15" s="15">
        <f t="shared" si="5"/>
        <v>506</v>
      </c>
      <c r="BZ15" s="15">
        <f t="shared" si="5"/>
        <v>204.5</v>
      </c>
      <c r="CA15" s="15">
        <f t="shared" si="5"/>
        <v>165</v>
      </c>
      <c r="CB15" s="15">
        <f t="shared" si="5"/>
        <v>79388.399999999994</v>
      </c>
      <c r="CC15" s="15">
        <f t="shared" si="5"/>
        <v>168.1</v>
      </c>
      <c r="CD15" s="15">
        <f t="shared" si="5"/>
        <v>49.5</v>
      </c>
      <c r="CE15" s="15">
        <f t="shared" si="5"/>
        <v>146</v>
      </c>
      <c r="CF15" s="15">
        <f t="shared" si="5"/>
        <v>111.5</v>
      </c>
      <c r="CG15" s="15">
        <f t="shared" si="5"/>
        <v>212.6</v>
      </c>
      <c r="CH15" s="15">
        <f t="shared" si="5"/>
        <v>110.5</v>
      </c>
      <c r="CI15" s="15">
        <f t="shared" si="5"/>
        <v>705</v>
      </c>
      <c r="CJ15" s="15">
        <f t="shared" si="5"/>
        <v>1015.3</v>
      </c>
      <c r="CK15" s="15">
        <f t="shared" si="5"/>
        <v>4394.0999999999995</v>
      </c>
      <c r="CL15" s="15">
        <f t="shared" si="5"/>
        <v>1396.9</v>
      </c>
      <c r="CM15" s="15">
        <f t="shared" si="5"/>
        <v>771.19999999999993</v>
      </c>
      <c r="CN15" s="15">
        <f t="shared" si="5"/>
        <v>29613.3</v>
      </c>
      <c r="CO15" s="15">
        <f t="shared" si="5"/>
        <v>15538.1</v>
      </c>
      <c r="CP15" s="15">
        <f t="shared" si="5"/>
        <v>1081.9000000000001</v>
      </c>
      <c r="CQ15" s="15">
        <f t="shared" si="5"/>
        <v>887.5</v>
      </c>
      <c r="CR15" s="15">
        <f t="shared" si="5"/>
        <v>182.5</v>
      </c>
      <c r="CS15" s="15">
        <f t="shared" si="5"/>
        <v>354.5</v>
      </c>
      <c r="CT15" s="15">
        <f t="shared" si="5"/>
        <v>100.2</v>
      </c>
      <c r="CU15" s="15">
        <f t="shared" si="5"/>
        <v>51.600000000000023</v>
      </c>
      <c r="CV15" s="15">
        <f t="shared" si="5"/>
        <v>43.6</v>
      </c>
      <c r="CW15" s="15">
        <f t="shared" si="5"/>
        <v>197.5</v>
      </c>
      <c r="CX15" s="15">
        <f t="shared" si="5"/>
        <v>458.5</v>
      </c>
      <c r="CY15" s="15">
        <f t="shared" si="5"/>
        <v>44</v>
      </c>
      <c r="CZ15" s="15">
        <f t="shared" si="5"/>
        <v>2093.5</v>
      </c>
      <c r="DA15" s="15">
        <f t="shared" si="5"/>
        <v>191.4</v>
      </c>
      <c r="DB15" s="15">
        <f t="shared" si="5"/>
        <v>303.40000000000003</v>
      </c>
      <c r="DC15" s="15">
        <f t="shared" si="5"/>
        <v>149</v>
      </c>
      <c r="DD15" s="15">
        <f t="shared" si="5"/>
        <v>153.19999999999999</v>
      </c>
      <c r="DE15" s="15">
        <f t="shared" si="5"/>
        <v>399.8</v>
      </c>
      <c r="DF15" s="15">
        <f t="shared" si="5"/>
        <v>21188.7</v>
      </c>
      <c r="DG15" s="15">
        <f t="shared" si="5"/>
        <v>78</v>
      </c>
      <c r="DH15" s="15">
        <f t="shared" si="5"/>
        <v>1973.7</v>
      </c>
      <c r="DI15" s="15">
        <f t="shared" si="5"/>
        <v>2670.7</v>
      </c>
      <c r="DJ15" s="15">
        <f t="shared" si="5"/>
        <v>636.4</v>
      </c>
      <c r="DK15" s="15">
        <f t="shared" si="5"/>
        <v>468.3</v>
      </c>
      <c r="DL15" s="15">
        <f t="shared" si="5"/>
        <v>5925.0999999999995</v>
      </c>
      <c r="DM15" s="15">
        <f t="shared" si="5"/>
        <v>231</v>
      </c>
      <c r="DN15" s="15">
        <f t="shared" si="5"/>
        <v>1373.5</v>
      </c>
      <c r="DO15" s="15">
        <f t="shared" si="5"/>
        <v>3312.5</v>
      </c>
      <c r="DP15" s="15">
        <f t="shared" si="5"/>
        <v>198.5</v>
      </c>
      <c r="DQ15" s="15">
        <f t="shared" si="5"/>
        <v>655.5</v>
      </c>
      <c r="DR15" s="15">
        <f t="shared" si="5"/>
        <v>1440</v>
      </c>
      <c r="DS15" s="15">
        <f t="shared" si="5"/>
        <v>727.5</v>
      </c>
      <c r="DT15" s="15">
        <f t="shared" si="5"/>
        <v>164</v>
      </c>
      <c r="DU15" s="15">
        <f t="shared" si="5"/>
        <v>365</v>
      </c>
      <c r="DV15" s="15">
        <f t="shared" si="5"/>
        <v>202</v>
      </c>
      <c r="DW15" s="15">
        <f t="shared" si="5"/>
        <v>317.10000000000002</v>
      </c>
      <c r="DX15" s="15">
        <f t="shared" si="5"/>
        <v>154.5</v>
      </c>
      <c r="DY15" s="15">
        <f t="shared" si="5"/>
        <v>323.90000000000003</v>
      </c>
      <c r="DZ15" s="15">
        <f t="shared" si="5"/>
        <v>794.1</v>
      </c>
      <c r="EA15" s="15">
        <f t="shared" ref="EA15:FX15" si="6">EA12-EA13-EA14</f>
        <v>600.9</v>
      </c>
      <c r="EB15" s="15">
        <f t="shared" si="6"/>
        <v>574.9</v>
      </c>
      <c r="EC15" s="15">
        <f t="shared" si="6"/>
        <v>301.39999999999998</v>
      </c>
      <c r="ED15" s="15">
        <f t="shared" si="6"/>
        <v>1621.8</v>
      </c>
      <c r="EE15" s="15">
        <f t="shared" si="6"/>
        <v>176.5</v>
      </c>
      <c r="EF15" s="15">
        <f t="shared" si="6"/>
        <v>1480.7</v>
      </c>
      <c r="EG15" s="15">
        <f t="shared" si="6"/>
        <v>276.5</v>
      </c>
      <c r="EH15" s="15">
        <f t="shared" si="6"/>
        <v>211</v>
      </c>
      <c r="EI15" s="15">
        <f t="shared" si="6"/>
        <v>14885.5</v>
      </c>
      <c r="EJ15" s="15">
        <f t="shared" si="6"/>
        <v>10081.5</v>
      </c>
      <c r="EK15" s="15">
        <f t="shared" si="6"/>
        <v>698.8</v>
      </c>
      <c r="EL15" s="15">
        <f t="shared" si="6"/>
        <v>472.70000000000005</v>
      </c>
      <c r="EM15" s="15">
        <f t="shared" si="6"/>
        <v>422.7</v>
      </c>
      <c r="EN15" s="15">
        <f t="shared" si="6"/>
        <v>1001</v>
      </c>
      <c r="EO15" s="15">
        <f t="shared" si="6"/>
        <v>361.2</v>
      </c>
      <c r="EP15" s="15">
        <f t="shared" si="6"/>
        <v>382</v>
      </c>
      <c r="EQ15" s="15">
        <f t="shared" si="6"/>
        <v>2637.3999999999996</v>
      </c>
      <c r="ER15" s="15">
        <f t="shared" si="6"/>
        <v>297.09999999999997</v>
      </c>
      <c r="ES15" s="15">
        <f t="shared" si="6"/>
        <v>147</v>
      </c>
      <c r="ET15" s="15">
        <f t="shared" si="6"/>
        <v>218.5</v>
      </c>
      <c r="EU15" s="15">
        <f t="shared" si="6"/>
        <v>573.5</v>
      </c>
      <c r="EV15" s="15">
        <f t="shared" si="6"/>
        <v>72.600000000000009</v>
      </c>
      <c r="EW15" s="15">
        <f t="shared" si="6"/>
        <v>878</v>
      </c>
      <c r="EX15" s="15">
        <f t="shared" si="6"/>
        <v>184.7</v>
      </c>
      <c r="EY15" s="15">
        <f t="shared" si="6"/>
        <v>269.29999999999995</v>
      </c>
      <c r="EZ15" s="15">
        <f t="shared" si="6"/>
        <v>141</v>
      </c>
      <c r="FA15" s="15">
        <f t="shared" si="6"/>
        <v>3460.6</v>
      </c>
      <c r="FB15" s="15">
        <f t="shared" si="6"/>
        <v>355.8</v>
      </c>
      <c r="FC15" s="15">
        <f t="shared" si="6"/>
        <v>2155.4</v>
      </c>
      <c r="FD15" s="15">
        <f t="shared" si="6"/>
        <v>361</v>
      </c>
      <c r="FE15" s="15">
        <f t="shared" si="6"/>
        <v>97</v>
      </c>
      <c r="FF15" s="15">
        <f t="shared" si="6"/>
        <v>201.5</v>
      </c>
      <c r="FG15" s="15">
        <f t="shared" si="6"/>
        <v>126.7</v>
      </c>
      <c r="FH15" s="15">
        <f t="shared" si="6"/>
        <v>79</v>
      </c>
      <c r="FI15" s="15">
        <f t="shared" si="6"/>
        <v>1853</v>
      </c>
      <c r="FJ15" s="15">
        <f t="shared" si="6"/>
        <v>2032.8999999999999</v>
      </c>
      <c r="FK15" s="15">
        <f t="shared" si="6"/>
        <v>2538.8000000000002</v>
      </c>
      <c r="FL15" s="15">
        <f t="shared" si="6"/>
        <v>7568</v>
      </c>
      <c r="FM15" s="15">
        <f t="shared" si="6"/>
        <v>3895.7</v>
      </c>
      <c r="FN15" s="15">
        <f t="shared" si="6"/>
        <v>22028.799999999999</v>
      </c>
      <c r="FO15" s="15">
        <f t="shared" si="6"/>
        <v>1127.3000000000002</v>
      </c>
      <c r="FP15" s="15">
        <f t="shared" si="6"/>
        <v>2235.4</v>
      </c>
      <c r="FQ15" s="15">
        <f t="shared" si="6"/>
        <v>933.1</v>
      </c>
      <c r="FR15" s="15">
        <f t="shared" si="6"/>
        <v>173.5</v>
      </c>
      <c r="FS15" s="15">
        <f t="shared" si="6"/>
        <v>209.8</v>
      </c>
      <c r="FT15" s="15">
        <f t="shared" si="6"/>
        <v>66.400000000000006</v>
      </c>
      <c r="FU15" s="15">
        <f t="shared" si="6"/>
        <v>857.6</v>
      </c>
      <c r="FV15" s="15">
        <f t="shared" si="6"/>
        <v>728.7</v>
      </c>
      <c r="FW15" s="15">
        <f t="shared" si="6"/>
        <v>188</v>
      </c>
      <c r="FX15" s="15">
        <f t="shared" si="6"/>
        <v>59</v>
      </c>
      <c r="FY15" s="15"/>
      <c r="FZ15" s="16">
        <f t="shared" si="0"/>
        <v>833918.99999999965</v>
      </c>
      <c r="GA15" s="16"/>
      <c r="GB15" s="16"/>
      <c r="GC15" s="16"/>
      <c r="GD15" s="16"/>
      <c r="GE15" s="15"/>
      <c r="GF15" s="15"/>
      <c r="GG15" s="21"/>
      <c r="GH15" s="21"/>
      <c r="GI15" s="21"/>
      <c r="GJ15" s="21"/>
      <c r="GK15" s="21"/>
      <c r="GL15" s="21"/>
      <c r="GM15" s="21"/>
      <c r="GN15" s="24"/>
      <c r="GO15" s="24"/>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6" x14ac:dyDescent="0.25">
      <c r="A16" s="2" t="s">
        <v>264</v>
      </c>
      <c r="B16" s="15" t="s">
        <v>265</v>
      </c>
      <c r="C16" s="25">
        <v>2675</v>
      </c>
      <c r="D16" s="25">
        <v>8819</v>
      </c>
      <c r="E16" s="25">
        <v>3511</v>
      </c>
      <c r="F16" s="25">
        <v>3617</v>
      </c>
      <c r="G16" s="25">
        <v>180</v>
      </c>
      <c r="H16" s="25">
        <v>118</v>
      </c>
      <c r="I16" s="25">
        <v>4546</v>
      </c>
      <c r="J16" s="25">
        <v>861</v>
      </c>
      <c r="K16" s="25">
        <v>101</v>
      </c>
      <c r="L16" s="25">
        <v>859</v>
      </c>
      <c r="M16" s="25">
        <v>702</v>
      </c>
      <c r="N16" s="25">
        <v>8121</v>
      </c>
      <c r="O16" s="25">
        <v>1552</v>
      </c>
      <c r="P16" s="25">
        <v>55</v>
      </c>
      <c r="Q16" s="25">
        <v>16502</v>
      </c>
      <c r="R16" s="25">
        <v>147</v>
      </c>
      <c r="S16" s="25">
        <v>368</v>
      </c>
      <c r="T16" s="25">
        <v>26</v>
      </c>
      <c r="U16" s="25">
        <v>13</v>
      </c>
      <c r="V16" s="25">
        <v>76</v>
      </c>
      <c r="W16" s="25">
        <v>46</v>
      </c>
      <c r="X16" s="25">
        <v>15</v>
      </c>
      <c r="Y16" s="25">
        <v>205</v>
      </c>
      <c r="Z16" s="25">
        <v>84</v>
      </c>
      <c r="AA16" s="25">
        <v>4983</v>
      </c>
      <c r="AB16" s="25">
        <v>3290</v>
      </c>
      <c r="AC16" s="26">
        <v>130</v>
      </c>
      <c r="AD16" s="26">
        <v>204</v>
      </c>
      <c r="AE16" s="26">
        <v>19</v>
      </c>
      <c r="AF16" s="26">
        <v>35</v>
      </c>
      <c r="AG16" s="26">
        <v>121</v>
      </c>
      <c r="AH16" s="25">
        <v>278</v>
      </c>
      <c r="AI16" s="25">
        <v>97</v>
      </c>
      <c r="AJ16" s="25">
        <v>103</v>
      </c>
      <c r="AK16" s="25">
        <v>113</v>
      </c>
      <c r="AL16" s="25">
        <v>107</v>
      </c>
      <c r="AM16" s="25">
        <v>161</v>
      </c>
      <c r="AN16" s="25">
        <v>86</v>
      </c>
      <c r="AO16" s="25">
        <v>1354</v>
      </c>
      <c r="AP16" s="25">
        <v>34699</v>
      </c>
      <c r="AQ16" s="25">
        <v>63</v>
      </c>
      <c r="AR16" s="25">
        <v>4039</v>
      </c>
      <c r="AS16" s="25">
        <v>1338</v>
      </c>
      <c r="AT16" s="25">
        <v>195</v>
      </c>
      <c r="AU16" s="25">
        <v>43</v>
      </c>
      <c r="AV16" s="25">
        <v>49</v>
      </c>
      <c r="AW16" s="25">
        <v>35</v>
      </c>
      <c r="AX16" s="25">
        <v>5</v>
      </c>
      <c r="AY16" s="25">
        <v>124</v>
      </c>
      <c r="AZ16" s="25">
        <v>5051</v>
      </c>
      <c r="BA16" s="25">
        <v>2052</v>
      </c>
      <c r="BB16" s="25">
        <v>1649</v>
      </c>
      <c r="BC16" s="25">
        <v>9594</v>
      </c>
      <c r="BD16" s="25">
        <v>385</v>
      </c>
      <c r="BE16" s="25">
        <v>224</v>
      </c>
      <c r="BF16" s="25">
        <v>1374</v>
      </c>
      <c r="BG16" s="25">
        <v>363</v>
      </c>
      <c r="BH16" s="25">
        <v>76</v>
      </c>
      <c r="BI16" s="25">
        <v>90</v>
      </c>
      <c r="BJ16" s="25">
        <v>282</v>
      </c>
      <c r="BK16" s="25">
        <v>2474</v>
      </c>
      <c r="BL16" s="25">
        <v>39</v>
      </c>
      <c r="BM16" s="25">
        <v>88</v>
      </c>
      <c r="BN16" s="25">
        <v>1068</v>
      </c>
      <c r="BO16" s="25">
        <v>390</v>
      </c>
      <c r="BP16" s="25">
        <v>61</v>
      </c>
      <c r="BQ16" s="25">
        <v>1271</v>
      </c>
      <c r="BR16" s="25">
        <v>1315</v>
      </c>
      <c r="BS16" s="25">
        <v>230</v>
      </c>
      <c r="BT16" s="25">
        <v>57</v>
      </c>
      <c r="BU16" s="25">
        <v>93</v>
      </c>
      <c r="BV16" s="25">
        <v>182</v>
      </c>
      <c r="BW16" s="25">
        <v>260</v>
      </c>
      <c r="BX16" s="25">
        <v>12</v>
      </c>
      <c r="BY16" s="25">
        <v>231</v>
      </c>
      <c r="BZ16" s="25">
        <v>56</v>
      </c>
      <c r="CA16" s="25">
        <v>45</v>
      </c>
      <c r="CB16" s="25">
        <v>13517</v>
      </c>
      <c r="CC16" s="25">
        <v>26</v>
      </c>
      <c r="CD16" s="25">
        <v>11</v>
      </c>
      <c r="CE16" s="25">
        <v>46</v>
      </c>
      <c r="CF16" s="25">
        <v>18</v>
      </c>
      <c r="CG16" s="25">
        <v>49</v>
      </c>
      <c r="CH16" s="25">
        <v>32</v>
      </c>
      <c r="CI16" s="25">
        <v>195</v>
      </c>
      <c r="CJ16" s="25">
        <v>380</v>
      </c>
      <c r="CK16" s="25">
        <v>704</v>
      </c>
      <c r="CL16" s="25">
        <v>173</v>
      </c>
      <c r="CM16" s="25">
        <v>178</v>
      </c>
      <c r="CN16" s="25">
        <v>5002</v>
      </c>
      <c r="CO16" s="25">
        <v>2846</v>
      </c>
      <c r="CP16" s="26">
        <v>231</v>
      </c>
      <c r="CQ16" s="26">
        <v>437</v>
      </c>
      <c r="CR16" s="26">
        <v>49</v>
      </c>
      <c r="CS16" s="26">
        <v>59</v>
      </c>
      <c r="CT16" s="25">
        <v>53</v>
      </c>
      <c r="CU16" s="25">
        <v>42</v>
      </c>
      <c r="CV16" s="25">
        <v>14</v>
      </c>
      <c r="CW16" s="25">
        <v>43</v>
      </c>
      <c r="CX16" s="25">
        <v>87</v>
      </c>
      <c r="CY16" s="25">
        <v>15</v>
      </c>
      <c r="CZ16" s="25">
        <v>520</v>
      </c>
      <c r="DA16" s="25">
        <v>27</v>
      </c>
      <c r="DB16" s="25">
        <v>28</v>
      </c>
      <c r="DC16" s="25">
        <v>22</v>
      </c>
      <c r="DD16" s="25">
        <v>39</v>
      </c>
      <c r="DE16" s="25">
        <v>70</v>
      </c>
      <c r="DF16" s="25">
        <v>5148</v>
      </c>
      <c r="DG16" s="25">
        <v>20</v>
      </c>
      <c r="DH16" s="25">
        <v>487</v>
      </c>
      <c r="DI16" s="25">
        <v>933</v>
      </c>
      <c r="DJ16" s="25">
        <v>196</v>
      </c>
      <c r="DK16" s="25">
        <v>124</v>
      </c>
      <c r="DL16" s="25">
        <v>1649</v>
      </c>
      <c r="DM16" s="26">
        <v>76</v>
      </c>
      <c r="DN16" s="26">
        <v>380</v>
      </c>
      <c r="DO16" s="25">
        <v>1042</v>
      </c>
      <c r="DP16" s="25">
        <v>36</v>
      </c>
      <c r="DQ16" s="25">
        <v>123</v>
      </c>
      <c r="DR16" s="25">
        <v>611</v>
      </c>
      <c r="DS16" s="25">
        <v>377</v>
      </c>
      <c r="DT16" s="25">
        <v>46</v>
      </c>
      <c r="DU16" s="25">
        <v>111</v>
      </c>
      <c r="DV16" s="25">
        <v>42</v>
      </c>
      <c r="DW16" s="25">
        <v>82</v>
      </c>
      <c r="DX16" s="25">
        <v>30</v>
      </c>
      <c r="DY16" s="25">
        <v>40</v>
      </c>
      <c r="DZ16" s="25">
        <v>146</v>
      </c>
      <c r="EA16" s="25">
        <v>162</v>
      </c>
      <c r="EB16" s="26">
        <v>149</v>
      </c>
      <c r="EC16" s="26">
        <v>62</v>
      </c>
      <c r="ED16" s="26">
        <v>36</v>
      </c>
      <c r="EE16" s="25">
        <v>54</v>
      </c>
      <c r="EF16" s="25">
        <v>566</v>
      </c>
      <c r="EG16" s="25">
        <v>99</v>
      </c>
      <c r="EH16" s="25">
        <v>69</v>
      </c>
      <c r="EI16" s="25">
        <v>7372</v>
      </c>
      <c r="EJ16" s="25">
        <v>2301</v>
      </c>
      <c r="EK16" s="25">
        <v>123</v>
      </c>
      <c r="EL16" s="25">
        <v>101</v>
      </c>
      <c r="EM16" s="25">
        <v>154</v>
      </c>
      <c r="EN16" s="25">
        <v>404</v>
      </c>
      <c r="EO16" s="25">
        <v>79</v>
      </c>
      <c r="EP16" s="25">
        <v>75</v>
      </c>
      <c r="EQ16" s="25">
        <v>215</v>
      </c>
      <c r="ER16" s="25">
        <v>68</v>
      </c>
      <c r="ES16" s="25">
        <v>49</v>
      </c>
      <c r="ET16" s="25">
        <v>86</v>
      </c>
      <c r="EU16" s="25">
        <v>325</v>
      </c>
      <c r="EV16" s="25">
        <v>17</v>
      </c>
      <c r="EW16" s="25">
        <v>99</v>
      </c>
      <c r="EX16" s="25">
        <v>55</v>
      </c>
      <c r="EY16" s="25">
        <v>90</v>
      </c>
      <c r="EZ16" s="25">
        <v>22</v>
      </c>
      <c r="FA16" s="25">
        <v>571</v>
      </c>
      <c r="FB16" s="25">
        <v>94</v>
      </c>
      <c r="FC16" s="25">
        <v>393</v>
      </c>
      <c r="FD16" s="25">
        <v>66</v>
      </c>
      <c r="FE16" s="25">
        <v>29</v>
      </c>
      <c r="FF16" s="25">
        <v>48</v>
      </c>
      <c r="FG16" s="25">
        <v>13</v>
      </c>
      <c r="FH16" s="25">
        <v>26</v>
      </c>
      <c r="FI16" s="25">
        <v>582</v>
      </c>
      <c r="FJ16" s="25">
        <v>356</v>
      </c>
      <c r="FK16" s="25">
        <v>598</v>
      </c>
      <c r="FL16" s="25">
        <v>453</v>
      </c>
      <c r="FM16" s="25">
        <v>517</v>
      </c>
      <c r="FN16" s="25">
        <v>7396</v>
      </c>
      <c r="FO16" s="25">
        <v>268</v>
      </c>
      <c r="FP16" s="25">
        <v>884</v>
      </c>
      <c r="FQ16" s="25">
        <v>195</v>
      </c>
      <c r="FR16" s="25">
        <v>28</v>
      </c>
      <c r="FS16" s="25">
        <v>23</v>
      </c>
      <c r="FT16" s="25">
        <v>15</v>
      </c>
      <c r="FU16" s="25">
        <v>267</v>
      </c>
      <c r="FV16" s="25">
        <v>152</v>
      </c>
      <c r="FW16" s="25">
        <v>58</v>
      </c>
      <c r="FX16" s="25">
        <v>6</v>
      </c>
      <c r="FY16" s="25">
        <v>2374</v>
      </c>
      <c r="FZ16" s="16">
        <f t="shared" si="0"/>
        <v>196364</v>
      </c>
      <c r="GA16" s="16"/>
      <c r="GB16" s="16"/>
      <c r="GC16" s="16"/>
      <c r="GD16" s="16"/>
      <c r="GE16" s="15"/>
      <c r="GF16" s="15"/>
      <c r="GG16" s="21"/>
      <c r="GH16" s="15"/>
      <c r="GI16" s="15"/>
      <c r="GJ16" s="15"/>
      <c r="GK16" s="15"/>
      <c r="GL16" s="15"/>
      <c r="GM16" s="15"/>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row>
    <row r="17" spans="1:256" s="17" customFormat="1" x14ac:dyDescent="0.25">
      <c r="A17" s="27" t="s">
        <v>266</v>
      </c>
      <c r="B17" s="15" t="s">
        <v>267</v>
      </c>
      <c r="C17" s="28">
        <v>4898.8999999999996</v>
      </c>
      <c r="D17" s="28">
        <v>15817.5</v>
      </c>
      <c r="E17" s="28">
        <v>5633</v>
      </c>
      <c r="F17" s="28">
        <v>7025.3</v>
      </c>
      <c r="G17" s="28">
        <v>347.4</v>
      </c>
      <c r="H17" s="28">
        <v>241.5</v>
      </c>
      <c r="I17" s="28">
        <v>7749.6</v>
      </c>
      <c r="J17" s="28">
        <v>1631.1</v>
      </c>
      <c r="K17" s="28">
        <v>144.4</v>
      </c>
      <c r="L17" s="28">
        <v>1507.6</v>
      </c>
      <c r="M17" s="28">
        <v>1230.4000000000001</v>
      </c>
      <c r="N17" s="28">
        <v>13587.5</v>
      </c>
      <c r="O17" s="28">
        <v>2456.1</v>
      </c>
      <c r="P17" s="28">
        <v>94.4</v>
      </c>
      <c r="Q17" s="28">
        <v>30722.9</v>
      </c>
      <c r="R17" s="28">
        <v>849.7</v>
      </c>
      <c r="S17" s="28">
        <v>902.1</v>
      </c>
      <c r="T17" s="28">
        <v>63.6</v>
      </c>
      <c r="U17" s="28">
        <v>37.700000000000003</v>
      </c>
      <c r="V17" s="28">
        <v>145.6</v>
      </c>
      <c r="W17" s="28">
        <v>46.6</v>
      </c>
      <c r="X17" s="28">
        <v>21.7</v>
      </c>
      <c r="Y17" s="28">
        <v>1704.9</v>
      </c>
      <c r="Z17" s="28">
        <v>93.6</v>
      </c>
      <c r="AA17" s="28">
        <v>8345.7000000000007</v>
      </c>
      <c r="AB17" s="28">
        <v>6035.7</v>
      </c>
      <c r="AC17" s="28">
        <v>271.89999999999998</v>
      </c>
      <c r="AD17" s="28">
        <v>502.8</v>
      </c>
      <c r="AE17" s="28">
        <v>41.7</v>
      </c>
      <c r="AF17" s="28">
        <v>45.4</v>
      </c>
      <c r="AG17" s="28">
        <v>127.69999999999999</v>
      </c>
      <c r="AH17" s="28">
        <v>538.6</v>
      </c>
      <c r="AI17" s="28">
        <v>137.69999999999999</v>
      </c>
      <c r="AJ17" s="28">
        <v>102.9</v>
      </c>
      <c r="AK17" s="28">
        <v>147.1</v>
      </c>
      <c r="AL17" s="28">
        <v>199.3</v>
      </c>
      <c r="AM17" s="28">
        <v>355.3</v>
      </c>
      <c r="AN17" s="28">
        <v>215.8</v>
      </c>
      <c r="AO17" s="28">
        <v>2546.3000000000002</v>
      </c>
      <c r="AP17" s="28">
        <v>52919.199999999997</v>
      </c>
      <c r="AQ17" s="28">
        <v>95</v>
      </c>
      <c r="AR17" s="28">
        <v>7041</v>
      </c>
      <c r="AS17" s="28">
        <v>2099.5</v>
      </c>
      <c r="AT17" s="28">
        <v>382.5</v>
      </c>
      <c r="AU17" s="28">
        <v>67.099999999999994</v>
      </c>
      <c r="AV17" s="28">
        <v>138.30000000000001</v>
      </c>
      <c r="AW17" s="28">
        <v>71</v>
      </c>
      <c r="AX17" s="28">
        <v>31.1</v>
      </c>
      <c r="AY17" s="28">
        <v>209</v>
      </c>
      <c r="AZ17" s="28">
        <v>8588.7999999999993</v>
      </c>
      <c r="BA17" s="28">
        <v>3834</v>
      </c>
      <c r="BB17" s="28">
        <v>3032.1</v>
      </c>
      <c r="BC17" s="28">
        <v>15910.5</v>
      </c>
      <c r="BD17" s="28">
        <v>670.9</v>
      </c>
      <c r="BE17" s="28">
        <v>444.5</v>
      </c>
      <c r="BF17" s="28">
        <v>2988.4</v>
      </c>
      <c r="BG17" s="28">
        <v>559.29999999999995</v>
      </c>
      <c r="BH17" s="28">
        <v>152.4</v>
      </c>
      <c r="BI17" s="28">
        <v>124.9</v>
      </c>
      <c r="BJ17" s="28">
        <v>638.29999999999995</v>
      </c>
      <c r="BK17" s="28">
        <v>8209</v>
      </c>
      <c r="BL17" s="28">
        <v>119.3</v>
      </c>
      <c r="BM17" s="28">
        <v>110.8</v>
      </c>
      <c r="BN17" s="28">
        <v>1942.6</v>
      </c>
      <c r="BO17" s="28">
        <v>671</v>
      </c>
      <c r="BP17" s="28">
        <v>97</v>
      </c>
      <c r="BQ17" s="28">
        <v>2320.3000000000002</v>
      </c>
      <c r="BR17" s="28">
        <v>2030.5</v>
      </c>
      <c r="BS17" s="28">
        <v>699</v>
      </c>
      <c r="BT17" s="28">
        <v>136.6</v>
      </c>
      <c r="BU17" s="28">
        <v>150.19999999999999</v>
      </c>
      <c r="BV17" s="28">
        <v>384.1</v>
      </c>
      <c r="BW17" s="28">
        <v>489</v>
      </c>
      <c r="BX17" s="28">
        <v>22.9</v>
      </c>
      <c r="BY17" s="28">
        <v>418.9</v>
      </c>
      <c r="BZ17" s="28">
        <v>112.9</v>
      </c>
      <c r="CA17" s="28">
        <v>68.3</v>
      </c>
      <c r="CB17" s="28">
        <v>26452.7</v>
      </c>
      <c r="CC17" s="28">
        <v>80.099999999999994</v>
      </c>
      <c r="CD17" s="28">
        <v>36</v>
      </c>
      <c r="CE17" s="28">
        <v>69.5</v>
      </c>
      <c r="CF17" s="28">
        <v>51.8</v>
      </c>
      <c r="CG17" s="28">
        <v>85.7</v>
      </c>
      <c r="CH17" s="28">
        <v>64.7</v>
      </c>
      <c r="CI17" s="28">
        <v>407.8</v>
      </c>
      <c r="CJ17" s="28">
        <v>447.6</v>
      </c>
      <c r="CK17" s="28">
        <v>1800.1</v>
      </c>
      <c r="CL17" s="28">
        <v>374.1</v>
      </c>
      <c r="CM17" s="28">
        <v>435.6</v>
      </c>
      <c r="CN17" s="28">
        <v>8939.5</v>
      </c>
      <c r="CO17" s="28">
        <v>5536.7</v>
      </c>
      <c r="CP17" s="28">
        <v>393.1</v>
      </c>
      <c r="CQ17" s="28">
        <v>571.70000000000005</v>
      </c>
      <c r="CR17" s="28">
        <v>105.6</v>
      </c>
      <c r="CS17" s="28">
        <v>118</v>
      </c>
      <c r="CT17" s="28">
        <v>82.4</v>
      </c>
      <c r="CU17" s="28">
        <v>135.1</v>
      </c>
      <c r="CV17" s="28">
        <v>23</v>
      </c>
      <c r="CW17" s="28">
        <v>78.7</v>
      </c>
      <c r="CX17" s="28">
        <v>217.7</v>
      </c>
      <c r="CY17" s="28">
        <v>27.1</v>
      </c>
      <c r="CZ17" s="28">
        <v>932.9</v>
      </c>
      <c r="DA17" s="28">
        <v>62.2</v>
      </c>
      <c r="DB17" s="28">
        <v>83.1</v>
      </c>
      <c r="DC17" s="28">
        <v>34</v>
      </c>
      <c r="DD17" s="28">
        <v>65.3</v>
      </c>
      <c r="DE17" s="28">
        <v>155.69999999999999</v>
      </c>
      <c r="DF17" s="28">
        <v>9736.1</v>
      </c>
      <c r="DG17" s="28">
        <v>27.1</v>
      </c>
      <c r="DH17" s="28">
        <v>854.5</v>
      </c>
      <c r="DI17" s="28">
        <v>1667.5</v>
      </c>
      <c r="DJ17" s="28">
        <v>268.5</v>
      </c>
      <c r="DK17" s="28">
        <v>237.7</v>
      </c>
      <c r="DL17" s="28">
        <v>3291.4</v>
      </c>
      <c r="DM17" s="28">
        <v>123.2</v>
      </c>
      <c r="DN17" s="28">
        <v>703.5</v>
      </c>
      <c r="DO17" s="28">
        <v>2204.3000000000002</v>
      </c>
      <c r="DP17" s="28">
        <v>49</v>
      </c>
      <c r="DQ17" s="28">
        <v>202.7</v>
      </c>
      <c r="DR17" s="28">
        <v>1151.8</v>
      </c>
      <c r="DS17" s="28">
        <v>560.4</v>
      </c>
      <c r="DT17" s="28">
        <v>115.2</v>
      </c>
      <c r="DU17" s="28">
        <v>176.9</v>
      </c>
      <c r="DV17" s="28">
        <v>73.400000000000006</v>
      </c>
      <c r="DW17" s="28">
        <v>137</v>
      </c>
      <c r="DX17" s="28">
        <v>54.7</v>
      </c>
      <c r="DY17" s="28">
        <v>63.6</v>
      </c>
      <c r="DZ17" s="28">
        <v>174.8</v>
      </c>
      <c r="EA17" s="28">
        <v>237</v>
      </c>
      <c r="EB17" s="28">
        <v>330.7</v>
      </c>
      <c r="EC17" s="28">
        <v>94.9</v>
      </c>
      <c r="ED17" s="28">
        <v>68.3</v>
      </c>
      <c r="EE17" s="28">
        <v>117.1</v>
      </c>
      <c r="EF17" s="28">
        <v>949.3</v>
      </c>
      <c r="EG17" s="28">
        <v>151.80000000000001</v>
      </c>
      <c r="EH17" s="28">
        <v>74.099999999999994</v>
      </c>
      <c r="EI17" s="28">
        <v>12483.8</v>
      </c>
      <c r="EJ17" s="28">
        <v>4481.5</v>
      </c>
      <c r="EK17" s="28">
        <v>250.6</v>
      </c>
      <c r="EL17" s="28">
        <v>160.9</v>
      </c>
      <c r="EM17" s="28">
        <v>261.89999999999998</v>
      </c>
      <c r="EN17" s="28">
        <v>716.8</v>
      </c>
      <c r="EO17" s="28">
        <v>128.5</v>
      </c>
      <c r="EP17" s="28">
        <v>104.5</v>
      </c>
      <c r="EQ17" s="28">
        <v>390.7</v>
      </c>
      <c r="ER17" s="28">
        <v>119.7</v>
      </c>
      <c r="ES17" s="28">
        <v>87.6</v>
      </c>
      <c r="ET17" s="28">
        <v>170.9</v>
      </c>
      <c r="EU17" s="28">
        <v>494.9</v>
      </c>
      <c r="EV17" s="28">
        <v>41.9</v>
      </c>
      <c r="EW17" s="28">
        <v>174.1</v>
      </c>
      <c r="EX17" s="28">
        <v>61.4</v>
      </c>
      <c r="EY17" s="28">
        <v>448.6</v>
      </c>
      <c r="EZ17" s="28">
        <v>63.3</v>
      </c>
      <c r="FA17" s="28">
        <v>978.8</v>
      </c>
      <c r="FB17" s="28">
        <v>250.9</v>
      </c>
      <c r="FC17" s="28">
        <v>658.6</v>
      </c>
      <c r="FD17" s="28">
        <v>168.1</v>
      </c>
      <c r="FE17" s="28">
        <v>53.6</v>
      </c>
      <c r="FF17" s="28">
        <v>100.8</v>
      </c>
      <c r="FG17" s="28">
        <v>58.7</v>
      </c>
      <c r="FH17" s="28">
        <v>52.3</v>
      </c>
      <c r="FI17" s="28">
        <v>1034</v>
      </c>
      <c r="FJ17" s="28">
        <v>519</v>
      </c>
      <c r="FK17" s="28">
        <v>994</v>
      </c>
      <c r="FL17" s="28">
        <v>925.6</v>
      </c>
      <c r="FM17" s="28">
        <v>984.2</v>
      </c>
      <c r="FN17" s="28">
        <v>13818.2</v>
      </c>
      <c r="FO17" s="28">
        <v>499</v>
      </c>
      <c r="FP17" s="28">
        <v>1393.6</v>
      </c>
      <c r="FQ17" s="28">
        <v>424.3</v>
      </c>
      <c r="FR17" s="28">
        <v>50.3</v>
      </c>
      <c r="FS17" s="28">
        <v>43.3</v>
      </c>
      <c r="FT17" s="28">
        <v>30.1</v>
      </c>
      <c r="FU17" s="28">
        <v>502.5</v>
      </c>
      <c r="FV17" s="28">
        <v>303.5</v>
      </c>
      <c r="FW17" s="28">
        <v>73.400000000000006</v>
      </c>
      <c r="FX17" s="28">
        <v>23.6</v>
      </c>
      <c r="FY17" s="15">
        <v>3537</v>
      </c>
      <c r="FZ17" s="16">
        <f t="shared" si="0"/>
        <v>350893.19999999972</v>
      </c>
      <c r="GA17" s="16"/>
      <c r="GB17" s="16"/>
      <c r="GC17" s="16"/>
      <c r="GD17" s="16"/>
      <c r="GE17" s="15"/>
      <c r="GF17" s="15"/>
      <c r="GG17" s="21"/>
      <c r="GH17" s="15"/>
      <c r="GI17" s="15"/>
      <c r="GJ17" s="15"/>
      <c r="GK17" s="15"/>
      <c r="GL17" s="15"/>
      <c r="GM17" s="15"/>
      <c r="GN17" s="29"/>
      <c r="GO17" s="22"/>
      <c r="GP17" s="22"/>
      <c r="GQ17" s="22"/>
      <c r="GR17" s="22"/>
      <c r="GS17" s="22"/>
      <c r="GT17" s="22"/>
      <c r="GU17" s="22"/>
      <c r="GV17" s="22"/>
      <c r="GW17" s="22"/>
      <c r="GX17" s="22"/>
      <c r="GY17" s="22"/>
      <c r="GZ17" s="22"/>
      <c r="HA17" s="22"/>
      <c r="HB17" s="22"/>
      <c r="HC17" s="22"/>
      <c r="HD17" s="22"/>
      <c r="HE17" s="22"/>
      <c r="HF17" s="22"/>
      <c r="HG17" s="22"/>
      <c r="HH17" s="22"/>
      <c r="HI17" s="22"/>
      <c r="HJ17" s="22"/>
      <c r="HK17" s="22"/>
      <c r="HL17" s="22"/>
      <c r="HM17" s="22"/>
      <c r="HN17" s="22"/>
      <c r="HO17" s="22"/>
      <c r="HP17" s="22"/>
      <c r="HQ17" s="22"/>
      <c r="HR17" s="22"/>
      <c r="HS17" s="22"/>
      <c r="HT17" s="22"/>
      <c r="HU17" s="22"/>
      <c r="HV17" s="22"/>
      <c r="HW17" s="22"/>
      <c r="HX17" s="22"/>
      <c r="HY17" s="22"/>
      <c r="HZ17" s="22"/>
      <c r="IA17" s="22"/>
      <c r="IB17" s="22"/>
      <c r="IC17" s="22"/>
      <c r="ID17" s="22"/>
      <c r="IE17" s="22"/>
      <c r="IF17" s="22"/>
      <c r="IG17" s="22"/>
      <c r="IH17" s="22"/>
      <c r="II17" s="22"/>
      <c r="IJ17" s="22"/>
      <c r="IK17" s="22"/>
      <c r="IL17" s="22"/>
      <c r="IM17" s="22"/>
      <c r="IN17" s="22"/>
      <c r="IO17" s="22"/>
      <c r="IP17" s="22"/>
      <c r="IQ17" s="22"/>
      <c r="IR17" s="22"/>
      <c r="IS17" s="22"/>
      <c r="IT17" s="22"/>
      <c r="IU17" s="22"/>
      <c r="IV17" s="22"/>
    </row>
    <row r="18" spans="1:256" s="17" customFormat="1" x14ac:dyDescent="0.25">
      <c r="A18" s="27" t="s">
        <v>268</v>
      </c>
      <c r="B18" s="13" t="s">
        <v>269</v>
      </c>
      <c r="C18" s="30">
        <f>ROUND(FZ138/FZ20,4)</f>
        <v>0.4037</v>
      </c>
      <c r="D18" s="30">
        <v>0.4037</v>
      </c>
      <c r="E18" s="30">
        <v>0.4037</v>
      </c>
      <c r="F18" s="30">
        <v>0.4037</v>
      </c>
      <c r="G18" s="30">
        <v>0.4037</v>
      </c>
      <c r="H18" s="30">
        <v>0.4037</v>
      </c>
      <c r="I18" s="30">
        <v>0.4037</v>
      </c>
      <c r="J18" s="30">
        <v>0.4037</v>
      </c>
      <c r="K18" s="30">
        <v>0.4037</v>
      </c>
      <c r="L18" s="30">
        <v>0.4037</v>
      </c>
      <c r="M18" s="30">
        <v>0.4037</v>
      </c>
      <c r="N18" s="30">
        <v>0.4037</v>
      </c>
      <c r="O18" s="30">
        <v>0.4037</v>
      </c>
      <c r="P18" s="30">
        <v>0.4037</v>
      </c>
      <c r="Q18" s="30">
        <v>0.4037</v>
      </c>
      <c r="R18" s="30">
        <v>0.4037</v>
      </c>
      <c r="S18" s="30">
        <v>0.4037</v>
      </c>
      <c r="T18" s="30">
        <v>0.4037</v>
      </c>
      <c r="U18" s="30">
        <v>0.4037</v>
      </c>
      <c r="V18" s="30">
        <v>0.4037</v>
      </c>
      <c r="W18" s="30">
        <v>0.4037</v>
      </c>
      <c r="X18" s="30">
        <v>0.4037</v>
      </c>
      <c r="Y18" s="30">
        <v>0.4037</v>
      </c>
      <c r="Z18" s="30">
        <v>0.4037</v>
      </c>
      <c r="AA18" s="30">
        <v>0.4037</v>
      </c>
      <c r="AB18" s="30">
        <v>0.4037</v>
      </c>
      <c r="AC18" s="30">
        <v>0.4037</v>
      </c>
      <c r="AD18" s="30">
        <v>0.4037</v>
      </c>
      <c r="AE18" s="30">
        <v>0.4037</v>
      </c>
      <c r="AF18" s="30">
        <v>0.4037</v>
      </c>
      <c r="AG18" s="30">
        <v>0.4037</v>
      </c>
      <c r="AH18" s="30">
        <v>0.4037</v>
      </c>
      <c r="AI18" s="30">
        <v>0.4037</v>
      </c>
      <c r="AJ18" s="30">
        <v>0.4037</v>
      </c>
      <c r="AK18" s="30">
        <v>0.4037</v>
      </c>
      <c r="AL18" s="30">
        <v>0.4037</v>
      </c>
      <c r="AM18" s="30">
        <v>0.4037</v>
      </c>
      <c r="AN18" s="30">
        <v>0.4037</v>
      </c>
      <c r="AO18" s="30">
        <v>0.4037</v>
      </c>
      <c r="AP18" s="30">
        <v>0.4037</v>
      </c>
      <c r="AQ18" s="30">
        <v>0.4037</v>
      </c>
      <c r="AR18" s="30">
        <v>0.4037</v>
      </c>
      <c r="AS18" s="30">
        <v>0.4037</v>
      </c>
      <c r="AT18" s="30">
        <v>0.4037</v>
      </c>
      <c r="AU18" s="30">
        <v>0.4037</v>
      </c>
      <c r="AV18" s="30">
        <v>0.4037</v>
      </c>
      <c r="AW18" s="30">
        <v>0.4037</v>
      </c>
      <c r="AX18" s="30">
        <v>0.4037</v>
      </c>
      <c r="AY18" s="30">
        <v>0.4037</v>
      </c>
      <c r="AZ18" s="30">
        <v>0.4037</v>
      </c>
      <c r="BA18" s="30">
        <v>0.4037</v>
      </c>
      <c r="BB18" s="30">
        <v>0.4037</v>
      </c>
      <c r="BC18" s="30">
        <v>0.4037</v>
      </c>
      <c r="BD18" s="30">
        <v>0.4037</v>
      </c>
      <c r="BE18" s="30">
        <v>0.4037</v>
      </c>
      <c r="BF18" s="30">
        <v>0.4037</v>
      </c>
      <c r="BG18" s="30">
        <v>0.4037</v>
      </c>
      <c r="BH18" s="30">
        <v>0.4037</v>
      </c>
      <c r="BI18" s="30">
        <v>0.4037</v>
      </c>
      <c r="BJ18" s="30">
        <v>0.4037</v>
      </c>
      <c r="BK18" s="30">
        <v>0.4037</v>
      </c>
      <c r="BL18" s="30">
        <v>0.4037</v>
      </c>
      <c r="BM18" s="30">
        <v>0.4037</v>
      </c>
      <c r="BN18" s="30">
        <v>0.4037</v>
      </c>
      <c r="BO18" s="30">
        <v>0.4037</v>
      </c>
      <c r="BP18" s="30">
        <v>0.4037</v>
      </c>
      <c r="BQ18" s="30">
        <v>0.4037</v>
      </c>
      <c r="BR18" s="30">
        <v>0.4037</v>
      </c>
      <c r="BS18" s="30">
        <v>0.4037</v>
      </c>
      <c r="BT18" s="30">
        <v>0.4037</v>
      </c>
      <c r="BU18" s="30">
        <v>0.4037</v>
      </c>
      <c r="BV18" s="30">
        <v>0.4037</v>
      </c>
      <c r="BW18" s="30">
        <v>0.4037</v>
      </c>
      <c r="BX18" s="30">
        <v>0.4037</v>
      </c>
      <c r="BY18" s="30">
        <v>0.4037</v>
      </c>
      <c r="BZ18" s="30">
        <v>0.4037</v>
      </c>
      <c r="CA18" s="30">
        <v>0.4037</v>
      </c>
      <c r="CB18" s="30">
        <v>0.4037</v>
      </c>
      <c r="CC18" s="30">
        <v>0.4037</v>
      </c>
      <c r="CD18" s="30">
        <v>0.4037</v>
      </c>
      <c r="CE18" s="30">
        <v>0.4037</v>
      </c>
      <c r="CF18" s="30">
        <v>0.4037</v>
      </c>
      <c r="CG18" s="30">
        <v>0.4037</v>
      </c>
      <c r="CH18" s="30">
        <v>0.4037</v>
      </c>
      <c r="CI18" s="30">
        <v>0.4037</v>
      </c>
      <c r="CJ18" s="30">
        <v>0.4037</v>
      </c>
      <c r="CK18" s="30">
        <v>0.4037</v>
      </c>
      <c r="CL18" s="30">
        <v>0.4037</v>
      </c>
      <c r="CM18" s="30">
        <v>0.4037</v>
      </c>
      <c r="CN18" s="30">
        <v>0.4037</v>
      </c>
      <c r="CO18" s="30">
        <v>0.4037</v>
      </c>
      <c r="CP18" s="30">
        <v>0.4037</v>
      </c>
      <c r="CQ18" s="30">
        <v>0.4037</v>
      </c>
      <c r="CR18" s="30">
        <v>0.4037</v>
      </c>
      <c r="CS18" s="30">
        <v>0.4037</v>
      </c>
      <c r="CT18" s="30">
        <v>0.4037</v>
      </c>
      <c r="CU18" s="30">
        <v>0.4037</v>
      </c>
      <c r="CV18" s="30">
        <v>0.4037</v>
      </c>
      <c r="CW18" s="30">
        <v>0.4037</v>
      </c>
      <c r="CX18" s="30">
        <v>0.4037</v>
      </c>
      <c r="CY18" s="30">
        <v>0.4037</v>
      </c>
      <c r="CZ18" s="30">
        <v>0.4037</v>
      </c>
      <c r="DA18" s="30">
        <v>0.4037</v>
      </c>
      <c r="DB18" s="30">
        <v>0.4037</v>
      </c>
      <c r="DC18" s="30">
        <v>0.4037</v>
      </c>
      <c r="DD18" s="30">
        <v>0.4037</v>
      </c>
      <c r="DE18" s="30">
        <v>0.4037</v>
      </c>
      <c r="DF18" s="30">
        <v>0.4037</v>
      </c>
      <c r="DG18" s="30">
        <v>0.4037</v>
      </c>
      <c r="DH18" s="30">
        <v>0.4037</v>
      </c>
      <c r="DI18" s="30">
        <v>0.4037</v>
      </c>
      <c r="DJ18" s="30">
        <v>0.4037</v>
      </c>
      <c r="DK18" s="30">
        <v>0.4037</v>
      </c>
      <c r="DL18" s="30">
        <v>0.4037</v>
      </c>
      <c r="DM18" s="30">
        <v>0.4037</v>
      </c>
      <c r="DN18" s="30">
        <v>0.4037</v>
      </c>
      <c r="DO18" s="30">
        <v>0.4037</v>
      </c>
      <c r="DP18" s="30">
        <v>0.4037</v>
      </c>
      <c r="DQ18" s="30">
        <v>0.4037</v>
      </c>
      <c r="DR18" s="30">
        <v>0.4037</v>
      </c>
      <c r="DS18" s="30">
        <v>0.4037</v>
      </c>
      <c r="DT18" s="30">
        <v>0.4037</v>
      </c>
      <c r="DU18" s="30">
        <v>0.4037</v>
      </c>
      <c r="DV18" s="30">
        <v>0.4037</v>
      </c>
      <c r="DW18" s="30">
        <v>0.4037</v>
      </c>
      <c r="DX18" s="30">
        <v>0.4037</v>
      </c>
      <c r="DY18" s="30">
        <v>0.4037</v>
      </c>
      <c r="DZ18" s="30">
        <v>0.4037</v>
      </c>
      <c r="EA18" s="30">
        <v>0.4037</v>
      </c>
      <c r="EB18" s="30">
        <v>0.4037</v>
      </c>
      <c r="EC18" s="30">
        <v>0.4037</v>
      </c>
      <c r="ED18" s="30">
        <v>0.4037</v>
      </c>
      <c r="EE18" s="30">
        <v>0.4037</v>
      </c>
      <c r="EF18" s="30">
        <v>0.4037</v>
      </c>
      <c r="EG18" s="30">
        <v>0.4037</v>
      </c>
      <c r="EH18" s="30">
        <v>0.4037</v>
      </c>
      <c r="EI18" s="30">
        <v>0.4037</v>
      </c>
      <c r="EJ18" s="30">
        <v>0.4037</v>
      </c>
      <c r="EK18" s="30">
        <v>0.4037</v>
      </c>
      <c r="EL18" s="30">
        <v>0.4037</v>
      </c>
      <c r="EM18" s="30">
        <v>0.4037</v>
      </c>
      <c r="EN18" s="30">
        <v>0.4037</v>
      </c>
      <c r="EO18" s="30">
        <v>0.4037</v>
      </c>
      <c r="EP18" s="30">
        <v>0.4037</v>
      </c>
      <c r="EQ18" s="30">
        <v>0.4037</v>
      </c>
      <c r="ER18" s="30">
        <v>0.4037</v>
      </c>
      <c r="ES18" s="30">
        <v>0.4037</v>
      </c>
      <c r="ET18" s="30">
        <v>0.4037</v>
      </c>
      <c r="EU18" s="30">
        <v>0.4037</v>
      </c>
      <c r="EV18" s="30">
        <v>0.4037</v>
      </c>
      <c r="EW18" s="30">
        <v>0.4037</v>
      </c>
      <c r="EX18" s="30">
        <v>0.4037</v>
      </c>
      <c r="EY18" s="30">
        <v>0.4037</v>
      </c>
      <c r="EZ18" s="30">
        <v>0.4037</v>
      </c>
      <c r="FA18" s="30">
        <v>0.4037</v>
      </c>
      <c r="FB18" s="30">
        <v>0.4037</v>
      </c>
      <c r="FC18" s="30">
        <v>0.4037</v>
      </c>
      <c r="FD18" s="30">
        <v>0.4037</v>
      </c>
      <c r="FE18" s="30">
        <v>0.4037</v>
      </c>
      <c r="FF18" s="30">
        <v>0.4037</v>
      </c>
      <c r="FG18" s="30">
        <v>0.4037</v>
      </c>
      <c r="FH18" s="30">
        <v>0.4037</v>
      </c>
      <c r="FI18" s="30">
        <v>0.4037</v>
      </c>
      <c r="FJ18" s="30">
        <v>0.4037</v>
      </c>
      <c r="FK18" s="30">
        <v>0.4037</v>
      </c>
      <c r="FL18" s="30">
        <v>0.4037</v>
      </c>
      <c r="FM18" s="30">
        <v>0.4037</v>
      </c>
      <c r="FN18" s="30">
        <v>0.4037</v>
      </c>
      <c r="FO18" s="30">
        <v>0.4037</v>
      </c>
      <c r="FP18" s="30">
        <v>0.4037</v>
      </c>
      <c r="FQ18" s="30">
        <v>0.4037</v>
      </c>
      <c r="FR18" s="30">
        <v>0.4037</v>
      </c>
      <c r="FS18" s="30">
        <v>0.4037</v>
      </c>
      <c r="FT18" s="30">
        <v>0.4037</v>
      </c>
      <c r="FU18" s="30">
        <v>0.4037</v>
      </c>
      <c r="FV18" s="30">
        <v>0.4037</v>
      </c>
      <c r="FW18" s="30">
        <v>0.4037</v>
      </c>
      <c r="FX18" s="30">
        <v>0.4037</v>
      </c>
      <c r="FY18" s="30"/>
      <c r="FZ18" s="31">
        <f>FX18</f>
        <v>0.4037</v>
      </c>
      <c r="GA18" s="31"/>
      <c r="GB18" s="31"/>
      <c r="GC18" s="31"/>
      <c r="GD18" s="31"/>
      <c r="GE18" s="30"/>
      <c r="GF18" s="30"/>
      <c r="GG18" s="21"/>
      <c r="GH18" s="30"/>
      <c r="GI18" s="30"/>
      <c r="GJ18" s="30"/>
      <c r="GK18" s="30"/>
      <c r="GL18" s="30"/>
      <c r="GM18" s="30"/>
      <c r="GN18" s="32"/>
      <c r="GO18" s="32"/>
      <c r="GP18" s="32"/>
      <c r="GQ18" s="32"/>
      <c r="GR18" s="32"/>
      <c r="GS18" s="32"/>
      <c r="GT18" s="32"/>
      <c r="GU18" s="32"/>
      <c r="GV18" s="32"/>
      <c r="GW18" s="32"/>
      <c r="GX18" s="32"/>
      <c r="GY18" s="32"/>
      <c r="GZ18" s="32"/>
      <c r="HA18" s="32"/>
      <c r="HB18" s="32"/>
      <c r="HC18" s="32"/>
      <c r="HD18" s="32"/>
      <c r="HE18" s="32"/>
      <c r="HF18" s="32"/>
      <c r="HG18" s="32"/>
      <c r="HH18" s="32"/>
      <c r="HI18" s="32"/>
      <c r="HJ18" s="32"/>
      <c r="HK18" s="32"/>
      <c r="HL18" s="32"/>
      <c r="HM18" s="32"/>
      <c r="HN18" s="32"/>
      <c r="HO18" s="32"/>
      <c r="HP18" s="32"/>
      <c r="HQ18" s="32"/>
      <c r="HR18" s="32"/>
      <c r="HS18" s="32"/>
      <c r="HT18" s="32"/>
      <c r="HU18" s="32"/>
      <c r="HV18" s="32"/>
      <c r="HW18" s="32"/>
      <c r="HX18" s="32"/>
      <c r="HY18" s="32"/>
      <c r="HZ18" s="32"/>
      <c r="IA18" s="32"/>
      <c r="IB18" s="32"/>
      <c r="IC18" s="32"/>
      <c r="ID18" s="32"/>
      <c r="IE18" s="32"/>
      <c r="IF18" s="32"/>
      <c r="IG18" s="32"/>
      <c r="IH18" s="32"/>
      <c r="II18" s="32"/>
      <c r="IJ18" s="32"/>
      <c r="IK18" s="32"/>
      <c r="IL18" s="32"/>
      <c r="IM18" s="32"/>
      <c r="IN18" s="32"/>
      <c r="IO18" s="32"/>
      <c r="IP18" s="32"/>
      <c r="IQ18" s="32"/>
      <c r="IR18" s="32"/>
      <c r="IS18" s="32"/>
      <c r="IT18" s="32"/>
      <c r="IU18" s="32"/>
      <c r="IV18" s="32"/>
    </row>
    <row r="19" spans="1:256" s="17" customFormat="1" x14ac:dyDescent="0.25">
      <c r="A19" s="3" t="s">
        <v>270</v>
      </c>
      <c r="B19" s="15" t="s">
        <v>271</v>
      </c>
      <c r="C19" s="33">
        <v>5145</v>
      </c>
      <c r="D19" s="33">
        <v>26774</v>
      </c>
      <c r="E19" s="33">
        <v>5108</v>
      </c>
      <c r="F19" s="33">
        <v>11451</v>
      </c>
      <c r="G19" s="33">
        <v>624</v>
      </c>
      <c r="H19" s="33">
        <v>579</v>
      </c>
      <c r="I19" s="33">
        <v>6506</v>
      </c>
      <c r="J19" s="33">
        <v>1388</v>
      </c>
      <c r="K19" s="33">
        <v>215</v>
      </c>
      <c r="L19" s="33">
        <v>1529</v>
      </c>
      <c r="M19" s="33">
        <v>802</v>
      </c>
      <c r="N19" s="33">
        <v>33231</v>
      </c>
      <c r="O19" s="33">
        <v>8920</v>
      </c>
      <c r="P19" s="33">
        <v>145</v>
      </c>
      <c r="Q19" s="33">
        <v>25822</v>
      </c>
      <c r="R19" s="33">
        <v>1302</v>
      </c>
      <c r="S19" s="33">
        <v>850</v>
      </c>
      <c r="T19" s="33">
        <v>76</v>
      </c>
      <c r="U19" s="33">
        <v>22</v>
      </c>
      <c r="V19" s="33">
        <v>149</v>
      </c>
      <c r="W19" s="33">
        <v>97</v>
      </c>
      <c r="X19" s="33">
        <v>30</v>
      </c>
      <c r="Y19" s="33">
        <v>299</v>
      </c>
      <c r="Z19" s="33">
        <v>190</v>
      </c>
      <c r="AA19" s="33">
        <v>18931</v>
      </c>
      <c r="AB19" s="33">
        <v>18213</v>
      </c>
      <c r="AC19" s="33">
        <v>514</v>
      </c>
      <c r="AD19" s="33">
        <v>715</v>
      </c>
      <c r="AE19" s="33">
        <v>64</v>
      </c>
      <c r="AF19" s="33">
        <v>145</v>
      </c>
      <c r="AG19" s="33">
        <v>604</v>
      </c>
      <c r="AH19" s="33">
        <v>581</v>
      </c>
      <c r="AI19" s="33">
        <v>230</v>
      </c>
      <c r="AJ19" s="33">
        <v>155</v>
      </c>
      <c r="AK19" s="33">
        <v>149</v>
      </c>
      <c r="AL19" s="33">
        <v>161</v>
      </c>
      <c r="AM19" s="33">
        <v>249</v>
      </c>
      <c r="AN19" s="33">
        <v>199</v>
      </c>
      <c r="AO19" s="33">
        <v>2955</v>
      </c>
      <c r="AP19" s="33">
        <v>57836</v>
      </c>
      <c r="AQ19" s="33">
        <v>176</v>
      </c>
      <c r="AR19" s="33">
        <v>41789</v>
      </c>
      <c r="AS19" s="33">
        <v>4387</v>
      </c>
      <c r="AT19" s="33">
        <v>1501</v>
      </c>
      <c r="AU19" s="33">
        <v>153</v>
      </c>
      <c r="AV19" s="33">
        <v>152</v>
      </c>
      <c r="AW19" s="33">
        <v>132</v>
      </c>
      <c r="AX19" s="33">
        <v>9</v>
      </c>
      <c r="AY19" s="33">
        <v>307</v>
      </c>
      <c r="AZ19" s="33">
        <v>7863</v>
      </c>
      <c r="BA19" s="33">
        <v>5534</v>
      </c>
      <c r="BB19" s="33">
        <v>5073</v>
      </c>
      <c r="BC19" s="33">
        <v>18648</v>
      </c>
      <c r="BD19" s="33">
        <v>3080</v>
      </c>
      <c r="BE19" s="33">
        <v>827</v>
      </c>
      <c r="BF19" s="33">
        <v>14386</v>
      </c>
      <c r="BG19" s="33">
        <v>681</v>
      </c>
      <c r="BH19" s="33">
        <v>334</v>
      </c>
      <c r="BI19" s="33">
        <v>176</v>
      </c>
      <c r="BJ19" s="33">
        <v>3546</v>
      </c>
      <c r="BK19" s="33">
        <v>10389</v>
      </c>
      <c r="BL19" s="33">
        <v>85</v>
      </c>
      <c r="BM19" s="33">
        <v>220</v>
      </c>
      <c r="BN19" s="33">
        <v>2249</v>
      </c>
      <c r="BO19" s="33">
        <v>860</v>
      </c>
      <c r="BP19" s="33">
        <v>140</v>
      </c>
      <c r="BQ19" s="33">
        <v>3684</v>
      </c>
      <c r="BR19" s="33">
        <v>2979</v>
      </c>
      <c r="BS19" s="33">
        <v>607</v>
      </c>
      <c r="BT19" s="33">
        <v>273</v>
      </c>
      <c r="BU19" s="33">
        <v>271</v>
      </c>
      <c r="BV19" s="33">
        <v>792</v>
      </c>
      <c r="BW19" s="33">
        <v>1212</v>
      </c>
      <c r="BX19" s="33">
        <v>51</v>
      </c>
      <c r="BY19" s="33">
        <v>325</v>
      </c>
      <c r="BZ19" s="33">
        <v>126</v>
      </c>
      <c r="CA19" s="33">
        <v>115</v>
      </c>
      <c r="CB19" s="33">
        <v>51012</v>
      </c>
      <c r="CC19" s="33">
        <v>92</v>
      </c>
      <c r="CD19" s="33">
        <v>37</v>
      </c>
      <c r="CE19" s="33">
        <v>110</v>
      </c>
      <c r="CF19" s="33">
        <v>52</v>
      </c>
      <c r="CG19" s="33">
        <v>120</v>
      </c>
      <c r="CH19" s="33">
        <v>65</v>
      </c>
      <c r="CI19" s="33">
        <v>424</v>
      </c>
      <c r="CJ19" s="33">
        <v>879</v>
      </c>
      <c r="CK19" s="33">
        <v>3116</v>
      </c>
      <c r="CL19" s="33">
        <v>808</v>
      </c>
      <c r="CM19" s="33">
        <v>510</v>
      </c>
      <c r="CN19" s="33">
        <v>18397</v>
      </c>
      <c r="CO19" s="33">
        <v>9461</v>
      </c>
      <c r="CP19" s="33">
        <v>678</v>
      </c>
      <c r="CQ19" s="33">
        <v>681</v>
      </c>
      <c r="CR19" s="33">
        <v>114</v>
      </c>
      <c r="CS19" s="33">
        <v>227</v>
      </c>
      <c r="CT19" s="33">
        <v>74</v>
      </c>
      <c r="CU19" s="33">
        <v>257</v>
      </c>
      <c r="CV19" s="33">
        <v>36</v>
      </c>
      <c r="CW19" s="33">
        <v>110</v>
      </c>
      <c r="CX19" s="33">
        <v>302</v>
      </c>
      <c r="CY19" s="33">
        <v>26</v>
      </c>
      <c r="CZ19" s="33">
        <v>1298</v>
      </c>
      <c r="DA19" s="33">
        <v>99</v>
      </c>
      <c r="DB19" s="33">
        <v>194</v>
      </c>
      <c r="DC19" s="33">
        <v>95</v>
      </c>
      <c r="DD19" s="33">
        <v>96</v>
      </c>
      <c r="DE19" s="33">
        <v>207</v>
      </c>
      <c r="DF19" s="33">
        <v>13732</v>
      </c>
      <c r="DG19" s="33">
        <v>60</v>
      </c>
      <c r="DH19" s="33">
        <v>1319</v>
      </c>
      <c r="DI19" s="33">
        <v>1618</v>
      </c>
      <c r="DJ19" s="33">
        <v>465</v>
      </c>
      <c r="DK19" s="33">
        <v>275</v>
      </c>
      <c r="DL19" s="33">
        <v>3465</v>
      </c>
      <c r="DM19" s="33">
        <v>159</v>
      </c>
      <c r="DN19" s="33">
        <v>857</v>
      </c>
      <c r="DO19" s="33">
        <v>1776</v>
      </c>
      <c r="DP19" s="33">
        <v>145</v>
      </c>
      <c r="DQ19" s="33">
        <v>404</v>
      </c>
      <c r="DR19" s="33">
        <v>853</v>
      </c>
      <c r="DS19" s="33">
        <v>513</v>
      </c>
      <c r="DT19" s="33">
        <v>77</v>
      </c>
      <c r="DU19" s="33">
        <v>256</v>
      </c>
      <c r="DV19" s="33">
        <v>124</v>
      </c>
      <c r="DW19" s="33">
        <v>223</v>
      </c>
      <c r="DX19" s="33">
        <v>110</v>
      </c>
      <c r="DY19" s="33">
        <v>218</v>
      </c>
      <c r="DZ19" s="33">
        <v>669</v>
      </c>
      <c r="EA19" s="33">
        <v>411</v>
      </c>
      <c r="EB19" s="33">
        <v>360</v>
      </c>
      <c r="EC19" s="33">
        <v>198</v>
      </c>
      <c r="ED19" s="33">
        <v>1019</v>
      </c>
      <c r="EE19" s="33">
        <v>112</v>
      </c>
      <c r="EF19" s="33">
        <v>933</v>
      </c>
      <c r="EG19" s="33">
        <v>186</v>
      </c>
      <c r="EH19" s="33">
        <v>205</v>
      </c>
      <c r="EI19" s="33">
        <v>10759</v>
      </c>
      <c r="EJ19" s="33">
        <v>5773</v>
      </c>
      <c r="EK19" s="33">
        <v>411</v>
      </c>
      <c r="EL19" s="33">
        <v>337</v>
      </c>
      <c r="EM19" s="33">
        <v>262</v>
      </c>
      <c r="EN19" s="33">
        <v>646</v>
      </c>
      <c r="EO19" s="33">
        <v>259</v>
      </c>
      <c r="EP19" s="33">
        <v>280</v>
      </c>
      <c r="EQ19" s="33">
        <v>1544</v>
      </c>
      <c r="ER19" s="33">
        <v>221</v>
      </c>
      <c r="ES19" s="33">
        <v>92</v>
      </c>
      <c r="ET19" s="33">
        <v>114</v>
      </c>
      <c r="EU19" s="33">
        <v>378</v>
      </c>
      <c r="EV19" s="33">
        <v>41</v>
      </c>
      <c r="EW19" s="33">
        <v>579</v>
      </c>
      <c r="EX19" s="33">
        <v>171</v>
      </c>
      <c r="EY19" s="33">
        <v>284</v>
      </c>
      <c r="EZ19" s="33">
        <v>61</v>
      </c>
      <c r="FA19" s="33">
        <v>2082</v>
      </c>
      <c r="FB19" s="33">
        <v>183</v>
      </c>
      <c r="FC19" s="33">
        <v>1376</v>
      </c>
      <c r="FD19" s="33">
        <v>195</v>
      </c>
      <c r="FE19" s="33">
        <v>71</v>
      </c>
      <c r="FF19" s="33">
        <v>138</v>
      </c>
      <c r="FG19" s="33">
        <v>67</v>
      </c>
      <c r="FH19" s="33">
        <v>52</v>
      </c>
      <c r="FI19" s="33">
        <v>1184</v>
      </c>
      <c r="FJ19" s="33">
        <v>1385</v>
      </c>
      <c r="FK19" s="33">
        <v>1531</v>
      </c>
      <c r="FL19" s="33">
        <v>3803</v>
      </c>
      <c r="FM19" s="33">
        <v>2396</v>
      </c>
      <c r="FN19" s="33">
        <v>13503</v>
      </c>
      <c r="FO19" s="33">
        <v>692</v>
      </c>
      <c r="FP19" s="33">
        <v>1418</v>
      </c>
      <c r="FQ19" s="33">
        <v>485</v>
      </c>
      <c r="FR19" s="33">
        <v>94</v>
      </c>
      <c r="FS19" s="33">
        <v>115</v>
      </c>
      <c r="FT19" s="33">
        <v>43</v>
      </c>
      <c r="FU19" s="33">
        <v>499</v>
      </c>
      <c r="FV19" s="33">
        <v>404</v>
      </c>
      <c r="FW19" s="33">
        <v>152</v>
      </c>
      <c r="FX19" s="33">
        <v>43</v>
      </c>
      <c r="FY19" s="33"/>
      <c r="FZ19" s="16">
        <f>SUM(C19:FX19)</f>
        <v>540529</v>
      </c>
      <c r="GA19" s="16"/>
      <c r="GB19" s="16"/>
      <c r="GC19" s="16"/>
      <c r="GD19" s="16"/>
      <c r="GE19" s="15"/>
      <c r="GF19" s="15"/>
      <c r="GG19" s="21"/>
      <c r="GH19" s="15"/>
      <c r="GI19" s="15"/>
      <c r="GJ19" s="15"/>
      <c r="GK19" s="15"/>
      <c r="GL19" s="15"/>
      <c r="GM19" s="15"/>
    </row>
    <row r="20" spans="1:256" s="32" customFormat="1" x14ac:dyDescent="0.25">
      <c r="A20" s="3" t="s">
        <v>272</v>
      </c>
      <c r="B20" s="15" t="s">
        <v>273</v>
      </c>
      <c r="C20" s="34">
        <v>8733.4</v>
      </c>
      <c r="D20" s="34">
        <v>41468</v>
      </c>
      <c r="E20" s="34">
        <v>6618.1</v>
      </c>
      <c r="F20" s="34">
        <v>19744.3</v>
      </c>
      <c r="G20" s="34">
        <v>1096.0999999999999</v>
      </c>
      <c r="H20" s="34">
        <v>1027.4000000000001</v>
      </c>
      <c r="I20" s="34">
        <v>9310.5</v>
      </c>
      <c r="J20" s="34">
        <v>2350.6999999999998</v>
      </c>
      <c r="K20" s="34">
        <v>259</v>
      </c>
      <c r="L20" s="34">
        <v>2390.3000000000002</v>
      </c>
      <c r="M20" s="34">
        <v>1185.0999999999999</v>
      </c>
      <c r="N20" s="34">
        <v>55111.5</v>
      </c>
      <c r="O20" s="34">
        <v>14108.8</v>
      </c>
      <c r="P20" s="34">
        <v>247.7</v>
      </c>
      <c r="Q20" s="34">
        <v>38824.800000000003</v>
      </c>
      <c r="R20" s="34">
        <v>2275.1</v>
      </c>
      <c r="S20" s="34">
        <v>1758</v>
      </c>
      <c r="T20" s="34">
        <v>136.5</v>
      </c>
      <c r="U20" s="34">
        <v>54</v>
      </c>
      <c r="V20" s="34">
        <v>271.5</v>
      </c>
      <c r="W20" s="34">
        <v>95.4</v>
      </c>
      <c r="X20" s="34">
        <v>40.700000000000003</v>
      </c>
      <c r="Y20" s="34">
        <v>2486.3000000000002</v>
      </c>
      <c r="Z20" s="34">
        <v>210</v>
      </c>
      <c r="AA20" s="34">
        <v>31515</v>
      </c>
      <c r="AB20" s="34">
        <v>29791.1</v>
      </c>
      <c r="AC20" s="34">
        <v>994.4</v>
      </c>
      <c r="AD20" s="34">
        <v>1337.6</v>
      </c>
      <c r="AE20" s="34">
        <v>92.9</v>
      </c>
      <c r="AF20" s="34">
        <v>182</v>
      </c>
      <c r="AG20" s="34">
        <v>629.4</v>
      </c>
      <c r="AH20" s="34">
        <v>1067.5</v>
      </c>
      <c r="AI20" s="34">
        <v>323.5</v>
      </c>
      <c r="AJ20" s="34">
        <v>152</v>
      </c>
      <c r="AK20" s="34">
        <v>190</v>
      </c>
      <c r="AL20" s="34">
        <v>255.9</v>
      </c>
      <c r="AM20" s="34">
        <v>437.7</v>
      </c>
      <c r="AN20" s="34">
        <v>391.4</v>
      </c>
      <c r="AO20" s="34">
        <v>4701.2</v>
      </c>
      <c r="AP20" s="34">
        <v>86965.3</v>
      </c>
      <c r="AQ20" s="34">
        <v>223.2</v>
      </c>
      <c r="AR20" s="34">
        <v>66103.8</v>
      </c>
      <c r="AS20" s="34">
        <v>6722.3</v>
      </c>
      <c r="AT20" s="34">
        <v>2279.9</v>
      </c>
      <c r="AU20" s="34">
        <v>232</v>
      </c>
      <c r="AV20" s="34">
        <v>312</v>
      </c>
      <c r="AW20" s="34">
        <v>232</v>
      </c>
      <c r="AX20" s="34">
        <v>39.1</v>
      </c>
      <c r="AY20" s="34">
        <v>452.5</v>
      </c>
      <c r="AZ20" s="34">
        <v>11373.5</v>
      </c>
      <c r="BA20" s="34">
        <v>9306.1</v>
      </c>
      <c r="BB20" s="34">
        <v>8147.8</v>
      </c>
      <c r="BC20" s="34">
        <v>28626.5</v>
      </c>
      <c r="BD20" s="34">
        <v>5190.1000000000004</v>
      </c>
      <c r="BE20" s="34">
        <v>1402.6</v>
      </c>
      <c r="BF20" s="34">
        <v>26664.6</v>
      </c>
      <c r="BG20" s="34">
        <v>1043.2</v>
      </c>
      <c r="BH20" s="34">
        <v>635.20000000000005</v>
      </c>
      <c r="BI20" s="34">
        <v>238.5</v>
      </c>
      <c r="BJ20" s="34">
        <v>6636.3</v>
      </c>
      <c r="BK20" s="34">
        <v>24369.200000000001</v>
      </c>
      <c r="BL20" s="34">
        <v>246</v>
      </c>
      <c r="BM20" s="34">
        <v>267.10000000000002</v>
      </c>
      <c r="BN20" s="34">
        <v>3445.9</v>
      </c>
      <c r="BO20" s="34">
        <v>1301.0999999999999</v>
      </c>
      <c r="BP20" s="34">
        <v>212</v>
      </c>
      <c r="BQ20" s="34">
        <v>6109</v>
      </c>
      <c r="BR20" s="34">
        <v>4515.8999999999996</v>
      </c>
      <c r="BS20" s="34">
        <v>1245.0999999999999</v>
      </c>
      <c r="BT20" s="34">
        <v>436.6</v>
      </c>
      <c r="BU20" s="34">
        <v>429.7</v>
      </c>
      <c r="BV20" s="34">
        <v>1298</v>
      </c>
      <c r="BW20" s="34">
        <v>2032.6</v>
      </c>
      <c r="BX20" s="34">
        <v>87.5</v>
      </c>
      <c r="BY20" s="34">
        <v>508.1</v>
      </c>
      <c r="BZ20" s="34">
        <v>205.5</v>
      </c>
      <c r="CA20" s="34">
        <v>168.7</v>
      </c>
      <c r="CB20" s="34">
        <v>81403.7</v>
      </c>
      <c r="CC20" s="34">
        <v>165.1</v>
      </c>
      <c r="CD20" s="34">
        <v>52.1</v>
      </c>
      <c r="CE20" s="34">
        <v>145</v>
      </c>
      <c r="CF20" s="34">
        <v>107</v>
      </c>
      <c r="CG20" s="34">
        <v>208.1</v>
      </c>
      <c r="CH20" s="34">
        <v>110</v>
      </c>
      <c r="CI20" s="34">
        <v>695</v>
      </c>
      <c r="CJ20" s="34">
        <v>1020.9</v>
      </c>
      <c r="CK20" s="34">
        <v>5786.9</v>
      </c>
      <c r="CL20" s="34">
        <v>1393.5</v>
      </c>
      <c r="CM20" s="34">
        <v>714.7</v>
      </c>
      <c r="CN20" s="34">
        <v>32613.9</v>
      </c>
      <c r="CO20" s="34">
        <v>15705.9</v>
      </c>
      <c r="CP20" s="34">
        <v>1118.2</v>
      </c>
      <c r="CQ20" s="34">
        <v>877</v>
      </c>
      <c r="CR20" s="34">
        <v>180.5</v>
      </c>
      <c r="CS20" s="34">
        <v>353.5</v>
      </c>
      <c r="CT20" s="34">
        <v>99.7</v>
      </c>
      <c r="CU20" s="34">
        <v>438.9</v>
      </c>
      <c r="CV20" s="34">
        <v>43.6</v>
      </c>
      <c r="CW20" s="34">
        <v>194</v>
      </c>
      <c r="CX20" s="34">
        <v>452.5</v>
      </c>
      <c r="CY20" s="34">
        <v>46.1</v>
      </c>
      <c r="CZ20" s="34">
        <v>2084.5</v>
      </c>
      <c r="DA20" s="34">
        <v>190.9</v>
      </c>
      <c r="DB20" s="34">
        <v>301.89999999999998</v>
      </c>
      <c r="DC20" s="34">
        <v>146.5</v>
      </c>
      <c r="DD20" s="34">
        <v>151.69999999999999</v>
      </c>
      <c r="DE20" s="34">
        <v>399.8</v>
      </c>
      <c r="DF20" s="34">
        <v>22073.4</v>
      </c>
      <c r="DG20" s="34">
        <v>78.5</v>
      </c>
      <c r="DH20" s="34">
        <v>2010.3</v>
      </c>
      <c r="DI20" s="34">
        <v>2692.5</v>
      </c>
      <c r="DJ20" s="34">
        <v>636.9</v>
      </c>
      <c r="DK20" s="34">
        <v>466.8</v>
      </c>
      <c r="DL20" s="34">
        <v>5937.9</v>
      </c>
      <c r="DM20" s="34">
        <v>229.5</v>
      </c>
      <c r="DN20" s="34">
        <v>1346.5</v>
      </c>
      <c r="DO20" s="34">
        <v>3317</v>
      </c>
      <c r="DP20" s="34">
        <v>197</v>
      </c>
      <c r="DQ20" s="34">
        <v>649</v>
      </c>
      <c r="DR20" s="34">
        <v>1436.6</v>
      </c>
      <c r="DS20" s="34">
        <v>730.4</v>
      </c>
      <c r="DT20" s="34">
        <v>164</v>
      </c>
      <c r="DU20" s="34">
        <v>364</v>
      </c>
      <c r="DV20" s="34">
        <v>202</v>
      </c>
      <c r="DW20" s="34">
        <v>317.10000000000002</v>
      </c>
      <c r="DX20" s="34">
        <v>152</v>
      </c>
      <c r="DY20" s="34">
        <v>323.3</v>
      </c>
      <c r="DZ20" s="34">
        <v>791.1</v>
      </c>
      <c r="EA20" s="34">
        <v>599.4</v>
      </c>
      <c r="EB20" s="34">
        <v>565.9</v>
      </c>
      <c r="EC20" s="34">
        <v>294.39999999999998</v>
      </c>
      <c r="ED20" s="34">
        <v>1612.8</v>
      </c>
      <c r="EE20" s="34">
        <v>179</v>
      </c>
      <c r="EF20" s="34">
        <v>1461.2</v>
      </c>
      <c r="EG20" s="34">
        <v>275</v>
      </c>
      <c r="EH20" s="34">
        <v>214</v>
      </c>
      <c r="EI20" s="34">
        <v>14932.3</v>
      </c>
      <c r="EJ20" s="34">
        <v>10380.9</v>
      </c>
      <c r="EK20" s="34">
        <v>695.8</v>
      </c>
      <c r="EL20" s="34">
        <v>470.7</v>
      </c>
      <c r="EM20" s="34">
        <v>421.7</v>
      </c>
      <c r="EN20" s="34">
        <v>1111.7</v>
      </c>
      <c r="EO20" s="34">
        <v>356.7</v>
      </c>
      <c r="EP20" s="34">
        <v>384.5</v>
      </c>
      <c r="EQ20" s="34">
        <v>2755.2</v>
      </c>
      <c r="ER20" s="34">
        <v>298.60000000000002</v>
      </c>
      <c r="ES20" s="34">
        <v>161.6</v>
      </c>
      <c r="ET20" s="34">
        <v>218.5</v>
      </c>
      <c r="EU20" s="34">
        <v>565</v>
      </c>
      <c r="EV20" s="34">
        <v>72.599999999999994</v>
      </c>
      <c r="EW20" s="34">
        <v>869</v>
      </c>
      <c r="EX20" s="34">
        <v>184.3</v>
      </c>
      <c r="EY20" s="34">
        <v>814.5</v>
      </c>
      <c r="EZ20" s="34">
        <v>138</v>
      </c>
      <c r="FA20" s="34">
        <v>3453.6</v>
      </c>
      <c r="FB20" s="34">
        <v>353.2</v>
      </c>
      <c r="FC20" s="34">
        <v>2186.6999999999998</v>
      </c>
      <c r="FD20" s="34">
        <v>356.5</v>
      </c>
      <c r="FE20" s="34">
        <v>97</v>
      </c>
      <c r="FF20" s="34">
        <v>201</v>
      </c>
      <c r="FG20" s="34">
        <v>128.69999999999999</v>
      </c>
      <c r="FH20" s="34">
        <v>79</v>
      </c>
      <c r="FI20" s="34">
        <v>1847</v>
      </c>
      <c r="FJ20" s="34">
        <v>2017.8</v>
      </c>
      <c r="FK20" s="34">
        <v>2523.3000000000002</v>
      </c>
      <c r="FL20" s="34">
        <v>7590.5</v>
      </c>
      <c r="FM20" s="34">
        <v>3870.7</v>
      </c>
      <c r="FN20" s="34">
        <v>22266.7</v>
      </c>
      <c r="FO20" s="34">
        <v>1110.5999999999999</v>
      </c>
      <c r="FP20" s="34">
        <v>2223.9</v>
      </c>
      <c r="FQ20" s="34">
        <v>935.5</v>
      </c>
      <c r="FR20" s="34">
        <v>168.1</v>
      </c>
      <c r="FS20" s="34">
        <v>209.3</v>
      </c>
      <c r="FT20" s="34">
        <v>66.400000000000006</v>
      </c>
      <c r="FU20" s="34">
        <v>847.6</v>
      </c>
      <c r="FV20" s="34">
        <v>722.3</v>
      </c>
      <c r="FW20" s="34">
        <v>186</v>
      </c>
      <c r="FX20" s="34">
        <v>59</v>
      </c>
      <c r="FY20" s="15"/>
      <c r="FZ20" s="15">
        <f>SUM(C20:FX20)</f>
        <v>876419.89999999956</v>
      </c>
      <c r="GA20" s="15"/>
      <c r="GB20" s="15"/>
      <c r="GC20" s="15"/>
      <c r="GD20" s="15"/>
      <c r="GE20" s="35"/>
      <c r="GF20" s="35"/>
      <c r="GG20" s="21"/>
      <c r="GH20" s="35"/>
      <c r="GI20" s="35"/>
      <c r="GJ20" s="35"/>
      <c r="GK20" s="35"/>
      <c r="GL20" s="35"/>
      <c r="GM20" s="35"/>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x14ac:dyDescent="0.25">
      <c r="A21" s="27" t="s">
        <v>274</v>
      </c>
      <c r="B21" s="13" t="s">
        <v>275</v>
      </c>
      <c r="C21" s="15">
        <v>0</v>
      </c>
      <c r="D21" s="15">
        <v>3650.2</v>
      </c>
      <c r="E21" s="15">
        <v>0</v>
      </c>
      <c r="F21" s="15">
        <v>3892</v>
      </c>
      <c r="G21" s="15">
        <v>0</v>
      </c>
      <c r="H21" s="15">
        <v>0</v>
      </c>
      <c r="I21" s="15">
        <v>0</v>
      </c>
      <c r="J21" s="15">
        <v>0</v>
      </c>
      <c r="K21" s="15">
        <v>0</v>
      </c>
      <c r="L21" s="15">
        <v>0</v>
      </c>
      <c r="M21" s="15">
        <v>0</v>
      </c>
      <c r="N21" s="15">
        <v>1013.5</v>
      </c>
      <c r="O21" s="15">
        <v>1016</v>
      </c>
      <c r="P21" s="15">
        <v>0</v>
      </c>
      <c r="Q21" s="15">
        <v>5864</v>
      </c>
      <c r="R21" s="15">
        <v>1598.1</v>
      </c>
      <c r="S21" s="15">
        <v>102</v>
      </c>
      <c r="T21" s="15">
        <v>0</v>
      </c>
      <c r="U21" s="15">
        <v>0</v>
      </c>
      <c r="V21" s="15">
        <v>0</v>
      </c>
      <c r="W21" s="15">
        <v>0</v>
      </c>
      <c r="X21" s="15">
        <v>0</v>
      </c>
      <c r="Y21" s="15">
        <v>0</v>
      </c>
      <c r="Z21" s="15">
        <v>0</v>
      </c>
      <c r="AA21" s="15">
        <v>3040.9</v>
      </c>
      <c r="AB21" s="15">
        <v>2351.6</v>
      </c>
      <c r="AC21" s="15">
        <v>0</v>
      </c>
      <c r="AD21" s="15">
        <v>0</v>
      </c>
      <c r="AE21" s="15">
        <v>0</v>
      </c>
      <c r="AF21" s="15">
        <v>0</v>
      </c>
      <c r="AG21" s="15">
        <v>89</v>
      </c>
      <c r="AH21" s="15">
        <v>0</v>
      </c>
      <c r="AI21" s="15">
        <v>0</v>
      </c>
      <c r="AJ21" s="15">
        <v>0</v>
      </c>
      <c r="AK21" s="15">
        <v>0</v>
      </c>
      <c r="AL21" s="15">
        <v>0</v>
      </c>
      <c r="AM21" s="15">
        <v>0</v>
      </c>
      <c r="AN21" s="15">
        <v>0</v>
      </c>
      <c r="AO21" s="15">
        <v>431.4</v>
      </c>
      <c r="AP21" s="15">
        <v>20897.099999999999</v>
      </c>
      <c r="AQ21" s="15">
        <v>0</v>
      </c>
      <c r="AR21" s="15">
        <v>15981.7</v>
      </c>
      <c r="AS21" s="15">
        <v>346</v>
      </c>
      <c r="AT21" s="15">
        <v>430.9</v>
      </c>
      <c r="AU21" s="15">
        <v>0</v>
      </c>
      <c r="AV21" s="15">
        <v>0</v>
      </c>
      <c r="AW21" s="15">
        <v>0</v>
      </c>
      <c r="AX21" s="15">
        <v>0</v>
      </c>
      <c r="AY21" s="15">
        <v>0</v>
      </c>
      <c r="AZ21" s="15">
        <v>2415.6999999999998</v>
      </c>
      <c r="BA21" s="15">
        <v>107.5</v>
      </c>
      <c r="BB21" s="15">
        <v>0</v>
      </c>
      <c r="BC21" s="15">
        <v>1553.3</v>
      </c>
      <c r="BD21" s="15">
        <v>1497.2</v>
      </c>
      <c r="BE21" s="15">
        <v>0</v>
      </c>
      <c r="BF21" s="15">
        <v>3956.6</v>
      </c>
      <c r="BG21" s="15">
        <v>0</v>
      </c>
      <c r="BH21" s="15">
        <v>0</v>
      </c>
      <c r="BI21" s="15">
        <v>0</v>
      </c>
      <c r="BJ21" s="15">
        <v>890.4</v>
      </c>
      <c r="BK21" s="15">
        <v>9455.2000000000007</v>
      </c>
      <c r="BL21" s="15">
        <v>0</v>
      </c>
      <c r="BM21" s="15">
        <v>0</v>
      </c>
      <c r="BN21" s="15">
        <v>252</v>
      </c>
      <c r="BO21" s="15">
        <v>0</v>
      </c>
      <c r="BP21" s="15">
        <v>0</v>
      </c>
      <c r="BQ21" s="15">
        <v>135</v>
      </c>
      <c r="BR21" s="15">
        <v>0</v>
      </c>
      <c r="BS21" s="15">
        <v>0</v>
      </c>
      <c r="BT21" s="15">
        <v>0</v>
      </c>
      <c r="BU21" s="15">
        <v>0</v>
      </c>
      <c r="BV21" s="15">
        <v>0</v>
      </c>
      <c r="BW21" s="15">
        <v>48</v>
      </c>
      <c r="BX21" s="15">
        <v>0</v>
      </c>
      <c r="BY21" s="15">
        <v>0</v>
      </c>
      <c r="BZ21" s="15">
        <v>0</v>
      </c>
      <c r="CA21" s="15">
        <v>0</v>
      </c>
      <c r="CB21" s="15">
        <v>7878.3</v>
      </c>
      <c r="CC21" s="15">
        <v>0</v>
      </c>
      <c r="CD21" s="15">
        <v>0</v>
      </c>
      <c r="CE21" s="15">
        <v>0</v>
      </c>
      <c r="CF21" s="15">
        <v>0</v>
      </c>
      <c r="CG21" s="15">
        <v>0</v>
      </c>
      <c r="CH21" s="15">
        <v>0</v>
      </c>
      <c r="CI21" s="15">
        <v>0</v>
      </c>
      <c r="CJ21" s="15">
        <v>0</v>
      </c>
      <c r="CK21" s="15">
        <v>137</v>
      </c>
      <c r="CL21" s="15">
        <v>0</v>
      </c>
      <c r="CM21" s="15">
        <v>0</v>
      </c>
      <c r="CN21" s="15">
        <v>2359.1</v>
      </c>
      <c r="CO21" s="15">
        <v>1608.5</v>
      </c>
      <c r="CP21" s="15">
        <v>0</v>
      </c>
      <c r="CQ21" s="15">
        <v>0</v>
      </c>
      <c r="CR21" s="15">
        <v>0</v>
      </c>
      <c r="CS21" s="15">
        <v>0</v>
      </c>
      <c r="CT21" s="15">
        <v>0</v>
      </c>
      <c r="CU21" s="15">
        <v>0</v>
      </c>
      <c r="CV21" s="15">
        <v>0</v>
      </c>
      <c r="CW21" s="15">
        <v>0</v>
      </c>
      <c r="CX21" s="15">
        <v>0</v>
      </c>
      <c r="CY21" s="15">
        <v>0</v>
      </c>
      <c r="CZ21" s="15">
        <v>0</v>
      </c>
      <c r="DA21" s="15">
        <v>0</v>
      </c>
      <c r="DB21" s="15">
        <v>0</v>
      </c>
      <c r="DC21" s="15">
        <v>0</v>
      </c>
      <c r="DD21" s="15">
        <v>0</v>
      </c>
      <c r="DE21" s="15">
        <v>0</v>
      </c>
      <c r="DF21" s="15">
        <v>1146.5999999999999</v>
      </c>
      <c r="DG21" s="15">
        <v>0</v>
      </c>
      <c r="DH21" s="15">
        <v>0</v>
      </c>
      <c r="DI21" s="15">
        <v>290.8</v>
      </c>
      <c r="DJ21" s="15">
        <v>0</v>
      </c>
      <c r="DK21" s="15">
        <v>0</v>
      </c>
      <c r="DL21" s="15">
        <v>207.5</v>
      </c>
      <c r="DM21" s="15">
        <v>30</v>
      </c>
      <c r="DN21" s="15">
        <v>0</v>
      </c>
      <c r="DO21" s="15">
        <v>0</v>
      </c>
      <c r="DP21" s="15">
        <v>0</v>
      </c>
      <c r="DQ21" s="15">
        <v>0</v>
      </c>
      <c r="DR21" s="15">
        <v>0</v>
      </c>
      <c r="DS21" s="15">
        <v>0</v>
      </c>
      <c r="DT21" s="15">
        <v>0</v>
      </c>
      <c r="DU21" s="15">
        <v>0</v>
      </c>
      <c r="DV21" s="15">
        <v>0</v>
      </c>
      <c r="DW21" s="15">
        <v>0</v>
      </c>
      <c r="DX21" s="15">
        <v>0</v>
      </c>
      <c r="DY21" s="15">
        <v>0</v>
      </c>
      <c r="DZ21" s="15">
        <v>0</v>
      </c>
      <c r="EA21" s="15">
        <v>173</v>
      </c>
      <c r="EB21" s="15">
        <v>0</v>
      </c>
      <c r="EC21" s="15">
        <v>0</v>
      </c>
      <c r="ED21" s="15">
        <v>135</v>
      </c>
      <c r="EE21" s="15">
        <v>0</v>
      </c>
      <c r="EF21" s="15">
        <v>132</v>
      </c>
      <c r="EG21" s="15">
        <v>0</v>
      </c>
      <c r="EH21" s="15">
        <v>0</v>
      </c>
      <c r="EI21" s="15">
        <v>1703</v>
      </c>
      <c r="EJ21" s="15">
        <v>1168.5</v>
      </c>
      <c r="EK21" s="15">
        <v>0</v>
      </c>
      <c r="EL21" s="15">
        <v>0</v>
      </c>
      <c r="EM21" s="15">
        <v>0</v>
      </c>
      <c r="EN21" s="15">
        <v>0</v>
      </c>
      <c r="EO21" s="15">
        <v>0</v>
      </c>
      <c r="EP21" s="15">
        <v>0</v>
      </c>
      <c r="EQ21" s="15">
        <v>99</v>
      </c>
      <c r="ER21" s="15">
        <v>0</v>
      </c>
      <c r="ES21" s="15">
        <v>0</v>
      </c>
      <c r="ET21" s="15">
        <v>88</v>
      </c>
      <c r="EU21" s="15">
        <v>0</v>
      </c>
      <c r="EV21" s="15">
        <v>0</v>
      </c>
      <c r="EW21" s="15">
        <v>0</v>
      </c>
      <c r="EX21" s="15">
        <v>0</v>
      </c>
      <c r="EY21" s="15">
        <v>0</v>
      </c>
      <c r="EZ21" s="15">
        <v>0</v>
      </c>
      <c r="FA21" s="15">
        <v>0</v>
      </c>
      <c r="FB21" s="15">
        <v>0</v>
      </c>
      <c r="FC21" s="15">
        <v>0</v>
      </c>
      <c r="FD21" s="15">
        <v>0</v>
      </c>
      <c r="FE21" s="15">
        <v>0</v>
      </c>
      <c r="FF21" s="15">
        <v>0</v>
      </c>
      <c r="FG21" s="15">
        <v>0</v>
      </c>
      <c r="FH21" s="15">
        <v>0</v>
      </c>
      <c r="FI21" s="15">
        <v>0</v>
      </c>
      <c r="FJ21" s="15">
        <v>0</v>
      </c>
      <c r="FK21" s="15">
        <v>188</v>
      </c>
      <c r="FL21" s="15">
        <v>1329.2</v>
      </c>
      <c r="FM21" s="15">
        <v>402</v>
      </c>
      <c r="FN21" s="15">
        <v>5229.3999999999996</v>
      </c>
      <c r="FO21" s="15">
        <v>0</v>
      </c>
      <c r="FP21" s="15">
        <v>0</v>
      </c>
      <c r="FQ21" s="15">
        <v>0</v>
      </c>
      <c r="FR21" s="15">
        <v>0</v>
      </c>
      <c r="FS21" s="15">
        <v>0</v>
      </c>
      <c r="FT21" s="15">
        <v>0</v>
      </c>
      <c r="FU21" s="15">
        <v>0</v>
      </c>
      <c r="FV21" s="15">
        <v>0</v>
      </c>
      <c r="FW21" s="15">
        <v>0</v>
      </c>
      <c r="FX21" s="15">
        <v>0</v>
      </c>
      <c r="FY21" s="15">
        <v>17639</v>
      </c>
      <c r="FZ21" s="15">
        <f>SUM(C21:FY21)</f>
        <v>122959.20000000001</v>
      </c>
      <c r="GA21" s="15"/>
      <c r="GB21" s="15"/>
      <c r="GC21" s="15"/>
      <c r="GD21" s="15"/>
      <c r="GE21" s="36"/>
      <c r="GF21" s="36"/>
      <c r="GG21" s="21"/>
      <c r="GH21" s="21"/>
      <c r="GI21" s="21"/>
      <c r="GJ21" s="21"/>
      <c r="GK21" s="21"/>
      <c r="GL21" s="21"/>
      <c r="GM21" s="21"/>
    </row>
    <row r="22" spans="1:256" x14ac:dyDescent="0.25">
      <c r="A22" s="27" t="s">
        <v>276</v>
      </c>
      <c r="B22" s="13" t="s">
        <v>277</v>
      </c>
      <c r="C22" s="34">
        <v>8867.5</v>
      </c>
      <c r="D22" s="37">
        <v>42597.9</v>
      </c>
      <c r="E22" s="37">
        <v>7645.8</v>
      </c>
      <c r="F22" s="37">
        <v>19533.099999999999</v>
      </c>
      <c r="G22" s="37">
        <v>1082</v>
      </c>
      <c r="H22" s="37">
        <v>1031</v>
      </c>
      <c r="I22" s="37">
        <v>10266.200000000001</v>
      </c>
      <c r="J22" s="37">
        <v>2431.6</v>
      </c>
      <c r="K22" s="37">
        <v>290.89999999999998</v>
      </c>
      <c r="L22" s="37">
        <v>2622.8</v>
      </c>
      <c r="M22" s="37">
        <v>1354.5</v>
      </c>
      <c r="N22" s="37">
        <v>54539.6</v>
      </c>
      <c r="O22" s="37">
        <v>14792.7</v>
      </c>
      <c r="P22" s="37">
        <v>223.5</v>
      </c>
      <c r="Q22" s="37">
        <v>40605</v>
      </c>
      <c r="R22" s="37">
        <v>2144.1</v>
      </c>
      <c r="S22" s="37">
        <v>1716.3</v>
      </c>
      <c r="T22" s="37">
        <v>148</v>
      </c>
      <c r="U22" s="37">
        <v>54.5</v>
      </c>
      <c r="V22" s="37">
        <v>293</v>
      </c>
      <c r="W22" s="34">
        <v>81.7</v>
      </c>
      <c r="X22" s="34">
        <v>50</v>
      </c>
      <c r="Y22" s="37">
        <v>2355.8000000000002</v>
      </c>
      <c r="Z22" s="37">
        <v>243.2</v>
      </c>
      <c r="AA22" s="37">
        <v>31300.799999999999</v>
      </c>
      <c r="AB22" s="37">
        <v>30302.400000000001</v>
      </c>
      <c r="AC22" s="37">
        <v>1035.5</v>
      </c>
      <c r="AD22" s="37">
        <v>1379</v>
      </c>
      <c r="AE22" s="37">
        <v>108.7</v>
      </c>
      <c r="AF22" s="37">
        <v>185.5</v>
      </c>
      <c r="AG22" s="37">
        <v>752.5</v>
      </c>
      <c r="AH22" s="37">
        <v>1105.5</v>
      </c>
      <c r="AI22" s="37">
        <v>361.1</v>
      </c>
      <c r="AJ22" s="37">
        <v>182.6</v>
      </c>
      <c r="AK22" s="37">
        <v>225.1</v>
      </c>
      <c r="AL22" s="37">
        <v>278.89999999999998</v>
      </c>
      <c r="AM22" s="37">
        <v>458.7</v>
      </c>
      <c r="AN22" s="37">
        <v>373.5</v>
      </c>
      <c r="AO22" s="37">
        <v>4808.8</v>
      </c>
      <c r="AP22" s="37">
        <v>91185.2</v>
      </c>
      <c r="AQ22" s="37">
        <v>239.3</v>
      </c>
      <c r="AR22" s="37">
        <v>66036.2</v>
      </c>
      <c r="AS22" s="37">
        <v>7052</v>
      </c>
      <c r="AT22" s="37">
        <v>2310.1</v>
      </c>
      <c r="AU22" s="37">
        <v>254.3</v>
      </c>
      <c r="AV22" s="37">
        <v>320</v>
      </c>
      <c r="AW22" s="37">
        <v>232.5</v>
      </c>
      <c r="AX22" s="37">
        <v>50</v>
      </c>
      <c r="AY22" s="37">
        <v>455.5</v>
      </c>
      <c r="AZ22" s="37">
        <v>11801.5</v>
      </c>
      <c r="BA22" s="37">
        <v>9388.7000000000007</v>
      </c>
      <c r="BB22" s="37">
        <v>8313</v>
      </c>
      <c r="BC22" s="37">
        <v>30567.4</v>
      </c>
      <c r="BD22" s="37">
        <v>5175.3</v>
      </c>
      <c r="BE22" s="37">
        <v>1432.5</v>
      </c>
      <c r="BF22" s="37">
        <v>25613.4</v>
      </c>
      <c r="BG22" s="37">
        <v>1087.5</v>
      </c>
      <c r="BH22" s="37">
        <v>626.9</v>
      </c>
      <c r="BI22" s="37">
        <v>252.7</v>
      </c>
      <c r="BJ22" s="37">
        <v>6517.2</v>
      </c>
      <c r="BK22" s="37">
        <v>25811.4</v>
      </c>
      <c r="BL22" s="37">
        <v>207</v>
      </c>
      <c r="BM22" s="37">
        <v>284.8</v>
      </c>
      <c r="BN22" s="37">
        <v>3726.2</v>
      </c>
      <c r="BO22" s="37">
        <v>1374.3</v>
      </c>
      <c r="BP22" s="37">
        <v>218</v>
      </c>
      <c r="BQ22" s="37">
        <v>6284.6</v>
      </c>
      <c r="BR22" s="37">
        <v>4838.3999999999996</v>
      </c>
      <c r="BS22" s="37">
        <v>1282</v>
      </c>
      <c r="BT22" s="37">
        <v>461</v>
      </c>
      <c r="BU22" s="37">
        <v>445.5</v>
      </c>
      <c r="BV22" s="37">
        <v>1330.5</v>
      </c>
      <c r="BW22" s="37">
        <v>2062.5</v>
      </c>
      <c r="BX22" s="37">
        <v>88.6</v>
      </c>
      <c r="BY22" s="37">
        <v>529.1</v>
      </c>
      <c r="BZ22" s="37">
        <v>213.4</v>
      </c>
      <c r="CA22" s="37">
        <v>172.2</v>
      </c>
      <c r="CB22" s="37">
        <v>82858.7</v>
      </c>
      <c r="CC22" s="37">
        <v>178.5</v>
      </c>
      <c r="CD22" s="37">
        <v>55.3</v>
      </c>
      <c r="CE22" s="37">
        <v>161</v>
      </c>
      <c r="CF22" s="37">
        <v>119.5</v>
      </c>
      <c r="CG22" s="37">
        <v>220</v>
      </c>
      <c r="CH22" s="37">
        <v>116.5</v>
      </c>
      <c r="CI22" s="37">
        <v>737.9</v>
      </c>
      <c r="CJ22" s="37">
        <v>1045</v>
      </c>
      <c r="CK22" s="37">
        <v>5866.7</v>
      </c>
      <c r="CL22" s="37">
        <v>1404.5</v>
      </c>
      <c r="CM22" s="37">
        <v>874.5</v>
      </c>
      <c r="CN22" s="37">
        <v>31745.8</v>
      </c>
      <c r="CO22" s="37">
        <v>15544.4</v>
      </c>
      <c r="CP22" s="37">
        <v>1094.0999999999999</v>
      </c>
      <c r="CQ22" s="37">
        <v>1023.3</v>
      </c>
      <c r="CR22" s="37">
        <v>190.5</v>
      </c>
      <c r="CS22" s="37">
        <v>374</v>
      </c>
      <c r="CT22" s="37">
        <v>117.4</v>
      </c>
      <c r="CU22" s="37">
        <v>442.2</v>
      </c>
      <c r="CV22" s="37">
        <v>50</v>
      </c>
      <c r="CW22" s="37">
        <v>200.5</v>
      </c>
      <c r="CX22" s="37">
        <v>501.2</v>
      </c>
      <c r="CY22" s="37">
        <v>50</v>
      </c>
      <c r="CZ22" s="37">
        <v>2188.5</v>
      </c>
      <c r="DA22" s="37">
        <v>197.5</v>
      </c>
      <c r="DB22" s="37">
        <v>308.89999999999998</v>
      </c>
      <c r="DC22" s="37">
        <v>158</v>
      </c>
      <c r="DD22" s="37">
        <v>164.3</v>
      </c>
      <c r="DE22" s="37">
        <v>430.5</v>
      </c>
      <c r="DF22" s="37">
        <v>22338.6</v>
      </c>
      <c r="DG22" s="37">
        <v>92.3</v>
      </c>
      <c r="DH22" s="37">
        <v>2142.1999999999998</v>
      </c>
      <c r="DI22" s="37">
        <v>2767</v>
      </c>
      <c r="DJ22" s="37">
        <v>690.1</v>
      </c>
      <c r="DK22" s="37">
        <v>481.5</v>
      </c>
      <c r="DL22" s="37">
        <v>5998.9</v>
      </c>
      <c r="DM22" s="37">
        <v>267.2</v>
      </c>
      <c r="DN22" s="37">
        <v>1488.2</v>
      </c>
      <c r="DO22" s="37">
        <v>3326.5</v>
      </c>
      <c r="DP22" s="37">
        <v>205.4</v>
      </c>
      <c r="DQ22" s="37">
        <v>688</v>
      </c>
      <c r="DR22" s="37">
        <v>1475</v>
      </c>
      <c r="DS22" s="37">
        <v>813.9</v>
      </c>
      <c r="DT22" s="37">
        <v>167</v>
      </c>
      <c r="DU22" s="37">
        <v>391.5</v>
      </c>
      <c r="DV22" s="37">
        <v>222.5</v>
      </c>
      <c r="DW22" s="37">
        <v>356.5</v>
      </c>
      <c r="DX22" s="37">
        <v>168.3</v>
      </c>
      <c r="DY22" s="37">
        <v>336.3</v>
      </c>
      <c r="DZ22" s="37">
        <v>896.8</v>
      </c>
      <c r="EA22" s="37">
        <v>650.29999999999995</v>
      </c>
      <c r="EB22" s="37">
        <v>608.5</v>
      </c>
      <c r="EC22" s="37">
        <v>324.5</v>
      </c>
      <c r="ED22" s="37">
        <v>1683</v>
      </c>
      <c r="EE22" s="37">
        <v>196.9</v>
      </c>
      <c r="EF22" s="37">
        <v>1536.5</v>
      </c>
      <c r="EG22" s="37">
        <v>293.3</v>
      </c>
      <c r="EH22" s="37">
        <v>239.3</v>
      </c>
      <c r="EI22" s="37">
        <v>16631.3</v>
      </c>
      <c r="EJ22" s="37">
        <v>10278.6</v>
      </c>
      <c r="EK22" s="37">
        <v>721.8</v>
      </c>
      <c r="EL22" s="37">
        <v>490.8</v>
      </c>
      <c r="EM22" s="37">
        <v>446.6</v>
      </c>
      <c r="EN22" s="37">
        <v>1130.0999999999999</v>
      </c>
      <c r="EO22" s="37">
        <v>385.2</v>
      </c>
      <c r="EP22" s="37">
        <v>404.9</v>
      </c>
      <c r="EQ22" s="37">
        <v>2793.8</v>
      </c>
      <c r="ER22" s="37">
        <v>324.89999999999998</v>
      </c>
      <c r="ES22" s="37">
        <v>156.19999999999999</v>
      </c>
      <c r="ET22" s="37">
        <v>226.5</v>
      </c>
      <c r="EU22" s="37">
        <v>643.29999999999995</v>
      </c>
      <c r="EV22" s="37">
        <v>81</v>
      </c>
      <c r="EW22" s="37">
        <v>919.3</v>
      </c>
      <c r="EX22" s="37">
        <v>219.2</v>
      </c>
      <c r="EY22" s="37">
        <v>813.5</v>
      </c>
      <c r="EZ22" s="37">
        <v>148.5</v>
      </c>
      <c r="FA22" s="37">
        <v>3511</v>
      </c>
      <c r="FB22" s="37">
        <v>357.3</v>
      </c>
      <c r="FC22" s="37">
        <v>2315.8000000000002</v>
      </c>
      <c r="FD22" s="37">
        <v>384.8</v>
      </c>
      <c r="FE22" s="37">
        <v>107</v>
      </c>
      <c r="FF22" s="37">
        <v>225.6</v>
      </c>
      <c r="FG22" s="37">
        <v>128</v>
      </c>
      <c r="FH22" s="37">
        <v>95.7</v>
      </c>
      <c r="FI22" s="37">
        <v>1905.2</v>
      </c>
      <c r="FJ22" s="37">
        <v>2033</v>
      </c>
      <c r="FK22" s="37">
        <v>2563</v>
      </c>
      <c r="FL22" s="37">
        <v>7127</v>
      </c>
      <c r="FM22" s="37">
        <v>3894.5</v>
      </c>
      <c r="FN22" s="37">
        <v>22420.3</v>
      </c>
      <c r="FO22" s="37">
        <v>1152.0999999999999</v>
      </c>
      <c r="FP22" s="37">
        <v>2337.3000000000002</v>
      </c>
      <c r="FQ22" s="37">
        <v>962.5</v>
      </c>
      <c r="FR22" s="37">
        <v>179</v>
      </c>
      <c r="FS22" s="37">
        <v>216</v>
      </c>
      <c r="FT22" s="34">
        <v>78.2</v>
      </c>
      <c r="FU22" s="37">
        <v>864</v>
      </c>
      <c r="FV22" s="37">
        <v>733.5</v>
      </c>
      <c r="FW22" s="37">
        <v>200.9</v>
      </c>
      <c r="FX22" s="37">
        <v>62.1</v>
      </c>
      <c r="FY22" s="38"/>
      <c r="FZ22" s="16">
        <f t="shared" ref="FZ22:FZ27" si="7">SUM(C22:FX22)</f>
        <v>896004.50000000035</v>
      </c>
      <c r="GA22" s="16"/>
      <c r="GB22" s="16"/>
      <c r="GC22" s="16"/>
      <c r="GD22" s="16"/>
      <c r="GE22" s="15"/>
      <c r="GF22" s="15"/>
      <c r="GG22" s="21"/>
      <c r="GH22" s="21"/>
      <c r="GI22" s="21"/>
      <c r="GJ22" s="21"/>
      <c r="GK22" s="21"/>
      <c r="GL22" s="21"/>
      <c r="GM22" s="21"/>
    </row>
    <row r="23" spans="1:256" x14ac:dyDescent="0.25">
      <c r="A23" s="3" t="s">
        <v>278</v>
      </c>
      <c r="B23" s="13" t="s">
        <v>279</v>
      </c>
      <c r="C23" s="15">
        <v>6370</v>
      </c>
      <c r="D23" s="16">
        <v>37392</v>
      </c>
      <c r="E23" s="16">
        <v>6075.5</v>
      </c>
      <c r="F23" s="16">
        <v>18594</v>
      </c>
      <c r="G23" s="16">
        <v>1069</v>
      </c>
      <c r="H23" s="16">
        <v>1019</v>
      </c>
      <c r="I23" s="16">
        <v>8482.5</v>
      </c>
      <c r="J23" s="16">
        <v>2302</v>
      </c>
      <c r="K23" s="16">
        <v>271</v>
      </c>
      <c r="L23" s="16">
        <v>2402.5</v>
      </c>
      <c r="M23" s="16">
        <v>1210.5</v>
      </c>
      <c r="N23" s="16">
        <v>54233</v>
      </c>
      <c r="O23" s="16">
        <v>14424.5</v>
      </c>
      <c r="P23" s="16">
        <v>220.5</v>
      </c>
      <c r="Q23" s="16">
        <v>37464.5</v>
      </c>
      <c r="R23" s="16">
        <v>508</v>
      </c>
      <c r="S23" s="16">
        <v>1680.5</v>
      </c>
      <c r="T23" s="16">
        <v>139</v>
      </c>
      <c r="U23" s="16">
        <v>53</v>
      </c>
      <c r="V23" s="16">
        <v>277</v>
      </c>
      <c r="W23" s="16">
        <v>80</v>
      </c>
      <c r="X23" s="16">
        <v>39</v>
      </c>
      <c r="Y23" s="16">
        <v>454.5</v>
      </c>
      <c r="Z23" s="16">
        <v>213.5</v>
      </c>
      <c r="AA23" s="16">
        <v>31033.5</v>
      </c>
      <c r="AB23" s="16">
        <v>29992.5</v>
      </c>
      <c r="AC23" s="16">
        <v>984</v>
      </c>
      <c r="AD23" s="16">
        <v>1250.5</v>
      </c>
      <c r="AE23" s="16">
        <v>102.5</v>
      </c>
      <c r="AF23" s="16">
        <v>181.5</v>
      </c>
      <c r="AG23" s="16">
        <v>658</v>
      </c>
      <c r="AH23" s="16">
        <v>1073</v>
      </c>
      <c r="AI23" s="16">
        <v>326</v>
      </c>
      <c r="AJ23" s="16">
        <v>146</v>
      </c>
      <c r="AK23" s="16">
        <v>191</v>
      </c>
      <c r="AL23" s="16">
        <v>247.5</v>
      </c>
      <c r="AM23" s="16">
        <v>421.5</v>
      </c>
      <c r="AN23" s="16">
        <v>366</v>
      </c>
      <c r="AO23" s="16">
        <v>4676.5</v>
      </c>
      <c r="AP23" s="16">
        <v>86844</v>
      </c>
      <c r="AQ23" s="16">
        <v>218.5</v>
      </c>
      <c r="AR23" s="16">
        <v>63331</v>
      </c>
      <c r="AS23" s="16">
        <v>6556.5</v>
      </c>
      <c r="AT23" s="16">
        <v>2197</v>
      </c>
      <c r="AU23" s="16">
        <v>223</v>
      </c>
      <c r="AV23" s="16">
        <v>309.5</v>
      </c>
      <c r="AW23" s="16">
        <v>227.5</v>
      </c>
      <c r="AX23" s="16">
        <v>37.5</v>
      </c>
      <c r="AY23" s="16">
        <v>444.5</v>
      </c>
      <c r="AZ23" s="16">
        <v>11347.5</v>
      </c>
      <c r="BA23" s="16">
        <v>9292.5</v>
      </c>
      <c r="BB23" s="16">
        <v>8083.5</v>
      </c>
      <c r="BC23" s="16">
        <v>24645.5</v>
      </c>
      <c r="BD23" s="16">
        <v>5167</v>
      </c>
      <c r="BE23" s="16">
        <v>1393</v>
      </c>
      <c r="BF23" s="16">
        <v>24709</v>
      </c>
      <c r="BG23" s="16">
        <v>1038.5</v>
      </c>
      <c r="BH23" s="16">
        <v>575.5</v>
      </c>
      <c r="BI23" s="16">
        <v>226.5</v>
      </c>
      <c r="BJ23" s="16">
        <v>6433</v>
      </c>
      <c r="BK23" s="16">
        <v>17504</v>
      </c>
      <c r="BL23" s="16">
        <v>197</v>
      </c>
      <c r="BM23" s="16">
        <v>264.5</v>
      </c>
      <c r="BN23" s="16">
        <v>3495</v>
      </c>
      <c r="BO23" s="16">
        <v>1308.5</v>
      </c>
      <c r="BP23" s="16">
        <v>211</v>
      </c>
      <c r="BQ23" s="16">
        <v>5517</v>
      </c>
      <c r="BR23" s="16">
        <v>4650</v>
      </c>
      <c r="BS23" s="16">
        <v>1232.5</v>
      </c>
      <c r="BT23" s="16">
        <v>457.5</v>
      </c>
      <c r="BU23" s="16">
        <v>435.5</v>
      </c>
      <c r="BV23" s="16">
        <v>1305.5</v>
      </c>
      <c r="BW23" s="16">
        <v>2027</v>
      </c>
      <c r="BX23" s="16">
        <v>78.5</v>
      </c>
      <c r="BY23" s="16">
        <v>495</v>
      </c>
      <c r="BZ23" s="16">
        <v>200</v>
      </c>
      <c r="CA23" s="16">
        <v>158.5</v>
      </c>
      <c r="CB23" s="16">
        <v>79941</v>
      </c>
      <c r="CC23" s="16">
        <v>173</v>
      </c>
      <c r="CD23" s="16">
        <v>47.5</v>
      </c>
      <c r="CE23" s="16">
        <v>141</v>
      </c>
      <c r="CF23" s="16">
        <v>112.5</v>
      </c>
      <c r="CG23" s="16">
        <v>209.5</v>
      </c>
      <c r="CH23" s="16">
        <v>112.5</v>
      </c>
      <c r="CI23" s="16">
        <v>703</v>
      </c>
      <c r="CJ23" s="16">
        <v>1007.5</v>
      </c>
      <c r="CK23" s="16">
        <v>4473</v>
      </c>
      <c r="CL23" s="16">
        <v>1366</v>
      </c>
      <c r="CM23" s="16">
        <v>784.5</v>
      </c>
      <c r="CN23" s="16">
        <v>29377</v>
      </c>
      <c r="CO23" s="16">
        <v>15434</v>
      </c>
      <c r="CP23" s="16">
        <v>1075</v>
      </c>
      <c r="CQ23" s="16">
        <v>891.5</v>
      </c>
      <c r="CR23" s="16">
        <v>187</v>
      </c>
      <c r="CS23" s="16">
        <v>366</v>
      </c>
      <c r="CT23" s="16">
        <v>108.5</v>
      </c>
      <c r="CU23" s="16">
        <v>65</v>
      </c>
      <c r="CV23" s="16">
        <v>42</v>
      </c>
      <c r="CW23" s="16">
        <v>195.5</v>
      </c>
      <c r="CX23" s="16">
        <v>456</v>
      </c>
      <c r="CY23" s="16">
        <v>43</v>
      </c>
      <c r="CZ23" s="16">
        <v>2080</v>
      </c>
      <c r="DA23" s="16">
        <v>190.5</v>
      </c>
      <c r="DB23" s="16">
        <v>303.5</v>
      </c>
      <c r="DC23" s="16">
        <v>150.5</v>
      </c>
      <c r="DD23" s="16">
        <v>149.5</v>
      </c>
      <c r="DE23" s="16">
        <v>382</v>
      </c>
      <c r="DF23" s="16">
        <v>21119</v>
      </c>
      <c r="DG23" s="16">
        <v>80.5</v>
      </c>
      <c r="DH23" s="16">
        <v>1989</v>
      </c>
      <c r="DI23" s="16">
        <v>2641.5</v>
      </c>
      <c r="DJ23" s="16">
        <v>633.5</v>
      </c>
      <c r="DK23" s="16">
        <v>465.5</v>
      </c>
      <c r="DL23" s="16">
        <v>5892.5</v>
      </c>
      <c r="DM23" s="16">
        <v>236.5</v>
      </c>
      <c r="DN23" s="16">
        <v>1374</v>
      </c>
      <c r="DO23" s="16">
        <v>3256</v>
      </c>
      <c r="DP23" s="16">
        <v>196.5</v>
      </c>
      <c r="DQ23" s="16">
        <v>655.5</v>
      </c>
      <c r="DR23" s="16">
        <v>1425.5</v>
      </c>
      <c r="DS23" s="16">
        <v>740</v>
      </c>
      <c r="DT23" s="16">
        <v>167</v>
      </c>
      <c r="DU23" s="16">
        <v>360</v>
      </c>
      <c r="DV23" s="16">
        <v>209</v>
      </c>
      <c r="DW23" s="16">
        <v>321</v>
      </c>
      <c r="DX23" s="16">
        <v>157.5</v>
      </c>
      <c r="DY23" s="16">
        <v>330.5</v>
      </c>
      <c r="DZ23" s="16">
        <v>802</v>
      </c>
      <c r="EA23" s="16">
        <v>624.5</v>
      </c>
      <c r="EB23" s="16">
        <v>596</v>
      </c>
      <c r="EC23" s="16">
        <v>311</v>
      </c>
      <c r="ED23" s="16">
        <v>1638</v>
      </c>
      <c r="EE23" s="16">
        <v>177.5</v>
      </c>
      <c r="EF23" s="16">
        <v>1484.5</v>
      </c>
      <c r="EG23" s="16">
        <v>280.5</v>
      </c>
      <c r="EH23" s="16">
        <v>214</v>
      </c>
      <c r="EI23" s="16">
        <v>15221.5</v>
      </c>
      <c r="EJ23" s="16">
        <v>9946</v>
      </c>
      <c r="EK23" s="16">
        <v>707</v>
      </c>
      <c r="EL23" s="16">
        <v>475</v>
      </c>
      <c r="EM23" s="16">
        <v>422</v>
      </c>
      <c r="EN23" s="16">
        <v>998</v>
      </c>
      <c r="EO23" s="16">
        <v>358.5</v>
      </c>
      <c r="EP23" s="16">
        <v>385.5</v>
      </c>
      <c r="EQ23" s="16">
        <v>2613.5</v>
      </c>
      <c r="ER23" s="16">
        <v>290.5</v>
      </c>
      <c r="ES23" s="16">
        <v>141</v>
      </c>
      <c r="ET23" s="16">
        <v>215</v>
      </c>
      <c r="EU23" s="16">
        <v>570.5</v>
      </c>
      <c r="EV23" s="16">
        <v>72</v>
      </c>
      <c r="EW23" s="16">
        <v>894</v>
      </c>
      <c r="EX23" s="16">
        <v>171.5</v>
      </c>
      <c r="EY23" s="16">
        <v>260</v>
      </c>
      <c r="EZ23" s="16">
        <v>142</v>
      </c>
      <c r="FA23" s="16">
        <v>3452</v>
      </c>
      <c r="FB23" s="16">
        <v>340.5</v>
      </c>
      <c r="FC23" s="16">
        <v>2135</v>
      </c>
      <c r="FD23" s="16">
        <v>361.5</v>
      </c>
      <c r="FE23" s="16">
        <v>94</v>
      </c>
      <c r="FF23" s="16">
        <v>202.5</v>
      </c>
      <c r="FG23" s="16">
        <v>128</v>
      </c>
      <c r="FH23" s="16">
        <v>80</v>
      </c>
      <c r="FI23" s="16">
        <v>1840</v>
      </c>
      <c r="FJ23" s="16">
        <v>1983</v>
      </c>
      <c r="FK23" s="16">
        <v>2526.5</v>
      </c>
      <c r="FL23" s="16">
        <v>7095</v>
      </c>
      <c r="FM23" s="16">
        <v>3847</v>
      </c>
      <c r="FN23" s="16">
        <v>22102</v>
      </c>
      <c r="FO23" s="16">
        <v>1109.5</v>
      </c>
      <c r="FP23" s="16">
        <v>2254.5</v>
      </c>
      <c r="FQ23" s="16">
        <v>940.5</v>
      </c>
      <c r="FR23" s="16">
        <v>175.5</v>
      </c>
      <c r="FS23" s="16">
        <v>210.5</v>
      </c>
      <c r="FT23" s="15">
        <v>73</v>
      </c>
      <c r="FU23" s="16">
        <v>849</v>
      </c>
      <c r="FV23" s="16">
        <v>713.5</v>
      </c>
      <c r="FW23" s="16">
        <v>184</v>
      </c>
      <c r="FX23" s="16">
        <v>59</v>
      </c>
      <c r="FY23" s="16"/>
      <c r="FZ23" s="16">
        <f t="shared" si="7"/>
        <v>835048</v>
      </c>
      <c r="GA23" s="16"/>
      <c r="GB23" s="16"/>
      <c r="GC23" s="16"/>
      <c r="GD23" s="16"/>
      <c r="GE23" s="16"/>
      <c r="GF23" s="16"/>
      <c r="GG23" s="4"/>
      <c r="GH23" s="4"/>
      <c r="GI23" s="4"/>
      <c r="GJ23" s="4"/>
      <c r="GK23" s="4"/>
      <c r="GL23" s="4"/>
      <c r="GM23" s="4"/>
    </row>
    <row r="24" spans="1:256" x14ac:dyDescent="0.25">
      <c r="A24" s="3" t="s">
        <v>280</v>
      </c>
      <c r="B24" s="13" t="s">
        <v>281</v>
      </c>
      <c r="C24" s="15">
        <v>6239</v>
      </c>
      <c r="D24" s="16">
        <v>37663</v>
      </c>
      <c r="E24" s="16">
        <v>6398</v>
      </c>
      <c r="F24" s="16">
        <v>17953.5</v>
      </c>
      <c r="G24" s="16">
        <v>999.5</v>
      </c>
      <c r="H24" s="16">
        <v>993.5</v>
      </c>
      <c r="I24" s="16">
        <v>8618.5</v>
      </c>
      <c r="J24" s="16">
        <v>2333</v>
      </c>
      <c r="K24" s="16">
        <v>290</v>
      </c>
      <c r="L24" s="16">
        <v>2427</v>
      </c>
      <c r="M24" s="16">
        <v>1242</v>
      </c>
      <c r="N24" s="16">
        <v>54178</v>
      </c>
      <c r="O24" s="16">
        <v>14606.5</v>
      </c>
      <c r="P24" s="16">
        <v>184</v>
      </c>
      <c r="Q24" s="16">
        <v>37304</v>
      </c>
      <c r="R24" s="16">
        <v>500.5</v>
      </c>
      <c r="S24" s="16">
        <v>1658.5</v>
      </c>
      <c r="T24" s="16">
        <v>151</v>
      </c>
      <c r="U24" s="16">
        <v>52</v>
      </c>
      <c r="V24" s="16">
        <v>276.5</v>
      </c>
      <c r="W24" s="16">
        <v>41.5</v>
      </c>
      <c r="X24" s="16">
        <v>38</v>
      </c>
      <c r="Y24" s="16">
        <v>456.5</v>
      </c>
      <c r="Z24" s="16">
        <v>243.5</v>
      </c>
      <c r="AA24" s="16">
        <v>30590.5</v>
      </c>
      <c r="AB24" s="16">
        <v>29613.5</v>
      </c>
      <c r="AC24" s="16">
        <v>968.5</v>
      </c>
      <c r="AD24" s="16">
        <v>1210</v>
      </c>
      <c r="AE24" s="16">
        <v>98</v>
      </c>
      <c r="AF24" s="16">
        <v>165</v>
      </c>
      <c r="AG24" s="16">
        <v>689</v>
      </c>
      <c r="AH24" s="16">
        <v>1029</v>
      </c>
      <c r="AI24" s="16">
        <v>334.5</v>
      </c>
      <c r="AJ24" s="16">
        <v>154.5</v>
      </c>
      <c r="AK24" s="16">
        <v>201.5</v>
      </c>
      <c r="AL24" s="16">
        <v>271.5</v>
      </c>
      <c r="AM24" s="16">
        <v>434.5</v>
      </c>
      <c r="AN24" s="16">
        <v>353</v>
      </c>
      <c r="AO24" s="16">
        <v>4622</v>
      </c>
      <c r="AP24" s="16">
        <v>86729.5</v>
      </c>
      <c r="AQ24" s="16">
        <v>219</v>
      </c>
      <c r="AR24" s="16">
        <v>62855.5</v>
      </c>
      <c r="AS24" s="16">
        <v>6633</v>
      </c>
      <c r="AT24" s="16">
        <v>2235</v>
      </c>
      <c r="AU24" s="16">
        <v>234</v>
      </c>
      <c r="AV24" s="16">
        <v>288.5</v>
      </c>
      <c r="AW24" s="16">
        <v>224.5</v>
      </c>
      <c r="AX24" s="16">
        <v>46.5</v>
      </c>
      <c r="AY24" s="16">
        <v>442</v>
      </c>
      <c r="AZ24" s="16">
        <v>11521</v>
      </c>
      <c r="BA24" s="16">
        <v>9175.5</v>
      </c>
      <c r="BB24" s="16">
        <v>7941</v>
      </c>
      <c r="BC24" s="16">
        <v>25237.5</v>
      </c>
      <c r="BD24" s="16">
        <v>5120.5</v>
      </c>
      <c r="BE24" s="16">
        <v>1454</v>
      </c>
      <c r="BF24" s="16">
        <v>24172.5</v>
      </c>
      <c r="BG24" s="16">
        <v>1013.5</v>
      </c>
      <c r="BH24" s="16">
        <v>533.5</v>
      </c>
      <c r="BI24" s="16">
        <v>222.5</v>
      </c>
      <c r="BJ24" s="16">
        <v>6527.5</v>
      </c>
      <c r="BK24" s="16">
        <v>17023.5</v>
      </c>
      <c r="BL24" s="16">
        <v>186</v>
      </c>
      <c r="BM24" s="16">
        <v>282</v>
      </c>
      <c r="BN24" s="16">
        <v>3544</v>
      </c>
      <c r="BO24" s="16">
        <v>1341.5</v>
      </c>
      <c r="BP24" s="16">
        <v>205</v>
      </c>
      <c r="BQ24" s="16">
        <v>5502</v>
      </c>
      <c r="BR24" s="16">
        <v>4677</v>
      </c>
      <c r="BS24" s="16">
        <v>1157.5</v>
      </c>
      <c r="BT24" s="16">
        <v>452</v>
      </c>
      <c r="BU24" s="16">
        <v>408</v>
      </c>
      <c r="BV24" s="16">
        <v>1304.5</v>
      </c>
      <c r="BW24" s="16">
        <v>2009</v>
      </c>
      <c r="BX24" s="16">
        <v>70</v>
      </c>
      <c r="BY24" s="16">
        <v>488</v>
      </c>
      <c r="BZ24" s="16">
        <v>207</v>
      </c>
      <c r="CA24" s="16">
        <v>165</v>
      </c>
      <c r="CB24" s="16">
        <v>80215</v>
      </c>
      <c r="CC24" s="16">
        <v>175</v>
      </c>
      <c r="CD24" s="16">
        <v>48</v>
      </c>
      <c r="CE24" s="16">
        <v>149.5</v>
      </c>
      <c r="CF24" s="16">
        <v>115.5</v>
      </c>
      <c r="CG24" s="16">
        <v>216.5</v>
      </c>
      <c r="CH24" s="16">
        <v>96</v>
      </c>
      <c r="CI24" s="16">
        <v>726.5</v>
      </c>
      <c r="CJ24" s="16">
        <v>972</v>
      </c>
      <c r="CK24" s="16">
        <v>4476.5</v>
      </c>
      <c r="CL24" s="16">
        <v>1374</v>
      </c>
      <c r="CM24" s="16">
        <v>778</v>
      </c>
      <c r="CN24" s="16">
        <v>29003.5</v>
      </c>
      <c r="CO24" s="16">
        <v>15266</v>
      </c>
      <c r="CP24" s="16">
        <v>1073</v>
      </c>
      <c r="CQ24" s="16">
        <v>934</v>
      </c>
      <c r="CR24" s="16">
        <v>177</v>
      </c>
      <c r="CS24" s="16">
        <v>372</v>
      </c>
      <c r="CT24" s="16">
        <v>105.5</v>
      </c>
      <c r="CU24" s="16">
        <v>79</v>
      </c>
      <c r="CV24" s="16">
        <v>43</v>
      </c>
      <c r="CW24" s="16">
        <v>190</v>
      </c>
      <c r="CX24" s="16">
        <v>478</v>
      </c>
      <c r="CY24" s="16">
        <v>42</v>
      </c>
      <c r="CZ24" s="16">
        <v>2136</v>
      </c>
      <c r="DA24" s="16">
        <v>183.5</v>
      </c>
      <c r="DB24" s="16">
        <v>304.5</v>
      </c>
      <c r="DC24" s="16">
        <v>155</v>
      </c>
      <c r="DD24" s="16">
        <v>162.5</v>
      </c>
      <c r="DE24" s="16">
        <v>428.5</v>
      </c>
      <c r="DF24" s="16">
        <v>20793</v>
      </c>
      <c r="DG24" s="16">
        <v>95</v>
      </c>
      <c r="DH24" s="16">
        <v>2100</v>
      </c>
      <c r="DI24" s="16">
        <v>2668.5</v>
      </c>
      <c r="DJ24" s="16">
        <v>653.5</v>
      </c>
      <c r="DK24" s="16">
        <v>452.5</v>
      </c>
      <c r="DL24" s="16">
        <v>5838.5</v>
      </c>
      <c r="DM24" s="16">
        <v>250.5</v>
      </c>
      <c r="DN24" s="16">
        <v>1431.5</v>
      </c>
      <c r="DO24" s="16">
        <v>3171</v>
      </c>
      <c r="DP24" s="16">
        <v>184.5</v>
      </c>
      <c r="DQ24" s="16">
        <v>628</v>
      </c>
      <c r="DR24" s="16">
        <v>1407.5</v>
      </c>
      <c r="DS24" s="16">
        <v>767</v>
      </c>
      <c r="DT24" s="16">
        <v>139</v>
      </c>
      <c r="DU24" s="16">
        <v>386.5</v>
      </c>
      <c r="DV24" s="16">
        <v>212</v>
      </c>
      <c r="DW24" s="16">
        <v>343</v>
      </c>
      <c r="DX24" s="16">
        <v>165.5</v>
      </c>
      <c r="DY24" s="16">
        <v>335</v>
      </c>
      <c r="DZ24" s="16">
        <v>828</v>
      </c>
      <c r="EA24" s="16">
        <v>615</v>
      </c>
      <c r="EB24" s="16">
        <v>584</v>
      </c>
      <c r="EC24" s="16">
        <v>323</v>
      </c>
      <c r="ED24" s="16">
        <v>1651</v>
      </c>
      <c r="EE24" s="16">
        <v>193</v>
      </c>
      <c r="EF24" s="16">
        <v>1477.5</v>
      </c>
      <c r="EG24" s="16">
        <v>283</v>
      </c>
      <c r="EH24" s="16">
        <v>213.5</v>
      </c>
      <c r="EI24" s="16">
        <v>15576</v>
      </c>
      <c r="EJ24" s="16">
        <v>9487</v>
      </c>
      <c r="EK24" s="16">
        <v>707.5</v>
      </c>
      <c r="EL24" s="16">
        <v>470</v>
      </c>
      <c r="EM24" s="16">
        <v>418.5</v>
      </c>
      <c r="EN24" s="16">
        <v>984.5</v>
      </c>
      <c r="EO24" s="16">
        <v>349.5</v>
      </c>
      <c r="EP24" s="16">
        <v>401.5</v>
      </c>
      <c r="EQ24" s="16">
        <v>2636</v>
      </c>
      <c r="ER24" s="16">
        <v>307.5</v>
      </c>
      <c r="ES24" s="16">
        <v>125.5</v>
      </c>
      <c r="ET24" s="16">
        <v>208.5</v>
      </c>
      <c r="EU24" s="16">
        <v>620.5</v>
      </c>
      <c r="EV24" s="16">
        <v>60.5</v>
      </c>
      <c r="EW24" s="16">
        <v>914</v>
      </c>
      <c r="EX24" s="16">
        <v>183.5</v>
      </c>
      <c r="EY24" s="16">
        <v>254</v>
      </c>
      <c r="EZ24" s="16">
        <v>138</v>
      </c>
      <c r="FA24" s="16">
        <v>3439</v>
      </c>
      <c r="FB24" s="16">
        <v>348</v>
      </c>
      <c r="FC24" s="16">
        <v>2225</v>
      </c>
      <c r="FD24" s="16">
        <v>368</v>
      </c>
      <c r="FE24" s="16">
        <v>104</v>
      </c>
      <c r="FF24" s="16">
        <v>211.5</v>
      </c>
      <c r="FG24" s="16">
        <v>117</v>
      </c>
      <c r="FH24" s="16">
        <v>94</v>
      </c>
      <c r="FI24" s="16">
        <v>1863</v>
      </c>
      <c r="FJ24" s="16">
        <v>1932</v>
      </c>
      <c r="FK24" s="16">
        <v>2382</v>
      </c>
      <c r="FL24" s="16">
        <v>6508</v>
      </c>
      <c r="FM24" s="16">
        <v>3716.5</v>
      </c>
      <c r="FN24" s="16">
        <v>22059.5</v>
      </c>
      <c r="FO24" s="16">
        <v>1111.5</v>
      </c>
      <c r="FP24" s="16">
        <v>2308</v>
      </c>
      <c r="FQ24" s="16">
        <v>934</v>
      </c>
      <c r="FR24" s="16">
        <v>169.5</v>
      </c>
      <c r="FS24" s="16">
        <v>194.5</v>
      </c>
      <c r="FT24" s="16">
        <v>72</v>
      </c>
      <c r="FU24" s="16">
        <v>808</v>
      </c>
      <c r="FV24" s="16">
        <v>685.5</v>
      </c>
      <c r="FW24" s="16">
        <v>188</v>
      </c>
      <c r="FX24" s="16">
        <v>52.5</v>
      </c>
      <c r="FY24" s="16">
        <v>0</v>
      </c>
      <c r="FZ24" s="16">
        <f t="shared" si="7"/>
        <v>831830</v>
      </c>
      <c r="GA24" s="16"/>
      <c r="GB24" s="16"/>
      <c r="GC24" s="16"/>
      <c r="GD24" s="16"/>
      <c r="GE24" s="39"/>
      <c r="GF24" s="39"/>
      <c r="GG24" s="4"/>
      <c r="GH24" s="4"/>
      <c r="GI24" s="4"/>
      <c r="GJ24" s="4"/>
      <c r="GK24" s="4"/>
      <c r="GL24" s="4"/>
      <c r="GM24" s="4"/>
    </row>
    <row r="25" spans="1:256" x14ac:dyDescent="0.25">
      <c r="A25" s="3" t="s">
        <v>282</v>
      </c>
      <c r="B25" s="13" t="s">
        <v>283</v>
      </c>
      <c r="C25" s="15">
        <v>6185</v>
      </c>
      <c r="D25" s="16">
        <v>37347</v>
      </c>
      <c r="E25" s="16">
        <v>6785.5</v>
      </c>
      <c r="F25" s="16">
        <v>17127</v>
      </c>
      <c r="G25" s="16">
        <v>1032</v>
      </c>
      <c r="H25" s="16">
        <v>947.5</v>
      </c>
      <c r="I25" s="16">
        <v>8798</v>
      </c>
      <c r="J25" s="16">
        <v>2320</v>
      </c>
      <c r="K25" s="16">
        <v>296.5</v>
      </c>
      <c r="L25" s="16">
        <v>2537.5</v>
      </c>
      <c r="M25" s="16">
        <v>1262</v>
      </c>
      <c r="N25" s="16">
        <v>53997.5</v>
      </c>
      <c r="O25" s="16">
        <v>14786</v>
      </c>
      <c r="P25" s="16">
        <v>184</v>
      </c>
      <c r="Q25" s="16">
        <v>38363</v>
      </c>
      <c r="R25" s="16">
        <v>482</v>
      </c>
      <c r="S25" s="16">
        <v>1629.5</v>
      </c>
      <c r="T25" s="16">
        <v>142</v>
      </c>
      <c r="U25" s="16">
        <v>37</v>
      </c>
      <c r="V25" s="16">
        <v>303</v>
      </c>
      <c r="W25" s="16">
        <v>45</v>
      </c>
      <c r="X25" s="16">
        <v>31.5</v>
      </c>
      <c r="Y25" s="16">
        <v>475</v>
      </c>
      <c r="Z25" s="16">
        <v>240</v>
      </c>
      <c r="AA25" s="16">
        <v>30441</v>
      </c>
      <c r="AB25" s="16">
        <v>29658.5</v>
      </c>
      <c r="AC25" s="16">
        <v>975.5</v>
      </c>
      <c r="AD25" s="16">
        <v>1200</v>
      </c>
      <c r="AE25" s="16">
        <v>99.5</v>
      </c>
      <c r="AF25" s="16">
        <v>165.5</v>
      </c>
      <c r="AG25" s="16">
        <v>738</v>
      </c>
      <c r="AH25" s="16">
        <v>1031</v>
      </c>
      <c r="AI25" s="16">
        <v>352.5</v>
      </c>
      <c r="AJ25" s="16">
        <v>181.5</v>
      </c>
      <c r="AK25" s="16">
        <v>196</v>
      </c>
      <c r="AL25" s="16">
        <v>265</v>
      </c>
      <c r="AM25" s="16">
        <v>438.5</v>
      </c>
      <c r="AN25" s="16">
        <v>361</v>
      </c>
      <c r="AO25" s="16">
        <v>4702.5</v>
      </c>
      <c r="AP25" s="16">
        <v>86524.5</v>
      </c>
      <c r="AQ25" s="16">
        <v>224</v>
      </c>
      <c r="AR25" s="16">
        <v>62717.5</v>
      </c>
      <c r="AS25" s="16">
        <v>6674.5</v>
      </c>
      <c r="AT25" s="16">
        <v>2305.5</v>
      </c>
      <c r="AU25" s="16">
        <v>244</v>
      </c>
      <c r="AV25" s="16">
        <v>290.5</v>
      </c>
      <c r="AW25" s="16">
        <v>211.5</v>
      </c>
      <c r="AX25" s="16">
        <v>33</v>
      </c>
      <c r="AY25" s="16">
        <v>428.5</v>
      </c>
      <c r="AZ25" s="16">
        <v>11642</v>
      </c>
      <c r="BA25" s="16">
        <v>9284.5</v>
      </c>
      <c r="BB25" s="16">
        <v>8039.5</v>
      </c>
      <c r="BC25" s="16">
        <v>26318.5</v>
      </c>
      <c r="BD25" s="16">
        <v>5065.5</v>
      </c>
      <c r="BE25" s="16">
        <v>1360</v>
      </c>
      <c r="BF25" s="16">
        <v>23862</v>
      </c>
      <c r="BG25" s="16">
        <v>965</v>
      </c>
      <c r="BH25" s="16">
        <v>573.5</v>
      </c>
      <c r="BI25" s="16">
        <v>255.5</v>
      </c>
      <c r="BJ25" s="16">
        <v>6348.5</v>
      </c>
      <c r="BK25" s="16">
        <v>16347</v>
      </c>
      <c r="BL25" s="16">
        <v>186</v>
      </c>
      <c r="BM25" s="16">
        <v>282.5</v>
      </c>
      <c r="BN25" s="16">
        <v>3577.5</v>
      </c>
      <c r="BO25" s="16">
        <v>1348.5</v>
      </c>
      <c r="BP25" s="16">
        <v>197.5</v>
      </c>
      <c r="BQ25" s="16">
        <v>5488.5</v>
      </c>
      <c r="BR25" s="16">
        <v>4715.5</v>
      </c>
      <c r="BS25" s="16">
        <v>1082.5</v>
      </c>
      <c r="BT25" s="16">
        <v>449.5</v>
      </c>
      <c r="BU25" s="16">
        <v>407.5</v>
      </c>
      <c r="BV25" s="16">
        <v>1242.5</v>
      </c>
      <c r="BW25" s="16">
        <v>1992.5</v>
      </c>
      <c r="BX25" s="16">
        <v>83.5</v>
      </c>
      <c r="BY25" s="16">
        <v>520.5</v>
      </c>
      <c r="BZ25" s="16">
        <v>211.5</v>
      </c>
      <c r="CA25" s="16">
        <v>166</v>
      </c>
      <c r="CB25" s="16">
        <v>81663.5</v>
      </c>
      <c r="CC25" s="16">
        <v>162</v>
      </c>
      <c r="CD25" s="16">
        <v>45</v>
      </c>
      <c r="CE25" s="16">
        <v>162.5</v>
      </c>
      <c r="CF25" s="16">
        <v>95.5</v>
      </c>
      <c r="CG25" s="16">
        <v>200.5</v>
      </c>
      <c r="CH25" s="16">
        <v>105</v>
      </c>
      <c r="CI25" s="16">
        <v>723.5</v>
      </c>
      <c r="CJ25" s="16">
        <v>936</v>
      </c>
      <c r="CK25" s="16">
        <v>4487</v>
      </c>
      <c r="CL25" s="16">
        <v>1345.5</v>
      </c>
      <c r="CM25" s="16">
        <v>806.5</v>
      </c>
      <c r="CN25" s="16">
        <v>28555.5</v>
      </c>
      <c r="CO25" s="16">
        <v>15388</v>
      </c>
      <c r="CP25" s="16">
        <v>1085.5</v>
      </c>
      <c r="CQ25" s="16">
        <v>986</v>
      </c>
      <c r="CR25" s="16">
        <v>178</v>
      </c>
      <c r="CS25" s="16">
        <v>358</v>
      </c>
      <c r="CT25" s="16">
        <v>111</v>
      </c>
      <c r="CU25" s="16">
        <v>84.5</v>
      </c>
      <c r="CV25" s="16">
        <v>51</v>
      </c>
      <c r="CW25" s="16">
        <v>168.5</v>
      </c>
      <c r="CX25" s="16">
        <v>485.5</v>
      </c>
      <c r="CY25" s="16">
        <v>33</v>
      </c>
      <c r="CZ25" s="16">
        <v>2109.5</v>
      </c>
      <c r="DA25" s="16">
        <v>174</v>
      </c>
      <c r="DB25" s="16">
        <v>300.5</v>
      </c>
      <c r="DC25" s="16">
        <v>156</v>
      </c>
      <c r="DD25" s="16">
        <v>149.5</v>
      </c>
      <c r="DE25" s="16">
        <v>436.5</v>
      </c>
      <c r="DF25" s="16">
        <v>20837.5</v>
      </c>
      <c r="DG25" s="16">
        <v>79</v>
      </c>
      <c r="DH25" s="16">
        <v>2038.5</v>
      </c>
      <c r="DI25" s="16">
        <v>2676.5</v>
      </c>
      <c r="DJ25" s="16">
        <v>685.5</v>
      </c>
      <c r="DK25" s="16">
        <v>452</v>
      </c>
      <c r="DL25" s="16">
        <v>5923</v>
      </c>
      <c r="DM25" s="16">
        <v>278</v>
      </c>
      <c r="DN25" s="16">
        <v>1465</v>
      </c>
      <c r="DO25" s="16">
        <v>3108.5</v>
      </c>
      <c r="DP25" s="16">
        <v>200</v>
      </c>
      <c r="DQ25" s="16">
        <v>563.5</v>
      </c>
      <c r="DR25" s="16">
        <v>1431.5</v>
      </c>
      <c r="DS25" s="16">
        <v>801</v>
      </c>
      <c r="DT25" s="16">
        <v>137</v>
      </c>
      <c r="DU25" s="16">
        <v>381</v>
      </c>
      <c r="DV25" s="16">
        <v>192</v>
      </c>
      <c r="DW25" s="16">
        <v>371.5</v>
      </c>
      <c r="DX25" s="16">
        <v>157</v>
      </c>
      <c r="DY25" s="16">
        <v>325.5</v>
      </c>
      <c r="DZ25" s="16">
        <v>851.5</v>
      </c>
      <c r="EA25" s="16">
        <v>644</v>
      </c>
      <c r="EB25" s="16">
        <v>589.5</v>
      </c>
      <c r="EC25" s="16">
        <v>316.5</v>
      </c>
      <c r="ED25" s="16">
        <v>1662</v>
      </c>
      <c r="EE25" s="16">
        <v>191</v>
      </c>
      <c r="EF25" s="16">
        <v>1469</v>
      </c>
      <c r="EG25" s="16">
        <v>285</v>
      </c>
      <c r="EH25" s="16">
        <v>226.5</v>
      </c>
      <c r="EI25" s="16">
        <v>16054.5</v>
      </c>
      <c r="EJ25" s="16">
        <v>9570.5</v>
      </c>
      <c r="EK25" s="16">
        <v>693.5</v>
      </c>
      <c r="EL25" s="16">
        <v>482</v>
      </c>
      <c r="EM25" s="16">
        <v>415</v>
      </c>
      <c r="EN25" s="16">
        <v>956</v>
      </c>
      <c r="EO25" s="16">
        <v>371.5</v>
      </c>
      <c r="EP25" s="16">
        <v>409</v>
      </c>
      <c r="EQ25" s="16">
        <v>2615.5</v>
      </c>
      <c r="ER25" s="16">
        <v>326</v>
      </c>
      <c r="ES25" s="16">
        <v>113</v>
      </c>
      <c r="ET25" s="16">
        <v>218</v>
      </c>
      <c r="EU25" s="16">
        <v>601</v>
      </c>
      <c r="EV25" s="16">
        <v>58</v>
      </c>
      <c r="EW25" s="16">
        <v>906.5</v>
      </c>
      <c r="EX25" s="16">
        <v>220</v>
      </c>
      <c r="EY25" s="16">
        <v>246.5</v>
      </c>
      <c r="EZ25" s="16">
        <v>120</v>
      </c>
      <c r="FA25" s="16">
        <v>3445.5</v>
      </c>
      <c r="FB25" s="16">
        <v>336.5</v>
      </c>
      <c r="FC25" s="16">
        <v>2358</v>
      </c>
      <c r="FD25" s="16">
        <v>361.5</v>
      </c>
      <c r="FE25" s="16">
        <v>89.5</v>
      </c>
      <c r="FF25" s="16">
        <v>228</v>
      </c>
      <c r="FG25" s="16">
        <v>116.5</v>
      </c>
      <c r="FH25" s="16">
        <v>91</v>
      </c>
      <c r="FI25" s="16">
        <v>1874</v>
      </c>
      <c r="FJ25" s="16">
        <v>1930.5</v>
      </c>
      <c r="FK25" s="16">
        <v>2303</v>
      </c>
      <c r="FL25" s="16">
        <v>6046</v>
      </c>
      <c r="FM25" s="16">
        <v>3640.5</v>
      </c>
      <c r="FN25" s="16">
        <v>21957</v>
      </c>
      <c r="FO25" s="16">
        <v>1115.5</v>
      </c>
      <c r="FP25" s="16">
        <v>2248.5</v>
      </c>
      <c r="FQ25" s="16">
        <v>917</v>
      </c>
      <c r="FR25" s="16">
        <v>165.5</v>
      </c>
      <c r="FS25" s="16">
        <v>195</v>
      </c>
      <c r="FT25" s="15">
        <v>78</v>
      </c>
      <c r="FU25" s="16">
        <v>778.5</v>
      </c>
      <c r="FV25" s="16">
        <v>678.5</v>
      </c>
      <c r="FW25" s="16">
        <v>202.5</v>
      </c>
      <c r="FX25" s="16">
        <v>59.5</v>
      </c>
      <c r="FY25" s="16">
        <v>0</v>
      </c>
      <c r="FZ25" s="16">
        <f t="shared" si="7"/>
        <v>833300.5</v>
      </c>
      <c r="GA25" s="16"/>
      <c r="GB25" s="16"/>
      <c r="GC25" s="16"/>
      <c r="GD25" s="16"/>
      <c r="GE25" s="39"/>
      <c r="GF25" s="39"/>
      <c r="GG25" s="4"/>
      <c r="GH25" s="4"/>
      <c r="GI25" s="4"/>
      <c r="GJ25" s="4"/>
      <c r="GK25" s="4"/>
      <c r="GL25" s="4"/>
      <c r="GM25" s="4"/>
    </row>
    <row r="26" spans="1:256" x14ac:dyDescent="0.25">
      <c r="A26" s="3" t="s">
        <v>284</v>
      </c>
      <c r="B26" s="13" t="s">
        <v>285</v>
      </c>
      <c r="C26" s="15">
        <v>6026</v>
      </c>
      <c r="D26" s="16">
        <v>37195.5</v>
      </c>
      <c r="E26" s="16">
        <v>6826.5</v>
      </c>
      <c r="F26" s="16">
        <v>16477</v>
      </c>
      <c r="G26" s="16">
        <v>1005</v>
      </c>
      <c r="H26" s="16">
        <v>940</v>
      </c>
      <c r="I26" s="16">
        <v>9071</v>
      </c>
      <c r="J26" s="16">
        <v>2330</v>
      </c>
      <c r="K26" s="16">
        <v>281</v>
      </c>
      <c r="L26" s="16">
        <v>2571</v>
      </c>
      <c r="M26" s="16">
        <v>1364.5</v>
      </c>
      <c r="N26" s="16">
        <v>53111</v>
      </c>
      <c r="O26" s="16">
        <v>14657</v>
      </c>
      <c r="P26" s="16">
        <v>175</v>
      </c>
      <c r="Q26" s="16">
        <v>39222.5</v>
      </c>
      <c r="R26" s="16">
        <v>542.5</v>
      </c>
      <c r="S26" s="16">
        <v>1537</v>
      </c>
      <c r="T26" s="16">
        <v>137</v>
      </c>
      <c r="U26" s="16">
        <v>36</v>
      </c>
      <c r="V26" s="16">
        <v>279</v>
      </c>
      <c r="W26" s="16">
        <v>39</v>
      </c>
      <c r="X26" s="16">
        <v>32.5</v>
      </c>
      <c r="Y26" s="16">
        <v>498.5</v>
      </c>
      <c r="Z26" s="16">
        <v>242</v>
      </c>
      <c r="AA26" s="16">
        <v>30207</v>
      </c>
      <c r="AB26" s="16">
        <v>29465.5</v>
      </c>
      <c r="AC26" s="16">
        <v>908</v>
      </c>
      <c r="AD26" s="16">
        <v>1168</v>
      </c>
      <c r="AE26" s="16">
        <v>105.5</v>
      </c>
      <c r="AF26" s="16">
        <v>172</v>
      </c>
      <c r="AG26" s="16">
        <v>788</v>
      </c>
      <c r="AH26" s="16">
        <v>970.5</v>
      </c>
      <c r="AI26" s="16">
        <v>373</v>
      </c>
      <c r="AJ26" s="16">
        <v>212</v>
      </c>
      <c r="AK26" s="16">
        <v>199</v>
      </c>
      <c r="AL26" s="16">
        <v>263.5</v>
      </c>
      <c r="AM26" s="16">
        <v>436.5</v>
      </c>
      <c r="AN26" s="16">
        <v>339</v>
      </c>
      <c r="AO26" s="16">
        <v>4675</v>
      </c>
      <c r="AP26" s="16">
        <v>85694</v>
      </c>
      <c r="AQ26" s="16">
        <v>246</v>
      </c>
      <c r="AR26" s="16">
        <v>62159</v>
      </c>
      <c r="AS26" s="16">
        <v>6637.5</v>
      </c>
      <c r="AT26" s="16">
        <v>2371.5</v>
      </c>
      <c r="AU26" s="16">
        <v>258</v>
      </c>
      <c r="AV26" s="16">
        <v>273.5</v>
      </c>
      <c r="AW26" s="16">
        <v>199.5</v>
      </c>
      <c r="AX26" s="16">
        <v>28</v>
      </c>
      <c r="AY26" s="16">
        <v>424</v>
      </c>
      <c r="AZ26" s="16">
        <v>11647</v>
      </c>
      <c r="BA26" s="16">
        <v>9195.5</v>
      </c>
      <c r="BB26" s="16">
        <v>7865.5</v>
      </c>
      <c r="BC26" s="16">
        <v>26797</v>
      </c>
      <c r="BD26" s="16">
        <v>5059</v>
      </c>
      <c r="BE26" s="16">
        <v>1444</v>
      </c>
      <c r="BF26" s="16">
        <v>23688.5</v>
      </c>
      <c r="BG26" s="16">
        <v>955</v>
      </c>
      <c r="BH26" s="16">
        <v>623.5</v>
      </c>
      <c r="BI26" s="16">
        <v>250</v>
      </c>
      <c r="BJ26" s="16">
        <v>6201</v>
      </c>
      <c r="BK26" s="16">
        <v>15792</v>
      </c>
      <c r="BL26" s="16">
        <v>175.5</v>
      </c>
      <c r="BM26" s="16">
        <v>274.5</v>
      </c>
      <c r="BN26" s="16">
        <v>3639.5</v>
      </c>
      <c r="BO26" s="16">
        <v>1319</v>
      </c>
      <c r="BP26" s="16">
        <v>187.5</v>
      </c>
      <c r="BQ26" s="16">
        <v>5467.5</v>
      </c>
      <c r="BR26" s="16">
        <v>4805.5</v>
      </c>
      <c r="BS26" s="16">
        <v>1094.5</v>
      </c>
      <c r="BT26" s="16">
        <v>406.5</v>
      </c>
      <c r="BU26" s="16">
        <v>427</v>
      </c>
      <c r="BV26" s="16">
        <v>1191</v>
      </c>
      <c r="BW26" s="16">
        <v>1973.5</v>
      </c>
      <c r="BX26" s="16">
        <v>97</v>
      </c>
      <c r="BY26" s="16">
        <v>524</v>
      </c>
      <c r="BZ26" s="16">
        <v>214.5</v>
      </c>
      <c r="CA26" s="16">
        <v>170</v>
      </c>
      <c r="CB26" s="16">
        <v>81755.5</v>
      </c>
      <c r="CC26" s="16">
        <v>176</v>
      </c>
      <c r="CD26" s="16">
        <v>58.5</v>
      </c>
      <c r="CE26" s="16">
        <v>178</v>
      </c>
      <c r="CF26" s="16">
        <v>91.5</v>
      </c>
      <c r="CG26" s="16">
        <v>191</v>
      </c>
      <c r="CH26" s="16">
        <v>105</v>
      </c>
      <c r="CI26" s="16">
        <v>722.5</v>
      </c>
      <c r="CJ26" s="16">
        <v>927</v>
      </c>
      <c r="CK26" s="16">
        <v>4522</v>
      </c>
      <c r="CL26" s="16">
        <v>1344.5</v>
      </c>
      <c r="CM26" s="16">
        <v>836</v>
      </c>
      <c r="CN26" s="16">
        <v>28207.5</v>
      </c>
      <c r="CO26" s="16">
        <v>15376.5</v>
      </c>
      <c r="CP26" s="16">
        <v>1078.5</v>
      </c>
      <c r="CQ26" s="16">
        <v>1036</v>
      </c>
      <c r="CR26" s="16">
        <v>183</v>
      </c>
      <c r="CS26" s="16">
        <v>354.5</v>
      </c>
      <c r="CT26" s="16">
        <v>110.5</v>
      </c>
      <c r="CU26" s="16">
        <v>68</v>
      </c>
      <c r="CV26" s="16">
        <v>47</v>
      </c>
      <c r="CW26" s="16">
        <v>165.5</v>
      </c>
      <c r="CX26" s="16">
        <v>485.5</v>
      </c>
      <c r="CY26" s="16">
        <v>41</v>
      </c>
      <c r="CZ26" s="16">
        <v>2131</v>
      </c>
      <c r="DA26" s="16">
        <v>181</v>
      </c>
      <c r="DB26" s="16">
        <v>306</v>
      </c>
      <c r="DC26" s="16">
        <v>147</v>
      </c>
      <c r="DD26" s="16">
        <v>173.5</v>
      </c>
      <c r="DE26" s="16">
        <v>424</v>
      </c>
      <c r="DF26" s="16">
        <v>20775</v>
      </c>
      <c r="DG26" s="16">
        <v>80</v>
      </c>
      <c r="DH26" s="16">
        <v>2053</v>
      </c>
      <c r="DI26" s="16">
        <v>2719</v>
      </c>
      <c r="DJ26" s="16">
        <v>667.5</v>
      </c>
      <c r="DK26" s="16">
        <v>459</v>
      </c>
      <c r="DL26" s="16">
        <v>5937</v>
      </c>
      <c r="DM26" s="16">
        <v>262.5</v>
      </c>
      <c r="DN26" s="16">
        <v>1508.5</v>
      </c>
      <c r="DO26" s="16">
        <v>3036.5</v>
      </c>
      <c r="DP26" s="16">
        <v>199.5</v>
      </c>
      <c r="DQ26" s="16">
        <v>544</v>
      </c>
      <c r="DR26" s="16">
        <v>1359.5</v>
      </c>
      <c r="DS26" s="16">
        <v>808.5</v>
      </c>
      <c r="DT26" s="16">
        <v>127.5</v>
      </c>
      <c r="DU26" s="16">
        <v>397.5</v>
      </c>
      <c r="DV26" s="16">
        <v>202</v>
      </c>
      <c r="DW26" s="16">
        <v>366</v>
      </c>
      <c r="DX26" s="16">
        <v>174</v>
      </c>
      <c r="DY26" s="16">
        <v>304.5</v>
      </c>
      <c r="DZ26" s="16">
        <v>890</v>
      </c>
      <c r="EA26" s="16">
        <v>591.5</v>
      </c>
      <c r="EB26" s="16">
        <v>588</v>
      </c>
      <c r="EC26" s="16">
        <v>294</v>
      </c>
      <c r="ED26" s="16">
        <v>1679.5</v>
      </c>
      <c r="EE26" s="16">
        <v>194.5</v>
      </c>
      <c r="EF26" s="16">
        <v>1442.5</v>
      </c>
      <c r="EG26" s="16">
        <v>286.5</v>
      </c>
      <c r="EH26" s="16">
        <v>244</v>
      </c>
      <c r="EI26" s="16">
        <v>16478.5</v>
      </c>
      <c r="EJ26" s="16">
        <v>9370.5</v>
      </c>
      <c r="EK26" s="16">
        <v>696</v>
      </c>
      <c r="EL26" s="16">
        <v>494</v>
      </c>
      <c r="EM26" s="16">
        <v>444.5</v>
      </c>
      <c r="EN26" s="16">
        <v>1003.5</v>
      </c>
      <c r="EO26" s="16">
        <v>378.5</v>
      </c>
      <c r="EP26" s="16">
        <v>378</v>
      </c>
      <c r="EQ26" s="16">
        <v>2521.5</v>
      </c>
      <c r="ER26" s="16">
        <v>325.5</v>
      </c>
      <c r="ES26" s="16">
        <v>121</v>
      </c>
      <c r="ET26" s="16">
        <v>192</v>
      </c>
      <c r="EU26" s="16">
        <v>603</v>
      </c>
      <c r="EV26" s="16">
        <v>67.5</v>
      </c>
      <c r="EW26" s="16">
        <v>875</v>
      </c>
      <c r="EX26" s="16">
        <v>223.5</v>
      </c>
      <c r="EY26" s="16">
        <v>248</v>
      </c>
      <c r="EZ26" s="16">
        <v>121.5</v>
      </c>
      <c r="FA26" s="16">
        <v>3400</v>
      </c>
      <c r="FB26" s="16">
        <v>343</v>
      </c>
      <c r="FC26" s="16">
        <v>2347</v>
      </c>
      <c r="FD26" s="16">
        <v>366</v>
      </c>
      <c r="FE26" s="16">
        <v>91.5</v>
      </c>
      <c r="FF26" s="16">
        <v>228.5</v>
      </c>
      <c r="FG26" s="16">
        <v>111</v>
      </c>
      <c r="FH26" s="16">
        <v>94</v>
      </c>
      <c r="FI26" s="16">
        <v>1888</v>
      </c>
      <c r="FJ26" s="16">
        <v>1887</v>
      </c>
      <c r="FK26" s="16">
        <v>2190.5</v>
      </c>
      <c r="FL26" s="16">
        <v>5796.5</v>
      </c>
      <c r="FM26" s="16">
        <v>3566</v>
      </c>
      <c r="FN26" s="16">
        <v>21653</v>
      </c>
      <c r="FO26" s="16">
        <v>1128.5</v>
      </c>
      <c r="FP26" s="16">
        <v>2205</v>
      </c>
      <c r="FQ26" s="16">
        <v>863</v>
      </c>
      <c r="FR26" s="16">
        <v>168</v>
      </c>
      <c r="FS26" s="16">
        <v>204.5</v>
      </c>
      <c r="FT26" s="15">
        <v>74</v>
      </c>
      <c r="FU26" s="16">
        <v>766.5</v>
      </c>
      <c r="FV26" s="16">
        <v>633</v>
      </c>
      <c r="FW26" s="16">
        <v>207</v>
      </c>
      <c r="FX26" s="16">
        <v>65.5</v>
      </c>
      <c r="FY26" s="16">
        <v>0</v>
      </c>
      <c r="FZ26" s="16">
        <f t="shared" si="7"/>
        <v>829089</v>
      </c>
      <c r="GA26" s="16"/>
      <c r="GB26" s="16"/>
      <c r="GC26" s="16"/>
      <c r="GD26" s="16"/>
      <c r="GE26" s="39"/>
      <c r="GF26" s="39"/>
      <c r="GG26" s="4"/>
      <c r="GH26" s="4"/>
      <c r="GI26" s="4"/>
      <c r="GJ26" s="4"/>
      <c r="GK26" s="4"/>
      <c r="GL26" s="4"/>
      <c r="GM26" s="4"/>
    </row>
    <row r="27" spans="1:256" x14ac:dyDescent="0.25">
      <c r="A27" s="27" t="s">
        <v>286</v>
      </c>
      <c r="B27" s="13" t="s">
        <v>287</v>
      </c>
      <c r="C27" s="15">
        <v>0</v>
      </c>
      <c r="D27" s="16">
        <v>0</v>
      </c>
      <c r="E27" s="16">
        <v>0</v>
      </c>
      <c r="F27" s="16">
        <v>0</v>
      </c>
      <c r="G27" s="16">
        <v>0</v>
      </c>
      <c r="H27" s="16">
        <v>0</v>
      </c>
      <c r="I27" s="16">
        <v>0</v>
      </c>
      <c r="J27" s="16">
        <v>0</v>
      </c>
      <c r="K27" s="16">
        <v>0</v>
      </c>
      <c r="L27" s="16">
        <v>0</v>
      </c>
      <c r="M27" s="16">
        <v>0</v>
      </c>
      <c r="N27" s="16">
        <v>0</v>
      </c>
      <c r="O27" s="16">
        <v>55</v>
      </c>
      <c r="P27" s="16">
        <v>0</v>
      </c>
      <c r="Q27" s="16">
        <v>193.5</v>
      </c>
      <c r="R27" s="16">
        <v>0</v>
      </c>
      <c r="S27" s="16">
        <v>0</v>
      </c>
      <c r="T27" s="16">
        <v>0</v>
      </c>
      <c r="U27" s="16">
        <v>0</v>
      </c>
      <c r="V27" s="16">
        <v>0</v>
      </c>
      <c r="W27" s="16">
        <v>0</v>
      </c>
      <c r="X27" s="16">
        <v>0</v>
      </c>
      <c r="Y27" s="16">
        <v>0</v>
      </c>
      <c r="Z27" s="16">
        <v>0</v>
      </c>
      <c r="AA27" s="16">
        <v>103.5</v>
      </c>
      <c r="AB27" s="16">
        <v>0</v>
      </c>
      <c r="AC27" s="16">
        <v>0</v>
      </c>
      <c r="AD27" s="16">
        <v>0</v>
      </c>
      <c r="AE27" s="16">
        <v>0</v>
      </c>
      <c r="AF27" s="16">
        <v>0</v>
      </c>
      <c r="AG27" s="16">
        <v>2</v>
      </c>
      <c r="AH27" s="16">
        <v>38</v>
      </c>
      <c r="AI27" s="16">
        <v>0</v>
      </c>
      <c r="AJ27" s="16">
        <v>0</v>
      </c>
      <c r="AK27" s="16">
        <v>0</v>
      </c>
      <c r="AL27" s="16">
        <v>0</v>
      </c>
      <c r="AM27" s="16">
        <v>0</v>
      </c>
      <c r="AN27" s="16">
        <v>0</v>
      </c>
      <c r="AO27" s="16">
        <v>0</v>
      </c>
      <c r="AP27" s="16">
        <v>0</v>
      </c>
      <c r="AQ27" s="16">
        <v>0</v>
      </c>
      <c r="AR27" s="16">
        <v>0</v>
      </c>
      <c r="AS27" s="16">
        <v>34</v>
      </c>
      <c r="AT27" s="16">
        <v>0</v>
      </c>
      <c r="AU27" s="16">
        <v>0</v>
      </c>
      <c r="AV27" s="16">
        <v>0</v>
      </c>
      <c r="AW27" s="16">
        <v>0</v>
      </c>
      <c r="AX27" s="16">
        <v>0</v>
      </c>
      <c r="AY27" s="16">
        <v>0</v>
      </c>
      <c r="AZ27" s="16">
        <v>0</v>
      </c>
      <c r="BA27" s="16">
        <v>64.5</v>
      </c>
      <c r="BB27" s="16">
        <v>0</v>
      </c>
      <c r="BC27" s="16">
        <v>24</v>
      </c>
      <c r="BD27" s="16">
        <v>0</v>
      </c>
      <c r="BE27" s="16">
        <v>1</v>
      </c>
      <c r="BF27" s="16">
        <v>0</v>
      </c>
      <c r="BG27" s="16">
        <v>0</v>
      </c>
      <c r="BH27" s="16">
        <v>0</v>
      </c>
      <c r="BI27" s="16">
        <v>0</v>
      </c>
      <c r="BJ27" s="16">
        <v>0</v>
      </c>
      <c r="BK27" s="16">
        <v>0</v>
      </c>
      <c r="BL27" s="16">
        <v>0</v>
      </c>
      <c r="BM27" s="16">
        <v>0</v>
      </c>
      <c r="BN27" s="16">
        <v>41</v>
      </c>
      <c r="BO27" s="16">
        <v>0</v>
      </c>
      <c r="BP27" s="16">
        <v>0</v>
      </c>
      <c r="BQ27" s="16">
        <v>0</v>
      </c>
      <c r="BR27" s="16">
        <v>0</v>
      </c>
      <c r="BS27" s="16">
        <v>0</v>
      </c>
      <c r="BT27" s="16">
        <v>0</v>
      </c>
      <c r="BU27" s="16">
        <v>0</v>
      </c>
      <c r="BV27" s="16">
        <v>0</v>
      </c>
      <c r="BW27" s="16">
        <v>0</v>
      </c>
      <c r="BX27" s="16">
        <v>0</v>
      </c>
      <c r="BY27" s="16">
        <v>0</v>
      </c>
      <c r="BZ27" s="16">
        <v>0</v>
      </c>
      <c r="CA27" s="16">
        <v>0</v>
      </c>
      <c r="CB27" s="16">
        <v>0</v>
      </c>
      <c r="CC27" s="16">
        <v>0</v>
      </c>
      <c r="CD27" s="16">
        <v>0</v>
      </c>
      <c r="CE27" s="16">
        <v>0</v>
      </c>
      <c r="CF27" s="16">
        <v>0</v>
      </c>
      <c r="CG27" s="16">
        <v>0</v>
      </c>
      <c r="CH27" s="16">
        <v>0</v>
      </c>
      <c r="CI27" s="16">
        <v>0</v>
      </c>
      <c r="CJ27" s="16">
        <v>0</v>
      </c>
      <c r="CK27" s="16">
        <v>0</v>
      </c>
      <c r="CL27" s="16">
        <v>0</v>
      </c>
      <c r="CM27" s="16">
        <v>0</v>
      </c>
      <c r="CN27" s="16">
        <v>0</v>
      </c>
      <c r="CO27" s="16">
        <v>0</v>
      </c>
      <c r="CP27" s="16">
        <v>0</v>
      </c>
      <c r="CQ27" s="16">
        <v>0</v>
      </c>
      <c r="CR27" s="16">
        <v>0</v>
      </c>
      <c r="CS27" s="16">
        <v>0</v>
      </c>
      <c r="CT27" s="16">
        <v>0</v>
      </c>
      <c r="CU27" s="16">
        <v>0</v>
      </c>
      <c r="CV27" s="16">
        <v>0</v>
      </c>
      <c r="CW27" s="16">
        <v>0</v>
      </c>
      <c r="CX27" s="16">
        <v>0</v>
      </c>
      <c r="CY27" s="16">
        <v>0</v>
      </c>
      <c r="CZ27" s="16">
        <v>0</v>
      </c>
      <c r="DA27" s="16">
        <v>0</v>
      </c>
      <c r="DB27" s="16">
        <v>0</v>
      </c>
      <c r="DC27" s="16">
        <v>0</v>
      </c>
      <c r="DD27" s="16">
        <v>0</v>
      </c>
      <c r="DE27" s="16">
        <v>0</v>
      </c>
      <c r="DF27" s="16">
        <v>233</v>
      </c>
      <c r="DG27" s="16">
        <v>0</v>
      </c>
      <c r="DH27" s="16">
        <v>0</v>
      </c>
      <c r="DI27" s="16">
        <v>0</v>
      </c>
      <c r="DJ27" s="16">
        <v>0</v>
      </c>
      <c r="DK27" s="16">
        <v>0</v>
      </c>
      <c r="DL27" s="16">
        <v>132</v>
      </c>
      <c r="DM27" s="16">
        <v>0</v>
      </c>
      <c r="DN27" s="16">
        <v>0</v>
      </c>
      <c r="DO27" s="16">
        <v>0</v>
      </c>
      <c r="DP27" s="16">
        <v>0</v>
      </c>
      <c r="DQ27" s="16">
        <v>0</v>
      </c>
      <c r="DR27" s="16">
        <v>0</v>
      </c>
      <c r="DS27" s="16">
        <v>0</v>
      </c>
      <c r="DT27" s="16">
        <v>0</v>
      </c>
      <c r="DU27" s="16">
        <v>0</v>
      </c>
      <c r="DV27" s="16">
        <v>0</v>
      </c>
      <c r="DW27" s="16">
        <v>0</v>
      </c>
      <c r="DX27" s="16">
        <v>0</v>
      </c>
      <c r="DY27" s="16">
        <v>0</v>
      </c>
      <c r="DZ27" s="16">
        <v>1.5</v>
      </c>
      <c r="EA27" s="16">
        <v>11</v>
      </c>
      <c r="EB27" s="16">
        <v>16</v>
      </c>
      <c r="EC27" s="16">
        <v>0</v>
      </c>
      <c r="ED27" s="16">
        <v>0</v>
      </c>
      <c r="EE27" s="16">
        <v>0</v>
      </c>
      <c r="EF27" s="16">
        <v>0</v>
      </c>
      <c r="EG27" s="16">
        <v>0</v>
      </c>
      <c r="EH27" s="16">
        <v>0</v>
      </c>
      <c r="EI27" s="16">
        <v>43</v>
      </c>
      <c r="EJ27" s="16">
        <v>163</v>
      </c>
      <c r="EK27" s="16">
        <v>0</v>
      </c>
      <c r="EL27" s="16">
        <v>0</v>
      </c>
      <c r="EM27" s="16">
        <v>20</v>
      </c>
      <c r="EN27" s="16">
        <v>0</v>
      </c>
      <c r="EO27" s="16">
        <v>1</v>
      </c>
      <c r="EP27" s="16">
        <v>0</v>
      </c>
      <c r="EQ27" s="16">
        <v>0</v>
      </c>
      <c r="ER27" s="16">
        <v>0</v>
      </c>
      <c r="ES27" s="16">
        <v>0</v>
      </c>
      <c r="ET27" s="16">
        <v>0</v>
      </c>
      <c r="EU27" s="16">
        <v>12</v>
      </c>
      <c r="EV27" s="16">
        <v>0</v>
      </c>
      <c r="EW27" s="16">
        <v>0</v>
      </c>
      <c r="EX27" s="16">
        <v>0</v>
      </c>
      <c r="EY27" s="16">
        <v>0</v>
      </c>
      <c r="EZ27" s="16">
        <v>0</v>
      </c>
      <c r="FA27" s="16">
        <v>0</v>
      </c>
      <c r="FB27" s="16">
        <v>0</v>
      </c>
      <c r="FC27" s="16">
        <v>62</v>
      </c>
      <c r="FD27" s="16">
        <v>0</v>
      </c>
      <c r="FE27" s="16">
        <v>0</v>
      </c>
      <c r="FF27" s="16">
        <v>0</v>
      </c>
      <c r="FG27" s="16">
        <v>0</v>
      </c>
      <c r="FH27" s="16">
        <v>0</v>
      </c>
      <c r="FI27" s="16">
        <v>0</v>
      </c>
      <c r="FJ27" s="16">
        <v>0</v>
      </c>
      <c r="FK27" s="16">
        <v>22</v>
      </c>
      <c r="FL27" s="16">
        <v>0</v>
      </c>
      <c r="FM27" s="16">
        <v>31.5</v>
      </c>
      <c r="FN27" s="16">
        <v>0</v>
      </c>
      <c r="FO27" s="16">
        <v>0</v>
      </c>
      <c r="FP27" s="16">
        <v>0</v>
      </c>
      <c r="FQ27" s="16">
        <v>0</v>
      </c>
      <c r="FR27" s="16">
        <v>0</v>
      </c>
      <c r="FS27" s="16">
        <v>0</v>
      </c>
      <c r="FT27" s="15">
        <v>0</v>
      </c>
      <c r="FU27" s="16">
        <v>0</v>
      </c>
      <c r="FV27" s="16">
        <v>0</v>
      </c>
      <c r="FW27" s="16">
        <v>0</v>
      </c>
      <c r="FX27" s="16">
        <v>0</v>
      </c>
      <c r="FY27" s="16"/>
      <c r="FZ27" s="16">
        <f t="shared" si="7"/>
        <v>1304.5</v>
      </c>
      <c r="GA27" s="16"/>
      <c r="GB27" s="16"/>
      <c r="GC27" s="16"/>
      <c r="GD27" s="16"/>
      <c r="GE27" s="16"/>
      <c r="GF27" s="16"/>
      <c r="GG27" s="4"/>
      <c r="GH27" s="4"/>
      <c r="GI27" s="4"/>
      <c r="GJ27" s="4"/>
      <c r="GK27" s="4"/>
      <c r="GL27" s="4"/>
      <c r="GM27" s="4"/>
    </row>
    <row r="28" spans="1:256" x14ac:dyDescent="0.25">
      <c r="A28" s="3" t="s">
        <v>288</v>
      </c>
      <c r="B28" s="13" t="s">
        <v>289</v>
      </c>
      <c r="C28" s="15">
        <v>220.5</v>
      </c>
      <c r="D28" s="16">
        <v>333</v>
      </c>
      <c r="E28" s="16">
        <v>290.5</v>
      </c>
      <c r="F28" s="16">
        <v>277.5</v>
      </c>
      <c r="G28" s="16">
        <v>12</v>
      </c>
      <c r="H28" s="16">
        <v>10</v>
      </c>
      <c r="I28" s="16">
        <v>405.5</v>
      </c>
      <c r="J28" s="16">
        <v>109</v>
      </c>
      <c r="K28" s="16">
        <v>5</v>
      </c>
      <c r="L28" s="16">
        <v>104.5</v>
      </c>
      <c r="M28" s="16">
        <v>62.5</v>
      </c>
      <c r="N28" s="16">
        <v>284.5</v>
      </c>
      <c r="O28" s="16">
        <v>119</v>
      </c>
      <c r="P28" s="16">
        <v>3</v>
      </c>
      <c r="Q28" s="16">
        <v>1065</v>
      </c>
      <c r="R28" s="16">
        <v>10</v>
      </c>
      <c r="S28" s="16">
        <v>32.5</v>
      </c>
      <c r="T28" s="16">
        <v>3</v>
      </c>
      <c r="U28" s="16">
        <v>1.5</v>
      </c>
      <c r="V28" s="16">
        <v>7.5</v>
      </c>
      <c r="W28" s="16">
        <v>1.5</v>
      </c>
      <c r="X28" s="16">
        <v>1</v>
      </c>
      <c r="Y28" s="16">
        <v>26.5</v>
      </c>
      <c r="Z28" s="16">
        <v>6.5</v>
      </c>
      <c r="AA28" s="16">
        <v>260</v>
      </c>
      <c r="AB28" s="16">
        <v>238.5</v>
      </c>
      <c r="AC28" s="16">
        <v>51.5</v>
      </c>
      <c r="AD28" s="16">
        <v>42.5</v>
      </c>
      <c r="AE28" s="16">
        <v>2</v>
      </c>
      <c r="AF28" s="16">
        <v>4</v>
      </c>
      <c r="AG28" s="16">
        <v>14.5</v>
      </c>
      <c r="AH28" s="16">
        <v>32.5</v>
      </c>
      <c r="AI28" s="16">
        <v>12.5</v>
      </c>
      <c r="AJ28" s="16">
        <v>3</v>
      </c>
      <c r="AK28" s="16">
        <v>25</v>
      </c>
      <c r="AL28" s="16">
        <v>11</v>
      </c>
      <c r="AM28" s="16">
        <v>24</v>
      </c>
      <c r="AN28" s="16">
        <v>7.5</v>
      </c>
      <c r="AO28" s="16">
        <v>130.5</v>
      </c>
      <c r="AP28" s="16">
        <v>4013</v>
      </c>
      <c r="AQ28" s="16">
        <v>5.5</v>
      </c>
      <c r="AR28" s="16">
        <v>106</v>
      </c>
      <c r="AS28" s="16">
        <v>104.5</v>
      </c>
      <c r="AT28" s="16">
        <v>22</v>
      </c>
      <c r="AU28" s="16">
        <v>9.5</v>
      </c>
      <c r="AV28" s="16">
        <v>10.5</v>
      </c>
      <c r="AW28" s="16">
        <v>5</v>
      </c>
      <c r="AX28" s="16">
        <v>3</v>
      </c>
      <c r="AY28" s="16">
        <v>11</v>
      </c>
      <c r="AZ28" s="16">
        <v>228</v>
      </c>
      <c r="BA28" s="16">
        <v>88</v>
      </c>
      <c r="BB28" s="16">
        <v>228</v>
      </c>
      <c r="BC28" s="16">
        <v>485</v>
      </c>
      <c r="BD28" s="16">
        <v>6</v>
      </c>
      <c r="BE28" s="16">
        <v>9</v>
      </c>
      <c r="BF28" s="16">
        <v>30.5</v>
      </c>
      <c r="BG28" s="16">
        <v>49</v>
      </c>
      <c r="BH28" s="16">
        <v>7</v>
      </c>
      <c r="BI28" s="16">
        <v>7.5</v>
      </c>
      <c r="BJ28" s="16">
        <v>30.5</v>
      </c>
      <c r="BK28" s="16">
        <v>65.5</v>
      </c>
      <c r="BL28" s="16">
        <v>2</v>
      </c>
      <c r="BM28" s="16">
        <v>8.5</v>
      </c>
      <c r="BN28" s="16">
        <v>138</v>
      </c>
      <c r="BO28" s="16">
        <v>40.5</v>
      </c>
      <c r="BP28" s="16">
        <v>7</v>
      </c>
      <c r="BQ28" s="16">
        <v>126</v>
      </c>
      <c r="BR28" s="16">
        <v>121</v>
      </c>
      <c r="BS28" s="16">
        <v>49.5</v>
      </c>
      <c r="BT28" s="16">
        <v>3.5</v>
      </c>
      <c r="BU28" s="16">
        <v>10</v>
      </c>
      <c r="BV28" s="16">
        <v>25</v>
      </c>
      <c r="BW28" s="16">
        <v>34.5</v>
      </c>
      <c r="BX28" s="16">
        <v>4</v>
      </c>
      <c r="BY28" s="16">
        <v>21</v>
      </c>
      <c r="BZ28" s="16">
        <v>4.5</v>
      </c>
      <c r="CA28" s="16">
        <v>5</v>
      </c>
      <c r="CB28" s="16">
        <v>724</v>
      </c>
      <c r="CC28" s="16">
        <v>4.5</v>
      </c>
      <c r="CD28" s="16">
        <v>4</v>
      </c>
      <c r="CE28" s="16">
        <v>2</v>
      </c>
      <c r="CF28" s="16">
        <v>5.5</v>
      </c>
      <c r="CG28" s="16">
        <v>7</v>
      </c>
      <c r="CH28" s="16">
        <v>4</v>
      </c>
      <c r="CI28" s="16">
        <v>19</v>
      </c>
      <c r="CJ28" s="16">
        <v>37.5</v>
      </c>
      <c r="CK28" s="16">
        <v>119</v>
      </c>
      <c r="CL28" s="16">
        <v>23.5</v>
      </c>
      <c r="CM28" s="16">
        <v>26</v>
      </c>
      <c r="CN28" s="16">
        <v>210</v>
      </c>
      <c r="CO28" s="16">
        <v>80.5</v>
      </c>
      <c r="CP28" s="16">
        <v>14</v>
      </c>
      <c r="CQ28" s="16">
        <v>45.5</v>
      </c>
      <c r="CR28" s="16">
        <v>3.5</v>
      </c>
      <c r="CS28" s="16">
        <v>5</v>
      </c>
      <c r="CT28" s="16">
        <v>8.5</v>
      </c>
      <c r="CU28" s="16">
        <v>0</v>
      </c>
      <c r="CV28" s="16">
        <v>1.5</v>
      </c>
      <c r="CW28" s="16">
        <v>5</v>
      </c>
      <c r="CX28" s="16">
        <v>19.5</v>
      </c>
      <c r="CY28" s="16">
        <v>2</v>
      </c>
      <c r="CZ28" s="16">
        <v>69</v>
      </c>
      <c r="DA28" s="16">
        <v>7</v>
      </c>
      <c r="DB28" s="16">
        <v>4</v>
      </c>
      <c r="DC28" s="16">
        <v>4</v>
      </c>
      <c r="DD28" s="16">
        <v>5.5</v>
      </c>
      <c r="DE28" s="16">
        <v>10</v>
      </c>
      <c r="DF28" s="16">
        <v>301.5</v>
      </c>
      <c r="DG28" s="16">
        <v>4.5</v>
      </c>
      <c r="DH28" s="16">
        <v>95.5</v>
      </c>
      <c r="DI28" s="16">
        <v>87</v>
      </c>
      <c r="DJ28" s="16">
        <v>16</v>
      </c>
      <c r="DK28" s="16">
        <v>16</v>
      </c>
      <c r="DL28" s="16">
        <v>101</v>
      </c>
      <c r="DM28" s="16">
        <v>10</v>
      </c>
      <c r="DN28" s="16">
        <v>42</v>
      </c>
      <c r="DO28" s="16">
        <v>70.5</v>
      </c>
      <c r="DP28" s="16">
        <v>7</v>
      </c>
      <c r="DQ28" s="16">
        <v>32.5</v>
      </c>
      <c r="DR28" s="16">
        <v>49.5</v>
      </c>
      <c r="DS28" s="16">
        <v>32</v>
      </c>
      <c r="DT28" s="16">
        <v>0</v>
      </c>
      <c r="DU28" s="16">
        <v>8.5</v>
      </c>
      <c r="DV28" s="16">
        <v>12</v>
      </c>
      <c r="DW28" s="16">
        <v>0</v>
      </c>
      <c r="DX28" s="16">
        <v>4</v>
      </c>
      <c r="DY28" s="16">
        <v>3.5</v>
      </c>
      <c r="DZ28" s="16">
        <v>24.5</v>
      </c>
      <c r="EA28" s="16">
        <v>22.5</v>
      </c>
      <c r="EB28" s="16">
        <v>12.5</v>
      </c>
      <c r="EC28" s="16">
        <v>7.5</v>
      </c>
      <c r="ED28" s="16">
        <v>22</v>
      </c>
      <c r="EE28" s="16">
        <v>4</v>
      </c>
      <c r="EF28" s="16">
        <v>51</v>
      </c>
      <c r="EG28" s="16">
        <v>9.5</v>
      </c>
      <c r="EH28" s="16">
        <v>10</v>
      </c>
      <c r="EI28" s="16">
        <v>611</v>
      </c>
      <c r="EJ28" s="16">
        <v>104</v>
      </c>
      <c r="EK28" s="16">
        <v>14.5</v>
      </c>
      <c r="EL28" s="16">
        <v>10.5</v>
      </c>
      <c r="EM28" s="16">
        <v>20.5</v>
      </c>
      <c r="EN28" s="16">
        <v>19</v>
      </c>
      <c r="EO28" s="16">
        <v>12.5</v>
      </c>
      <c r="EP28" s="16">
        <v>6</v>
      </c>
      <c r="EQ28" s="16">
        <v>49</v>
      </c>
      <c r="ER28" s="16">
        <v>9</v>
      </c>
      <c r="ES28" s="16">
        <v>15</v>
      </c>
      <c r="ET28" s="16">
        <v>11.5</v>
      </c>
      <c r="EU28" s="16">
        <v>41</v>
      </c>
      <c r="EV28" s="16">
        <v>9</v>
      </c>
      <c r="EW28" s="16">
        <v>14.5</v>
      </c>
      <c r="EX28" s="16">
        <v>10</v>
      </c>
      <c r="EY28" s="16">
        <v>8.5</v>
      </c>
      <c r="EZ28" s="16">
        <v>6.5</v>
      </c>
      <c r="FA28" s="16">
        <v>58</v>
      </c>
      <c r="FB28" s="16">
        <v>13</v>
      </c>
      <c r="FC28" s="16">
        <v>29.5</v>
      </c>
      <c r="FD28" s="16">
        <v>20</v>
      </c>
      <c r="FE28" s="16">
        <v>8</v>
      </c>
      <c r="FF28" s="16">
        <v>8</v>
      </c>
      <c r="FG28" s="16">
        <v>0</v>
      </c>
      <c r="FH28" s="16">
        <v>5</v>
      </c>
      <c r="FI28" s="16">
        <v>36.5</v>
      </c>
      <c r="FJ28" s="16">
        <v>50</v>
      </c>
      <c r="FK28" s="16">
        <v>36.5</v>
      </c>
      <c r="FL28" s="16">
        <v>23</v>
      </c>
      <c r="FM28" s="16">
        <v>47.5</v>
      </c>
      <c r="FN28" s="16">
        <v>306.5</v>
      </c>
      <c r="FO28" s="16">
        <v>33.5</v>
      </c>
      <c r="FP28" s="16">
        <v>56</v>
      </c>
      <c r="FQ28" s="16">
        <v>22</v>
      </c>
      <c r="FR28" s="16">
        <v>3.5</v>
      </c>
      <c r="FS28" s="16">
        <v>5.5</v>
      </c>
      <c r="FT28" s="16">
        <v>2</v>
      </c>
      <c r="FU28" s="16">
        <v>15</v>
      </c>
      <c r="FV28" s="16">
        <v>20</v>
      </c>
      <c r="FW28" s="16">
        <v>5.5</v>
      </c>
      <c r="FX28" s="16">
        <v>2</v>
      </c>
      <c r="FY28" s="16">
        <v>0</v>
      </c>
      <c r="FZ28" s="16">
        <f>SUM(C28:FX28)+FY34</f>
        <v>14680</v>
      </c>
      <c r="GA28" s="16"/>
      <c r="GB28" s="16"/>
      <c r="GC28" s="16"/>
      <c r="GD28" s="16"/>
      <c r="GE28" s="39"/>
      <c r="GF28" s="39"/>
      <c r="GG28" s="4"/>
      <c r="GH28" s="4"/>
      <c r="GI28" s="4"/>
      <c r="GJ28" s="4"/>
      <c r="GK28" s="4"/>
      <c r="GL28" s="4"/>
      <c r="GM28" s="4"/>
    </row>
    <row r="29" spans="1:256" x14ac:dyDescent="0.25">
      <c r="A29" s="3" t="s">
        <v>290</v>
      </c>
      <c r="B29" s="13" t="s">
        <v>291</v>
      </c>
      <c r="C29" s="169">
        <v>40</v>
      </c>
      <c r="D29" s="40">
        <v>279</v>
      </c>
      <c r="E29" s="40">
        <v>47</v>
      </c>
      <c r="F29" s="40">
        <v>64</v>
      </c>
      <c r="G29" s="40">
        <v>1</v>
      </c>
      <c r="H29" s="40">
        <v>0</v>
      </c>
      <c r="I29" s="40">
        <v>77</v>
      </c>
      <c r="J29" s="40">
        <v>1</v>
      </c>
      <c r="K29" s="16">
        <v>0</v>
      </c>
      <c r="L29" s="40">
        <v>3</v>
      </c>
      <c r="M29" s="40">
        <v>0</v>
      </c>
      <c r="N29" s="40">
        <v>320</v>
      </c>
      <c r="O29" s="40">
        <v>34</v>
      </c>
      <c r="P29" s="16">
        <v>2</v>
      </c>
      <c r="Q29" s="40">
        <v>341</v>
      </c>
      <c r="R29" s="16">
        <v>12</v>
      </c>
      <c r="S29" s="40">
        <v>2</v>
      </c>
      <c r="T29" s="16">
        <v>0</v>
      </c>
      <c r="U29" s="16">
        <v>0</v>
      </c>
      <c r="V29" s="16">
        <v>0</v>
      </c>
      <c r="W29" s="15">
        <v>0</v>
      </c>
      <c r="X29" s="16">
        <v>0</v>
      </c>
      <c r="Y29" s="16">
        <v>3</v>
      </c>
      <c r="Z29" s="16">
        <v>0</v>
      </c>
      <c r="AA29" s="40">
        <v>93</v>
      </c>
      <c r="AB29" s="40">
        <v>99</v>
      </c>
      <c r="AC29" s="40">
        <v>1</v>
      </c>
      <c r="AD29" s="40">
        <v>2</v>
      </c>
      <c r="AE29" s="16">
        <v>0</v>
      </c>
      <c r="AF29" s="40">
        <v>0</v>
      </c>
      <c r="AG29" s="40">
        <v>1</v>
      </c>
      <c r="AH29" s="16">
        <v>0</v>
      </c>
      <c r="AI29" s="16">
        <v>0</v>
      </c>
      <c r="AJ29" s="40">
        <v>0</v>
      </c>
      <c r="AK29" s="40">
        <v>0</v>
      </c>
      <c r="AL29" s="16">
        <v>0</v>
      </c>
      <c r="AM29" s="16">
        <v>0</v>
      </c>
      <c r="AN29" s="16">
        <v>0</v>
      </c>
      <c r="AO29" s="40">
        <v>1</v>
      </c>
      <c r="AP29" s="40">
        <v>279</v>
      </c>
      <c r="AQ29" s="16">
        <v>0</v>
      </c>
      <c r="AR29" s="40">
        <v>210</v>
      </c>
      <c r="AS29" s="40">
        <v>78</v>
      </c>
      <c r="AT29" s="40">
        <v>2</v>
      </c>
      <c r="AU29" s="16">
        <v>3</v>
      </c>
      <c r="AV29" s="16">
        <v>0</v>
      </c>
      <c r="AW29" s="16">
        <v>0</v>
      </c>
      <c r="AX29" s="16">
        <v>0</v>
      </c>
      <c r="AY29" s="16">
        <v>0</v>
      </c>
      <c r="AZ29" s="40">
        <v>40</v>
      </c>
      <c r="BA29" s="40">
        <v>19</v>
      </c>
      <c r="BB29" s="40">
        <v>40</v>
      </c>
      <c r="BC29" s="40">
        <v>63</v>
      </c>
      <c r="BD29" s="40">
        <v>14</v>
      </c>
      <c r="BE29" s="40">
        <v>0</v>
      </c>
      <c r="BF29" s="40">
        <v>64</v>
      </c>
      <c r="BG29" s="40">
        <v>0</v>
      </c>
      <c r="BH29" s="16">
        <v>0</v>
      </c>
      <c r="BI29" s="40">
        <v>3</v>
      </c>
      <c r="BJ29" s="40">
        <v>14</v>
      </c>
      <c r="BK29" s="40">
        <v>67</v>
      </c>
      <c r="BL29" s="16">
        <v>0</v>
      </c>
      <c r="BM29" s="16">
        <v>0</v>
      </c>
      <c r="BN29" s="40">
        <v>1</v>
      </c>
      <c r="BO29" s="40">
        <v>0</v>
      </c>
      <c r="BP29" s="16">
        <v>2</v>
      </c>
      <c r="BQ29" s="40">
        <v>71</v>
      </c>
      <c r="BR29" s="40">
        <v>29</v>
      </c>
      <c r="BS29" s="40">
        <v>2</v>
      </c>
      <c r="BT29" s="16">
        <v>0</v>
      </c>
      <c r="BU29" s="16">
        <v>0</v>
      </c>
      <c r="BV29" s="40">
        <v>9</v>
      </c>
      <c r="BW29" s="40">
        <v>3</v>
      </c>
      <c r="BX29" s="16">
        <v>0</v>
      </c>
      <c r="BY29" s="16">
        <v>0</v>
      </c>
      <c r="BZ29" s="16">
        <v>0</v>
      </c>
      <c r="CA29" s="40">
        <v>0</v>
      </c>
      <c r="CB29" s="40">
        <v>173</v>
      </c>
      <c r="CC29" s="16">
        <v>0</v>
      </c>
      <c r="CD29" s="16">
        <v>0</v>
      </c>
      <c r="CE29" s="16">
        <v>0</v>
      </c>
      <c r="CF29" s="16">
        <v>0</v>
      </c>
      <c r="CG29" s="16">
        <v>1</v>
      </c>
      <c r="CH29" s="40">
        <v>0</v>
      </c>
      <c r="CI29" s="40">
        <v>0</v>
      </c>
      <c r="CJ29" s="40">
        <v>7</v>
      </c>
      <c r="CK29" s="40">
        <v>8</v>
      </c>
      <c r="CL29" s="16">
        <v>1</v>
      </c>
      <c r="CM29" s="40">
        <v>2</v>
      </c>
      <c r="CN29" s="40">
        <v>38</v>
      </c>
      <c r="CO29" s="40">
        <v>15</v>
      </c>
      <c r="CP29" s="40">
        <v>10</v>
      </c>
      <c r="CQ29" s="40">
        <v>3</v>
      </c>
      <c r="CR29" s="40">
        <v>0</v>
      </c>
      <c r="CS29" s="16">
        <v>0</v>
      </c>
      <c r="CT29" s="40">
        <v>0</v>
      </c>
      <c r="CU29" s="16">
        <v>0</v>
      </c>
      <c r="CV29" s="16">
        <v>0</v>
      </c>
      <c r="CW29" s="16">
        <v>0</v>
      </c>
      <c r="CX29" s="40">
        <v>0</v>
      </c>
      <c r="CY29" s="16">
        <v>0</v>
      </c>
      <c r="CZ29" s="40">
        <v>2</v>
      </c>
      <c r="DA29" s="16">
        <v>0</v>
      </c>
      <c r="DB29" s="16">
        <v>0</v>
      </c>
      <c r="DC29" s="16">
        <v>0</v>
      </c>
      <c r="DD29" s="16">
        <v>0</v>
      </c>
      <c r="DE29" s="16">
        <v>5</v>
      </c>
      <c r="DF29" s="40">
        <v>20</v>
      </c>
      <c r="DG29" s="16">
        <v>0</v>
      </c>
      <c r="DH29" s="40">
        <v>10</v>
      </c>
      <c r="DI29" s="40">
        <v>8</v>
      </c>
      <c r="DJ29" s="40">
        <v>2</v>
      </c>
      <c r="DK29" s="16">
        <v>1</v>
      </c>
      <c r="DL29" s="40">
        <v>11</v>
      </c>
      <c r="DM29" s="16">
        <v>0</v>
      </c>
      <c r="DN29" s="40">
        <v>1</v>
      </c>
      <c r="DO29" s="40">
        <v>9</v>
      </c>
      <c r="DP29" s="16">
        <v>0</v>
      </c>
      <c r="DQ29" s="40">
        <v>0</v>
      </c>
      <c r="DR29" s="40">
        <v>0</v>
      </c>
      <c r="DS29" s="40">
        <v>0</v>
      </c>
      <c r="DT29" s="16">
        <v>0</v>
      </c>
      <c r="DU29" s="16">
        <v>2</v>
      </c>
      <c r="DV29" s="16">
        <v>0</v>
      </c>
      <c r="DW29" s="40">
        <v>0</v>
      </c>
      <c r="DX29" s="16">
        <v>0</v>
      </c>
      <c r="DY29" s="40">
        <v>0</v>
      </c>
      <c r="DZ29" s="16">
        <v>0</v>
      </c>
      <c r="EA29" s="16">
        <v>1</v>
      </c>
      <c r="EB29" s="40">
        <v>3</v>
      </c>
      <c r="EC29" s="16">
        <v>0</v>
      </c>
      <c r="ED29" s="40">
        <v>3</v>
      </c>
      <c r="EE29" s="16">
        <v>0</v>
      </c>
      <c r="EF29" s="40">
        <v>1</v>
      </c>
      <c r="EG29" s="40">
        <v>0</v>
      </c>
      <c r="EH29" s="16">
        <v>0</v>
      </c>
      <c r="EI29" s="40">
        <v>17</v>
      </c>
      <c r="EJ29" s="40">
        <v>11</v>
      </c>
      <c r="EK29" s="40">
        <v>0</v>
      </c>
      <c r="EL29" s="40">
        <v>0</v>
      </c>
      <c r="EM29" s="16">
        <v>0</v>
      </c>
      <c r="EN29" s="40">
        <v>1</v>
      </c>
      <c r="EO29" s="40">
        <v>0</v>
      </c>
      <c r="EP29" s="40">
        <v>1</v>
      </c>
      <c r="EQ29" s="40">
        <v>13</v>
      </c>
      <c r="ER29" s="40">
        <v>2</v>
      </c>
      <c r="ES29" s="16">
        <v>0</v>
      </c>
      <c r="ET29" s="16">
        <v>1</v>
      </c>
      <c r="EU29" s="16">
        <v>0</v>
      </c>
      <c r="EV29" s="16">
        <v>0</v>
      </c>
      <c r="EW29" s="40">
        <v>9</v>
      </c>
      <c r="EX29" s="16">
        <v>0</v>
      </c>
      <c r="EY29" s="16">
        <v>2</v>
      </c>
      <c r="EZ29" s="16">
        <v>0</v>
      </c>
      <c r="FA29" s="40">
        <v>26</v>
      </c>
      <c r="FB29" s="16">
        <v>0</v>
      </c>
      <c r="FC29" s="40">
        <v>4</v>
      </c>
      <c r="FD29" s="16">
        <v>0</v>
      </c>
      <c r="FE29" s="16">
        <v>0</v>
      </c>
      <c r="FF29" s="16">
        <v>0</v>
      </c>
      <c r="FG29" s="40">
        <v>0</v>
      </c>
      <c r="FH29" s="16">
        <v>0</v>
      </c>
      <c r="FI29" s="40">
        <v>5</v>
      </c>
      <c r="FJ29" s="40">
        <v>0</v>
      </c>
      <c r="FK29" s="40">
        <v>6</v>
      </c>
      <c r="FL29" s="40">
        <v>9</v>
      </c>
      <c r="FM29" s="40">
        <v>11</v>
      </c>
      <c r="FN29" s="40">
        <v>66</v>
      </c>
      <c r="FO29" s="40">
        <v>0</v>
      </c>
      <c r="FP29" s="40">
        <v>3</v>
      </c>
      <c r="FQ29" s="40">
        <v>0</v>
      </c>
      <c r="FR29" s="16">
        <v>0</v>
      </c>
      <c r="FS29" s="16">
        <v>0</v>
      </c>
      <c r="FT29" s="15">
        <v>0</v>
      </c>
      <c r="FU29" s="40">
        <v>1</v>
      </c>
      <c r="FV29" s="40">
        <v>0</v>
      </c>
      <c r="FW29" s="40">
        <v>0</v>
      </c>
      <c r="FX29" s="16">
        <v>0</v>
      </c>
      <c r="FY29" s="16">
        <v>0</v>
      </c>
      <c r="FZ29" s="16">
        <f t="shared" ref="FZ29:FZ35" si="8">SUM(C29:FX29)</f>
        <v>2961</v>
      </c>
      <c r="GA29" s="16"/>
      <c r="GB29" s="16"/>
      <c r="GC29" s="16"/>
      <c r="GD29" s="16"/>
      <c r="GE29" s="39"/>
      <c r="GF29" s="39"/>
      <c r="GG29" s="4"/>
      <c r="GH29" s="4"/>
      <c r="GI29" s="4"/>
      <c r="GJ29" s="4"/>
      <c r="GK29" s="4"/>
      <c r="GL29" s="4"/>
      <c r="GM29" s="4"/>
    </row>
    <row r="30" spans="1:256" x14ac:dyDescent="0.25">
      <c r="A30" s="3" t="s">
        <v>292</v>
      </c>
      <c r="B30" s="13" t="s">
        <v>293</v>
      </c>
      <c r="C30" s="42">
        <v>0</v>
      </c>
      <c r="D30" s="41">
        <v>4344</v>
      </c>
      <c r="E30" s="41">
        <v>640</v>
      </c>
      <c r="F30" s="41">
        <v>586</v>
      </c>
      <c r="G30" s="41">
        <v>0</v>
      </c>
      <c r="H30" s="41">
        <v>0</v>
      </c>
      <c r="I30" s="41">
        <v>980</v>
      </c>
      <c r="J30" s="41">
        <v>0</v>
      </c>
      <c r="K30" s="41">
        <v>0</v>
      </c>
      <c r="L30" s="41">
        <v>0</v>
      </c>
      <c r="M30" s="41">
        <v>0</v>
      </c>
      <c r="N30" s="41">
        <v>0</v>
      </c>
      <c r="O30" s="41">
        <v>0</v>
      </c>
      <c r="P30" s="41">
        <v>0</v>
      </c>
      <c r="Q30" s="41">
        <v>1030.5</v>
      </c>
      <c r="R30" s="41">
        <v>0</v>
      </c>
      <c r="S30" s="41">
        <v>0</v>
      </c>
      <c r="T30" s="41">
        <v>0</v>
      </c>
      <c r="U30" s="41">
        <v>0</v>
      </c>
      <c r="V30" s="41">
        <v>0</v>
      </c>
      <c r="W30" s="42">
        <v>0</v>
      </c>
      <c r="X30" s="41">
        <v>0</v>
      </c>
      <c r="Y30" s="41">
        <v>0</v>
      </c>
      <c r="Z30" s="41">
        <v>0</v>
      </c>
      <c r="AA30" s="41">
        <v>0</v>
      </c>
      <c r="AB30" s="41">
        <v>0</v>
      </c>
      <c r="AC30" s="41">
        <v>0</v>
      </c>
      <c r="AD30" s="41">
        <v>77</v>
      </c>
      <c r="AE30" s="41">
        <v>0</v>
      </c>
      <c r="AF30" s="41">
        <v>0</v>
      </c>
      <c r="AG30" s="41">
        <v>0</v>
      </c>
      <c r="AH30" s="41">
        <v>0</v>
      </c>
      <c r="AI30" s="41">
        <v>0</v>
      </c>
      <c r="AJ30" s="41">
        <v>0</v>
      </c>
      <c r="AK30" s="41">
        <v>0</v>
      </c>
      <c r="AL30" s="41">
        <v>0</v>
      </c>
      <c r="AM30" s="41">
        <v>0</v>
      </c>
      <c r="AN30" s="41">
        <v>0</v>
      </c>
      <c r="AO30" s="41">
        <v>0</v>
      </c>
      <c r="AP30" s="41">
        <v>0</v>
      </c>
      <c r="AQ30" s="41">
        <v>0</v>
      </c>
      <c r="AR30" s="41">
        <v>1193</v>
      </c>
      <c r="AS30" s="43">
        <v>292</v>
      </c>
      <c r="AT30" s="41">
        <v>0</v>
      </c>
      <c r="AU30" s="41">
        <v>0</v>
      </c>
      <c r="AV30" s="41">
        <v>0</v>
      </c>
      <c r="AW30" s="41">
        <v>0</v>
      </c>
      <c r="AX30" s="41">
        <v>0</v>
      </c>
      <c r="AY30" s="41">
        <v>0</v>
      </c>
      <c r="AZ30" s="41">
        <v>0</v>
      </c>
      <c r="BA30" s="41">
        <v>0</v>
      </c>
      <c r="BB30" s="41">
        <v>0</v>
      </c>
      <c r="BC30" s="41">
        <v>3488</v>
      </c>
      <c r="BD30" s="41">
        <v>0</v>
      </c>
      <c r="BE30" s="41">
        <v>0</v>
      </c>
      <c r="BF30" s="41">
        <v>0</v>
      </c>
      <c r="BG30" s="41">
        <v>0</v>
      </c>
      <c r="BH30" s="41">
        <v>0</v>
      </c>
      <c r="BI30" s="41">
        <v>0</v>
      </c>
      <c r="BJ30" s="41">
        <v>0</v>
      </c>
      <c r="BK30" s="41">
        <v>0</v>
      </c>
      <c r="BL30" s="41">
        <v>0</v>
      </c>
      <c r="BM30" s="41">
        <v>0</v>
      </c>
      <c r="BN30" s="41">
        <v>0</v>
      </c>
      <c r="BO30" s="41">
        <v>0</v>
      </c>
      <c r="BP30" s="41">
        <v>0</v>
      </c>
      <c r="BQ30" s="41">
        <v>567</v>
      </c>
      <c r="BR30" s="41">
        <v>0</v>
      </c>
      <c r="BS30" s="41">
        <v>0</v>
      </c>
      <c r="BT30" s="41">
        <v>0</v>
      </c>
      <c r="BU30" s="41">
        <v>0</v>
      </c>
      <c r="BV30" s="41">
        <v>0</v>
      </c>
      <c r="BW30" s="41">
        <v>0</v>
      </c>
      <c r="BX30" s="41">
        <v>0</v>
      </c>
      <c r="BY30" s="41">
        <v>0</v>
      </c>
      <c r="BZ30" s="41">
        <v>0</v>
      </c>
      <c r="CA30" s="41">
        <v>0</v>
      </c>
      <c r="CB30" s="41">
        <v>620</v>
      </c>
      <c r="CC30" s="41">
        <v>0</v>
      </c>
      <c r="CD30" s="41">
        <v>0</v>
      </c>
      <c r="CE30" s="41">
        <v>0</v>
      </c>
      <c r="CF30" s="41">
        <v>0</v>
      </c>
      <c r="CG30" s="41">
        <v>0</v>
      </c>
      <c r="CH30" s="41">
        <v>0</v>
      </c>
      <c r="CI30" s="41">
        <v>0</v>
      </c>
      <c r="CJ30" s="41">
        <v>0</v>
      </c>
      <c r="CK30" s="41">
        <v>441</v>
      </c>
      <c r="CL30" s="41">
        <v>0</v>
      </c>
      <c r="CM30" s="41">
        <v>0</v>
      </c>
      <c r="CN30" s="41">
        <v>2204</v>
      </c>
      <c r="CO30" s="41">
        <v>0</v>
      </c>
      <c r="CP30" s="41">
        <v>0</v>
      </c>
      <c r="CQ30" s="41">
        <v>0</v>
      </c>
      <c r="CR30" s="41">
        <v>0</v>
      </c>
      <c r="CS30" s="41">
        <v>0</v>
      </c>
      <c r="CT30" s="41">
        <v>0</v>
      </c>
      <c r="CU30" s="41">
        <v>0</v>
      </c>
      <c r="CV30" s="41">
        <v>0</v>
      </c>
      <c r="CW30" s="41">
        <v>0</v>
      </c>
      <c r="CX30" s="41">
        <v>0</v>
      </c>
      <c r="CY30" s="41">
        <v>0</v>
      </c>
      <c r="CZ30" s="41">
        <v>0</v>
      </c>
      <c r="DA30" s="41">
        <v>0</v>
      </c>
      <c r="DB30" s="41">
        <v>0</v>
      </c>
      <c r="DC30" s="41">
        <v>0</v>
      </c>
      <c r="DD30" s="41">
        <v>0</v>
      </c>
      <c r="DE30" s="41">
        <v>0</v>
      </c>
      <c r="DF30" s="41">
        <v>819</v>
      </c>
      <c r="DG30" s="41">
        <v>0</v>
      </c>
      <c r="DH30" s="41">
        <v>0</v>
      </c>
      <c r="DI30" s="41">
        <v>0</v>
      </c>
      <c r="DJ30" s="41">
        <v>0</v>
      </c>
      <c r="DK30" s="41">
        <v>0</v>
      </c>
      <c r="DL30" s="41">
        <v>0</v>
      </c>
      <c r="DM30" s="41">
        <v>0</v>
      </c>
      <c r="DN30" s="41">
        <v>0</v>
      </c>
      <c r="DO30" s="41">
        <v>0</v>
      </c>
      <c r="DP30" s="41">
        <v>0</v>
      </c>
      <c r="DQ30" s="41">
        <v>0</v>
      </c>
      <c r="DR30" s="41">
        <v>0</v>
      </c>
      <c r="DS30" s="41">
        <v>0</v>
      </c>
      <c r="DT30" s="41">
        <v>0</v>
      </c>
      <c r="DU30" s="41">
        <v>0</v>
      </c>
      <c r="DV30" s="41">
        <v>0</v>
      </c>
      <c r="DW30" s="41">
        <v>0</v>
      </c>
      <c r="DX30" s="41">
        <v>0</v>
      </c>
      <c r="DY30" s="41">
        <v>0</v>
      </c>
      <c r="DZ30" s="41">
        <v>0</v>
      </c>
      <c r="EA30" s="41">
        <v>0</v>
      </c>
      <c r="EB30" s="41">
        <v>0</v>
      </c>
      <c r="EC30" s="41">
        <v>0</v>
      </c>
      <c r="ED30" s="41">
        <v>0</v>
      </c>
      <c r="EE30" s="41">
        <v>0</v>
      </c>
      <c r="EF30" s="41">
        <v>0</v>
      </c>
      <c r="EG30" s="41">
        <v>0</v>
      </c>
      <c r="EH30" s="41">
        <v>0</v>
      </c>
      <c r="EI30" s="41">
        <v>0</v>
      </c>
      <c r="EJ30" s="41">
        <v>0</v>
      </c>
      <c r="EK30" s="41">
        <v>0</v>
      </c>
      <c r="EL30" s="41">
        <v>0</v>
      </c>
      <c r="EM30" s="41">
        <v>0</v>
      </c>
      <c r="EN30" s="41">
        <v>0</v>
      </c>
      <c r="EO30" s="41">
        <v>0</v>
      </c>
      <c r="EP30" s="41">
        <v>0</v>
      </c>
      <c r="EQ30" s="41">
        <v>90</v>
      </c>
      <c r="ER30" s="41">
        <v>0</v>
      </c>
      <c r="ES30" s="41">
        <v>0</v>
      </c>
      <c r="ET30" s="41">
        <v>0</v>
      </c>
      <c r="EU30" s="41">
        <v>0</v>
      </c>
      <c r="EV30" s="41">
        <v>0</v>
      </c>
      <c r="EW30" s="41">
        <v>0</v>
      </c>
      <c r="EX30" s="41">
        <v>0</v>
      </c>
      <c r="EY30" s="41">
        <v>0</v>
      </c>
      <c r="EZ30" s="41">
        <v>0</v>
      </c>
      <c r="FA30" s="41">
        <v>0</v>
      </c>
      <c r="FB30" s="41">
        <v>0</v>
      </c>
      <c r="FC30" s="41">
        <v>0</v>
      </c>
      <c r="FD30" s="41">
        <v>0</v>
      </c>
      <c r="FE30" s="41">
        <v>0</v>
      </c>
      <c r="FF30" s="41">
        <v>0</v>
      </c>
      <c r="FG30" s="41">
        <v>0</v>
      </c>
      <c r="FH30" s="41">
        <v>0</v>
      </c>
      <c r="FI30" s="41">
        <v>0</v>
      </c>
      <c r="FJ30" s="41">
        <v>0</v>
      </c>
      <c r="FK30" s="41">
        <v>0</v>
      </c>
      <c r="FL30" s="41">
        <v>0</v>
      </c>
      <c r="FM30" s="41">
        <v>0</v>
      </c>
      <c r="FN30" s="41">
        <v>0</v>
      </c>
      <c r="FO30" s="41">
        <v>0</v>
      </c>
      <c r="FP30" s="41">
        <v>0</v>
      </c>
      <c r="FQ30" s="41">
        <v>0</v>
      </c>
      <c r="FR30" s="41">
        <v>0</v>
      </c>
      <c r="FS30" s="41">
        <v>0</v>
      </c>
      <c r="FT30" s="41">
        <v>0</v>
      </c>
      <c r="FU30" s="41">
        <v>0</v>
      </c>
      <c r="FV30" s="41">
        <v>0</v>
      </c>
      <c r="FW30" s="41">
        <v>0</v>
      </c>
      <c r="FX30" s="41">
        <v>0</v>
      </c>
      <c r="FY30" s="16">
        <f>SUM(C30:FX30)</f>
        <v>17371.5</v>
      </c>
      <c r="FZ30" s="16">
        <f t="shared" si="8"/>
        <v>17371.5</v>
      </c>
      <c r="GA30" s="16"/>
      <c r="GB30" s="16"/>
      <c r="GC30" s="16"/>
      <c r="GD30" s="16"/>
      <c r="GE30" s="39"/>
      <c r="GF30" s="39"/>
      <c r="GG30" s="4"/>
      <c r="GH30" s="4"/>
      <c r="GI30" s="4"/>
      <c r="GJ30" s="4"/>
      <c r="GK30" s="4"/>
      <c r="GL30" s="4"/>
      <c r="GM30" s="4"/>
    </row>
    <row r="31" spans="1:256" x14ac:dyDescent="0.25">
      <c r="A31" s="3" t="s">
        <v>294</v>
      </c>
      <c r="B31" s="13" t="s">
        <v>295</v>
      </c>
      <c r="C31" s="45">
        <v>0</v>
      </c>
      <c r="D31" s="44">
        <v>384.5</v>
      </c>
      <c r="E31" s="44">
        <v>67</v>
      </c>
      <c r="F31" s="44">
        <v>74</v>
      </c>
      <c r="G31" s="44">
        <v>0</v>
      </c>
      <c r="H31" s="44">
        <v>0</v>
      </c>
      <c r="I31" s="44">
        <v>68</v>
      </c>
      <c r="J31" s="44">
        <v>0</v>
      </c>
      <c r="K31" s="44">
        <v>0</v>
      </c>
      <c r="L31" s="44">
        <v>0</v>
      </c>
      <c r="M31" s="44">
        <v>0</v>
      </c>
      <c r="N31" s="44">
        <v>0</v>
      </c>
      <c r="O31" s="44">
        <v>0</v>
      </c>
      <c r="P31" s="44">
        <v>0</v>
      </c>
      <c r="Q31" s="44">
        <v>66</v>
      </c>
      <c r="R31" s="44">
        <v>0</v>
      </c>
      <c r="S31" s="44">
        <v>0</v>
      </c>
      <c r="T31" s="44">
        <v>0</v>
      </c>
      <c r="U31" s="44">
        <v>0</v>
      </c>
      <c r="V31" s="44">
        <v>0</v>
      </c>
      <c r="W31" s="44">
        <v>0</v>
      </c>
      <c r="X31" s="44">
        <v>0</v>
      </c>
      <c r="Y31" s="44">
        <v>0</v>
      </c>
      <c r="Z31" s="44">
        <v>0</v>
      </c>
      <c r="AA31" s="44">
        <v>0</v>
      </c>
      <c r="AB31" s="44">
        <v>0</v>
      </c>
      <c r="AC31" s="44">
        <v>0</v>
      </c>
      <c r="AD31" s="44">
        <v>9</v>
      </c>
      <c r="AE31" s="44">
        <v>0</v>
      </c>
      <c r="AF31" s="44">
        <v>0</v>
      </c>
      <c r="AG31" s="44">
        <v>0</v>
      </c>
      <c r="AH31" s="44">
        <v>0</v>
      </c>
      <c r="AI31" s="44">
        <v>0</v>
      </c>
      <c r="AJ31" s="44">
        <v>0</v>
      </c>
      <c r="AK31" s="44">
        <v>0</v>
      </c>
      <c r="AL31" s="44">
        <v>0</v>
      </c>
      <c r="AM31" s="44">
        <v>0</v>
      </c>
      <c r="AN31" s="44">
        <v>0</v>
      </c>
      <c r="AO31" s="44">
        <v>0</v>
      </c>
      <c r="AP31" s="44">
        <v>0</v>
      </c>
      <c r="AQ31" s="44">
        <v>0</v>
      </c>
      <c r="AR31" s="44">
        <v>0</v>
      </c>
      <c r="AS31" s="44">
        <v>32</v>
      </c>
      <c r="AT31" s="44">
        <v>0</v>
      </c>
      <c r="AU31" s="44">
        <v>0</v>
      </c>
      <c r="AV31" s="44">
        <v>0</v>
      </c>
      <c r="AW31" s="44">
        <v>0</v>
      </c>
      <c r="AX31" s="44">
        <v>0</v>
      </c>
      <c r="AY31" s="44">
        <v>0</v>
      </c>
      <c r="AZ31" s="44">
        <v>0</v>
      </c>
      <c r="BA31" s="44">
        <v>0</v>
      </c>
      <c r="BB31" s="44">
        <v>0</v>
      </c>
      <c r="BC31" s="44">
        <v>357</v>
      </c>
      <c r="BD31" s="44">
        <v>0</v>
      </c>
      <c r="BE31" s="44">
        <v>0</v>
      </c>
      <c r="BF31" s="44">
        <v>0</v>
      </c>
      <c r="BG31" s="44">
        <v>0</v>
      </c>
      <c r="BH31" s="44">
        <v>0</v>
      </c>
      <c r="BI31" s="44">
        <v>0</v>
      </c>
      <c r="BJ31" s="44">
        <v>0</v>
      </c>
      <c r="BK31" s="44">
        <v>0</v>
      </c>
      <c r="BL31" s="44">
        <v>0</v>
      </c>
      <c r="BM31" s="44">
        <v>0</v>
      </c>
      <c r="BN31" s="44">
        <v>0</v>
      </c>
      <c r="BO31" s="44">
        <v>0</v>
      </c>
      <c r="BP31" s="44">
        <v>0</v>
      </c>
      <c r="BQ31" s="44">
        <v>74</v>
      </c>
      <c r="BR31" s="44">
        <v>0</v>
      </c>
      <c r="BS31" s="44">
        <v>0</v>
      </c>
      <c r="BT31" s="44">
        <v>0</v>
      </c>
      <c r="BU31" s="44">
        <v>0</v>
      </c>
      <c r="BV31" s="44">
        <v>0</v>
      </c>
      <c r="BW31" s="44">
        <v>0</v>
      </c>
      <c r="BX31" s="44">
        <v>0</v>
      </c>
      <c r="BY31" s="44">
        <v>0</v>
      </c>
      <c r="BZ31" s="44">
        <v>0</v>
      </c>
      <c r="CA31" s="44">
        <v>0</v>
      </c>
      <c r="CB31" s="44">
        <v>29</v>
      </c>
      <c r="CC31" s="44">
        <v>0</v>
      </c>
      <c r="CD31" s="44">
        <v>0</v>
      </c>
      <c r="CE31" s="44">
        <v>0</v>
      </c>
      <c r="CF31" s="44">
        <v>0</v>
      </c>
      <c r="CG31" s="44">
        <v>0</v>
      </c>
      <c r="CH31" s="44">
        <v>0</v>
      </c>
      <c r="CI31" s="44">
        <v>0</v>
      </c>
      <c r="CJ31" s="44">
        <v>0</v>
      </c>
      <c r="CK31" s="44">
        <v>0</v>
      </c>
      <c r="CL31" s="44">
        <v>0</v>
      </c>
      <c r="CM31" s="44">
        <v>0</v>
      </c>
      <c r="CN31" s="44">
        <v>93</v>
      </c>
      <c r="CO31" s="44">
        <v>0</v>
      </c>
      <c r="CP31" s="44">
        <v>0</v>
      </c>
      <c r="CQ31" s="44">
        <v>0</v>
      </c>
      <c r="CR31" s="44">
        <v>0</v>
      </c>
      <c r="CS31" s="44">
        <v>0</v>
      </c>
      <c r="CT31" s="44">
        <v>0</v>
      </c>
      <c r="CU31" s="44">
        <v>0</v>
      </c>
      <c r="CV31" s="44">
        <v>0</v>
      </c>
      <c r="CW31" s="44">
        <v>0</v>
      </c>
      <c r="CX31" s="44">
        <v>0</v>
      </c>
      <c r="CY31" s="44">
        <v>0</v>
      </c>
      <c r="CZ31" s="44">
        <v>0</v>
      </c>
      <c r="DA31" s="44">
        <v>0</v>
      </c>
      <c r="DB31" s="44">
        <v>0</v>
      </c>
      <c r="DC31" s="44">
        <v>0</v>
      </c>
      <c r="DD31" s="44">
        <v>0</v>
      </c>
      <c r="DE31" s="44">
        <v>0</v>
      </c>
      <c r="DF31" s="44">
        <v>70</v>
      </c>
      <c r="DG31" s="44">
        <v>0</v>
      </c>
      <c r="DH31" s="44">
        <v>0</v>
      </c>
      <c r="DI31" s="44">
        <v>0</v>
      </c>
      <c r="DJ31" s="44">
        <v>0</v>
      </c>
      <c r="DK31" s="44">
        <v>0</v>
      </c>
      <c r="DL31" s="44">
        <v>0</v>
      </c>
      <c r="DM31" s="44">
        <v>0</v>
      </c>
      <c r="DN31" s="44">
        <v>0</v>
      </c>
      <c r="DO31" s="44">
        <v>0</v>
      </c>
      <c r="DP31" s="44">
        <v>0</v>
      </c>
      <c r="DQ31" s="44">
        <v>0</v>
      </c>
      <c r="DR31" s="44">
        <v>0</v>
      </c>
      <c r="DS31" s="44">
        <v>0</v>
      </c>
      <c r="DT31" s="44">
        <v>0</v>
      </c>
      <c r="DU31" s="44">
        <v>0</v>
      </c>
      <c r="DV31" s="44">
        <v>0</v>
      </c>
      <c r="DW31" s="44">
        <v>0</v>
      </c>
      <c r="DX31" s="44">
        <v>0</v>
      </c>
      <c r="DY31" s="44">
        <v>0</v>
      </c>
      <c r="DZ31" s="44">
        <v>0</v>
      </c>
      <c r="EA31" s="44">
        <v>0</v>
      </c>
      <c r="EB31" s="44">
        <v>0</v>
      </c>
      <c r="EC31" s="44">
        <v>0</v>
      </c>
      <c r="ED31" s="44">
        <v>0</v>
      </c>
      <c r="EE31" s="44">
        <v>0</v>
      </c>
      <c r="EF31" s="44">
        <v>0</v>
      </c>
      <c r="EG31" s="44">
        <v>0</v>
      </c>
      <c r="EH31" s="44">
        <v>0</v>
      </c>
      <c r="EI31" s="44">
        <v>0</v>
      </c>
      <c r="EJ31" s="44">
        <v>0</v>
      </c>
      <c r="EK31" s="44">
        <v>0</v>
      </c>
      <c r="EL31" s="44">
        <v>0</v>
      </c>
      <c r="EM31" s="44">
        <v>0</v>
      </c>
      <c r="EN31" s="44">
        <v>0</v>
      </c>
      <c r="EO31" s="44">
        <v>0</v>
      </c>
      <c r="EP31" s="44">
        <v>0</v>
      </c>
      <c r="EQ31" s="44">
        <v>30</v>
      </c>
      <c r="ER31" s="44">
        <v>0</v>
      </c>
      <c r="ES31" s="44">
        <v>0</v>
      </c>
      <c r="ET31" s="44">
        <v>0</v>
      </c>
      <c r="EU31" s="44">
        <v>0</v>
      </c>
      <c r="EV31" s="44">
        <v>0</v>
      </c>
      <c r="EW31" s="44">
        <v>0</v>
      </c>
      <c r="EX31" s="44">
        <v>0</v>
      </c>
      <c r="EY31" s="44">
        <v>0</v>
      </c>
      <c r="EZ31" s="44">
        <v>0</v>
      </c>
      <c r="FA31" s="44">
        <v>0</v>
      </c>
      <c r="FB31" s="44">
        <v>0</v>
      </c>
      <c r="FC31" s="44">
        <v>0</v>
      </c>
      <c r="FD31" s="44">
        <v>0</v>
      </c>
      <c r="FE31" s="44">
        <v>0</v>
      </c>
      <c r="FF31" s="44">
        <v>0</v>
      </c>
      <c r="FG31" s="44">
        <v>0</v>
      </c>
      <c r="FH31" s="44">
        <v>0</v>
      </c>
      <c r="FI31" s="44">
        <v>0</v>
      </c>
      <c r="FJ31" s="44">
        <v>0</v>
      </c>
      <c r="FK31" s="44">
        <v>0</v>
      </c>
      <c r="FL31" s="44">
        <v>0</v>
      </c>
      <c r="FM31" s="44">
        <v>0</v>
      </c>
      <c r="FN31" s="44">
        <v>0</v>
      </c>
      <c r="FO31" s="44">
        <v>0</v>
      </c>
      <c r="FP31" s="44">
        <v>0</v>
      </c>
      <c r="FQ31" s="44">
        <v>0</v>
      </c>
      <c r="FR31" s="44">
        <v>0</v>
      </c>
      <c r="FS31" s="44">
        <v>0</v>
      </c>
      <c r="FT31" s="44">
        <v>0</v>
      </c>
      <c r="FU31" s="44">
        <v>0</v>
      </c>
      <c r="FV31" s="44">
        <v>0</v>
      </c>
      <c r="FW31" s="44">
        <v>0</v>
      </c>
      <c r="FX31" s="44">
        <v>0</v>
      </c>
      <c r="FY31" s="16"/>
      <c r="FZ31" s="16">
        <f t="shared" si="8"/>
        <v>1353.5</v>
      </c>
      <c r="GA31" s="16"/>
      <c r="GB31" s="16"/>
      <c r="GC31" s="16"/>
      <c r="GD31" s="16"/>
      <c r="GE31" s="39"/>
      <c r="GF31" s="39"/>
      <c r="GG31" s="4"/>
      <c r="GH31" s="4"/>
      <c r="GI31" s="4"/>
      <c r="GJ31" s="4"/>
      <c r="GK31" s="4"/>
      <c r="GL31" s="4"/>
      <c r="GM31" s="4"/>
    </row>
    <row r="32" spans="1:256" x14ac:dyDescent="0.25">
      <c r="A32" s="3" t="s">
        <v>296</v>
      </c>
      <c r="B32" s="13" t="s">
        <v>297</v>
      </c>
      <c r="C32" s="45">
        <v>0</v>
      </c>
      <c r="D32" s="45">
        <v>0</v>
      </c>
      <c r="E32" s="45">
        <v>0</v>
      </c>
      <c r="F32" s="45">
        <v>0</v>
      </c>
      <c r="G32" s="45">
        <v>0</v>
      </c>
      <c r="H32" s="45">
        <v>0</v>
      </c>
      <c r="I32" s="45">
        <v>0</v>
      </c>
      <c r="J32" s="45">
        <v>0</v>
      </c>
      <c r="K32" s="45">
        <v>0</v>
      </c>
      <c r="L32" s="45">
        <v>0</v>
      </c>
      <c r="M32" s="45">
        <v>0</v>
      </c>
      <c r="N32" s="45">
        <v>0</v>
      </c>
      <c r="O32" s="45">
        <v>0</v>
      </c>
      <c r="P32" s="45">
        <v>0</v>
      </c>
      <c r="Q32" s="45">
        <v>0</v>
      </c>
      <c r="R32" s="45">
        <v>0</v>
      </c>
      <c r="S32" s="45">
        <v>0</v>
      </c>
      <c r="T32" s="45">
        <v>0</v>
      </c>
      <c r="U32" s="45">
        <v>0</v>
      </c>
      <c r="V32" s="45">
        <v>0</v>
      </c>
      <c r="W32" s="45">
        <v>0</v>
      </c>
      <c r="X32" s="45">
        <v>0</v>
      </c>
      <c r="Y32" s="45">
        <v>0</v>
      </c>
      <c r="Z32" s="45">
        <v>0</v>
      </c>
      <c r="AA32" s="45">
        <v>0</v>
      </c>
      <c r="AB32" s="45">
        <v>0</v>
      </c>
      <c r="AC32" s="45">
        <v>0</v>
      </c>
      <c r="AD32" s="45">
        <v>0</v>
      </c>
      <c r="AE32" s="45">
        <v>0</v>
      </c>
      <c r="AF32" s="45">
        <v>0</v>
      </c>
      <c r="AG32" s="45">
        <v>0</v>
      </c>
      <c r="AH32" s="45">
        <v>0</v>
      </c>
      <c r="AI32" s="45">
        <v>0</v>
      </c>
      <c r="AJ32" s="45">
        <v>0</v>
      </c>
      <c r="AK32" s="45">
        <v>0</v>
      </c>
      <c r="AL32" s="45">
        <v>0</v>
      </c>
      <c r="AM32" s="45">
        <v>0</v>
      </c>
      <c r="AN32" s="45">
        <v>0</v>
      </c>
      <c r="AO32" s="45">
        <v>0</v>
      </c>
      <c r="AP32" s="45">
        <v>0</v>
      </c>
      <c r="AQ32" s="45">
        <v>0</v>
      </c>
      <c r="AR32" s="45">
        <v>0</v>
      </c>
      <c r="AS32" s="45">
        <v>0</v>
      </c>
      <c r="AT32" s="45">
        <v>0</v>
      </c>
      <c r="AU32" s="45">
        <v>0</v>
      </c>
      <c r="AV32" s="45">
        <v>0</v>
      </c>
      <c r="AW32" s="45">
        <v>0</v>
      </c>
      <c r="AX32" s="45">
        <v>0</v>
      </c>
      <c r="AY32" s="45">
        <v>0</v>
      </c>
      <c r="AZ32" s="45">
        <v>0</v>
      </c>
      <c r="BA32" s="45">
        <v>0</v>
      </c>
      <c r="BB32" s="45">
        <v>0</v>
      </c>
      <c r="BC32" s="45">
        <v>0</v>
      </c>
      <c r="BD32" s="45">
        <v>0</v>
      </c>
      <c r="BE32" s="45">
        <v>0</v>
      </c>
      <c r="BF32" s="45">
        <v>0</v>
      </c>
      <c r="BG32" s="45">
        <v>0</v>
      </c>
      <c r="BH32" s="45">
        <v>0</v>
      </c>
      <c r="BI32" s="45">
        <v>0</v>
      </c>
      <c r="BJ32" s="45">
        <v>0</v>
      </c>
      <c r="BK32" s="45">
        <v>0</v>
      </c>
      <c r="BL32" s="45">
        <v>0</v>
      </c>
      <c r="BM32" s="45">
        <v>0</v>
      </c>
      <c r="BN32" s="45">
        <v>0</v>
      </c>
      <c r="BO32" s="45">
        <v>0</v>
      </c>
      <c r="BP32" s="45">
        <v>0</v>
      </c>
      <c r="BQ32" s="45">
        <v>0</v>
      </c>
      <c r="BR32" s="45">
        <v>0</v>
      </c>
      <c r="BS32" s="45">
        <v>0</v>
      </c>
      <c r="BT32" s="45">
        <v>0</v>
      </c>
      <c r="BU32" s="45">
        <v>0</v>
      </c>
      <c r="BV32" s="45">
        <v>0</v>
      </c>
      <c r="BW32" s="45">
        <v>0</v>
      </c>
      <c r="BX32" s="45">
        <v>0</v>
      </c>
      <c r="BY32" s="45">
        <v>0</v>
      </c>
      <c r="BZ32" s="45">
        <v>0</v>
      </c>
      <c r="CA32" s="45">
        <v>0</v>
      </c>
      <c r="CB32" s="45">
        <v>0</v>
      </c>
      <c r="CC32" s="45">
        <v>0</v>
      </c>
      <c r="CD32" s="45">
        <v>0</v>
      </c>
      <c r="CE32" s="45">
        <v>0</v>
      </c>
      <c r="CF32" s="45">
        <v>0</v>
      </c>
      <c r="CG32" s="45">
        <v>0</v>
      </c>
      <c r="CH32" s="45">
        <v>0</v>
      </c>
      <c r="CI32" s="45">
        <v>0</v>
      </c>
      <c r="CJ32" s="45">
        <v>0</v>
      </c>
      <c r="CK32" s="45">
        <v>0</v>
      </c>
      <c r="CL32" s="45">
        <v>0</v>
      </c>
      <c r="CM32" s="45">
        <v>0</v>
      </c>
      <c r="CN32" s="45">
        <v>0</v>
      </c>
      <c r="CO32" s="45">
        <v>0</v>
      </c>
      <c r="CP32" s="45">
        <v>0</v>
      </c>
      <c r="CQ32" s="45">
        <v>0</v>
      </c>
      <c r="CR32" s="45">
        <v>0</v>
      </c>
      <c r="CS32" s="45">
        <v>0</v>
      </c>
      <c r="CT32" s="45">
        <v>0</v>
      </c>
      <c r="CU32" s="45">
        <v>0</v>
      </c>
      <c r="CV32" s="45">
        <v>0</v>
      </c>
      <c r="CW32" s="45">
        <v>0</v>
      </c>
      <c r="CX32" s="45">
        <v>0</v>
      </c>
      <c r="CY32" s="45">
        <v>0</v>
      </c>
      <c r="CZ32" s="45">
        <v>0</v>
      </c>
      <c r="DA32" s="45">
        <v>0</v>
      </c>
      <c r="DB32" s="45">
        <v>0</v>
      </c>
      <c r="DC32" s="45">
        <v>0</v>
      </c>
      <c r="DD32" s="45">
        <v>0</v>
      </c>
      <c r="DE32" s="45">
        <v>0</v>
      </c>
      <c r="DF32" s="45">
        <v>0</v>
      </c>
      <c r="DG32" s="45">
        <v>0</v>
      </c>
      <c r="DH32" s="45">
        <v>0</v>
      </c>
      <c r="DI32" s="45">
        <v>0</v>
      </c>
      <c r="DJ32" s="45">
        <v>0</v>
      </c>
      <c r="DK32" s="45">
        <v>0</v>
      </c>
      <c r="DL32" s="45">
        <v>0</v>
      </c>
      <c r="DM32" s="45">
        <v>0</v>
      </c>
      <c r="DN32" s="45">
        <v>0</v>
      </c>
      <c r="DO32" s="45">
        <v>0</v>
      </c>
      <c r="DP32" s="45">
        <v>0</v>
      </c>
      <c r="DQ32" s="45">
        <v>0</v>
      </c>
      <c r="DR32" s="45">
        <v>0</v>
      </c>
      <c r="DS32" s="45">
        <v>0</v>
      </c>
      <c r="DT32" s="45">
        <v>0</v>
      </c>
      <c r="DU32" s="45">
        <v>0</v>
      </c>
      <c r="DV32" s="45">
        <v>0</v>
      </c>
      <c r="DW32" s="45">
        <v>0</v>
      </c>
      <c r="DX32" s="45">
        <v>0</v>
      </c>
      <c r="DY32" s="45">
        <v>0</v>
      </c>
      <c r="DZ32" s="45">
        <v>0</v>
      </c>
      <c r="EA32" s="45">
        <v>0</v>
      </c>
      <c r="EB32" s="45">
        <v>0</v>
      </c>
      <c r="EC32" s="45">
        <v>0</v>
      </c>
      <c r="ED32" s="45">
        <v>0</v>
      </c>
      <c r="EE32" s="45">
        <v>0</v>
      </c>
      <c r="EF32" s="45">
        <v>0</v>
      </c>
      <c r="EG32" s="45">
        <v>0</v>
      </c>
      <c r="EH32" s="45">
        <v>0</v>
      </c>
      <c r="EI32" s="45">
        <v>0</v>
      </c>
      <c r="EJ32" s="45">
        <v>0</v>
      </c>
      <c r="EK32" s="45">
        <v>0</v>
      </c>
      <c r="EL32" s="45">
        <v>0</v>
      </c>
      <c r="EM32" s="45">
        <v>0</v>
      </c>
      <c r="EN32" s="45">
        <v>0</v>
      </c>
      <c r="EO32" s="45">
        <v>0</v>
      </c>
      <c r="EP32" s="45">
        <v>0</v>
      </c>
      <c r="EQ32" s="45">
        <v>0</v>
      </c>
      <c r="ER32" s="45">
        <v>0</v>
      </c>
      <c r="ES32" s="45">
        <v>0</v>
      </c>
      <c r="ET32" s="45">
        <v>0</v>
      </c>
      <c r="EU32" s="45">
        <v>0</v>
      </c>
      <c r="EV32" s="45">
        <v>0</v>
      </c>
      <c r="EW32" s="45">
        <v>0</v>
      </c>
      <c r="EX32" s="45">
        <v>0</v>
      </c>
      <c r="EY32" s="45">
        <v>0</v>
      </c>
      <c r="EZ32" s="45">
        <v>0</v>
      </c>
      <c r="FA32" s="45">
        <v>0</v>
      </c>
      <c r="FB32" s="45">
        <v>0</v>
      </c>
      <c r="FC32" s="45">
        <v>0</v>
      </c>
      <c r="FD32" s="45">
        <v>0</v>
      </c>
      <c r="FE32" s="45">
        <v>0</v>
      </c>
      <c r="FF32" s="45">
        <v>0</v>
      </c>
      <c r="FG32" s="45">
        <v>0</v>
      </c>
      <c r="FH32" s="45">
        <v>0</v>
      </c>
      <c r="FI32" s="45">
        <v>0</v>
      </c>
      <c r="FJ32" s="45">
        <v>0</v>
      </c>
      <c r="FK32" s="45">
        <v>0</v>
      </c>
      <c r="FL32" s="45">
        <v>0</v>
      </c>
      <c r="FM32" s="45">
        <v>0</v>
      </c>
      <c r="FN32" s="45">
        <v>0</v>
      </c>
      <c r="FO32" s="45">
        <v>0</v>
      </c>
      <c r="FP32" s="45">
        <v>0</v>
      </c>
      <c r="FQ32" s="45">
        <v>0</v>
      </c>
      <c r="FR32" s="45">
        <v>0</v>
      </c>
      <c r="FS32" s="45">
        <v>0</v>
      </c>
      <c r="FT32" s="45">
        <v>0</v>
      </c>
      <c r="FU32" s="45">
        <v>0</v>
      </c>
      <c r="FV32" s="45">
        <v>0</v>
      </c>
      <c r="FW32" s="45">
        <v>0</v>
      </c>
      <c r="FX32" s="45">
        <v>0</v>
      </c>
      <c r="FY32" s="16"/>
      <c r="FZ32" s="38">
        <f t="shared" si="8"/>
        <v>0</v>
      </c>
      <c r="GA32" s="16"/>
      <c r="GB32" s="16"/>
      <c r="GC32" s="16"/>
      <c r="GD32" s="16"/>
      <c r="GE32" s="39"/>
      <c r="GF32" s="39"/>
      <c r="GG32" s="4"/>
      <c r="GH32" s="4"/>
      <c r="GI32" s="4"/>
      <c r="GJ32" s="4"/>
      <c r="GK32" s="4"/>
      <c r="GL32" s="4"/>
      <c r="GM32" s="4"/>
    </row>
    <row r="33" spans="1:256" x14ac:dyDescent="0.25">
      <c r="A33" s="3" t="s">
        <v>298</v>
      </c>
      <c r="B33" s="13" t="s">
        <v>299</v>
      </c>
      <c r="C33" s="20">
        <v>0</v>
      </c>
      <c r="D33" s="38">
        <v>0</v>
      </c>
      <c r="E33" s="38">
        <v>0</v>
      </c>
      <c r="F33" s="38">
        <v>0</v>
      </c>
      <c r="G33" s="38">
        <v>0</v>
      </c>
      <c r="H33" s="38">
        <v>0</v>
      </c>
      <c r="I33" s="20">
        <v>0</v>
      </c>
      <c r="J33" s="38">
        <v>0</v>
      </c>
      <c r="K33" s="38">
        <v>0</v>
      </c>
      <c r="L33" s="38">
        <v>0</v>
      </c>
      <c r="M33" s="38">
        <v>0</v>
      </c>
      <c r="N33" s="38">
        <v>0</v>
      </c>
      <c r="O33" s="38">
        <v>0</v>
      </c>
      <c r="P33" s="38">
        <v>0</v>
      </c>
      <c r="Q33" s="38">
        <v>0</v>
      </c>
      <c r="R33" s="38">
        <v>0</v>
      </c>
      <c r="S33" s="38">
        <v>0</v>
      </c>
      <c r="T33" s="38">
        <v>0</v>
      </c>
      <c r="U33" s="38">
        <v>0</v>
      </c>
      <c r="V33" s="38">
        <v>0</v>
      </c>
      <c r="W33" s="20">
        <v>0</v>
      </c>
      <c r="X33" s="38">
        <v>0</v>
      </c>
      <c r="Y33" s="38">
        <v>0</v>
      </c>
      <c r="Z33" s="38">
        <v>0</v>
      </c>
      <c r="AA33" s="38">
        <v>0</v>
      </c>
      <c r="AB33" s="38">
        <v>0</v>
      </c>
      <c r="AC33" s="38">
        <v>0</v>
      </c>
      <c r="AD33" s="38">
        <v>0</v>
      </c>
      <c r="AE33" s="38">
        <v>0</v>
      </c>
      <c r="AF33" s="38">
        <v>0</v>
      </c>
      <c r="AG33" s="38">
        <v>0</v>
      </c>
      <c r="AH33" s="38">
        <v>0</v>
      </c>
      <c r="AI33" s="38">
        <v>0</v>
      </c>
      <c r="AJ33" s="38">
        <v>0</v>
      </c>
      <c r="AK33" s="38">
        <v>0</v>
      </c>
      <c r="AL33" s="38">
        <v>0</v>
      </c>
      <c r="AM33" s="38">
        <v>0</v>
      </c>
      <c r="AN33" s="38">
        <v>0</v>
      </c>
      <c r="AO33" s="38">
        <v>0</v>
      </c>
      <c r="AP33" s="38">
        <v>0</v>
      </c>
      <c r="AQ33" s="38">
        <v>0</v>
      </c>
      <c r="AR33" s="38">
        <v>0</v>
      </c>
      <c r="AS33" s="38">
        <v>0</v>
      </c>
      <c r="AT33" s="38">
        <v>0</v>
      </c>
      <c r="AU33" s="38">
        <v>0</v>
      </c>
      <c r="AV33" s="38">
        <v>0</v>
      </c>
      <c r="AW33" s="38">
        <v>0</v>
      </c>
      <c r="AX33" s="38">
        <v>0</v>
      </c>
      <c r="AY33" s="38">
        <v>0</v>
      </c>
      <c r="AZ33" s="38">
        <v>0</v>
      </c>
      <c r="BA33" s="38">
        <v>0</v>
      </c>
      <c r="BB33" s="38">
        <v>0</v>
      </c>
      <c r="BC33" s="38">
        <v>0</v>
      </c>
      <c r="BD33" s="38">
        <v>0</v>
      </c>
      <c r="BE33" s="38">
        <v>0</v>
      </c>
      <c r="BF33" s="38">
        <v>0</v>
      </c>
      <c r="BG33" s="38">
        <v>0</v>
      </c>
      <c r="BH33" s="38">
        <v>0</v>
      </c>
      <c r="BI33" s="38">
        <v>0</v>
      </c>
      <c r="BJ33" s="38">
        <v>0</v>
      </c>
      <c r="BK33" s="38">
        <v>0</v>
      </c>
      <c r="BL33" s="38">
        <v>0</v>
      </c>
      <c r="BM33" s="38">
        <v>0</v>
      </c>
      <c r="BN33" s="38">
        <v>0</v>
      </c>
      <c r="BO33" s="38">
        <v>0</v>
      </c>
      <c r="BP33" s="38">
        <v>0</v>
      </c>
      <c r="BQ33" s="38">
        <v>0</v>
      </c>
      <c r="BR33" s="38">
        <v>0</v>
      </c>
      <c r="BS33" s="38">
        <v>0</v>
      </c>
      <c r="BT33" s="38">
        <v>0</v>
      </c>
      <c r="BU33" s="38">
        <v>0</v>
      </c>
      <c r="BV33" s="38">
        <v>0</v>
      </c>
      <c r="BW33" s="38">
        <v>0</v>
      </c>
      <c r="BX33" s="38">
        <v>0</v>
      </c>
      <c r="BY33" s="38">
        <v>0</v>
      </c>
      <c r="BZ33" s="38">
        <v>0</v>
      </c>
      <c r="CA33" s="38">
        <v>0</v>
      </c>
      <c r="CB33" s="38">
        <v>0</v>
      </c>
      <c r="CC33" s="38">
        <v>0</v>
      </c>
      <c r="CD33" s="38">
        <v>0</v>
      </c>
      <c r="CE33" s="38">
        <v>0</v>
      </c>
      <c r="CF33" s="38">
        <v>0</v>
      </c>
      <c r="CG33" s="38">
        <v>0</v>
      </c>
      <c r="CH33" s="38">
        <v>0</v>
      </c>
      <c r="CI33" s="38">
        <v>0</v>
      </c>
      <c r="CJ33" s="38">
        <v>0</v>
      </c>
      <c r="CK33" s="38">
        <v>0</v>
      </c>
      <c r="CL33" s="38">
        <v>0</v>
      </c>
      <c r="CM33" s="38">
        <v>0</v>
      </c>
      <c r="CN33" s="20">
        <v>0</v>
      </c>
      <c r="CO33" s="38">
        <v>0</v>
      </c>
      <c r="CP33" s="38">
        <v>0</v>
      </c>
      <c r="CQ33" s="38">
        <v>0</v>
      </c>
      <c r="CR33" s="38">
        <v>0</v>
      </c>
      <c r="CS33" s="38">
        <v>0</v>
      </c>
      <c r="CT33" s="38">
        <v>0</v>
      </c>
      <c r="CU33" s="38">
        <v>0</v>
      </c>
      <c r="CV33" s="38">
        <v>0</v>
      </c>
      <c r="CW33" s="38">
        <v>0</v>
      </c>
      <c r="CX33" s="38">
        <v>0</v>
      </c>
      <c r="CY33" s="38">
        <v>0</v>
      </c>
      <c r="CZ33" s="38">
        <v>0</v>
      </c>
      <c r="DA33" s="38">
        <v>0</v>
      </c>
      <c r="DB33" s="38">
        <v>0</v>
      </c>
      <c r="DC33" s="38">
        <v>0</v>
      </c>
      <c r="DD33" s="38">
        <v>0</v>
      </c>
      <c r="DE33" s="38">
        <v>0</v>
      </c>
      <c r="DF33" s="38">
        <v>0</v>
      </c>
      <c r="DG33" s="38">
        <v>0</v>
      </c>
      <c r="DH33" s="38">
        <v>0</v>
      </c>
      <c r="DI33" s="38">
        <v>0</v>
      </c>
      <c r="DJ33" s="38">
        <v>0</v>
      </c>
      <c r="DK33" s="38">
        <v>0</v>
      </c>
      <c r="DL33" s="38">
        <v>0</v>
      </c>
      <c r="DM33" s="38">
        <v>0</v>
      </c>
      <c r="DN33" s="38">
        <v>0</v>
      </c>
      <c r="DO33" s="38">
        <v>0</v>
      </c>
      <c r="DP33" s="38">
        <v>0</v>
      </c>
      <c r="DQ33" s="38">
        <v>0</v>
      </c>
      <c r="DR33" s="38">
        <v>0</v>
      </c>
      <c r="DS33" s="38">
        <v>0</v>
      </c>
      <c r="DT33" s="38">
        <v>0</v>
      </c>
      <c r="DU33" s="38">
        <v>0</v>
      </c>
      <c r="DV33" s="38">
        <v>0</v>
      </c>
      <c r="DW33" s="38">
        <v>0</v>
      </c>
      <c r="DX33" s="38">
        <v>0</v>
      </c>
      <c r="DY33" s="38">
        <v>0</v>
      </c>
      <c r="DZ33" s="38">
        <v>0</v>
      </c>
      <c r="EA33" s="38">
        <v>0</v>
      </c>
      <c r="EB33" s="38">
        <v>0</v>
      </c>
      <c r="EC33" s="38">
        <v>0</v>
      </c>
      <c r="ED33" s="38">
        <v>0</v>
      </c>
      <c r="EE33" s="38">
        <v>0</v>
      </c>
      <c r="EF33" s="38">
        <v>0</v>
      </c>
      <c r="EG33" s="38">
        <v>0</v>
      </c>
      <c r="EH33" s="38">
        <v>0</v>
      </c>
      <c r="EI33" s="38">
        <v>0</v>
      </c>
      <c r="EJ33" s="38">
        <v>0</v>
      </c>
      <c r="EK33" s="38">
        <v>0</v>
      </c>
      <c r="EL33" s="38">
        <v>0</v>
      </c>
      <c r="EM33" s="38">
        <v>0</v>
      </c>
      <c r="EN33" s="38">
        <v>0</v>
      </c>
      <c r="EO33" s="38">
        <v>0</v>
      </c>
      <c r="EP33" s="38">
        <v>0</v>
      </c>
      <c r="EQ33" s="38">
        <v>0</v>
      </c>
      <c r="ER33" s="38">
        <v>0</v>
      </c>
      <c r="ES33" s="38">
        <v>0</v>
      </c>
      <c r="ET33" s="38">
        <v>0</v>
      </c>
      <c r="EU33" s="38">
        <v>0</v>
      </c>
      <c r="EV33" s="38">
        <v>0</v>
      </c>
      <c r="EW33" s="38">
        <v>0</v>
      </c>
      <c r="EX33" s="38">
        <v>0</v>
      </c>
      <c r="EY33" s="38">
        <v>0</v>
      </c>
      <c r="EZ33" s="38">
        <v>0</v>
      </c>
      <c r="FA33" s="38">
        <v>0</v>
      </c>
      <c r="FB33" s="38">
        <v>0</v>
      </c>
      <c r="FC33" s="38">
        <v>0</v>
      </c>
      <c r="FD33" s="38">
        <v>0</v>
      </c>
      <c r="FE33" s="38">
        <v>0</v>
      </c>
      <c r="FF33" s="38">
        <v>0</v>
      </c>
      <c r="FG33" s="38">
        <v>0</v>
      </c>
      <c r="FH33" s="38">
        <v>0</v>
      </c>
      <c r="FI33" s="38">
        <v>0</v>
      </c>
      <c r="FJ33" s="38">
        <v>0</v>
      </c>
      <c r="FK33" s="38">
        <v>0</v>
      </c>
      <c r="FL33" s="38">
        <v>0</v>
      </c>
      <c r="FM33" s="38">
        <v>0</v>
      </c>
      <c r="FN33" s="38">
        <v>0</v>
      </c>
      <c r="FO33" s="38">
        <v>0</v>
      </c>
      <c r="FP33" s="38">
        <v>0</v>
      </c>
      <c r="FQ33" s="38">
        <v>0</v>
      </c>
      <c r="FR33" s="38">
        <v>0</v>
      </c>
      <c r="FS33" s="38">
        <v>0</v>
      </c>
      <c r="FT33" s="20">
        <v>0</v>
      </c>
      <c r="FU33" s="38">
        <v>0</v>
      </c>
      <c r="FV33" s="38">
        <v>0</v>
      </c>
      <c r="FW33" s="38">
        <v>0</v>
      </c>
      <c r="FX33" s="38">
        <v>0</v>
      </c>
      <c r="FY33" s="38">
        <f>SUM(C33:FX33)</f>
        <v>0</v>
      </c>
      <c r="FZ33" s="38">
        <f t="shared" si="8"/>
        <v>0</v>
      </c>
      <c r="GA33" s="38"/>
      <c r="GB33" s="16"/>
      <c r="GC33" s="16"/>
      <c r="GD33" s="16"/>
      <c r="GE33" s="39"/>
      <c r="GF33" s="39"/>
      <c r="GG33" s="4"/>
      <c r="GH33" s="4"/>
      <c r="GI33" s="4"/>
      <c r="GJ33" s="4"/>
      <c r="GK33" s="4"/>
      <c r="GL33" s="4"/>
      <c r="GM33" s="4"/>
    </row>
    <row r="34" spans="1:256" x14ac:dyDescent="0.25">
      <c r="A34" s="3" t="s">
        <v>300</v>
      </c>
      <c r="B34" s="13" t="s">
        <v>301</v>
      </c>
      <c r="C34" s="15">
        <v>0</v>
      </c>
      <c r="D34" s="16">
        <v>0</v>
      </c>
      <c r="E34" s="15">
        <v>0</v>
      </c>
      <c r="F34" s="15">
        <v>0</v>
      </c>
      <c r="G34" s="16">
        <v>0</v>
      </c>
      <c r="H34" s="16">
        <v>0</v>
      </c>
      <c r="I34" s="16">
        <v>0</v>
      </c>
      <c r="J34" s="16">
        <v>0</v>
      </c>
      <c r="K34" s="16">
        <v>0</v>
      </c>
      <c r="L34" s="16">
        <v>0</v>
      </c>
      <c r="M34" s="16">
        <v>0</v>
      </c>
      <c r="N34" s="16">
        <v>0</v>
      </c>
      <c r="O34" s="16">
        <v>0</v>
      </c>
      <c r="P34" s="16">
        <v>0</v>
      </c>
      <c r="Q34" s="16">
        <v>0</v>
      </c>
      <c r="R34" s="16">
        <v>0</v>
      </c>
      <c r="S34" s="16">
        <v>0</v>
      </c>
      <c r="T34" s="16">
        <v>0</v>
      </c>
      <c r="U34" s="16">
        <v>0</v>
      </c>
      <c r="V34" s="16">
        <v>0</v>
      </c>
      <c r="W34" s="16">
        <v>0</v>
      </c>
      <c r="X34" s="16">
        <v>0</v>
      </c>
      <c r="Y34" s="16">
        <v>0</v>
      </c>
      <c r="Z34" s="16">
        <v>0</v>
      </c>
      <c r="AA34" s="16">
        <v>0</v>
      </c>
      <c r="AB34" s="16">
        <v>0</v>
      </c>
      <c r="AC34" s="16">
        <v>0</v>
      </c>
      <c r="AD34" s="16">
        <v>0</v>
      </c>
      <c r="AE34" s="16">
        <v>0</v>
      </c>
      <c r="AF34" s="16">
        <v>0</v>
      </c>
      <c r="AG34" s="16">
        <v>0</v>
      </c>
      <c r="AH34" s="16">
        <v>0</v>
      </c>
      <c r="AI34" s="16">
        <v>0</v>
      </c>
      <c r="AJ34" s="16">
        <v>0</v>
      </c>
      <c r="AK34" s="16">
        <v>0</v>
      </c>
      <c r="AL34" s="16">
        <v>0</v>
      </c>
      <c r="AM34" s="16">
        <v>0</v>
      </c>
      <c r="AN34" s="16">
        <v>0</v>
      </c>
      <c r="AO34" s="16">
        <v>0</v>
      </c>
      <c r="AP34" s="16">
        <v>0</v>
      </c>
      <c r="AQ34" s="16">
        <v>0</v>
      </c>
      <c r="AR34" s="16">
        <v>0</v>
      </c>
      <c r="AS34" s="16">
        <v>0</v>
      </c>
      <c r="AT34" s="16">
        <v>0</v>
      </c>
      <c r="AU34" s="16">
        <v>0</v>
      </c>
      <c r="AV34" s="16">
        <v>0</v>
      </c>
      <c r="AW34" s="16">
        <v>0</v>
      </c>
      <c r="AX34" s="16">
        <v>0</v>
      </c>
      <c r="AY34" s="16">
        <v>0</v>
      </c>
      <c r="AZ34" s="16">
        <v>0</v>
      </c>
      <c r="BA34" s="16">
        <v>0</v>
      </c>
      <c r="BB34" s="16">
        <v>0</v>
      </c>
      <c r="BC34" s="16">
        <v>0</v>
      </c>
      <c r="BD34" s="16">
        <v>0</v>
      </c>
      <c r="BE34" s="16">
        <v>0</v>
      </c>
      <c r="BF34" s="16">
        <v>0</v>
      </c>
      <c r="BG34" s="16">
        <v>0</v>
      </c>
      <c r="BH34" s="16">
        <v>0</v>
      </c>
      <c r="BI34" s="16">
        <v>0</v>
      </c>
      <c r="BJ34" s="16">
        <v>0</v>
      </c>
      <c r="BK34" s="16">
        <v>0</v>
      </c>
      <c r="BL34" s="16">
        <v>0</v>
      </c>
      <c r="BM34" s="16">
        <v>0</v>
      </c>
      <c r="BN34" s="16">
        <v>0</v>
      </c>
      <c r="BO34" s="16">
        <v>0</v>
      </c>
      <c r="BP34" s="16">
        <v>0</v>
      </c>
      <c r="BQ34" s="16">
        <v>0</v>
      </c>
      <c r="BR34" s="16">
        <v>0</v>
      </c>
      <c r="BS34" s="16">
        <v>0</v>
      </c>
      <c r="BT34" s="16">
        <v>0</v>
      </c>
      <c r="BU34" s="16">
        <v>0</v>
      </c>
      <c r="BV34" s="16">
        <v>0</v>
      </c>
      <c r="BW34" s="16">
        <v>0</v>
      </c>
      <c r="BX34" s="16">
        <v>0</v>
      </c>
      <c r="BY34" s="16">
        <v>0</v>
      </c>
      <c r="BZ34" s="16">
        <v>0</v>
      </c>
      <c r="CA34" s="16">
        <v>0</v>
      </c>
      <c r="CB34" s="16">
        <v>0</v>
      </c>
      <c r="CC34" s="16">
        <v>0</v>
      </c>
      <c r="CD34" s="16">
        <v>0</v>
      </c>
      <c r="CE34" s="16">
        <v>0</v>
      </c>
      <c r="CF34" s="16">
        <v>0</v>
      </c>
      <c r="CG34" s="16">
        <v>0</v>
      </c>
      <c r="CH34" s="16">
        <v>0</v>
      </c>
      <c r="CI34" s="16">
        <v>0</v>
      </c>
      <c r="CJ34" s="16">
        <v>0</v>
      </c>
      <c r="CK34" s="16">
        <v>0</v>
      </c>
      <c r="CL34" s="16">
        <v>0</v>
      </c>
      <c r="CM34" s="16">
        <v>0</v>
      </c>
      <c r="CN34" s="16">
        <v>0</v>
      </c>
      <c r="CO34" s="16">
        <v>0</v>
      </c>
      <c r="CP34" s="16">
        <v>0</v>
      </c>
      <c r="CQ34" s="16">
        <v>0</v>
      </c>
      <c r="CR34" s="16">
        <v>0</v>
      </c>
      <c r="CS34" s="16">
        <v>0</v>
      </c>
      <c r="CT34" s="16">
        <v>0</v>
      </c>
      <c r="CU34" s="16">
        <v>0</v>
      </c>
      <c r="CV34" s="16">
        <v>0</v>
      </c>
      <c r="CW34" s="16">
        <v>0</v>
      </c>
      <c r="CX34" s="16">
        <v>0</v>
      </c>
      <c r="CY34" s="16">
        <v>0</v>
      </c>
      <c r="CZ34" s="16">
        <v>0</v>
      </c>
      <c r="DA34" s="16">
        <v>0</v>
      </c>
      <c r="DB34" s="16">
        <v>0</v>
      </c>
      <c r="DC34" s="16">
        <v>0</v>
      </c>
      <c r="DD34" s="16">
        <v>0</v>
      </c>
      <c r="DE34" s="16">
        <v>0</v>
      </c>
      <c r="DF34" s="16">
        <v>0</v>
      </c>
      <c r="DG34" s="16">
        <v>0</v>
      </c>
      <c r="DH34" s="16">
        <v>0</v>
      </c>
      <c r="DI34" s="16">
        <v>0</v>
      </c>
      <c r="DJ34" s="16">
        <v>0</v>
      </c>
      <c r="DK34" s="16">
        <v>0</v>
      </c>
      <c r="DL34" s="16">
        <v>0</v>
      </c>
      <c r="DM34" s="16">
        <v>0</v>
      </c>
      <c r="DN34" s="16">
        <v>0</v>
      </c>
      <c r="DO34" s="16">
        <v>0</v>
      </c>
      <c r="DP34" s="16">
        <v>0</v>
      </c>
      <c r="DQ34" s="16">
        <v>0</v>
      </c>
      <c r="DR34" s="16">
        <v>0</v>
      </c>
      <c r="DS34" s="16">
        <v>0</v>
      </c>
      <c r="DT34" s="16">
        <v>0</v>
      </c>
      <c r="DU34" s="16">
        <v>0</v>
      </c>
      <c r="DV34" s="16">
        <v>0</v>
      </c>
      <c r="DW34" s="16">
        <v>0</v>
      </c>
      <c r="DX34" s="16">
        <v>0</v>
      </c>
      <c r="DY34" s="16">
        <v>0</v>
      </c>
      <c r="DZ34" s="16">
        <v>0</v>
      </c>
      <c r="EA34" s="16">
        <v>0</v>
      </c>
      <c r="EB34" s="16">
        <v>0</v>
      </c>
      <c r="EC34" s="16">
        <v>0</v>
      </c>
      <c r="ED34" s="16">
        <v>0</v>
      </c>
      <c r="EE34" s="16">
        <v>0</v>
      </c>
      <c r="EF34" s="16">
        <v>0</v>
      </c>
      <c r="EG34" s="16">
        <v>0</v>
      </c>
      <c r="EH34" s="16">
        <v>0</v>
      </c>
      <c r="EI34" s="16">
        <v>0</v>
      </c>
      <c r="EJ34" s="16">
        <v>0</v>
      </c>
      <c r="EK34" s="16">
        <v>0</v>
      </c>
      <c r="EL34" s="16">
        <v>0</v>
      </c>
      <c r="EM34" s="16">
        <v>0</v>
      </c>
      <c r="EN34" s="16">
        <v>0</v>
      </c>
      <c r="EO34" s="16">
        <v>0</v>
      </c>
      <c r="EP34" s="16">
        <v>0</v>
      </c>
      <c r="EQ34" s="16">
        <v>0</v>
      </c>
      <c r="ER34" s="16">
        <v>0</v>
      </c>
      <c r="ES34" s="16">
        <v>0</v>
      </c>
      <c r="ET34" s="16">
        <v>0</v>
      </c>
      <c r="EU34" s="16">
        <v>0</v>
      </c>
      <c r="EV34" s="16">
        <v>0</v>
      </c>
      <c r="EW34" s="16">
        <v>0</v>
      </c>
      <c r="EX34" s="16">
        <v>0</v>
      </c>
      <c r="EY34" s="16">
        <v>0</v>
      </c>
      <c r="EZ34" s="16">
        <v>0</v>
      </c>
      <c r="FA34" s="16">
        <v>0</v>
      </c>
      <c r="FB34" s="16">
        <v>0</v>
      </c>
      <c r="FC34" s="16">
        <v>0</v>
      </c>
      <c r="FD34" s="16">
        <v>0</v>
      </c>
      <c r="FE34" s="16">
        <v>0</v>
      </c>
      <c r="FF34" s="16">
        <v>0</v>
      </c>
      <c r="FG34" s="16">
        <v>0</v>
      </c>
      <c r="FH34" s="16">
        <v>0</v>
      </c>
      <c r="FI34" s="16">
        <v>0</v>
      </c>
      <c r="FJ34" s="16">
        <v>0</v>
      </c>
      <c r="FK34" s="16">
        <v>0</v>
      </c>
      <c r="FL34" s="16">
        <v>0</v>
      </c>
      <c r="FM34" s="16">
        <v>0</v>
      </c>
      <c r="FN34" s="16">
        <v>0</v>
      </c>
      <c r="FO34" s="16">
        <v>0</v>
      </c>
      <c r="FP34" s="16">
        <v>0</v>
      </c>
      <c r="FQ34" s="16">
        <v>0</v>
      </c>
      <c r="FR34" s="16">
        <v>0</v>
      </c>
      <c r="FS34" s="16">
        <v>0</v>
      </c>
      <c r="FT34" s="15">
        <v>0</v>
      </c>
      <c r="FU34" s="16">
        <v>0</v>
      </c>
      <c r="FV34" s="16">
        <v>0</v>
      </c>
      <c r="FW34" s="16">
        <v>0</v>
      </c>
      <c r="FX34" s="16">
        <v>0</v>
      </c>
      <c r="FY34" s="16">
        <f>SUM(C34:FX34)</f>
        <v>0</v>
      </c>
      <c r="FZ34" s="16">
        <f t="shared" si="8"/>
        <v>0</v>
      </c>
      <c r="GA34" s="16"/>
      <c r="GB34" s="16"/>
      <c r="GC34" s="16"/>
      <c r="GD34" s="16"/>
      <c r="GE34" s="39"/>
      <c r="GF34" s="39"/>
      <c r="GG34" s="4"/>
      <c r="GH34" s="4"/>
      <c r="GI34" s="4"/>
      <c r="GJ34" s="4"/>
      <c r="GK34" s="4"/>
      <c r="GL34" s="4"/>
      <c r="GM34" s="4"/>
    </row>
    <row r="35" spans="1:256" x14ac:dyDescent="0.25">
      <c r="A35" s="3" t="s">
        <v>302</v>
      </c>
      <c r="B35" s="13" t="s">
        <v>303</v>
      </c>
      <c r="C35" s="15">
        <v>0</v>
      </c>
      <c r="D35" s="16">
        <v>5.5</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0</v>
      </c>
      <c r="AA35" s="16">
        <v>0</v>
      </c>
      <c r="AB35" s="16">
        <v>0</v>
      </c>
      <c r="AC35" s="16">
        <v>0</v>
      </c>
      <c r="AD35" s="16">
        <v>0</v>
      </c>
      <c r="AE35" s="16">
        <v>0</v>
      </c>
      <c r="AF35" s="16">
        <v>0</v>
      </c>
      <c r="AG35" s="16">
        <v>0</v>
      </c>
      <c r="AH35" s="16">
        <v>0</v>
      </c>
      <c r="AI35" s="16">
        <v>0</v>
      </c>
      <c r="AJ35" s="16">
        <v>0</v>
      </c>
      <c r="AK35" s="16">
        <v>0</v>
      </c>
      <c r="AL35" s="16">
        <v>0</v>
      </c>
      <c r="AM35" s="16">
        <v>0</v>
      </c>
      <c r="AN35" s="16">
        <v>0</v>
      </c>
      <c r="AO35" s="16">
        <v>0</v>
      </c>
      <c r="AP35" s="16">
        <v>0</v>
      </c>
      <c r="AQ35" s="16">
        <v>0</v>
      </c>
      <c r="AR35" s="16">
        <v>0</v>
      </c>
      <c r="AS35" s="16">
        <v>0</v>
      </c>
      <c r="AT35" s="16">
        <v>0</v>
      </c>
      <c r="AU35" s="16">
        <v>0</v>
      </c>
      <c r="AV35" s="16">
        <v>0</v>
      </c>
      <c r="AW35" s="16">
        <v>0</v>
      </c>
      <c r="AX35" s="16">
        <v>0</v>
      </c>
      <c r="AY35" s="16">
        <v>0</v>
      </c>
      <c r="AZ35" s="16">
        <v>0</v>
      </c>
      <c r="BA35" s="16">
        <v>0</v>
      </c>
      <c r="BB35" s="16">
        <v>0</v>
      </c>
      <c r="BC35" s="16">
        <v>0</v>
      </c>
      <c r="BD35" s="16">
        <v>0</v>
      </c>
      <c r="BE35" s="16">
        <v>0</v>
      </c>
      <c r="BF35" s="16">
        <v>0</v>
      </c>
      <c r="BG35" s="16">
        <v>0</v>
      </c>
      <c r="BH35" s="16">
        <v>0</v>
      </c>
      <c r="BI35" s="16">
        <v>0</v>
      </c>
      <c r="BJ35" s="16">
        <v>0</v>
      </c>
      <c r="BK35" s="16">
        <v>0</v>
      </c>
      <c r="BL35" s="16">
        <v>0</v>
      </c>
      <c r="BM35" s="16">
        <v>0</v>
      </c>
      <c r="BN35" s="16">
        <v>0</v>
      </c>
      <c r="BO35" s="16">
        <v>0</v>
      </c>
      <c r="BP35" s="16">
        <v>0</v>
      </c>
      <c r="BQ35" s="16">
        <v>0</v>
      </c>
      <c r="BR35" s="16">
        <v>0</v>
      </c>
      <c r="BS35" s="16">
        <v>0</v>
      </c>
      <c r="BT35" s="16">
        <v>0</v>
      </c>
      <c r="BU35" s="16">
        <v>0</v>
      </c>
      <c r="BV35" s="16">
        <v>0</v>
      </c>
      <c r="BW35" s="16">
        <v>0</v>
      </c>
      <c r="BX35" s="16">
        <v>0</v>
      </c>
      <c r="BY35" s="16">
        <v>0</v>
      </c>
      <c r="BZ35" s="16">
        <v>0</v>
      </c>
      <c r="CA35" s="16">
        <v>0</v>
      </c>
      <c r="CB35" s="16">
        <v>0</v>
      </c>
      <c r="CC35" s="16">
        <v>0</v>
      </c>
      <c r="CD35" s="16">
        <v>0</v>
      </c>
      <c r="CE35" s="16">
        <v>0</v>
      </c>
      <c r="CF35" s="16">
        <v>0</v>
      </c>
      <c r="CG35" s="16">
        <v>0</v>
      </c>
      <c r="CH35" s="16">
        <v>0</v>
      </c>
      <c r="CI35" s="16">
        <v>0</v>
      </c>
      <c r="CJ35" s="16">
        <v>0</v>
      </c>
      <c r="CK35" s="16">
        <v>0</v>
      </c>
      <c r="CL35" s="16">
        <v>0</v>
      </c>
      <c r="CM35" s="16">
        <v>0</v>
      </c>
      <c r="CN35" s="16">
        <v>0</v>
      </c>
      <c r="CO35" s="16">
        <v>0</v>
      </c>
      <c r="CP35" s="16">
        <v>0</v>
      </c>
      <c r="CQ35" s="16">
        <v>0</v>
      </c>
      <c r="CR35" s="16">
        <v>0</v>
      </c>
      <c r="CS35" s="16">
        <v>0</v>
      </c>
      <c r="CT35" s="16">
        <v>0</v>
      </c>
      <c r="CU35" s="16">
        <v>0</v>
      </c>
      <c r="CV35" s="16">
        <v>0</v>
      </c>
      <c r="CW35" s="16">
        <v>0</v>
      </c>
      <c r="CX35" s="16">
        <v>0</v>
      </c>
      <c r="CY35" s="16">
        <v>0</v>
      </c>
      <c r="CZ35" s="16">
        <v>0</v>
      </c>
      <c r="DA35" s="16">
        <v>0</v>
      </c>
      <c r="DB35" s="16">
        <v>0</v>
      </c>
      <c r="DC35" s="16">
        <v>0</v>
      </c>
      <c r="DD35" s="16">
        <v>0</v>
      </c>
      <c r="DE35" s="16">
        <v>0</v>
      </c>
      <c r="DF35" s="16">
        <v>0</v>
      </c>
      <c r="DG35" s="16">
        <v>0</v>
      </c>
      <c r="DH35" s="16">
        <v>0</v>
      </c>
      <c r="DI35" s="16">
        <v>0</v>
      </c>
      <c r="DJ35" s="16">
        <v>0</v>
      </c>
      <c r="DK35" s="16">
        <v>0</v>
      </c>
      <c r="DL35" s="16">
        <v>0</v>
      </c>
      <c r="DM35" s="16">
        <v>0</v>
      </c>
      <c r="DN35" s="16">
        <v>0</v>
      </c>
      <c r="DO35" s="16">
        <v>0</v>
      </c>
      <c r="DP35" s="16">
        <v>0</v>
      </c>
      <c r="DQ35" s="16">
        <v>0</v>
      </c>
      <c r="DR35" s="16">
        <v>0</v>
      </c>
      <c r="DS35" s="16">
        <v>0</v>
      </c>
      <c r="DT35" s="16">
        <v>0</v>
      </c>
      <c r="DU35" s="16">
        <v>0</v>
      </c>
      <c r="DV35" s="16">
        <v>0</v>
      </c>
      <c r="DW35" s="16">
        <v>0</v>
      </c>
      <c r="DX35" s="16">
        <v>0</v>
      </c>
      <c r="DY35" s="16">
        <v>0</v>
      </c>
      <c r="DZ35" s="16">
        <v>0</v>
      </c>
      <c r="EA35" s="16">
        <v>0</v>
      </c>
      <c r="EB35" s="16">
        <v>0</v>
      </c>
      <c r="EC35" s="16">
        <v>0</v>
      </c>
      <c r="ED35" s="16">
        <v>0</v>
      </c>
      <c r="EE35" s="16">
        <v>0</v>
      </c>
      <c r="EF35" s="16">
        <v>0</v>
      </c>
      <c r="EG35" s="16">
        <v>0</v>
      </c>
      <c r="EH35" s="16">
        <v>0</v>
      </c>
      <c r="EI35" s="16">
        <v>0</v>
      </c>
      <c r="EJ35" s="16">
        <v>0</v>
      </c>
      <c r="EK35" s="16">
        <v>0</v>
      </c>
      <c r="EL35" s="16">
        <v>0</v>
      </c>
      <c r="EM35" s="16">
        <v>0</v>
      </c>
      <c r="EN35" s="16">
        <v>0</v>
      </c>
      <c r="EO35" s="16">
        <v>0</v>
      </c>
      <c r="EP35" s="16">
        <v>0</v>
      </c>
      <c r="EQ35" s="16">
        <v>0</v>
      </c>
      <c r="ER35" s="16">
        <v>0</v>
      </c>
      <c r="ES35" s="16">
        <v>0</v>
      </c>
      <c r="ET35" s="16">
        <v>0</v>
      </c>
      <c r="EU35" s="16">
        <v>0</v>
      </c>
      <c r="EV35" s="16">
        <v>0</v>
      </c>
      <c r="EW35" s="16">
        <v>0</v>
      </c>
      <c r="EX35" s="16">
        <v>0</v>
      </c>
      <c r="EY35" s="16">
        <v>0</v>
      </c>
      <c r="EZ35" s="16">
        <v>0</v>
      </c>
      <c r="FA35" s="16">
        <v>0</v>
      </c>
      <c r="FB35" s="16">
        <v>0</v>
      </c>
      <c r="FC35" s="16">
        <v>0</v>
      </c>
      <c r="FD35" s="16">
        <v>0</v>
      </c>
      <c r="FE35" s="16">
        <v>0</v>
      </c>
      <c r="FF35" s="16">
        <v>0</v>
      </c>
      <c r="FG35" s="16">
        <v>0</v>
      </c>
      <c r="FH35" s="16">
        <v>0</v>
      </c>
      <c r="FI35" s="16">
        <v>0</v>
      </c>
      <c r="FJ35" s="16">
        <v>0</v>
      </c>
      <c r="FK35" s="16">
        <v>0</v>
      </c>
      <c r="FL35" s="16">
        <v>0</v>
      </c>
      <c r="FM35" s="16">
        <v>0</v>
      </c>
      <c r="FN35" s="16">
        <v>0</v>
      </c>
      <c r="FO35" s="16">
        <v>0</v>
      </c>
      <c r="FP35" s="16">
        <v>0</v>
      </c>
      <c r="FQ35" s="16">
        <v>0</v>
      </c>
      <c r="FR35" s="16">
        <v>0</v>
      </c>
      <c r="FS35" s="16">
        <v>0</v>
      </c>
      <c r="FT35" s="15">
        <v>0</v>
      </c>
      <c r="FU35" s="16">
        <v>0</v>
      </c>
      <c r="FV35" s="16">
        <v>0</v>
      </c>
      <c r="FW35" s="16">
        <v>0</v>
      </c>
      <c r="FX35" s="16">
        <v>0</v>
      </c>
      <c r="FY35" s="16">
        <v>0</v>
      </c>
      <c r="FZ35" s="15">
        <f t="shared" si="8"/>
        <v>5.5</v>
      </c>
      <c r="GA35" s="16"/>
      <c r="GB35" s="16"/>
      <c r="GC35" s="16"/>
      <c r="GD35" s="16"/>
      <c r="GE35" s="39"/>
      <c r="GF35" s="39"/>
      <c r="GG35" s="4"/>
      <c r="GH35" s="4"/>
      <c r="GI35" s="4"/>
      <c r="GJ35" s="4"/>
      <c r="GK35" s="4"/>
      <c r="GL35" s="4"/>
      <c r="GM35" s="4"/>
    </row>
    <row r="36" spans="1:256" x14ac:dyDescent="0.25">
      <c r="A36" s="3"/>
      <c r="B36" s="13"/>
      <c r="C36" s="34"/>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16"/>
      <c r="FZ36" s="15"/>
      <c r="GA36" s="16"/>
      <c r="GB36" s="16"/>
      <c r="GC36" s="16"/>
      <c r="GD36" s="16"/>
      <c r="GE36" s="39"/>
      <c r="GF36" s="39"/>
      <c r="GG36" s="4"/>
      <c r="GH36" s="4"/>
      <c r="GI36" s="4"/>
      <c r="GJ36" s="4"/>
      <c r="GK36" s="4"/>
      <c r="GL36" s="4"/>
      <c r="GM36" s="4"/>
    </row>
    <row r="37" spans="1:256" ht="15.6" x14ac:dyDescent="0.3">
      <c r="A37" s="46"/>
      <c r="B37" s="47" t="s">
        <v>304</v>
      </c>
      <c r="C37" s="49"/>
      <c r="D37" s="48"/>
      <c r="E37" s="48"/>
      <c r="F37" s="48"/>
      <c r="G37" s="48"/>
      <c r="H37" s="48"/>
      <c r="I37" s="48"/>
      <c r="J37" s="48"/>
      <c r="K37" s="48"/>
      <c r="L37" s="48"/>
      <c r="M37" s="48"/>
      <c r="N37" s="48"/>
      <c r="O37" s="48"/>
      <c r="P37" s="48"/>
      <c r="Q37" s="48"/>
      <c r="R37" s="48"/>
      <c r="S37" s="48"/>
      <c r="T37" s="48"/>
      <c r="U37" s="48"/>
      <c r="V37" s="48"/>
      <c r="W37" s="49"/>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48"/>
      <c r="BG37" s="48"/>
      <c r="BH37" s="48"/>
      <c r="BI37" s="48"/>
      <c r="BJ37" s="48"/>
      <c r="BK37" s="48"/>
      <c r="BL37" s="48"/>
      <c r="BM37" s="48"/>
      <c r="BN37" s="48"/>
      <c r="BO37" s="48"/>
      <c r="BP37" s="48"/>
      <c r="BQ37" s="48"/>
      <c r="BR37" s="48"/>
      <c r="BS37" s="48"/>
      <c r="BT37" s="48"/>
      <c r="BU37" s="48"/>
      <c r="BV37" s="48"/>
      <c r="BW37" s="48"/>
      <c r="BX37" s="48"/>
      <c r="BY37" s="48"/>
      <c r="BZ37" s="48"/>
      <c r="CA37" s="48"/>
      <c r="CB37" s="48"/>
      <c r="CC37" s="48"/>
      <c r="CD37" s="48"/>
      <c r="CE37" s="48"/>
      <c r="CF37" s="48"/>
      <c r="CG37" s="48"/>
      <c r="CH37" s="48"/>
      <c r="CI37" s="48"/>
      <c r="CJ37" s="48"/>
      <c r="CK37" s="48"/>
      <c r="CL37" s="48"/>
      <c r="CM37" s="48"/>
      <c r="CN37" s="48"/>
      <c r="CO37" s="48"/>
      <c r="CP37" s="48"/>
      <c r="CQ37" s="48"/>
      <c r="CR37" s="48"/>
      <c r="CS37" s="48"/>
      <c r="CT37" s="48"/>
      <c r="CU37" s="48"/>
      <c r="CV37" s="48"/>
      <c r="CW37" s="48"/>
      <c r="CX37" s="48"/>
      <c r="CY37" s="48"/>
      <c r="CZ37" s="48"/>
      <c r="DA37" s="48"/>
      <c r="DB37" s="48"/>
      <c r="DC37" s="48"/>
      <c r="DD37" s="48"/>
      <c r="DE37" s="48"/>
      <c r="DF37" s="48"/>
      <c r="DG37" s="48"/>
      <c r="DH37" s="48"/>
      <c r="DI37" s="48"/>
      <c r="DJ37" s="48"/>
      <c r="DK37" s="48"/>
      <c r="DL37" s="48"/>
      <c r="DM37" s="48"/>
      <c r="DN37" s="48"/>
      <c r="DO37" s="48"/>
      <c r="DP37" s="48"/>
      <c r="DQ37" s="48"/>
      <c r="DR37" s="48"/>
      <c r="DS37" s="48"/>
      <c r="DT37" s="48"/>
      <c r="DU37" s="48"/>
      <c r="DV37" s="48"/>
      <c r="DW37" s="48"/>
      <c r="DX37" s="48"/>
      <c r="DY37" s="48"/>
      <c r="DZ37" s="48"/>
      <c r="EA37" s="48"/>
      <c r="EB37" s="48"/>
      <c r="EC37" s="48"/>
      <c r="ED37" s="48"/>
      <c r="EE37" s="48"/>
      <c r="EF37" s="48"/>
      <c r="EG37" s="48"/>
      <c r="EH37" s="48"/>
      <c r="EI37" s="48"/>
      <c r="EJ37" s="48"/>
      <c r="EK37" s="48"/>
      <c r="EL37" s="48"/>
      <c r="EM37" s="48"/>
      <c r="EN37" s="48"/>
      <c r="EO37" s="48"/>
      <c r="EP37" s="48"/>
      <c r="EQ37" s="48"/>
      <c r="ER37" s="48"/>
      <c r="ES37" s="48"/>
      <c r="ET37" s="48"/>
      <c r="EU37" s="48"/>
      <c r="EV37" s="48"/>
      <c r="EW37" s="48"/>
      <c r="EX37" s="48"/>
      <c r="EY37" s="48"/>
      <c r="EZ37" s="48"/>
      <c r="FA37" s="48"/>
      <c r="FB37" s="48"/>
      <c r="FC37" s="48"/>
      <c r="FD37" s="48"/>
      <c r="FE37" s="48"/>
      <c r="FF37" s="48"/>
      <c r="FG37" s="48"/>
      <c r="FH37" s="48"/>
      <c r="FI37" s="48"/>
      <c r="FJ37" s="48"/>
      <c r="FK37" s="48"/>
      <c r="FL37" s="48"/>
      <c r="FM37" s="48"/>
      <c r="FN37" s="48"/>
      <c r="FO37" s="48"/>
      <c r="FP37" s="48"/>
      <c r="FQ37" s="48"/>
      <c r="FR37" s="48"/>
      <c r="FS37" s="48"/>
      <c r="FT37" s="49"/>
      <c r="FU37" s="48"/>
      <c r="FV37" s="48"/>
      <c r="FW37" s="48"/>
      <c r="FX37" s="48"/>
      <c r="FY37" s="48"/>
      <c r="FZ37" s="16"/>
      <c r="GA37" s="16"/>
      <c r="GB37" s="16"/>
      <c r="GC37" s="16"/>
      <c r="GD37" s="16"/>
      <c r="GE37" s="39"/>
      <c r="GF37" s="39"/>
      <c r="GG37" s="4"/>
      <c r="GH37" s="4"/>
      <c r="GI37" s="4"/>
      <c r="GJ37" s="4"/>
      <c r="GK37" s="4"/>
      <c r="GL37" s="4"/>
      <c r="GM37" s="4"/>
    </row>
    <row r="38" spans="1:256" x14ac:dyDescent="0.25">
      <c r="A38" s="3" t="s">
        <v>305</v>
      </c>
      <c r="B38" s="13" t="s">
        <v>306</v>
      </c>
      <c r="C38" s="13">
        <f>B4</f>
        <v>7083.61</v>
      </c>
      <c r="D38" s="6">
        <f t="shared" ref="D38:BO38" si="9">$C$38</f>
        <v>7083.61</v>
      </c>
      <c r="E38" s="6">
        <f t="shared" si="9"/>
        <v>7083.61</v>
      </c>
      <c r="F38" s="6">
        <f t="shared" si="9"/>
        <v>7083.61</v>
      </c>
      <c r="G38" s="6">
        <f t="shared" si="9"/>
        <v>7083.61</v>
      </c>
      <c r="H38" s="6">
        <f t="shared" si="9"/>
        <v>7083.61</v>
      </c>
      <c r="I38" s="6">
        <f t="shared" si="9"/>
        <v>7083.61</v>
      </c>
      <c r="J38" s="6">
        <f t="shared" si="9"/>
        <v>7083.61</v>
      </c>
      <c r="K38" s="6">
        <f t="shared" si="9"/>
        <v>7083.61</v>
      </c>
      <c r="L38" s="6">
        <f t="shared" si="9"/>
        <v>7083.61</v>
      </c>
      <c r="M38" s="6">
        <f t="shared" si="9"/>
        <v>7083.61</v>
      </c>
      <c r="N38" s="6">
        <f t="shared" si="9"/>
        <v>7083.61</v>
      </c>
      <c r="O38" s="6">
        <f t="shared" si="9"/>
        <v>7083.61</v>
      </c>
      <c r="P38" s="6">
        <f t="shared" si="9"/>
        <v>7083.61</v>
      </c>
      <c r="Q38" s="6">
        <f t="shared" si="9"/>
        <v>7083.61</v>
      </c>
      <c r="R38" s="6">
        <f t="shared" si="9"/>
        <v>7083.61</v>
      </c>
      <c r="S38" s="6">
        <f t="shared" si="9"/>
        <v>7083.61</v>
      </c>
      <c r="T38" s="6">
        <f t="shared" si="9"/>
        <v>7083.61</v>
      </c>
      <c r="U38" s="6">
        <f t="shared" si="9"/>
        <v>7083.61</v>
      </c>
      <c r="V38" s="6">
        <f t="shared" si="9"/>
        <v>7083.61</v>
      </c>
      <c r="W38" s="6">
        <f t="shared" si="9"/>
        <v>7083.61</v>
      </c>
      <c r="X38" s="6">
        <f t="shared" si="9"/>
        <v>7083.61</v>
      </c>
      <c r="Y38" s="6">
        <f t="shared" si="9"/>
        <v>7083.61</v>
      </c>
      <c r="Z38" s="6">
        <f t="shared" si="9"/>
        <v>7083.61</v>
      </c>
      <c r="AA38" s="6">
        <f t="shared" si="9"/>
        <v>7083.61</v>
      </c>
      <c r="AB38" s="6">
        <f t="shared" si="9"/>
        <v>7083.61</v>
      </c>
      <c r="AC38" s="6">
        <f t="shared" si="9"/>
        <v>7083.61</v>
      </c>
      <c r="AD38" s="6">
        <f t="shared" si="9"/>
        <v>7083.61</v>
      </c>
      <c r="AE38" s="6">
        <f t="shared" si="9"/>
        <v>7083.61</v>
      </c>
      <c r="AF38" s="6">
        <f t="shared" si="9"/>
        <v>7083.61</v>
      </c>
      <c r="AG38" s="6">
        <f t="shared" si="9"/>
        <v>7083.61</v>
      </c>
      <c r="AH38" s="6">
        <f t="shared" si="9"/>
        <v>7083.61</v>
      </c>
      <c r="AI38" s="6">
        <f t="shared" si="9"/>
        <v>7083.61</v>
      </c>
      <c r="AJ38" s="6">
        <f t="shared" si="9"/>
        <v>7083.61</v>
      </c>
      <c r="AK38" s="6">
        <f t="shared" si="9"/>
        <v>7083.61</v>
      </c>
      <c r="AL38" s="6">
        <f t="shared" si="9"/>
        <v>7083.61</v>
      </c>
      <c r="AM38" s="6">
        <f t="shared" si="9"/>
        <v>7083.61</v>
      </c>
      <c r="AN38" s="6">
        <f t="shared" si="9"/>
        <v>7083.61</v>
      </c>
      <c r="AO38" s="6">
        <f t="shared" si="9"/>
        <v>7083.61</v>
      </c>
      <c r="AP38" s="6">
        <f t="shared" si="9"/>
        <v>7083.61</v>
      </c>
      <c r="AQ38" s="6">
        <f t="shared" si="9"/>
        <v>7083.61</v>
      </c>
      <c r="AR38" s="6">
        <f t="shared" si="9"/>
        <v>7083.61</v>
      </c>
      <c r="AS38" s="6">
        <f t="shared" si="9"/>
        <v>7083.61</v>
      </c>
      <c r="AT38" s="6">
        <f t="shared" si="9"/>
        <v>7083.61</v>
      </c>
      <c r="AU38" s="6">
        <f t="shared" si="9"/>
        <v>7083.61</v>
      </c>
      <c r="AV38" s="6">
        <f t="shared" si="9"/>
        <v>7083.61</v>
      </c>
      <c r="AW38" s="6">
        <f t="shared" si="9"/>
        <v>7083.61</v>
      </c>
      <c r="AX38" s="6">
        <f t="shared" si="9"/>
        <v>7083.61</v>
      </c>
      <c r="AY38" s="6">
        <f t="shared" si="9"/>
        <v>7083.61</v>
      </c>
      <c r="AZ38" s="6">
        <f t="shared" si="9"/>
        <v>7083.61</v>
      </c>
      <c r="BA38" s="6">
        <f t="shared" si="9"/>
        <v>7083.61</v>
      </c>
      <c r="BB38" s="6">
        <f t="shared" si="9"/>
        <v>7083.61</v>
      </c>
      <c r="BC38" s="6">
        <f t="shared" si="9"/>
        <v>7083.61</v>
      </c>
      <c r="BD38" s="6">
        <f t="shared" si="9"/>
        <v>7083.61</v>
      </c>
      <c r="BE38" s="6">
        <f t="shared" si="9"/>
        <v>7083.61</v>
      </c>
      <c r="BF38" s="6">
        <f t="shared" si="9"/>
        <v>7083.61</v>
      </c>
      <c r="BG38" s="6">
        <f t="shared" si="9"/>
        <v>7083.61</v>
      </c>
      <c r="BH38" s="6">
        <f t="shared" si="9"/>
        <v>7083.61</v>
      </c>
      <c r="BI38" s="6">
        <f t="shared" si="9"/>
        <v>7083.61</v>
      </c>
      <c r="BJ38" s="6">
        <f t="shared" si="9"/>
        <v>7083.61</v>
      </c>
      <c r="BK38" s="6">
        <f t="shared" si="9"/>
        <v>7083.61</v>
      </c>
      <c r="BL38" s="6">
        <f t="shared" si="9"/>
        <v>7083.61</v>
      </c>
      <c r="BM38" s="6">
        <f t="shared" si="9"/>
        <v>7083.61</v>
      </c>
      <c r="BN38" s="6">
        <f t="shared" si="9"/>
        <v>7083.61</v>
      </c>
      <c r="BO38" s="6">
        <f t="shared" si="9"/>
        <v>7083.61</v>
      </c>
      <c r="BP38" s="6">
        <f t="shared" ref="BP38:EA38" si="10">$C$38</f>
        <v>7083.61</v>
      </c>
      <c r="BQ38" s="6">
        <f t="shared" si="10"/>
        <v>7083.61</v>
      </c>
      <c r="BR38" s="6">
        <f t="shared" si="10"/>
        <v>7083.61</v>
      </c>
      <c r="BS38" s="6">
        <f t="shared" si="10"/>
        <v>7083.61</v>
      </c>
      <c r="BT38" s="6">
        <f t="shared" si="10"/>
        <v>7083.61</v>
      </c>
      <c r="BU38" s="6">
        <f t="shared" si="10"/>
        <v>7083.61</v>
      </c>
      <c r="BV38" s="6">
        <f t="shared" si="10"/>
        <v>7083.61</v>
      </c>
      <c r="BW38" s="6">
        <f t="shared" si="10"/>
        <v>7083.61</v>
      </c>
      <c r="BX38" s="6">
        <f t="shared" si="10"/>
        <v>7083.61</v>
      </c>
      <c r="BY38" s="6">
        <f t="shared" si="10"/>
        <v>7083.61</v>
      </c>
      <c r="BZ38" s="6">
        <f t="shared" si="10"/>
        <v>7083.61</v>
      </c>
      <c r="CA38" s="6">
        <f t="shared" si="10"/>
        <v>7083.61</v>
      </c>
      <c r="CB38" s="6">
        <f t="shared" si="10"/>
        <v>7083.61</v>
      </c>
      <c r="CC38" s="6">
        <f t="shared" si="10"/>
        <v>7083.61</v>
      </c>
      <c r="CD38" s="6">
        <f t="shared" si="10"/>
        <v>7083.61</v>
      </c>
      <c r="CE38" s="6">
        <f t="shared" si="10"/>
        <v>7083.61</v>
      </c>
      <c r="CF38" s="6">
        <f t="shared" si="10"/>
        <v>7083.61</v>
      </c>
      <c r="CG38" s="6">
        <f t="shared" si="10"/>
        <v>7083.61</v>
      </c>
      <c r="CH38" s="6">
        <f t="shared" si="10"/>
        <v>7083.61</v>
      </c>
      <c r="CI38" s="6">
        <f t="shared" si="10"/>
        <v>7083.61</v>
      </c>
      <c r="CJ38" s="6">
        <f t="shared" si="10"/>
        <v>7083.61</v>
      </c>
      <c r="CK38" s="6">
        <f t="shared" si="10"/>
        <v>7083.61</v>
      </c>
      <c r="CL38" s="6">
        <f t="shared" si="10"/>
        <v>7083.61</v>
      </c>
      <c r="CM38" s="6">
        <f t="shared" si="10"/>
        <v>7083.61</v>
      </c>
      <c r="CN38" s="6">
        <f t="shared" si="10"/>
        <v>7083.61</v>
      </c>
      <c r="CO38" s="6">
        <f t="shared" si="10"/>
        <v>7083.61</v>
      </c>
      <c r="CP38" s="6">
        <f t="shared" si="10"/>
        <v>7083.61</v>
      </c>
      <c r="CQ38" s="6">
        <f t="shared" si="10"/>
        <v>7083.61</v>
      </c>
      <c r="CR38" s="6">
        <f t="shared" si="10"/>
        <v>7083.61</v>
      </c>
      <c r="CS38" s="6">
        <f t="shared" si="10"/>
        <v>7083.61</v>
      </c>
      <c r="CT38" s="6">
        <f t="shared" si="10"/>
        <v>7083.61</v>
      </c>
      <c r="CU38" s="6">
        <f t="shared" si="10"/>
        <v>7083.61</v>
      </c>
      <c r="CV38" s="6">
        <f t="shared" si="10"/>
        <v>7083.61</v>
      </c>
      <c r="CW38" s="6">
        <f t="shared" si="10"/>
        <v>7083.61</v>
      </c>
      <c r="CX38" s="6">
        <f t="shared" si="10"/>
        <v>7083.61</v>
      </c>
      <c r="CY38" s="6">
        <f t="shared" si="10"/>
        <v>7083.61</v>
      </c>
      <c r="CZ38" s="6">
        <f t="shared" si="10"/>
        <v>7083.61</v>
      </c>
      <c r="DA38" s="6">
        <f t="shared" si="10"/>
        <v>7083.61</v>
      </c>
      <c r="DB38" s="6">
        <f t="shared" si="10"/>
        <v>7083.61</v>
      </c>
      <c r="DC38" s="6">
        <f t="shared" si="10"/>
        <v>7083.61</v>
      </c>
      <c r="DD38" s="6">
        <f t="shared" si="10"/>
        <v>7083.61</v>
      </c>
      <c r="DE38" s="6">
        <f t="shared" si="10"/>
        <v>7083.61</v>
      </c>
      <c r="DF38" s="6">
        <f t="shared" si="10"/>
        <v>7083.61</v>
      </c>
      <c r="DG38" s="6">
        <f t="shared" si="10"/>
        <v>7083.61</v>
      </c>
      <c r="DH38" s="6">
        <f t="shared" si="10"/>
        <v>7083.61</v>
      </c>
      <c r="DI38" s="6">
        <f t="shared" si="10"/>
        <v>7083.61</v>
      </c>
      <c r="DJ38" s="6">
        <f t="shared" si="10"/>
        <v>7083.61</v>
      </c>
      <c r="DK38" s="6">
        <f t="shared" si="10"/>
        <v>7083.61</v>
      </c>
      <c r="DL38" s="6">
        <f t="shared" si="10"/>
        <v>7083.61</v>
      </c>
      <c r="DM38" s="6">
        <f t="shared" si="10"/>
        <v>7083.61</v>
      </c>
      <c r="DN38" s="6">
        <f t="shared" si="10"/>
        <v>7083.61</v>
      </c>
      <c r="DO38" s="6">
        <f t="shared" si="10"/>
        <v>7083.61</v>
      </c>
      <c r="DP38" s="6">
        <f t="shared" si="10"/>
        <v>7083.61</v>
      </c>
      <c r="DQ38" s="6">
        <f t="shared" si="10"/>
        <v>7083.61</v>
      </c>
      <c r="DR38" s="6">
        <f t="shared" si="10"/>
        <v>7083.61</v>
      </c>
      <c r="DS38" s="6">
        <f t="shared" si="10"/>
        <v>7083.61</v>
      </c>
      <c r="DT38" s="6">
        <f t="shared" si="10"/>
        <v>7083.61</v>
      </c>
      <c r="DU38" s="6">
        <f t="shared" si="10"/>
        <v>7083.61</v>
      </c>
      <c r="DV38" s="6">
        <f t="shared" si="10"/>
        <v>7083.61</v>
      </c>
      <c r="DW38" s="6">
        <f t="shared" si="10"/>
        <v>7083.61</v>
      </c>
      <c r="DX38" s="6">
        <f t="shared" si="10"/>
        <v>7083.61</v>
      </c>
      <c r="DY38" s="6">
        <f t="shared" si="10"/>
        <v>7083.61</v>
      </c>
      <c r="DZ38" s="6">
        <f t="shared" si="10"/>
        <v>7083.61</v>
      </c>
      <c r="EA38" s="6">
        <f t="shared" si="10"/>
        <v>7083.61</v>
      </c>
      <c r="EB38" s="6">
        <f t="shared" ref="EB38:FX38" si="11">$C$38</f>
        <v>7083.61</v>
      </c>
      <c r="EC38" s="6">
        <f t="shared" si="11"/>
        <v>7083.61</v>
      </c>
      <c r="ED38" s="6">
        <f t="shared" si="11"/>
        <v>7083.61</v>
      </c>
      <c r="EE38" s="6">
        <f t="shared" si="11"/>
        <v>7083.61</v>
      </c>
      <c r="EF38" s="6">
        <f t="shared" si="11"/>
        <v>7083.61</v>
      </c>
      <c r="EG38" s="6">
        <f t="shared" si="11"/>
        <v>7083.61</v>
      </c>
      <c r="EH38" s="6">
        <f t="shared" si="11"/>
        <v>7083.61</v>
      </c>
      <c r="EI38" s="6">
        <f t="shared" si="11"/>
        <v>7083.61</v>
      </c>
      <c r="EJ38" s="6">
        <f t="shared" si="11"/>
        <v>7083.61</v>
      </c>
      <c r="EK38" s="6">
        <f t="shared" si="11"/>
        <v>7083.61</v>
      </c>
      <c r="EL38" s="6">
        <f t="shared" si="11"/>
        <v>7083.61</v>
      </c>
      <c r="EM38" s="6">
        <f t="shared" si="11"/>
        <v>7083.61</v>
      </c>
      <c r="EN38" s="6">
        <f t="shared" si="11"/>
        <v>7083.61</v>
      </c>
      <c r="EO38" s="6">
        <f t="shared" si="11"/>
        <v>7083.61</v>
      </c>
      <c r="EP38" s="6">
        <f t="shared" si="11"/>
        <v>7083.61</v>
      </c>
      <c r="EQ38" s="6">
        <f t="shared" si="11"/>
        <v>7083.61</v>
      </c>
      <c r="ER38" s="6">
        <f t="shared" si="11"/>
        <v>7083.61</v>
      </c>
      <c r="ES38" s="6">
        <f t="shared" si="11"/>
        <v>7083.61</v>
      </c>
      <c r="ET38" s="6">
        <f t="shared" si="11"/>
        <v>7083.61</v>
      </c>
      <c r="EU38" s="6">
        <f t="shared" si="11"/>
        <v>7083.61</v>
      </c>
      <c r="EV38" s="6">
        <f t="shared" si="11"/>
        <v>7083.61</v>
      </c>
      <c r="EW38" s="6">
        <f t="shared" si="11"/>
        <v>7083.61</v>
      </c>
      <c r="EX38" s="6">
        <f t="shared" si="11"/>
        <v>7083.61</v>
      </c>
      <c r="EY38" s="6">
        <f t="shared" si="11"/>
        <v>7083.61</v>
      </c>
      <c r="EZ38" s="6">
        <f t="shared" si="11"/>
        <v>7083.61</v>
      </c>
      <c r="FA38" s="6">
        <f t="shared" si="11"/>
        <v>7083.61</v>
      </c>
      <c r="FB38" s="6">
        <f t="shared" si="11"/>
        <v>7083.61</v>
      </c>
      <c r="FC38" s="6">
        <f t="shared" si="11"/>
        <v>7083.61</v>
      </c>
      <c r="FD38" s="6">
        <f t="shared" si="11"/>
        <v>7083.61</v>
      </c>
      <c r="FE38" s="6">
        <f t="shared" si="11"/>
        <v>7083.61</v>
      </c>
      <c r="FF38" s="6">
        <f t="shared" si="11"/>
        <v>7083.61</v>
      </c>
      <c r="FG38" s="6">
        <f t="shared" si="11"/>
        <v>7083.61</v>
      </c>
      <c r="FH38" s="6">
        <f t="shared" si="11"/>
        <v>7083.61</v>
      </c>
      <c r="FI38" s="6">
        <f t="shared" si="11"/>
        <v>7083.61</v>
      </c>
      <c r="FJ38" s="6">
        <f t="shared" si="11"/>
        <v>7083.61</v>
      </c>
      <c r="FK38" s="6">
        <f t="shared" si="11"/>
        <v>7083.61</v>
      </c>
      <c r="FL38" s="6">
        <f t="shared" si="11"/>
        <v>7083.61</v>
      </c>
      <c r="FM38" s="6">
        <f t="shared" si="11"/>
        <v>7083.61</v>
      </c>
      <c r="FN38" s="6">
        <f t="shared" si="11"/>
        <v>7083.61</v>
      </c>
      <c r="FO38" s="6">
        <f t="shared" si="11"/>
        <v>7083.61</v>
      </c>
      <c r="FP38" s="6">
        <f t="shared" si="11"/>
        <v>7083.61</v>
      </c>
      <c r="FQ38" s="6">
        <f t="shared" si="11"/>
        <v>7083.61</v>
      </c>
      <c r="FR38" s="6">
        <f t="shared" si="11"/>
        <v>7083.61</v>
      </c>
      <c r="FS38" s="6">
        <f t="shared" si="11"/>
        <v>7083.61</v>
      </c>
      <c r="FT38" s="6">
        <f t="shared" si="11"/>
        <v>7083.61</v>
      </c>
      <c r="FU38" s="6">
        <f t="shared" si="11"/>
        <v>7083.61</v>
      </c>
      <c r="FV38" s="6">
        <f t="shared" si="11"/>
        <v>7083.61</v>
      </c>
      <c r="FW38" s="6">
        <f t="shared" si="11"/>
        <v>7083.61</v>
      </c>
      <c r="FX38" s="6">
        <f t="shared" si="11"/>
        <v>7083.61</v>
      </c>
      <c r="FY38" s="48"/>
      <c r="FZ38" s="16"/>
      <c r="GA38" s="16"/>
      <c r="GB38" s="16"/>
      <c r="GC38" s="16"/>
      <c r="GD38" s="16"/>
      <c r="GE38" s="39"/>
      <c r="GF38" s="39"/>
      <c r="GG38" s="4"/>
      <c r="GH38" s="4"/>
      <c r="GI38" s="4"/>
      <c r="GJ38" s="4"/>
      <c r="GK38" s="4"/>
      <c r="GL38" s="4"/>
      <c r="GM38" s="4"/>
    </row>
    <row r="39" spans="1:256" x14ac:dyDescent="0.25">
      <c r="A39" s="3" t="s">
        <v>307</v>
      </c>
      <c r="B39" s="13" t="s">
        <v>308</v>
      </c>
      <c r="C39" s="49">
        <v>8917.51</v>
      </c>
      <c r="D39" s="48">
        <f t="shared" ref="D39:BO39" si="12">$C$39</f>
        <v>8917.51</v>
      </c>
      <c r="E39" s="48">
        <f t="shared" si="12"/>
        <v>8917.51</v>
      </c>
      <c r="F39" s="48">
        <f t="shared" si="12"/>
        <v>8917.51</v>
      </c>
      <c r="G39" s="48">
        <f t="shared" si="12"/>
        <v>8917.51</v>
      </c>
      <c r="H39" s="48">
        <f t="shared" si="12"/>
        <v>8917.51</v>
      </c>
      <c r="I39" s="48">
        <f t="shared" si="12"/>
        <v>8917.51</v>
      </c>
      <c r="J39" s="48">
        <f t="shared" si="12"/>
        <v>8917.51</v>
      </c>
      <c r="K39" s="48">
        <f t="shared" si="12"/>
        <v>8917.51</v>
      </c>
      <c r="L39" s="48">
        <f t="shared" si="12"/>
        <v>8917.51</v>
      </c>
      <c r="M39" s="48">
        <f t="shared" si="12"/>
        <v>8917.51</v>
      </c>
      <c r="N39" s="48">
        <f t="shared" si="12"/>
        <v>8917.51</v>
      </c>
      <c r="O39" s="48">
        <f t="shared" si="12"/>
        <v>8917.51</v>
      </c>
      <c r="P39" s="48">
        <f t="shared" si="12"/>
        <v>8917.51</v>
      </c>
      <c r="Q39" s="48">
        <f t="shared" si="12"/>
        <v>8917.51</v>
      </c>
      <c r="R39" s="48">
        <f t="shared" si="12"/>
        <v>8917.51</v>
      </c>
      <c r="S39" s="48">
        <f t="shared" si="12"/>
        <v>8917.51</v>
      </c>
      <c r="T39" s="48">
        <f t="shared" si="12"/>
        <v>8917.51</v>
      </c>
      <c r="U39" s="48">
        <f t="shared" si="12"/>
        <v>8917.51</v>
      </c>
      <c r="V39" s="48">
        <f t="shared" si="12"/>
        <v>8917.51</v>
      </c>
      <c r="W39" s="48">
        <f t="shared" si="12"/>
        <v>8917.51</v>
      </c>
      <c r="X39" s="48">
        <f t="shared" si="12"/>
        <v>8917.51</v>
      </c>
      <c r="Y39" s="48">
        <f t="shared" si="12"/>
        <v>8917.51</v>
      </c>
      <c r="Z39" s="48">
        <f t="shared" si="12"/>
        <v>8917.51</v>
      </c>
      <c r="AA39" s="48">
        <f t="shared" si="12"/>
        <v>8917.51</v>
      </c>
      <c r="AB39" s="48">
        <f t="shared" si="12"/>
        <v>8917.51</v>
      </c>
      <c r="AC39" s="48">
        <f t="shared" si="12"/>
        <v>8917.51</v>
      </c>
      <c r="AD39" s="48">
        <f t="shared" si="12"/>
        <v>8917.51</v>
      </c>
      <c r="AE39" s="48">
        <f t="shared" si="12"/>
        <v>8917.51</v>
      </c>
      <c r="AF39" s="48">
        <f t="shared" si="12"/>
        <v>8917.51</v>
      </c>
      <c r="AG39" s="48">
        <f t="shared" si="12"/>
        <v>8917.51</v>
      </c>
      <c r="AH39" s="48">
        <f t="shared" si="12"/>
        <v>8917.51</v>
      </c>
      <c r="AI39" s="48">
        <f t="shared" si="12"/>
        <v>8917.51</v>
      </c>
      <c r="AJ39" s="48">
        <f t="shared" si="12"/>
        <v>8917.51</v>
      </c>
      <c r="AK39" s="48">
        <f t="shared" si="12"/>
        <v>8917.51</v>
      </c>
      <c r="AL39" s="48">
        <f t="shared" si="12"/>
        <v>8917.51</v>
      </c>
      <c r="AM39" s="48">
        <f t="shared" si="12"/>
        <v>8917.51</v>
      </c>
      <c r="AN39" s="48">
        <f t="shared" si="12"/>
        <v>8917.51</v>
      </c>
      <c r="AO39" s="48">
        <f t="shared" si="12"/>
        <v>8917.51</v>
      </c>
      <c r="AP39" s="48">
        <f t="shared" si="12"/>
        <v>8917.51</v>
      </c>
      <c r="AQ39" s="48">
        <f t="shared" si="12"/>
        <v>8917.51</v>
      </c>
      <c r="AR39" s="48">
        <f t="shared" si="12"/>
        <v>8917.51</v>
      </c>
      <c r="AS39" s="48">
        <f t="shared" si="12"/>
        <v>8917.51</v>
      </c>
      <c r="AT39" s="48">
        <f t="shared" si="12"/>
        <v>8917.51</v>
      </c>
      <c r="AU39" s="48">
        <f t="shared" si="12"/>
        <v>8917.51</v>
      </c>
      <c r="AV39" s="48">
        <f t="shared" si="12"/>
        <v>8917.51</v>
      </c>
      <c r="AW39" s="48">
        <f t="shared" si="12"/>
        <v>8917.51</v>
      </c>
      <c r="AX39" s="48">
        <f t="shared" si="12"/>
        <v>8917.51</v>
      </c>
      <c r="AY39" s="48">
        <f t="shared" si="12"/>
        <v>8917.51</v>
      </c>
      <c r="AZ39" s="48">
        <f t="shared" si="12"/>
        <v>8917.51</v>
      </c>
      <c r="BA39" s="48">
        <f t="shared" si="12"/>
        <v>8917.51</v>
      </c>
      <c r="BB39" s="48">
        <f t="shared" si="12"/>
        <v>8917.51</v>
      </c>
      <c r="BC39" s="48">
        <f t="shared" si="12"/>
        <v>8917.51</v>
      </c>
      <c r="BD39" s="48">
        <f t="shared" si="12"/>
        <v>8917.51</v>
      </c>
      <c r="BE39" s="48">
        <f t="shared" si="12"/>
        <v>8917.51</v>
      </c>
      <c r="BF39" s="48">
        <f t="shared" si="12"/>
        <v>8917.51</v>
      </c>
      <c r="BG39" s="48">
        <f t="shared" si="12"/>
        <v>8917.51</v>
      </c>
      <c r="BH39" s="48">
        <f t="shared" si="12"/>
        <v>8917.51</v>
      </c>
      <c r="BI39" s="48">
        <f t="shared" si="12"/>
        <v>8917.51</v>
      </c>
      <c r="BJ39" s="48">
        <f t="shared" si="12"/>
        <v>8917.51</v>
      </c>
      <c r="BK39" s="48">
        <f t="shared" si="12"/>
        <v>8917.51</v>
      </c>
      <c r="BL39" s="48">
        <f t="shared" si="12"/>
        <v>8917.51</v>
      </c>
      <c r="BM39" s="48">
        <f t="shared" si="12"/>
        <v>8917.51</v>
      </c>
      <c r="BN39" s="48">
        <f t="shared" si="12"/>
        <v>8917.51</v>
      </c>
      <c r="BO39" s="48">
        <f t="shared" si="12"/>
        <v>8917.51</v>
      </c>
      <c r="BP39" s="48">
        <f t="shared" ref="BP39:EA39" si="13">$C$39</f>
        <v>8917.51</v>
      </c>
      <c r="BQ39" s="48">
        <f t="shared" si="13"/>
        <v>8917.51</v>
      </c>
      <c r="BR39" s="48">
        <f t="shared" si="13"/>
        <v>8917.51</v>
      </c>
      <c r="BS39" s="48">
        <f t="shared" si="13"/>
        <v>8917.51</v>
      </c>
      <c r="BT39" s="48">
        <f t="shared" si="13"/>
        <v>8917.51</v>
      </c>
      <c r="BU39" s="48">
        <f t="shared" si="13"/>
        <v>8917.51</v>
      </c>
      <c r="BV39" s="48">
        <f t="shared" si="13"/>
        <v>8917.51</v>
      </c>
      <c r="BW39" s="48">
        <f t="shared" si="13"/>
        <v>8917.51</v>
      </c>
      <c r="BX39" s="48">
        <f t="shared" si="13"/>
        <v>8917.51</v>
      </c>
      <c r="BY39" s="48">
        <f t="shared" si="13"/>
        <v>8917.51</v>
      </c>
      <c r="BZ39" s="48">
        <f t="shared" si="13"/>
        <v>8917.51</v>
      </c>
      <c r="CA39" s="48">
        <f t="shared" si="13"/>
        <v>8917.51</v>
      </c>
      <c r="CB39" s="48">
        <f t="shared" si="13"/>
        <v>8917.51</v>
      </c>
      <c r="CC39" s="48">
        <f t="shared" si="13"/>
        <v>8917.51</v>
      </c>
      <c r="CD39" s="48">
        <f t="shared" si="13"/>
        <v>8917.51</v>
      </c>
      <c r="CE39" s="48">
        <f t="shared" si="13"/>
        <v>8917.51</v>
      </c>
      <c r="CF39" s="48">
        <f t="shared" si="13"/>
        <v>8917.51</v>
      </c>
      <c r="CG39" s="48">
        <f t="shared" si="13"/>
        <v>8917.51</v>
      </c>
      <c r="CH39" s="48">
        <f t="shared" si="13"/>
        <v>8917.51</v>
      </c>
      <c r="CI39" s="48">
        <f t="shared" si="13"/>
        <v>8917.51</v>
      </c>
      <c r="CJ39" s="48">
        <f t="shared" si="13"/>
        <v>8917.51</v>
      </c>
      <c r="CK39" s="48">
        <f t="shared" si="13"/>
        <v>8917.51</v>
      </c>
      <c r="CL39" s="48">
        <f t="shared" si="13"/>
        <v>8917.51</v>
      </c>
      <c r="CM39" s="48">
        <f t="shared" si="13"/>
        <v>8917.51</v>
      </c>
      <c r="CN39" s="48">
        <f t="shared" si="13"/>
        <v>8917.51</v>
      </c>
      <c r="CO39" s="48">
        <f t="shared" si="13"/>
        <v>8917.51</v>
      </c>
      <c r="CP39" s="48">
        <f t="shared" si="13"/>
        <v>8917.51</v>
      </c>
      <c r="CQ39" s="48">
        <f t="shared" si="13"/>
        <v>8917.51</v>
      </c>
      <c r="CR39" s="48">
        <f t="shared" si="13"/>
        <v>8917.51</v>
      </c>
      <c r="CS39" s="48">
        <f t="shared" si="13"/>
        <v>8917.51</v>
      </c>
      <c r="CT39" s="48">
        <f t="shared" si="13"/>
        <v>8917.51</v>
      </c>
      <c r="CU39" s="48">
        <f t="shared" si="13"/>
        <v>8917.51</v>
      </c>
      <c r="CV39" s="48">
        <f t="shared" si="13"/>
        <v>8917.51</v>
      </c>
      <c r="CW39" s="48">
        <f t="shared" si="13"/>
        <v>8917.51</v>
      </c>
      <c r="CX39" s="48">
        <f t="shared" si="13"/>
        <v>8917.51</v>
      </c>
      <c r="CY39" s="48">
        <f t="shared" si="13"/>
        <v>8917.51</v>
      </c>
      <c r="CZ39" s="48">
        <f t="shared" si="13"/>
        <v>8917.51</v>
      </c>
      <c r="DA39" s="48">
        <f t="shared" si="13"/>
        <v>8917.51</v>
      </c>
      <c r="DB39" s="48">
        <f t="shared" si="13"/>
        <v>8917.51</v>
      </c>
      <c r="DC39" s="48">
        <f t="shared" si="13"/>
        <v>8917.51</v>
      </c>
      <c r="DD39" s="48">
        <f t="shared" si="13"/>
        <v>8917.51</v>
      </c>
      <c r="DE39" s="48">
        <f t="shared" si="13"/>
        <v>8917.51</v>
      </c>
      <c r="DF39" s="48">
        <f t="shared" si="13"/>
        <v>8917.51</v>
      </c>
      <c r="DG39" s="48">
        <f t="shared" si="13"/>
        <v>8917.51</v>
      </c>
      <c r="DH39" s="48">
        <f t="shared" si="13"/>
        <v>8917.51</v>
      </c>
      <c r="DI39" s="48">
        <f t="shared" si="13"/>
        <v>8917.51</v>
      </c>
      <c r="DJ39" s="48">
        <f t="shared" si="13"/>
        <v>8917.51</v>
      </c>
      <c r="DK39" s="48">
        <f t="shared" si="13"/>
        <v>8917.51</v>
      </c>
      <c r="DL39" s="48">
        <f t="shared" si="13"/>
        <v>8917.51</v>
      </c>
      <c r="DM39" s="48">
        <f t="shared" si="13"/>
        <v>8917.51</v>
      </c>
      <c r="DN39" s="48">
        <f t="shared" si="13"/>
        <v>8917.51</v>
      </c>
      <c r="DO39" s="48">
        <f t="shared" si="13"/>
        <v>8917.51</v>
      </c>
      <c r="DP39" s="48">
        <f t="shared" si="13"/>
        <v>8917.51</v>
      </c>
      <c r="DQ39" s="48">
        <f t="shared" si="13"/>
        <v>8917.51</v>
      </c>
      <c r="DR39" s="48">
        <f t="shared" si="13"/>
        <v>8917.51</v>
      </c>
      <c r="DS39" s="48">
        <f t="shared" si="13"/>
        <v>8917.51</v>
      </c>
      <c r="DT39" s="48">
        <f t="shared" si="13"/>
        <v>8917.51</v>
      </c>
      <c r="DU39" s="48">
        <f t="shared" si="13"/>
        <v>8917.51</v>
      </c>
      <c r="DV39" s="48">
        <f t="shared" si="13"/>
        <v>8917.51</v>
      </c>
      <c r="DW39" s="48">
        <f t="shared" si="13"/>
        <v>8917.51</v>
      </c>
      <c r="DX39" s="48">
        <f t="shared" si="13"/>
        <v>8917.51</v>
      </c>
      <c r="DY39" s="48">
        <f t="shared" si="13"/>
        <v>8917.51</v>
      </c>
      <c r="DZ39" s="48">
        <f t="shared" si="13"/>
        <v>8917.51</v>
      </c>
      <c r="EA39" s="48">
        <f t="shared" si="13"/>
        <v>8917.51</v>
      </c>
      <c r="EB39" s="48">
        <f t="shared" ref="EB39:FX39" si="14">$C$39</f>
        <v>8917.51</v>
      </c>
      <c r="EC39" s="48">
        <f t="shared" si="14"/>
        <v>8917.51</v>
      </c>
      <c r="ED39" s="48">
        <f t="shared" si="14"/>
        <v>8917.51</v>
      </c>
      <c r="EE39" s="48">
        <f t="shared" si="14"/>
        <v>8917.51</v>
      </c>
      <c r="EF39" s="48">
        <f t="shared" si="14"/>
        <v>8917.51</v>
      </c>
      <c r="EG39" s="48">
        <f t="shared" si="14"/>
        <v>8917.51</v>
      </c>
      <c r="EH39" s="48">
        <f t="shared" si="14"/>
        <v>8917.51</v>
      </c>
      <c r="EI39" s="48">
        <f t="shared" si="14"/>
        <v>8917.51</v>
      </c>
      <c r="EJ39" s="48">
        <f t="shared" si="14"/>
        <v>8917.51</v>
      </c>
      <c r="EK39" s="48">
        <f t="shared" si="14"/>
        <v>8917.51</v>
      </c>
      <c r="EL39" s="48">
        <f t="shared" si="14"/>
        <v>8917.51</v>
      </c>
      <c r="EM39" s="48">
        <f t="shared" si="14"/>
        <v>8917.51</v>
      </c>
      <c r="EN39" s="48">
        <f t="shared" si="14"/>
        <v>8917.51</v>
      </c>
      <c r="EO39" s="48">
        <f t="shared" si="14"/>
        <v>8917.51</v>
      </c>
      <c r="EP39" s="48">
        <f t="shared" si="14"/>
        <v>8917.51</v>
      </c>
      <c r="EQ39" s="48">
        <f t="shared" si="14"/>
        <v>8917.51</v>
      </c>
      <c r="ER39" s="48">
        <f t="shared" si="14"/>
        <v>8917.51</v>
      </c>
      <c r="ES39" s="48">
        <f t="shared" si="14"/>
        <v>8917.51</v>
      </c>
      <c r="ET39" s="48">
        <f t="shared" si="14"/>
        <v>8917.51</v>
      </c>
      <c r="EU39" s="48">
        <f t="shared" si="14"/>
        <v>8917.51</v>
      </c>
      <c r="EV39" s="48">
        <f t="shared" si="14"/>
        <v>8917.51</v>
      </c>
      <c r="EW39" s="48">
        <f t="shared" si="14"/>
        <v>8917.51</v>
      </c>
      <c r="EX39" s="48">
        <f t="shared" si="14"/>
        <v>8917.51</v>
      </c>
      <c r="EY39" s="48">
        <f t="shared" si="14"/>
        <v>8917.51</v>
      </c>
      <c r="EZ39" s="48">
        <f t="shared" si="14"/>
        <v>8917.51</v>
      </c>
      <c r="FA39" s="48">
        <f t="shared" si="14"/>
        <v>8917.51</v>
      </c>
      <c r="FB39" s="48">
        <f t="shared" si="14"/>
        <v>8917.51</v>
      </c>
      <c r="FC39" s="48">
        <f t="shared" si="14"/>
        <v>8917.51</v>
      </c>
      <c r="FD39" s="48">
        <f t="shared" si="14"/>
        <v>8917.51</v>
      </c>
      <c r="FE39" s="48">
        <f t="shared" si="14"/>
        <v>8917.51</v>
      </c>
      <c r="FF39" s="48">
        <f t="shared" si="14"/>
        <v>8917.51</v>
      </c>
      <c r="FG39" s="48">
        <f t="shared" si="14"/>
        <v>8917.51</v>
      </c>
      <c r="FH39" s="48">
        <f t="shared" si="14"/>
        <v>8917.51</v>
      </c>
      <c r="FI39" s="48">
        <f t="shared" si="14"/>
        <v>8917.51</v>
      </c>
      <c r="FJ39" s="48">
        <f t="shared" si="14"/>
        <v>8917.51</v>
      </c>
      <c r="FK39" s="48">
        <f t="shared" si="14"/>
        <v>8917.51</v>
      </c>
      <c r="FL39" s="48">
        <f t="shared" si="14"/>
        <v>8917.51</v>
      </c>
      <c r="FM39" s="48">
        <f t="shared" si="14"/>
        <v>8917.51</v>
      </c>
      <c r="FN39" s="48">
        <f t="shared" si="14"/>
        <v>8917.51</v>
      </c>
      <c r="FO39" s="48">
        <f t="shared" si="14"/>
        <v>8917.51</v>
      </c>
      <c r="FP39" s="48">
        <f t="shared" si="14"/>
        <v>8917.51</v>
      </c>
      <c r="FQ39" s="48">
        <f t="shared" si="14"/>
        <v>8917.51</v>
      </c>
      <c r="FR39" s="48">
        <f t="shared" si="14"/>
        <v>8917.51</v>
      </c>
      <c r="FS39" s="48">
        <f t="shared" si="14"/>
        <v>8917.51</v>
      </c>
      <c r="FT39" s="48">
        <f t="shared" si="14"/>
        <v>8917.51</v>
      </c>
      <c r="FU39" s="48">
        <f t="shared" si="14"/>
        <v>8917.51</v>
      </c>
      <c r="FV39" s="48">
        <f t="shared" si="14"/>
        <v>8917.51</v>
      </c>
      <c r="FW39" s="48">
        <f t="shared" si="14"/>
        <v>8917.51</v>
      </c>
      <c r="FX39" s="48">
        <f t="shared" si="14"/>
        <v>8917.51</v>
      </c>
      <c r="FY39" s="48"/>
      <c r="FZ39" s="16"/>
      <c r="GA39" s="16"/>
      <c r="GB39" s="16"/>
      <c r="GC39" s="16"/>
      <c r="GD39" s="16"/>
      <c r="GE39" s="39"/>
      <c r="GF39" s="39"/>
      <c r="GG39" s="4"/>
      <c r="GH39" s="4"/>
      <c r="GI39" s="4"/>
      <c r="GJ39" s="4"/>
      <c r="GK39" s="4"/>
      <c r="GL39" s="4"/>
      <c r="GM39" s="4"/>
    </row>
    <row r="40" spans="1:256" x14ac:dyDescent="0.25">
      <c r="A40" s="3" t="s">
        <v>309</v>
      </c>
      <c r="B40" s="13" t="s">
        <v>310</v>
      </c>
      <c r="C40" s="13">
        <f>B5</f>
        <v>8541</v>
      </c>
      <c r="D40" s="6">
        <f t="shared" ref="D40:BO40" si="15">$C$40</f>
        <v>8541</v>
      </c>
      <c r="E40" s="6">
        <f t="shared" si="15"/>
        <v>8541</v>
      </c>
      <c r="F40" s="6">
        <f t="shared" si="15"/>
        <v>8541</v>
      </c>
      <c r="G40" s="6">
        <f t="shared" si="15"/>
        <v>8541</v>
      </c>
      <c r="H40" s="6">
        <f t="shared" si="15"/>
        <v>8541</v>
      </c>
      <c r="I40" s="6">
        <f t="shared" si="15"/>
        <v>8541</v>
      </c>
      <c r="J40" s="6">
        <f t="shared" si="15"/>
        <v>8541</v>
      </c>
      <c r="K40" s="6">
        <f t="shared" si="15"/>
        <v>8541</v>
      </c>
      <c r="L40" s="6">
        <f t="shared" si="15"/>
        <v>8541</v>
      </c>
      <c r="M40" s="6">
        <f t="shared" si="15"/>
        <v>8541</v>
      </c>
      <c r="N40" s="6">
        <f t="shared" si="15"/>
        <v>8541</v>
      </c>
      <c r="O40" s="6">
        <f t="shared" si="15"/>
        <v>8541</v>
      </c>
      <c r="P40" s="6">
        <f t="shared" si="15"/>
        <v>8541</v>
      </c>
      <c r="Q40" s="6">
        <f t="shared" si="15"/>
        <v>8541</v>
      </c>
      <c r="R40" s="6">
        <f t="shared" si="15"/>
        <v>8541</v>
      </c>
      <c r="S40" s="6">
        <f t="shared" si="15"/>
        <v>8541</v>
      </c>
      <c r="T40" s="6">
        <f t="shared" si="15"/>
        <v>8541</v>
      </c>
      <c r="U40" s="6">
        <f t="shared" si="15"/>
        <v>8541</v>
      </c>
      <c r="V40" s="6">
        <f t="shared" si="15"/>
        <v>8541</v>
      </c>
      <c r="W40" s="6">
        <f t="shared" si="15"/>
        <v>8541</v>
      </c>
      <c r="X40" s="6">
        <f t="shared" si="15"/>
        <v>8541</v>
      </c>
      <c r="Y40" s="6">
        <f t="shared" si="15"/>
        <v>8541</v>
      </c>
      <c r="Z40" s="6">
        <f t="shared" si="15"/>
        <v>8541</v>
      </c>
      <c r="AA40" s="6">
        <f t="shared" si="15"/>
        <v>8541</v>
      </c>
      <c r="AB40" s="6">
        <f t="shared" si="15"/>
        <v>8541</v>
      </c>
      <c r="AC40" s="6">
        <f t="shared" si="15"/>
        <v>8541</v>
      </c>
      <c r="AD40" s="6">
        <f t="shared" si="15"/>
        <v>8541</v>
      </c>
      <c r="AE40" s="6">
        <f t="shared" si="15"/>
        <v>8541</v>
      </c>
      <c r="AF40" s="6">
        <f t="shared" si="15"/>
        <v>8541</v>
      </c>
      <c r="AG40" s="6">
        <f t="shared" si="15"/>
        <v>8541</v>
      </c>
      <c r="AH40" s="6">
        <f t="shared" si="15"/>
        <v>8541</v>
      </c>
      <c r="AI40" s="6">
        <f t="shared" si="15"/>
        <v>8541</v>
      </c>
      <c r="AJ40" s="6">
        <f t="shared" si="15"/>
        <v>8541</v>
      </c>
      <c r="AK40" s="6">
        <f t="shared" si="15"/>
        <v>8541</v>
      </c>
      <c r="AL40" s="6">
        <f t="shared" si="15"/>
        <v>8541</v>
      </c>
      <c r="AM40" s="6">
        <f t="shared" si="15"/>
        <v>8541</v>
      </c>
      <c r="AN40" s="6">
        <f t="shared" si="15"/>
        <v>8541</v>
      </c>
      <c r="AO40" s="6">
        <f t="shared" si="15"/>
        <v>8541</v>
      </c>
      <c r="AP40" s="6">
        <f t="shared" si="15"/>
        <v>8541</v>
      </c>
      <c r="AQ40" s="6">
        <f t="shared" si="15"/>
        <v>8541</v>
      </c>
      <c r="AR40" s="6">
        <f t="shared" si="15"/>
        <v>8541</v>
      </c>
      <c r="AS40" s="6">
        <f t="shared" si="15"/>
        <v>8541</v>
      </c>
      <c r="AT40" s="6">
        <f t="shared" si="15"/>
        <v>8541</v>
      </c>
      <c r="AU40" s="6">
        <f t="shared" si="15"/>
        <v>8541</v>
      </c>
      <c r="AV40" s="6">
        <f t="shared" si="15"/>
        <v>8541</v>
      </c>
      <c r="AW40" s="6">
        <f t="shared" si="15"/>
        <v>8541</v>
      </c>
      <c r="AX40" s="6">
        <f t="shared" si="15"/>
        <v>8541</v>
      </c>
      <c r="AY40" s="6">
        <f t="shared" si="15"/>
        <v>8541</v>
      </c>
      <c r="AZ40" s="6">
        <f t="shared" si="15"/>
        <v>8541</v>
      </c>
      <c r="BA40" s="6">
        <f t="shared" si="15"/>
        <v>8541</v>
      </c>
      <c r="BB40" s="6">
        <f t="shared" si="15"/>
        <v>8541</v>
      </c>
      <c r="BC40" s="6">
        <f t="shared" si="15"/>
        <v>8541</v>
      </c>
      <c r="BD40" s="6">
        <f t="shared" si="15"/>
        <v>8541</v>
      </c>
      <c r="BE40" s="6">
        <f t="shared" si="15"/>
        <v>8541</v>
      </c>
      <c r="BF40" s="6">
        <f t="shared" si="15"/>
        <v>8541</v>
      </c>
      <c r="BG40" s="6">
        <f t="shared" si="15"/>
        <v>8541</v>
      </c>
      <c r="BH40" s="6">
        <f t="shared" si="15"/>
        <v>8541</v>
      </c>
      <c r="BI40" s="6">
        <f t="shared" si="15"/>
        <v>8541</v>
      </c>
      <c r="BJ40" s="6">
        <f t="shared" si="15"/>
        <v>8541</v>
      </c>
      <c r="BK40" s="6">
        <f t="shared" si="15"/>
        <v>8541</v>
      </c>
      <c r="BL40" s="6">
        <f t="shared" si="15"/>
        <v>8541</v>
      </c>
      <c r="BM40" s="6">
        <f t="shared" si="15"/>
        <v>8541</v>
      </c>
      <c r="BN40" s="6">
        <f t="shared" si="15"/>
        <v>8541</v>
      </c>
      <c r="BO40" s="6">
        <f t="shared" si="15"/>
        <v>8541</v>
      </c>
      <c r="BP40" s="6">
        <f t="shared" ref="BP40:EA40" si="16">$C$40</f>
        <v>8541</v>
      </c>
      <c r="BQ40" s="6">
        <f t="shared" si="16"/>
        <v>8541</v>
      </c>
      <c r="BR40" s="6">
        <f t="shared" si="16"/>
        <v>8541</v>
      </c>
      <c r="BS40" s="6">
        <f t="shared" si="16"/>
        <v>8541</v>
      </c>
      <c r="BT40" s="6">
        <f t="shared" si="16"/>
        <v>8541</v>
      </c>
      <c r="BU40" s="6">
        <f t="shared" si="16"/>
        <v>8541</v>
      </c>
      <c r="BV40" s="6">
        <f t="shared" si="16"/>
        <v>8541</v>
      </c>
      <c r="BW40" s="6">
        <f t="shared" si="16"/>
        <v>8541</v>
      </c>
      <c r="BX40" s="6">
        <f t="shared" si="16"/>
        <v>8541</v>
      </c>
      <c r="BY40" s="6">
        <f t="shared" si="16"/>
        <v>8541</v>
      </c>
      <c r="BZ40" s="6">
        <f t="shared" si="16"/>
        <v>8541</v>
      </c>
      <c r="CA40" s="6">
        <f t="shared" si="16"/>
        <v>8541</v>
      </c>
      <c r="CB40" s="6">
        <f t="shared" si="16"/>
        <v>8541</v>
      </c>
      <c r="CC40" s="6">
        <f t="shared" si="16"/>
        <v>8541</v>
      </c>
      <c r="CD40" s="6">
        <f t="shared" si="16"/>
        <v>8541</v>
      </c>
      <c r="CE40" s="6">
        <f t="shared" si="16"/>
        <v>8541</v>
      </c>
      <c r="CF40" s="6">
        <f t="shared" si="16"/>
        <v>8541</v>
      </c>
      <c r="CG40" s="6">
        <f t="shared" si="16"/>
        <v>8541</v>
      </c>
      <c r="CH40" s="6">
        <f t="shared" si="16"/>
        <v>8541</v>
      </c>
      <c r="CI40" s="6">
        <f t="shared" si="16"/>
        <v>8541</v>
      </c>
      <c r="CJ40" s="6">
        <f t="shared" si="16"/>
        <v>8541</v>
      </c>
      <c r="CK40" s="6">
        <f t="shared" si="16"/>
        <v>8541</v>
      </c>
      <c r="CL40" s="6">
        <f t="shared" si="16"/>
        <v>8541</v>
      </c>
      <c r="CM40" s="6">
        <f t="shared" si="16"/>
        <v>8541</v>
      </c>
      <c r="CN40" s="6">
        <f t="shared" si="16"/>
        <v>8541</v>
      </c>
      <c r="CO40" s="6">
        <f t="shared" si="16"/>
        <v>8541</v>
      </c>
      <c r="CP40" s="6">
        <f t="shared" si="16"/>
        <v>8541</v>
      </c>
      <c r="CQ40" s="6">
        <f t="shared" si="16"/>
        <v>8541</v>
      </c>
      <c r="CR40" s="6">
        <f t="shared" si="16"/>
        <v>8541</v>
      </c>
      <c r="CS40" s="6">
        <f t="shared" si="16"/>
        <v>8541</v>
      </c>
      <c r="CT40" s="6">
        <f t="shared" si="16"/>
        <v>8541</v>
      </c>
      <c r="CU40" s="6">
        <f t="shared" si="16"/>
        <v>8541</v>
      </c>
      <c r="CV40" s="6">
        <f t="shared" si="16"/>
        <v>8541</v>
      </c>
      <c r="CW40" s="6">
        <f t="shared" si="16"/>
        <v>8541</v>
      </c>
      <c r="CX40" s="6">
        <f t="shared" si="16"/>
        <v>8541</v>
      </c>
      <c r="CY40" s="6">
        <f t="shared" si="16"/>
        <v>8541</v>
      </c>
      <c r="CZ40" s="6">
        <f t="shared" si="16"/>
        <v>8541</v>
      </c>
      <c r="DA40" s="6">
        <f t="shared" si="16"/>
        <v>8541</v>
      </c>
      <c r="DB40" s="6">
        <f t="shared" si="16"/>
        <v>8541</v>
      </c>
      <c r="DC40" s="6">
        <f t="shared" si="16"/>
        <v>8541</v>
      </c>
      <c r="DD40" s="6">
        <f t="shared" si="16"/>
        <v>8541</v>
      </c>
      <c r="DE40" s="6">
        <f t="shared" si="16"/>
        <v>8541</v>
      </c>
      <c r="DF40" s="6">
        <f t="shared" si="16"/>
        <v>8541</v>
      </c>
      <c r="DG40" s="6">
        <f t="shared" si="16"/>
        <v>8541</v>
      </c>
      <c r="DH40" s="6">
        <f t="shared" si="16"/>
        <v>8541</v>
      </c>
      <c r="DI40" s="6">
        <f t="shared" si="16"/>
        <v>8541</v>
      </c>
      <c r="DJ40" s="6">
        <f t="shared" si="16"/>
        <v>8541</v>
      </c>
      <c r="DK40" s="6">
        <f t="shared" si="16"/>
        <v>8541</v>
      </c>
      <c r="DL40" s="6">
        <f t="shared" si="16"/>
        <v>8541</v>
      </c>
      <c r="DM40" s="6">
        <f t="shared" si="16"/>
        <v>8541</v>
      </c>
      <c r="DN40" s="6">
        <f t="shared" si="16"/>
        <v>8541</v>
      </c>
      <c r="DO40" s="6">
        <f t="shared" si="16"/>
        <v>8541</v>
      </c>
      <c r="DP40" s="6">
        <f t="shared" si="16"/>
        <v>8541</v>
      </c>
      <c r="DQ40" s="6">
        <f t="shared" si="16"/>
        <v>8541</v>
      </c>
      <c r="DR40" s="6">
        <f t="shared" si="16"/>
        <v>8541</v>
      </c>
      <c r="DS40" s="6">
        <f t="shared" si="16"/>
        <v>8541</v>
      </c>
      <c r="DT40" s="6">
        <f t="shared" si="16"/>
        <v>8541</v>
      </c>
      <c r="DU40" s="6">
        <f t="shared" si="16"/>
        <v>8541</v>
      </c>
      <c r="DV40" s="6">
        <f t="shared" si="16"/>
        <v>8541</v>
      </c>
      <c r="DW40" s="6">
        <f t="shared" si="16"/>
        <v>8541</v>
      </c>
      <c r="DX40" s="6">
        <f t="shared" si="16"/>
        <v>8541</v>
      </c>
      <c r="DY40" s="6">
        <f t="shared" si="16"/>
        <v>8541</v>
      </c>
      <c r="DZ40" s="6">
        <f t="shared" si="16"/>
        <v>8541</v>
      </c>
      <c r="EA40" s="6">
        <f t="shared" si="16"/>
        <v>8541</v>
      </c>
      <c r="EB40" s="6">
        <f t="shared" ref="EB40:FX40" si="17">$C$40</f>
        <v>8541</v>
      </c>
      <c r="EC40" s="6">
        <f t="shared" si="17"/>
        <v>8541</v>
      </c>
      <c r="ED40" s="6">
        <f t="shared" si="17"/>
        <v>8541</v>
      </c>
      <c r="EE40" s="6">
        <f t="shared" si="17"/>
        <v>8541</v>
      </c>
      <c r="EF40" s="6">
        <f t="shared" si="17"/>
        <v>8541</v>
      </c>
      <c r="EG40" s="6">
        <f t="shared" si="17"/>
        <v>8541</v>
      </c>
      <c r="EH40" s="6">
        <f t="shared" si="17"/>
        <v>8541</v>
      </c>
      <c r="EI40" s="6">
        <f t="shared" si="17"/>
        <v>8541</v>
      </c>
      <c r="EJ40" s="6">
        <f t="shared" si="17"/>
        <v>8541</v>
      </c>
      <c r="EK40" s="6">
        <f t="shared" si="17"/>
        <v>8541</v>
      </c>
      <c r="EL40" s="6">
        <f t="shared" si="17"/>
        <v>8541</v>
      </c>
      <c r="EM40" s="6">
        <f t="shared" si="17"/>
        <v>8541</v>
      </c>
      <c r="EN40" s="6">
        <f t="shared" si="17"/>
        <v>8541</v>
      </c>
      <c r="EO40" s="6">
        <f t="shared" si="17"/>
        <v>8541</v>
      </c>
      <c r="EP40" s="6">
        <f t="shared" si="17"/>
        <v>8541</v>
      </c>
      <c r="EQ40" s="6">
        <f t="shared" si="17"/>
        <v>8541</v>
      </c>
      <c r="ER40" s="6">
        <f t="shared" si="17"/>
        <v>8541</v>
      </c>
      <c r="ES40" s="6">
        <f t="shared" si="17"/>
        <v>8541</v>
      </c>
      <c r="ET40" s="6">
        <f t="shared" si="17"/>
        <v>8541</v>
      </c>
      <c r="EU40" s="6">
        <f t="shared" si="17"/>
        <v>8541</v>
      </c>
      <c r="EV40" s="6">
        <f t="shared" si="17"/>
        <v>8541</v>
      </c>
      <c r="EW40" s="6">
        <f t="shared" si="17"/>
        <v>8541</v>
      </c>
      <c r="EX40" s="6">
        <f t="shared" si="17"/>
        <v>8541</v>
      </c>
      <c r="EY40" s="6">
        <f t="shared" si="17"/>
        <v>8541</v>
      </c>
      <c r="EZ40" s="6">
        <f t="shared" si="17"/>
        <v>8541</v>
      </c>
      <c r="FA40" s="6">
        <f t="shared" si="17"/>
        <v>8541</v>
      </c>
      <c r="FB40" s="6">
        <f t="shared" si="17"/>
        <v>8541</v>
      </c>
      <c r="FC40" s="6">
        <f t="shared" si="17"/>
        <v>8541</v>
      </c>
      <c r="FD40" s="6">
        <f t="shared" si="17"/>
        <v>8541</v>
      </c>
      <c r="FE40" s="6">
        <f t="shared" si="17"/>
        <v>8541</v>
      </c>
      <c r="FF40" s="6">
        <f t="shared" si="17"/>
        <v>8541</v>
      </c>
      <c r="FG40" s="6">
        <f t="shared" si="17"/>
        <v>8541</v>
      </c>
      <c r="FH40" s="6">
        <f t="shared" si="17"/>
        <v>8541</v>
      </c>
      <c r="FI40" s="6">
        <f t="shared" si="17"/>
        <v>8541</v>
      </c>
      <c r="FJ40" s="6">
        <f t="shared" si="17"/>
        <v>8541</v>
      </c>
      <c r="FK40" s="6">
        <f t="shared" si="17"/>
        <v>8541</v>
      </c>
      <c r="FL40" s="6">
        <f t="shared" si="17"/>
        <v>8541</v>
      </c>
      <c r="FM40" s="6">
        <f t="shared" si="17"/>
        <v>8541</v>
      </c>
      <c r="FN40" s="6">
        <f t="shared" si="17"/>
        <v>8541</v>
      </c>
      <c r="FO40" s="6">
        <f t="shared" si="17"/>
        <v>8541</v>
      </c>
      <c r="FP40" s="6">
        <f t="shared" si="17"/>
        <v>8541</v>
      </c>
      <c r="FQ40" s="6">
        <f t="shared" si="17"/>
        <v>8541</v>
      </c>
      <c r="FR40" s="6">
        <f t="shared" si="17"/>
        <v>8541</v>
      </c>
      <c r="FS40" s="6">
        <f t="shared" si="17"/>
        <v>8541</v>
      </c>
      <c r="FT40" s="6">
        <f t="shared" si="17"/>
        <v>8541</v>
      </c>
      <c r="FU40" s="6">
        <f t="shared" si="17"/>
        <v>8541</v>
      </c>
      <c r="FV40" s="6">
        <f t="shared" si="17"/>
        <v>8541</v>
      </c>
      <c r="FW40" s="6">
        <f t="shared" si="17"/>
        <v>8541</v>
      </c>
      <c r="FX40" s="6">
        <f t="shared" si="17"/>
        <v>8541</v>
      </c>
      <c r="FY40" s="48"/>
      <c r="FZ40" s="16"/>
      <c r="GA40" s="16"/>
      <c r="GB40" s="16"/>
      <c r="GC40" s="16"/>
      <c r="GD40" s="16"/>
      <c r="GE40" s="39"/>
      <c r="GF40" s="39"/>
      <c r="GG40" s="4"/>
      <c r="GH40" s="4"/>
      <c r="GI40" s="4"/>
      <c r="GJ40" s="4"/>
      <c r="GK40" s="4"/>
      <c r="GL40" s="4"/>
      <c r="GM40" s="4"/>
    </row>
    <row r="41" spans="1:256" x14ac:dyDescent="0.25">
      <c r="A41" s="3" t="s">
        <v>311</v>
      </c>
      <c r="B41" s="13" t="s">
        <v>312</v>
      </c>
      <c r="C41" s="51">
        <v>1.2250000000000001</v>
      </c>
      <c r="D41" s="50">
        <v>1.2250000000000001</v>
      </c>
      <c r="E41" s="50">
        <v>1.214</v>
      </c>
      <c r="F41" s="50">
        <v>1.2150000000000001</v>
      </c>
      <c r="G41" s="50">
        <v>1.216</v>
      </c>
      <c r="H41" s="50">
        <v>1.2070000000000001</v>
      </c>
      <c r="I41" s="50">
        <v>1.216</v>
      </c>
      <c r="J41" s="50">
        <v>1.1319999999999999</v>
      </c>
      <c r="K41" s="50">
        <v>1.111</v>
      </c>
      <c r="L41" s="50">
        <v>1.2430000000000001</v>
      </c>
      <c r="M41" s="50">
        <v>1.2430000000000001</v>
      </c>
      <c r="N41" s="50">
        <v>1.264</v>
      </c>
      <c r="O41" s="50">
        <v>1.2350000000000001</v>
      </c>
      <c r="P41" s="50">
        <v>1.214</v>
      </c>
      <c r="Q41" s="50">
        <v>1.244</v>
      </c>
      <c r="R41" s="50">
        <v>1.2150000000000001</v>
      </c>
      <c r="S41" s="50">
        <v>1.1839999999999999</v>
      </c>
      <c r="T41" s="50">
        <v>1.0840000000000001</v>
      </c>
      <c r="U41" s="50">
        <v>1.075</v>
      </c>
      <c r="V41" s="50">
        <v>1.083</v>
      </c>
      <c r="W41" s="51">
        <v>1.075</v>
      </c>
      <c r="X41" s="50">
        <v>1.0740000000000001</v>
      </c>
      <c r="Y41" s="50">
        <v>1.0720000000000001</v>
      </c>
      <c r="Z41" s="50">
        <v>1.054</v>
      </c>
      <c r="AA41" s="50">
        <v>1.2350000000000001</v>
      </c>
      <c r="AB41" s="50">
        <v>1.2649999999999999</v>
      </c>
      <c r="AC41" s="50">
        <v>1.1759999999999999</v>
      </c>
      <c r="AD41" s="50">
        <v>1.1559999999999999</v>
      </c>
      <c r="AE41" s="50">
        <v>1.0669999999999999</v>
      </c>
      <c r="AF41" s="50">
        <v>1.121</v>
      </c>
      <c r="AG41" s="50">
        <v>1.214</v>
      </c>
      <c r="AH41" s="50">
        <v>1.111</v>
      </c>
      <c r="AI41" s="50">
        <v>1.1020000000000001</v>
      </c>
      <c r="AJ41" s="50">
        <v>1.115</v>
      </c>
      <c r="AK41" s="50">
        <v>1.091</v>
      </c>
      <c r="AL41" s="50">
        <v>1.103</v>
      </c>
      <c r="AM41" s="50">
        <v>1.1120000000000001</v>
      </c>
      <c r="AN41" s="50">
        <v>1.145</v>
      </c>
      <c r="AO41" s="50">
        <v>1.1930000000000001</v>
      </c>
      <c r="AP41" s="50">
        <v>1.2450000000000001</v>
      </c>
      <c r="AQ41" s="50">
        <v>1.169</v>
      </c>
      <c r="AR41" s="50">
        <v>1.2450000000000001</v>
      </c>
      <c r="AS41" s="50">
        <v>1.319</v>
      </c>
      <c r="AT41" s="50">
        <v>1.2470000000000001</v>
      </c>
      <c r="AU41" s="50">
        <v>1.2150000000000001</v>
      </c>
      <c r="AV41" s="50">
        <v>1.2010000000000001</v>
      </c>
      <c r="AW41" s="50">
        <v>1.204</v>
      </c>
      <c r="AX41" s="50">
        <v>1.173</v>
      </c>
      <c r="AY41" s="50">
        <v>1.2030000000000001</v>
      </c>
      <c r="AZ41" s="50">
        <v>1.208</v>
      </c>
      <c r="BA41" s="50">
        <v>1.1779999999999999</v>
      </c>
      <c r="BB41" s="50">
        <v>1.1879999999999999</v>
      </c>
      <c r="BC41" s="50">
        <v>1.2070000000000001</v>
      </c>
      <c r="BD41" s="50">
        <v>1.21</v>
      </c>
      <c r="BE41" s="50">
        <v>1.208</v>
      </c>
      <c r="BF41" s="50">
        <v>1.2170000000000001</v>
      </c>
      <c r="BG41" s="50">
        <v>1.194</v>
      </c>
      <c r="BH41" s="50">
        <v>1.2050000000000001</v>
      </c>
      <c r="BI41" s="50">
        <v>1.1779999999999999</v>
      </c>
      <c r="BJ41" s="50">
        <v>1.2290000000000001</v>
      </c>
      <c r="BK41" s="50">
        <v>1.208</v>
      </c>
      <c r="BL41" s="50">
        <v>1.163</v>
      </c>
      <c r="BM41" s="50">
        <v>1.1659999999999999</v>
      </c>
      <c r="BN41" s="50">
        <v>1.1539999999999999</v>
      </c>
      <c r="BO41" s="50">
        <v>1.137</v>
      </c>
      <c r="BP41" s="50">
        <v>1.125</v>
      </c>
      <c r="BQ41" s="50">
        <v>1.3089999999999999</v>
      </c>
      <c r="BR41" s="50">
        <v>1.206</v>
      </c>
      <c r="BS41" s="50">
        <v>1.2130000000000001</v>
      </c>
      <c r="BT41" s="50">
        <v>1.2350000000000001</v>
      </c>
      <c r="BU41" s="50">
        <v>1.2370000000000001</v>
      </c>
      <c r="BV41" s="50">
        <v>1.1890000000000001</v>
      </c>
      <c r="BW41" s="50">
        <v>1.218</v>
      </c>
      <c r="BX41" s="50">
        <v>1.2170000000000001</v>
      </c>
      <c r="BY41" s="50">
        <v>1.0840000000000001</v>
      </c>
      <c r="BZ41" s="50">
        <v>1.0660000000000001</v>
      </c>
      <c r="CA41" s="50">
        <v>1.165</v>
      </c>
      <c r="CB41" s="50">
        <v>1.234</v>
      </c>
      <c r="CC41" s="50">
        <v>1.0649999999999999</v>
      </c>
      <c r="CD41" s="50">
        <v>1.0449999999999999</v>
      </c>
      <c r="CE41" s="50">
        <v>1.0760000000000001</v>
      </c>
      <c r="CF41" s="50">
        <v>1.0369999999999999</v>
      </c>
      <c r="CG41" s="50">
        <v>1.0760000000000001</v>
      </c>
      <c r="CH41" s="50">
        <v>1.0760000000000001</v>
      </c>
      <c r="CI41" s="50">
        <v>1.0780000000000001</v>
      </c>
      <c r="CJ41" s="50">
        <v>1.1870000000000001</v>
      </c>
      <c r="CK41" s="50">
        <v>1.256</v>
      </c>
      <c r="CL41" s="50">
        <v>1.236</v>
      </c>
      <c r="CM41" s="50">
        <v>1.2250000000000001</v>
      </c>
      <c r="CN41" s="50">
        <v>1.1850000000000001</v>
      </c>
      <c r="CO41" s="50">
        <v>1.1859999999999999</v>
      </c>
      <c r="CP41" s="50">
        <v>1.224</v>
      </c>
      <c r="CQ41" s="50">
        <v>1.1619999999999999</v>
      </c>
      <c r="CR41" s="50">
        <v>1.113</v>
      </c>
      <c r="CS41" s="50">
        <v>1.1220000000000001</v>
      </c>
      <c r="CT41" s="50">
        <v>1.073</v>
      </c>
      <c r="CU41" s="50">
        <v>1.0149999999999999</v>
      </c>
      <c r="CV41" s="50">
        <v>1.014</v>
      </c>
      <c r="CW41" s="50">
        <v>1.115</v>
      </c>
      <c r="CX41" s="50">
        <v>1.145</v>
      </c>
      <c r="CY41" s="50">
        <v>1.085</v>
      </c>
      <c r="CZ41" s="50">
        <v>1.161</v>
      </c>
      <c r="DA41" s="50">
        <v>1.1220000000000001</v>
      </c>
      <c r="DB41" s="50">
        <v>1.1519999999999999</v>
      </c>
      <c r="DC41" s="50">
        <v>1.133</v>
      </c>
      <c r="DD41" s="51">
        <v>1.127</v>
      </c>
      <c r="DE41" s="50">
        <v>1.1459999999999999</v>
      </c>
      <c r="DF41" s="50">
        <v>1.1459999999999999</v>
      </c>
      <c r="DG41" s="50">
        <v>1.153</v>
      </c>
      <c r="DH41" s="50">
        <v>1.135</v>
      </c>
      <c r="DI41" s="50">
        <v>1.149</v>
      </c>
      <c r="DJ41" s="50">
        <v>1.159</v>
      </c>
      <c r="DK41" s="50">
        <v>1.147</v>
      </c>
      <c r="DL41" s="50">
        <v>1.226</v>
      </c>
      <c r="DM41" s="50">
        <v>1.2030000000000001</v>
      </c>
      <c r="DN41" s="50">
        <v>1.1879999999999999</v>
      </c>
      <c r="DO41" s="50">
        <v>1.1950000000000001</v>
      </c>
      <c r="DP41" s="50">
        <v>1.175</v>
      </c>
      <c r="DQ41" s="50">
        <v>1.171</v>
      </c>
      <c r="DR41" s="50">
        <v>1.1439999999999999</v>
      </c>
      <c r="DS41" s="50">
        <v>1.133</v>
      </c>
      <c r="DT41" s="50">
        <v>1.1319999999999999</v>
      </c>
      <c r="DU41" s="50">
        <v>1.1240000000000001</v>
      </c>
      <c r="DV41" s="50">
        <v>1.1220000000000001</v>
      </c>
      <c r="DW41" s="50">
        <v>1.1319999999999999</v>
      </c>
      <c r="DX41" s="50">
        <v>1.3080000000000001</v>
      </c>
      <c r="DY41" s="50">
        <v>1.2849999999999999</v>
      </c>
      <c r="DZ41" s="50">
        <v>1.2370000000000001</v>
      </c>
      <c r="EA41" s="50">
        <v>1.2130000000000001</v>
      </c>
      <c r="EB41" s="50">
        <v>1.1180000000000001</v>
      </c>
      <c r="EC41" s="50">
        <v>1.075</v>
      </c>
      <c r="ED41" s="50">
        <v>1.65</v>
      </c>
      <c r="EE41" s="50">
        <v>1.0740000000000001</v>
      </c>
      <c r="EF41" s="50">
        <v>1.133</v>
      </c>
      <c r="EG41" s="50">
        <v>1.0429999999999999</v>
      </c>
      <c r="EH41" s="50">
        <v>1.073</v>
      </c>
      <c r="EI41" s="50">
        <v>1.1759999999999999</v>
      </c>
      <c r="EJ41" s="50">
        <v>1.1639999999999999</v>
      </c>
      <c r="EK41" s="50">
        <v>1.127</v>
      </c>
      <c r="EL41" s="50">
        <v>1.105</v>
      </c>
      <c r="EM41" s="50">
        <v>1.1220000000000001</v>
      </c>
      <c r="EN41" s="50">
        <v>1.123</v>
      </c>
      <c r="EO41" s="50">
        <v>1.113</v>
      </c>
      <c r="EP41" s="50">
        <v>1.248</v>
      </c>
      <c r="EQ41" s="50">
        <v>1.27</v>
      </c>
      <c r="ER41" s="50">
        <v>1.2470000000000001</v>
      </c>
      <c r="ES41" s="50">
        <v>1.081</v>
      </c>
      <c r="ET41" s="50">
        <v>1.105</v>
      </c>
      <c r="EU41" s="50">
        <v>1.0920000000000001</v>
      </c>
      <c r="EV41" s="50">
        <v>1.179</v>
      </c>
      <c r="EW41" s="50">
        <v>1.5940000000000001</v>
      </c>
      <c r="EX41" s="50">
        <v>1.2310000000000001</v>
      </c>
      <c r="EY41" s="50">
        <v>1.1160000000000001</v>
      </c>
      <c r="EZ41" s="50">
        <v>1.1040000000000001</v>
      </c>
      <c r="FA41" s="50">
        <v>1.319</v>
      </c>
      <c r="FB41" s="50">
        <v>1.1439999999999999</v>
      </c>
      <c r="FC41" s="50">
        <v>1.194</v>
      </c>
      <c r="FD41" s="50">
        <v>1.145</v>
      </c>
      <c r="FE41" s="50">
        <v>1.1160000000000001</v>
      </c>
      <c r="FF41" s="50">
        <v>1.1339999999999999</v>
      </c>
      <c r="FG41" s="50">
        <v>1.1439999999999999</v>
      </c>
      <c r="FH41" s="50">
        <v>1.107</v>
      </c>
      <c r="FI41" s="50">
        <v>1.175</v>
      </c>
      <c r="FJ41" s="50">
        <v>1.1659999999999999</v>
      </c>
      <c r="FK41" s="50">
        <v>1.1859999999999999</v>
      </c>
      <c r="FL41" s="50">
        <v>1.1739999999999999</v>
      </c>
      <c r="FM41" s="50">
        <v>1.1759999999999999</v>
      </c>
      <c r="FN41" s="50">
        <v>1.1839999999999999</v>
      </c>
      <c r="FO41" s="50">
        <v>1.175</v>
      </c>
      <c r="FP41" s="50">
        <v>1.2050000000000001</v>
      </c>
      <c r="FQ41" s="50">
        <v>1.1659999999999999</v>
      </c>
      <c r="FR41" s="50">
        <v>1.147</v>
      </c>
      <c r="FS41" s="50">
        <v>1.145</v>
      </c>
      <c r="FT41" s="51">
        <v>1.145</v>
      </c>
      <c r="FU41" s="50">
        <v>1.1950000000000001</v>
      </c>
      <c r="FV41" s="50">
        <v>1.147</v>
      </c>
      <c r="FW41" s="50">
        <v>1.147</v>
      </c>
      <c r="FX41" s="50">
        <v>1.1950000000000001</v>
      </c>
      <c r="FY41" s="52"/>
      <c r="FZ41" s="16"/>
      <c r="GA41" s="16"/>
      <c r="GB41" s="16"/>
      <c r="GC41" s="16"/>
      <c r="GD41" s="16"/>
      <c r="GE41" s="39"/>
      <c r="GF41" s="39"/>
      <c r="GG41" s="4"/>
      <c r="GH41" s="4"/>
      <c r="GI41" s="4"/>
      <c r="GJ41" s="4"/>
      <c r="GK41" s="4"/>
      <c r="GL41" s="4"/>
      <c r="GM41" s="4"/>
    </row>
    <row r="42" spans="1:256" x14ac:dyDescent="0.25">
      <c r="A42" s="3" t="s">
        <v>313</v>
      </c>
      <c r="B42" s="13" t="s">
        <v>314</v>
      </c>
      <c r="C42" s="54">
        <v>0.12</v>
      </c>
      <c r="D42" s="53">
        <v>0.12</v>
      </c>
      <c r="E42" s="53">
        <v>0.12</v>
      </c>
      <c r="F42" s="53">
        <v>0.12</v>
      </c>
      <c r="G42" s="53">
        <v>0.12</v>
      </c>
      <c r="H42" s="53">
        <v>0.12</v>
      </c>
      <c r="I42" s="53">
        <v>0.12</v>
      </c>
      <c r="J42" s="53">
        <v>0.12</v>
      </c>
      <c r="K42" s="53">
        <v>0.12</v>
      </c>
      <c r="L42" s="53">
        <v>0.12</v>
      </c>
      <c r="M42" s="53">
        <v>0.12</v>
      </c>
      <c r="N42" s="53">
        <v>0.12</v>
      </c>
      <c r="O42" s="53">
        <v>0.12</v>
      </c>
      <c r="P42" s="53">
        <v>0.12</v>
      </c>
      <c r="Q42" s="53">
        <v>0.12</v>
      </c>
      <c r="R42" s="53">
        <v>0.12</v>
      </c>
      <c r="S42" s="53">
        <v>0.12</v>
      </c>
      <c r="T42" s="53">
        <v>0.12</v>
      </c>
      <c r="U42" s="53">
        <v>0.12</v>
      </c>
      <c r="V42" s="53">
        <v>0.12</v>
      </c>
      <c r="W42" s="54">
        <v>0.12</v>
      </c>
      <c r="X42" s="53">
        <v>0.12</v>
      </c>
      <c r="Y42" s="53">
        <v>0.12</v>
      </c>
      <c r="Z42" s="53">
        <v>0.12</v>
      </c>
      <c r="AA42" s="53">
        <v>0.12</v>
      </c>
      <c r="AB42" s="53">
        <v>0.12</v>
      </c>
      <c r="AC42" s="53">
        <v>0.12</v>
      </c>
      <c r="AD42" s="53">
        <v>0.12</v>
      </c>
      <c r="AE42" s="53">
        <v>0.12</v>
      </c>
      <c r="AF42" s="53">
        <v>0.12</v>
      </c>
      <c r="AG42" s="53">
        <v>0.12</v>
      </c>
      <c r="AH42" s="53">
        <v>0.12</v>
      </c>
      <c r="AI42" s="53">
        <v>0.12</v>
      </c>
      <c r="AJ42" s="53">
        <v>0.12</v>
      </c>
      <c r="AK42" s="53">
        <v>0.12</v>
      </c>
      <c r="AL42" s="53">
        <v>0.12</v>
      </c>
      <c r="AM42" s="53">
        <v>0.12</v>
      </c>
      <c r="AN42" s="53">
        <v>0.12</v>
      </c>
      <c r="AO42" s="53">
        <v>0.12</v>
      </c>
      <c r="AP42" s="53">
        <v>0.12</v>
      </c>
      <c r="AQ42" s="53">
        <v>0.12</v>
      </c>
      <c r="AR42" s="53">
        <v>0.12</v>
      </c>
      <c r="AS42" s="53">
        <v>0.12</v>
      </c>
      <c r="AT42" s="53">
        <v>0.12</v>
      </c>
      <c r="AU42" s="53">
        <v>0.12</v>
      </c>
      <c r="AV42" s="53">
        <v>0.12</v>
      </c>
      <c r="AW42" s="53">
        <v>0.12</v>
      </c>
      <c r="AX42" s="53">
        <v>0.12</v>
      </c>
      <c r="AY42" s="53">
        <v>0.12</v>
      </c>
      <c r="AZ42" s="53">
        <v>0.12</v>
      </c>
      <c r="BA42" s="53">
        <v>0.12</v>
      </c>
      <c r="BB42" s="53">
        <v>0.12</v>
      </c>
      <c r="BC42" s="53">
        <v>0.12</v>
      </c>
      <c r="BD42" s="53">
        <v>0.12</v>
      </c>
      <c r="BE42" s="53">
        <v>0.12</v>
      </c>
      <c r="BF42" s="53">
        <v>0.12</v>
      </c>
      <c r="BG42" s="53">
        <v>0.12</v>
      </c>
      <c r="BH42" s="53">
        <v>0.12</v>
      </c>
      <c r="BI42" s="53">
        <v>0.12</v>
      </c>
      <c r="BJ42" s="53">
        <v>0.12</v>
      </c>
      <c r="BK42" s="53">
        <v>0.12</v>
      </c>
      <c r="BL42" s="53">
        <v>0.12</v>
      </c>
      <c r="BM42" s="53">
        <v>0.12</v>
      </c>
      <c r="BN42" s="53">
        <v>0.12</v>
      </c>
      <c r="BO42" s="53">
        <v>0.12</v>
      </c>
      <c r="BP42" s="53">
        <v>0.12</v>
      </c>
      <c r="BQ42" s="53">
        <v>0.12</v>
      </c>
      <c r="BR42" s="53">
        <v>0.12</v>
      </c>
      <c r="BS42" s="53">
        <v>0.12</v>
      </c>
      <c r="BT42" s="53">
        <v>0.12</v>
      </c>
      <c r="BU42" s="53">
        <v>0.12</v>
      </c>
      <c r="BV42" s="53">
        <v>0.12</v>
      </c>
      <c r="BW42" s="53">
        <v>0.12</v>
      </c>
      <c r="BX42" s="53">
        <v>0.12</v>
      </c>
      <c r="BY42" s="53">
        <v>0.12</v>
      </c>
      <c r="BZ42" s="53">
        <v>0.12</v>
      </c>
      <c r="CA42" s="53">
        <v>0.12</v>
      </c>
      <c r="CB42" s="53">
        <v>0.12</v>
      </c>
      <c r="CC42" s="53">
        <v>0.12</v>
      </c>
      <c r="CD42" s="53">
        <v>0.12</v>
      </c>
      <c r="CE42" s="53">
        <v>0.12</v>
      </c>
      <c r="CF42" s="53">
        <v>0.12</v>
      </c>
      <c r="CG42" s="53">
        <v>0.12</v>
      </c>
      <c r="CH42" s="53">
        <v>0.12</v>
      </c>
      <c r="CI42" s="53">
        <v>0.12</v>
      </c>
      <c r="CJ42" s="53">
        <v>0.12</v>
      </c>
      <c r="CK42" s="53">
        <v>0.12</v>
      </c>
      <c r="CL42" s="53">
        <v>0.12</v>
      </c>
      <c r="CM42" s="53">
        <v>0.12</v>
      </c>
      <c r="CN42" s="53">
        <v>0.12</v>
      </c>
      <c r="CO42" s="53">
        <v>0.12</v>
      </c>
      <c r="CP42" s="53">
        <v>0.12</v>
      </c>
      <c r="CQ42" s="53">
        <v>0.12</v>
      </c>
      <c r="CR42" s="53">
        <v>0.12</v>
      </c>
      <c r="CS42" s="53">
        <v>0.12</v>
      </c>
      <c r="CT42" s="53">
        <v>0.12</v>
      </c>
      <c r="CU42" s="53">
        <v>0.12</v>
      </c>
      <c r="CV42" s="53">
        <v>0.12</v>
      </c>
      <c r="CW42" s="53">
        <v>0.12</v>
      </c>
      <c r="CX42" s="53">
        <v>0.12</v>
      </c>
      <c r="CY42" s="53">
        <v>0.12</v>
      </c>
      <c r="CZ42" s="53">
        <v>0.12</v>
      </c>
      <c r="DA42" s="53">
        <v>0.12</v>
      </c>
      <c r="DB42" s="53">
        <v>0.12</v>
      </c>
      <c r="DC42" s="53">
        <v>0.12</v>
      </c>
      <c r="DD42" s="53">
        <v>0.12</v>
      </c>
      <c r="DE42" s="53">
        <v>0.12</v>
      </c>
      <c r="DF42" s="53">
        <v>0.12</v>
      </c>
      <c r="DG42" s="53">
        <v>0.12</v>
      </c>
      <c r="DH42" s="53">
        <v>0.12</v>
      </c>
      <c r="DI42" s="53">
        <v>0.12</v>
      </c>
      <c r="DJ42" s="53">
        <v>0.12</v>
      </c>
      <c r="DK42" s="53">
        <v>0.12</v>
      </c>
      <c r="DL42" s="53">
        <v>0.12</v>
      </c>
      <c r="DM42" s="53">
        <v>0.12</v>
      </c>
      <c r="DN42" s="53">
        <v>0.12</v>
      </c>
      <c r="DO42" s="53">
        <v>0.12</v>
      </c>
      <c r="DP42" s="53">
        <v>0.12</v>
      </c>
      <c r="DQ42" s="53">
        <v>0.12</v>
      </c>
      <c r="DR42" s="53">
        <v>0.12</v>
      </c>
      <c r="DS42" s="53">
        <v>0.12</v>
      </c>
      <c r="DT42" s="53">
        <v>0.12</v>
      </c>
      <c r="DU42" s="53">
        <v>0.12</v>
      </c>
      <c r="DV42" s="53">
        <v>0.12</v>
      </c>
      <c r="DW42" s="53">
        <v>0.12</v>
      </c>
      <c r="DX42" s="53">
        <v>0.12</v>
      </c>
      <c r="DY42" s="53">
        <v>0.12</v>
      </c>
      <c r="DZ42" s="53">
        <v>0.12</v>
      </c>
      <c r="EA42" s="53">
        <v>0.12</v>
      </c>
      <c r="EB42" s="53">
        <v>0.12</v>
      </c>
      <c r="EC42" s="53">
        <v>0.12</v>
      </c>
      <c r="ED42" s="53">
        <v>0.12</v>
      </c>
      <c r="EE42" s="53">
        <v>0.12</v>
      </c>
      <c r="EF42" s="53">
        <v>0.12</v>
      </c>
      <c r="EG42" s="53">
        <v>0.12</v>
      </c>
      <c r="EH42" s="53">
        <v>0.12</v>
      </c>
      <c r="EI42" s="53">
        <v>0.12</v>
      </c>
      <c r="EJ42" s="53">
        <v>0.12</v>
      </c>
      <c r="EK42" s="53">
        <v>0.12</v>
      </c>
      <c r="EL42" s="53">
        <v>0.12</v>
      </c>
      <c r="EM42" s="53">
        <v>0.12</v>
      </c>
      <c r="EN42" s="53">
        <v>0.12</v>
      </c>
      <c r="EO42" s="53">
        <v>0.12</v>
      </c>
      <c r="EP42" s="53">
        <v>0.12</v>
      </c>
      <c r="EQ42" s="53">
        <v>0.12</v>
      </c>
      <c r="ER42" s="53">
        <v>0.12</v>
      </c>
      <c r="ES42" s="53">
        <v>0.12</v>
      </c>
      <c r="ET42" s="53">
        <v>0.12</v>
      </c>
      <c r="EU42" s="53">
        <v>0.12</v>
      </c>
      <c r="EV42" s="53">
        <v>0.12</v>
      </c>
      <c r="EW42" s="53">
        <v>0.12</v>
      </c>
      <c r="EX42" s="53">
        <v>0.12</v>
      </c>
      <c r="EY42" s="53">
        <v>0.12</v>
      </c>
      <c r="EZ42" s="53">
        <v>0.12</v>
      </c>
      <c r="FA42" s="53">
        <v>0.12</v>
      </c>
      <c r="FB42" s="53">
        <v>0.12</v>
      </c>
      <c r="FC42" s="53">
        <v>0.12</v>
      </c>
      <c r="FD42" s="53">
        <v>0.12</v>
      </c>
      <c r="FE42" s="53">
        <v>0.12</v>
      </c>
      <c r="FF42" s="53">
        <v>0.12</v>
      </c>
      <c r="FG42" s="53">
        <v>0.12</v>
      </c>
      <c r="FH42" s="53">
        <v>0.12</v>
      </c>
      <c r="FI42" s="53">
        <v>0.12</v>
      </c>
      <c r="FJ42" s="53">
        <v>0.12</v>
      </c>
      <c r="FK42" s="53">
        <v>0.12</v>
      </c>
      <c r="FL42" s="53">
        <v>0.12</v>
      </c>
      <c r="FM42" s="53">
        <v>0.12</v>
      </c>
      <c r="FN42" s="53">
        <v>0.12</v>
      </c>
      <c r="FO42" s="53">
        <v>0.12</v>
      </c>
      <c r="FP42" s="53">
        <v>0.12</v>
      </c>
      <c r="FQ42" s="53">
        <v>0.12</v>
      </c>
      <c r="FR42" s="53">
        <v>0.12</v>
      </c>
      <c r="FS42" s="53">
        <v>0.12</v>
      </c>
      <c r="FT42" s="54">
        <v>0.12</v>
      </c>
      <c r="FU42" s="53">
        <v>0.12</v>
      </c>
      <c r="FV42" s="53">
        <v>0.12</v>
      </c>
      <c r="FW42" s="53">
        <v>0.12</v>
      </c>
      <c r="FX42" s="53">
        <v>0.12</v>
      </c>
      <c r="FY42" s="53"/>
      <c r="FZ42" s="16"/>
      <c r="GA42" s="16"/>
      <c r="GB42" s="16"/>
      <c r="GC42" s="16"/>
      <c r="GD42" s="16"/>
      <c r="GE42" s="39"/>
      <c r="GF42" s="39"/>
      <c r="GG42" s="4"/>
      <c r="GH42" s="4"/>
      <c r="GI42" s="4"/>
      <c r="GJ42" s="4"/>
      <c r="GK42" s="4"/>
      <c r="GL42" s="4"/>
      <c r="GM42" s="4"/>
    </row>
    <row r="43" spans="1:256" x14ac:dyDescent="0.25">
      <c r="A43" s="3" t="s">
        <v>315</v>
      </c>
      <c r="B43" s="49" t="s">
        <v>316</v>
      </c>
      <c r="C43" s="49">
        <v>0</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48">
        <v>0</v>
      </c>
      <c r="AE43" s="48">
        <v>0</v>
      </c>
      <c r="AF43" s="48">
        <v>0</v>
      </c>
      <c r="AG43" s="48">
        <v>0</v>
      </c>
      <c r="AH43" s="48">
        <v>0</v>
      </c>
      <c r="AI43" s="48">
        <v>0</v>
      </c>
      <c r="AJ43" s="48">
        <v>0</v>
      </c>
      <c r="AK43" s="48">
        <v>0</v>
      </c>
      <c r="AL43" s="48">
        <v>0</v>
      </c>
      <c r="AM43" s="48">
        <v>0</v>
      </c>
      <c r="AN43" s="48">
        <v>0</v>
      </c>
      <c r="AO43" s="48">
        <v>0</v>
      </c>
      <c r="AP43" s="48">
        <v>0</v>
      </c>
      <c r="AQ43" s="48">
        <v>0</v>
      </c>
      <c r="AR43" s="48">
        <v>0</v>
      </c>
      <c r="AS43" s="48">
        <v>0</v>
      </c>
      <c r="AT43" s="48">
        <v>0</v>
      </c>
      <c r="AU43" s="48">
        <v>0</v>
      </c>
      <c r="AV43" s="48">
        <v>0</v>
      </c>
      <c r="AW43" s="48">
        <v>0</v>
      </c>
      <c r="AX43" s="48">
        <v>0</v>
      </c>
      <c r="AY43" s="48">
        <v>0</v>
      </c>
      <c r="AZ43" s="48">
        <v>0</v>
      </c>
      <c r="BA43" s="48">
        <v>0</v>
      </c>
      <c r="BB43" s="48">
        <v>0</v>
      </c>
      <c r="BC43" s="48">
        <v>0</v>
      </c>
      <c r="BD43" s="48">
        <v>0</v>
      </c>
      <c r="BE43" s="48">
        <v>0</v>
      </c>
      <c r="BF43" s="48">
        <v>0</v>
      </c>
      <c r="BG43" s="48">
        <v>0</v>
      </c>
      <c r="BH43" s="48">
        <v>0</v>
      </c>
      <c r="BI43" s="48">
        <v>0</v>
      </c>
      <c r="BJ43" s="48">
        <v>0</v>
      </c>
      <c r="BK43" s="48">
        <v>0</v>
      </c>
      <c r="BL43" s="48">
        <v>0</v>
      </c>
      <c r="BM43" s="48">
        <v>0</v>
      </c>
      <c r="BN43" s="48">
        <v>0</v>
      </c>
      <c r="BO43" s="48">
        <v>0</v>
      </c>
      <c r="BP43" s="48">
        <v>0</v>
      </c>
      <c r="BQ43" s="48">
        <v>0</v>
      </c>
      <c r="BR43" s="48">
        <v>0</v>
      </c>
      <c r="BS43" s="48">
        <v>0</v>
      </c>
      <c r="BT43" s="48">
        <v>0</v>
      </c>
      <c r="BU43" s="48">
        <v>0</v>
      </c>
      <c r="BV43" s="48">
        <v>0</v>
      </c>
      <c r="BW43" s="48">
        <v>0</v>
      </c>
      <c r="BX43" s="48">
        <v>0</v>
      </c>
      <c r="BY43" s="48">
        <v>0</v>
      </c>
      <c r="BZ43" s="48">
        <v>0</v>
      </c>
      <c r="CA43" s="48">
        <v>0</v>
      </c>
      <c r="CB43" s="48">
        <v>0</v>
      </c>
      <c r="CC43" s="48">
        <v>0</v>
      </c>
      <c r="CD43" s="48">
        <v>0</v>
      </c>
      <c r="CE43" s="48">
        <v>0</v>
      </c>
      <c r="CF43" s="48">
        <v>0</v>
      </c>
      <c r="CG43" s="48">
        <v>0</v>
      </c>
      <c r="CH43" s="48">
        <v>0</v>
      </c>
      <c r="CI43" s="48">
        <v>0</v>
      </c>
      <c r="CJ43" s="48">
        <v>0</v>
      </c>
      <c r="CK43" s="48">
        <v>0</v>
      </c>
      <c r="CL43" s="48">
        <v>0</v>
      </c>
      <c r="CM43" s="48">
        <v>0</v>
      </c>
      <c r="CN43" s="48">
        <v>0</v>
      </c>
      <c r="CO43" s="48">
        <v>0</v>
      </c>
      <c r="CP43" s="48">
        <v>0</v>
      </c>
      <c r="CQ43" s="48">
        <v>0</v>
      </c>
      <c r="CR43" s="48">
        <v>0</v>
      </c>
      <c r="CS43" s="48">
        <v>0</v>
      </c>
      <c r="CT43" s="48">
        <v>0</v>
      </c>
      <c r="CU43" s="48">
        <v>0</v>
      </c>
      <c r="CV43" s="48">
        <v>0</v>
      </c>
      <c r="CW43" s="48">
        <v>0</v>
      </c>
      <c r="CX43" s="48">
        <v>0</v>
      </c>
      <c r="CY43" s="48">
        <v>0</v>
      </c>
      <c r="CZ43" s="48">
        <v>0</v>
      </c>
      <c r="DA43" s="48">
        <v>0</v>
      </c>
      <c r="DB43" s="48">
        <v>0</v>
      </c>
      <c r="DC43" s="48">
        <v>0</v>
      </c>
      <c r="DD43" s="48">
        <v>0</v>
      </c>
      <c r="DE43" s="48">
        <v>0</v>
      </c>
      <c r="DF43" s="48">
        <v>0</v>
      </c>
      <c r="DG43" s="48">
        <v>0</v>
      </c>
      <c r="DH43" s="48">
        <v>0</v>
      </c>
      <c r="DI43" s="48">
        <v>0</v>
      </c>
      <c r="DJ43" s="48">
        <v>0</v>
      </c>
      <c r="DK43" s="48">
        <v>0</v>
      </c>
      <c r="DL43" s="48">
        <v>0</v>
      </c>
      <c r="DM43" s="48">
        <v>0</v>
      </c>
      <c r="DN43" s="48">
        <v>0</v>
      </c>
      <c r="DO43" s="48">
        <v>0</v>
      </c>
      <c r="DP43" s="48">
        <v>0</v>
      </c>
      <c r="DQ43" s="48">
        <v>0</v>
      </c>
      <c r="DR43" s="48">
        <v>0</v>
      </c>
      <c r="DS43" s="48">
        <v>0</v>
      </c>
      <c r="DT43" s="48">
        <v>0</v>
      </c>
      <c r="DU43" s="48">
        <v>0</v>
      </c>
      <c r="DV43" s="48">
        <v>0</v>
      </c>
      <c r="DW43" s="48">
        <v>0</v>
      </c>
      <c r="DX43" s="48">
        <v>0</v>
      </c>
      <c r="DY43" s="48">
        <v>0</v>
      </c>
      <c r="DZ43" s="48">
        <v>0</v>
      </c>
      <c r="EA43" s="48">
        <v>0</v>
      </c>
      <c r="EB43" s="48">
        <v>0</v>
      </c>
      <c r="EC43" s="48">
        <v>0</v>
      </c>
      <c r="ED43" s="48">
        <v>0</v>
      </c>
      <c r="EE43" s="48">
        <v>0</v>
      </c>
      <c r="EF43" s="48">
        <v>0</v>
      </c>
      <c r="EG43" s="48">
        <v>0</v>
      </c>
      <c r="EH43" s="48">
        <v>0</v>
      </c>
      <c r="EI43" s="48">
        <v>0</v>
      </c>
      <c r="EJ43" s="48">
        <v>0</v>
      </c>
      <c r="EK43" s="48">
        <v>0</v>
      </c>
      <c r="EL43" s="48">
        <v>0</v>
      </c>
      <c r="EM43" s="48">
        <v>0</v>
      </c>
      <c r="EN43" s="48">
        <v>0</v>
      </c>
      <c r="EO43" s="48">
        <v>0</v>
      </c>
      <c r="EP43" s="48">
        <v>0</v>
      </c>
      <c r="EQ43" s="48">
        <v>0</v>
      </c>
      <c r="ER43" s="48">
        <v>0</v>
      </c>
      <c r="ES43" s="48">
        <v>0</v>
      </c>
      <c r="ET43" s="48">
        <v>0</v>
      </c>
      <c r="EU43" s="48">
        <v>0</v>
      </c>
      <c r="EV43" s="48">
        <v>0</v>
      </c>
      <c r="EW43" s="48">
        <v>0</v>
      </c>
      <c r="EX43" s="48">
        <v>0</v>
      </c>
      <c r="EY43" s="48">
        <v>0</v>
      </c>
      <c r="EZ43" s="48">
        <v>0</v>
      </c>
      <c r="FA43" s="48">
        <v>0</v>
      </c>
      <c r="FB43" s="48">
        <v>0</v>
      </c>
      <c r="FC43" s="48">
        <v>0</v>
      </c>
      <c r="FD43" s="48">
        <v>0</v>
      </c>
      <c r="FE43" s="48">
        <v>0</v>
      </c>
      <c r="FF43" s="48">
        <v>0</v>
      </c>
      <c r="FG43" s="48">
        <v>0</v>
      </c>
      <c r="FH43" s="48">
        <v>0</v>
      </c>
      <c r="FI43" s="48">
        <v>0</v>
      </c>
      <c r="FJ43" s="48">
        <v>0</v>
      </c>
      <c r="FK43" s="48">
        <v>0</v>
      </c>
      <c r="FL43" s="48">
        <v>0</v>
      </c>
      <c r="FM43" s="48">
        <v>0</v>
      </c>
      <c r="FN43" s="48">
        <v>0</v>
      </c>
      <c r="FO43" s="48">
        <v>0</v>
      </c>
      <c r="FP43" s="48">
        <v>0</v>
      </c>
      <c r="FQ43" s="48">
        <v>0</v>
      </c>
      <c r="FR43" s="48">
        <v>0</v>
      </c>
      <c r="FS43" s="48">
        <v>0</v>
      </c>
      <c r="FT43" s="49">
        <v>0</v>
      </c>
      <c r="FU43" s="48">
        <v>0</v>
      </c>
      <c r="FV43" s="48">
        <v>0</v>
      </c>
      <c r="FW43" s="48">
        <v>0</v>
      </c>
      <c r="FX43" s="48">
        <v>0</v>
      </c>
      <c r="FY43" s="48"/>
      <c r="FZ43" s="16"/>
      <c r="GA43" s="16"/>
      <c r="GB43" s="16"/>
      <c r="GC43" s="16"/>
      <c r="GD43" s="16"/>
      <c r="GE43" s="39"/>
      <c r="GF43" s="39"/>
      <c r="GG43" s="4"/>
      <c r="GH43" s="4"/>
      <c r="GI43" s="4"/>
      <c r="GJ43" s="4"/>
      <c r="GK43" s="4"/>
      <c r="GL43" s="4"/>
      <c r="GM43" s="4"/>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256" x14ac:dyDescent="0.25">
      <c r="A44" s="13"/>
      <c r="B44" s="13"/>
      <c r="C44" s="54"/>
      <c r="D44" s="53"/>
      <c r="E44" s="53"/>
      <c r="F44" s="53"/>
      <c r="G44" s="53"/>
      <c r="H44" s="53"/>
      <c r="I44" s="53"/>
      <c r="J44" s="53"/>
      <c r="K44" s="53"/>
      <c r="L44" s="53"/>
      <c r="M44" s="53"/>
      <c r="N44" s="53"/>
      <c r="O44" s="53"/>
      <c r="P44" s="53"/>
      <c r="Q44" s="53"/>
      <c r="R44" s="53"/>
      <c r="S44" s="53"/>
      <c r="T44" s="53"/>
      <c r="U44" s="53"/>
      <c r="V44" s="53"/>
      <c r="W44" s="54"/>
      <c r="X44" s="53"/>
      <c r="Y44" s="53"/>
      <c r="Z44" s="53"/>
      <c r="AA44" s="53"/>
      <c r="AB44" s="53"/>
      <c r="AC44" s="53"/>
      <c r="AD44" s="53"/>
      <c r="AE44" s="53"/>
      <c r="AF44" s="53"/>
      <c r="AG44" s="54"/>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4"/>
      <c r="CX44" s="53"/>
      <c r="CY44" s="53"/>
      <c r="CZ44" s="53"/>
      <c r="DA44" s="53"/>
      <c r="DB44" s="53"/>
      <c r="DC44" s="53"/>
      <c r="DD44" s="53"/>
      <c r="DE44" s="53"/>
      <c r="DF44" s="53"/>
      <c r="DG44" s="53"/>
      <c r="DH44" s="53"/>
      <c r="DI44" s="53"/>
      <c r="DJ44" s="53"/>
      <c r="DK44" s="53"/>
      <c r="DL44" s="53"/>
      <c r="DM44" s="53"/>
      <c r="DN44" s="53"/>
      <c r="DO44" s="53"/>
      <c r="DP44" s="53"/>
      <c r="DQ44" s="53"/>
      <c r="DR44" s="53"/>
      <c r="DS44" s="53"/>
      <c r="DT44" s="53"/>
      <c r="DU44" s="53"/>
      <c r="DV44" s="53"/>
      <c r="DW44" s="53"/>
      <c r="DX44" s="53"/>
      <c r="DY44" s="53"/>
      <c r="DZ44" s="53"/>
      <c r="EA44" s="53"/>
      <c r="EB44" s="53"/>
      <c r="EC44" s="53"/>
      <c r="ED44" s="53"/>
      <c r="EE44" s="53"/>
      <c r="EF44" s="53"/>
      <c r="EG44" s="53"/>
      <c r="EH44" s="53"/>
      <c r="EI44" s="53"/>
      <c r="EJ44" s="53"/>
      <c r="EK44" s="53"/>
      <c r="EL44" s="53"/>
      <c r="EM44" s="53"/>
      <c r="EN44" s="53"/>
      <c r="EO44" s="53"/>
      <c r="EP44" s="53"/>
      <c r="EQ44" s="53"/>
      <c r="ER44" s="53"/>
      <c r="ES44" s="53"/>
      <c r="ET44" s="53"/>
      <c r="EU44" s="53"/>
      <c r="EV44" s="53"/>
      <c r="EW44" s="53"/>
      <c r="EX44" s="53"/>
      <c r="EY44" s="53"/>
      <c r="EZ44" s="53"/>
      <c r="FA44" s="53"/>
      <c r="FB44" s="54"/>
      <c r="FC44" s="53"/>
      <c r="FD44" s="53"/>
      <c r="FE44" s="53"/>
      <c r="FF44" s="53"/>
      <c r="FG44" s="53"/>
      <c r="FH44" s="53"/>
      <c r="FI44" s="53"/>
      <c r="FJ44" s="53"/>
      <c r="FK44" s="53"/>
      <c r="FL44" s="53"/>
      <c r="FM44" s="53"/>
      <c r="FN44" s="53"/>
      <c r="FO44" s="54"/>
      <c r="FP44" s="53"/>
      <c r="FQ44" s="53"/>
      <c r="FR44" s="53"/>
      <c r="FS44" s="53"/>
      <c r="FT44" s="54"/>
      <c r="FU44" s="53"/>
      <c r="FV44" s="53"/>
      <c r="FW44" s="53"/>
      <c r="FX44" s="53"/>
      <c r="FY44" s="53"/>
      <c r="FZ44" s="56"/>
      <c r="GA44" s="56"/>
      <c r="GB44" s="16"/>
      <c r="GC44" s="16"/>
      <c r="GD44" s="16"/>
      <c r="GE44" s="39"/>
      <c r="GF44" s="39"/>
      <c r="GG44" s="4"/>
      <c r="GH44" s="4"/>
      <c r="GI44" s="4"/>
      <c r="GJ44" s="4"/>
      <c r="GK44" s="4"/>
      <c r="GL44" s="4"/>
      <c r="GM44" s="4"/>
      <c r="GN44" s="32"/>
      <c r="GO44" s="32"/>
      <c r="GP44" s="32"/>
      <c r="GQ44" s="32"/>
      <c r="GR44" s="32"/>
      <c r="GS44" s="32"/>
      <c r="GT44" s="32"/>
      <c r="GU44" s="32"/>
      <c r="GV44" s="32"/>
      <c r="GW44" s="32"/>
      <c r="GX44" s="32"/>
      <c r="GY44" s="32"/>
      <c r="GZ44" s="32"/>
      <c r="HA44" s="32"/>
      <c r="HB44" s="32"/>
      <c r="HC44" s="32"/>
      <c r="HD44" s="32"/>
      <c r="HE44" s="32"/>
      <c r="HF44" s="32"/>
      <c r="HG44" s="32"/>
      <c r="HH44" s="32"/>
      <c r="HI44" s="32"/>
      <c r="HJ44" s="32"/>
      <c r="HK44" s="32"/>
      <c r="HL44" s="32"/>
      <c r="HM44" s="32"/>
      <c r="HN44" s="32"/>
      <c r="HO44" s="32"/>
      <c r="HP44" s="32"/>
      <c r="HQ44" s="32"/>
      <c r="HR44" s="32"/>
      <c r="HS44" s="32"/>
      <c r="HT44" s="32"/>
      <c r="HU44" s="32"/>
      <c r="HV44" s="32"/>
      <c r="HW44" s="32"/>
      <c r="HX44" s="32"/>
      <c r="HY44" s="32"/>
      <c r="HZ44" s="32"/>
      <c r="IA44" s="32"/>
      <c r="IB44" s="32"/>
      <c r="IC44" s="32"/>
      <c r="ID44" s="32"/>
      <c r="IE44" s="32"/>
      <c r="IF44" s="32"/>
      <c r="IG44" s="32"/>
      <c r="IH44" s="32"/>
      <c r="II44" s="32"/>
      <c r="IJ44" s="32"/>
      <c r="IK44" s="32"/>
      <c r="IL44" s="32"/>
      <c r="IM44" s="32"/>
      <c r="IN44" s="32"/>
      <c r="IO44" s="32"/>
      <c r="IP44" s="32"/>
      <c r="IQ44" s="32"/>
      <c r="IR44" s="32"/>
      <c r="IS44" s="32"/>
      <c r="IT44" s="32"/>
      <c r="IU44" s="32"/>
      <c r="IV44" s="32"/>
    </row>
    <row r="45" spans="1:256" s="59" customFormat="1" ht="15.6" x14ac:dyDescent="0.3">
      <c r="A45" s="13"/>
      <c r="B45" s="47" t="s">
        <v>317</v>
      </c>
      <c r="C45" s="49"/>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c r="BX45" s="48"/>
      <c r="BY45" s="48"/>
      <c r="BZ45" s="48"/>
      <c r="CA45" s="48"/>
      <c r="CB45" s="48"/>
      <c r="CC45" s="48"/>
      <c r="CD45" s="48"/>
      <c r="CE45" s="48"/>
      <c r="CF45" s="48"/>
      <c r="CG45" s="48"/>
      <c r="CH45" s="48"/>
      <c r="CI45" s="48"/>
      <c r="CJ45" s="48"/>
      <c r="CK45" s="48"/>
      <c r="CL45" s="48"/>
      <c r="CM45" s="48"/>
      <c r="CN45" s="48"/>
      <c r="CO45" s="48"/>
      <c r="CP45" s="48"/>
      <c r="CQ45" s="48"/>
      <c r="CR45" s="48"/>
      <c r="CS45" s="48"/>
      <c r="CT45" s="48"/>
      <c r="CU45" s="48"/>
      <c r="CV45" s="48"/>
      <c r="CW45" s="48"/>
      <c r="CX45" s="48"/>
      <c r="CY45" s="48"/>
      <c r="CZ45" s="48"/>
      <c r="DA45" s="48"/>
      <c r="DB45" s="48"/>
      <c r="DC45" s="48"/>
      <c r="DD45" s="48"/>
      <c r="DE45" s="48"/>
      <c r="DF45" s="48"/>
      <c r="DG45" s="48"/>
      <c r="DH45" s="48"/>
      <c r="DI45" s="48"/>
      <c r="DJ45" s="48"/>
      <c r="DK45" s="48"/>
      <c r="DL45" s="48"/>
      <c r="DM45" s="48"/>
      <c r="DN45" s="48"/>
      <c r="DO45" s="48"/>
      <c r="DP45" s="48"/>
      <c r="DQ45" s="48"/>
      <c r="DR45" s="48"/>
      <c r="DS45" s="48"/>
      <c r="DT45" s="48"/>
      <c r="DU45" s="48"/>
      <c r="DV45" s="48"/>
      <c r="DW45" s="48"/>
      <c r="DX45" s="48"/>
      <c r="DY45" s="48"/>
      <c r="DZ45" s="48"/>
      <c r="EA45" s="48"/>
      <c r="EB45" s="48"/>
      <c r="EC45" s="48"/>
      <c r="ED45" s="48"/>
      <c r="EE45" s="48"/>
      <c r="EF45" s="48"/>
      <c r="EG45" s="48"/>
      <c r="EH45" s="48"/>
      <c r="EI45" s="48"/>
      <c r="EJ45" s="48"/>
      <c r="EK45" s="48"/>
      <c r="EL45" s="48"/>
      <c r="EM45" s="48"/>
      <c r="EN45" s="48"/>
      <c r="EO45" s="48"/>
      <c r="EP45" s="48"/>
      <c r="EQ45" s="48"/>
      <c r="ER45" s="48"/>
      <c r="ES45" s="48"/>
      <c r="ET45" s="48"/>
      <c r="EU45" s="48"/>
      <c r="EV45" s="48"/>
      <c r="EW45" s="48"/>
      <c r="EX45" s="48"/>
      <c r="EY45" s="48"/>
      <c r="EZ45" s="48"/>
      <c r="FA45" s="48"/>
      <c r="FB45" s="48"/>
      <c r="FC45" s="48"/>
      <c r="FD45" s="48"/>
      <c r="FE45" s="48"/>
      <c r="FF45" s="48"/>
      <c r="FG45" s="48"/>
      <c r="FH45" s="48"/>
      <c r="FI45" s="48"/>
      <c r="FJ45" s="48"/>
      <c r="FK45" s="48"/>
      <c r="FL45" s="48"/>
      <c r="FM45" s="48"/>
      <c r="FN45" s="48"/>
      <c r="FO45" s="48"/>
      <c r="FP45" s="48"/>
      <c r="FQ45" s="48"/>
      <c r="FR45" s="48"/>
      <c r="FS45" s="48"/>
      <c r="FT45" s="48"/>
      <c r="FU45" s="48"/>
      <c r="FV45" s="48"/>
      <c r="FW45" s="48"/>
      <c r="FX45" s="48"/>
      <c r="FY45" s="48"/>
      <c r="FZ45" s="56"/>
      <c r="GA45" s="57"/>
      <c r="GB45" s="16"/>
      <c r="GC45" s="16"/>
      <c r="GD45" s="16"/>
      <c r="GE45" s="16"/>
      <c r="GF45" s="16"/>
      <c r="GG45" s="48"/>
      <c r="GH45" s="48"/>
      <c r="GI45" s="48"/>
      <c r="GJ45" s="48"/>
      <c r="GK45" s="48"/>
      <c r="GL45" s="48"/>
      <c r="GM45" s="48"/>
      <c r="GN45" s="58"/>
      <c r="GO45" s="58"/>
      <c r="GP45" s="58"/>
      <c r="GQ45" s="58"/>
      <c r="GR45" s="58"/>
      <c r="GS45" s="58"/>
      <c r="GT45" s="58"/>
      <c r="GU45" s="58"/>
      <c r="GV45" s="58"/>
      <c r="GW45" s="58"/>
      <c r="GX45" s="58"/>
      <c r="GY45" s="58"/>
      <c r="GZ45" s="58"/>
      <c r="HA45" s="58"/>
      <c r="HB45" s="58"/>
      <c r="HC45" s="58"/>
      <c r="HD45" s="58"/>
      <c r="HE45" s="58"/>
      <c r="HF45" s="58"/>
      <c r="HG45" s="58"/>
      <c r="HH45" s="58"/>
      <c r="HI45" s="58"/>
      <c r="HJ45" s="58"/>
      <c r="HK45" s="58"/>
      <c r="HL45" s="58"/>
      <c r="HM45" s="58"/>
      <c r="HN45" s="58"/>
      <c r="HO45" s="58"/>
      <c r="HP45" s="58"/>
      <c r="HQ45" s="58"/>
      <c r="HR45" s="58"/>
      <c r="HS45" s="58"/>
      <c r="HT45" s="58"/>
      <c r="HU45" s="58"/>
      <c r="HV45" s="58"/>
      <c r="HW45" s="58"/>
      <c r="HX45" s="58"/>
      <c r="HY45" s="58"/>
      <c r="HZ45" s="58"/>
      <c r="IA45" s="58"/>
      <c r="IB45" s="58"/>
      <c r="IC45" s="58"/>
      <c r="ID45" s="58"/>
      <c r="IE45" s="58"/>
      <c r="IF45" s="58"/>
      <c r="IG45" s="17"/>
      <c r="IH45" s="17"/>
      <c r="II45" s="17"/>
      <c r="IJ45" s="17"/>
      <c r="IK45" s="17"/>
      <c r="IL45" s="17"/>
      <c r="IM45" s="17"/>
      <c r="IN45" s="17"/>
      <c r="IO45" s="17"/>
      <c r="IP45" s="17"/>
      <c r="IQ45" s="17"/>
      <c r="IR45" s="17"/>
      <c r="IS45" s="17"/>
      <c r="IT45" s="17"/>
      <c r="IU45" s="17"/>
      <c r="IV45" s="17"/>
    </row>
    <row r="46" spans="1:256" s="17" customFormat="1" x14ac:dyDescent="0.25">
      <c r="A46" s="60" t="s">
        <v>318</v>
      </c>
      <c r="B46" s="61" t="s">
        <v>319</v>
      </c>
      <c r="C46" s="62">
        <v>1566175.82</v>
      </c>
      <c r="D46" s="62">
        <v>5582763.0700000003</v>
      </c>
      <c r="E46" s="62">
        <v>1600694.34</v>
      </c>
      <c r="F46" s="62">
        <v>3004575.61</v>
      </c>
      <c r="G46" s="62">
        <v>287984.68</v>
      </c>
      <c r="H46" s="62">
        <v>223266.16</v>
      </c>
      <c r="I46" s="62">
        <v>1452025.08</v>
      </c>
      <c r="J46" s="62">
        <v>506300.5</v>
      </c>
      <c r="K46" s="62">
        <v>119354.04</v>
      </c>
      <c r="L46" s="62">
        <v>933925.58</v>
      </c>
      <c r="M46" s="62">
        <v>330781.03000000003</v>
      </c>
      <c r="N46" s="62">
        <v>10101071.029999999</v>
      </c>
      <c r="O46" s="62">
        <v>3389254.78</v>
      </c>
      <c r="P46" s="62">
        <v>75974.91</v>
      </c>
      <c r="Q46" s="62">
        <v>5035821.2699999996</v>
      </c>
      <c r="R46" s="62">
        <v>127684.04</v>
      </c>
      <c r="S46" s="62">
        <v>575759.32999999996</v>
      </c>
      <c r="T46" s="62">
        <v>68131.87</v>
      </c>
      <c r="U46" s="62">
        <v>40051.4</v>
      </c>
      <c r="V46" s="62">
        <v>94255.7</v>
      </c>
      <c r="W46" s="62">
        <v>22526.81</v>
      </c>
      <c r="X46" s="62">
        <v>19024.060000000001</v>
      </c>
      <c r="Y46" s="62">
        <v>114462.77</v>
      </c>
      <c r="Z46" s="62">
        <v>17778.060000000001</v>
      </c>
      <c r="AA46" s="62">
        <v>5455740.75</v>
      </c>
      <c r="AB46" s="62">
        <v>11331521.210000001</v>
      </c>
      <c r="AC46" s="62">
        <v>372537.84</v>
      </c>
      <c r="AD46" s="62">
        <v>485584.79</v>
      </c>
      <c r="AE46" s="62">
        <v>37075.4</v>
      </c>
      <c r="AF46" s="62">
        <v>64278.53</v>
      </c>
      <c r="AG46" s="63">
        <v>353591.59</v>
      </c>
      <c r="AH46" s="62">
        <v>147345.20000000001</v>
      </c>
      <c r="AI46" s="62">
        <v>50339.06</v>
      </c>
      <c r="AJ46" s="62">
        <v>116387.35</v>
      </c>
      <c r="AK46" s="62">
        <v>8412.2199999999993</v>
      </c>
      <c r="AL46" s="62">
        <v>126231.03</v>
      </c>
      <c r="AM46" s="62">
        <v>78230.02</v>
      </c>
      <c r="AN46" s="62">
        <v>356483.53</v>
      </c>
      <c r="AO46" s="62">
        <v>1347013.97</v>
      </c>
      <c r="AP46" s="62">
        <v>29216181.890000001</v>
      </c>
      <c r="AQ46" s="62">
        <v>111243.11</v>
      </c>
      <c r="AR46" s="62">
        <v>16420913.42</v>
      </c>
      <c r="AS46" s="62">
        <v>2105124.02</v>
      </c>
      <c r="AT46" s="62">
        <v>1205096.23</v>
      </c>
      <c r="AU46" s="62">
        <v>145018.23000000001</v>
      </c>
      <c r="AV46" s="62">
        <v>82271.59</v>
      </c>
      <c r="AW46" s="62">
        <v>86860.39</v>
      </c>
      <c r="AX46" s="62">
        <v>54656.49</v>
      </c>
      <c r="AY46" s="62">
        <v>143506.49</v>
      </c>
      <c r="AZ46" s="62">
        <v>1001052.56</v>
      </c>
      <c r="BA46" s="62">
        <v>949634.79</v>
      </c>
      <c r="BB46" s="62">
        <v>384513.81</v>
      </c>
      <c r="BC46" s="62">
        <v>7304398.5099999998</v>
      </c>
      <c r="BD46" s="62">
        <v>1343287.14</v>
      </c>
      <c r="BE46" s="62">
        <v>323982.49</v>
      </c>
      <c r="BF46" s="62">
        <v>5588442.04</v>
      </c>
      <c r="BG46" s="62">
        <v>120478.95</v>
      </c>
      <c r="BH46" s="62">
        <v>119334.84</v>
      </c>
      <c r="BI46" s="62">
        <v>15980.23</v>
      </c>
      <c r="BJ46" s="62">
        <v>1523309.07</v>
      </c>
      <c r="BK46" s="62">
        <v>2054604.31</v>
      </c>
      <c r="BL46" s="62">
        <v>13577.56</v>
      </c>
      <c r="BM46" s="62">
        <v>64733.51</v>
      </c>
      <c r="BN46" s="62">
        <v>1051968.3999999999</v>
      </c>
      <c r="BO46" s="62">
        <v>378332.85</v>
      </c>
      <c r="BP46" s="62">
        <v>226298.14</v>
      </c>
      <c r="BQ46" s="62">
        <v>1488888.26</v>
      </c>
      <c r="BR46" s="62">
        <v>297371.87</v>
      </c>
      <c r="BS46" s="62">
        <v>175155.61</v>
      </c>
      <c r="BT46" s="62">
        <v>125600.51</v>
      </c>
      <c r="BU46" s="62">
        <v>134910.79</v>
      </c>
      <c r="BV46" s="62">
        <v>634535.35</v>
      </c>
      <c r="BW46" s="62">
        <v>643842.82999999996</v>
      </c>
      <c r="BX46" s="62">
        <v>52986.14</v>
      </c>
      <c r="BY46" s="62">
        <v>274145.89</v>
      </c>
      <c r="BZ46" s="62">
        <v>107501.18</v>
      </c>
      <c r="CA46" s="62">
        <v>320667.09000000003</v>
      </c>
      <c r="CB46" s="62">
        <v>21936978.27</v>
      </c>
      <c r="CC46" s="62">
        <v>85192.01</v>
      </c>
      <c r="CD46" s="62">
        <v>33009.620000000003</v>
      </c>
      <c r="CE46" s="62">
        <v>76020.259999999995</v>
      </c>
      <c r="CF46" s="62">
        <v>87593.82</v>
      </c>
      <c r="CG46" s="62">
        <v>68959.820000000007</v>
      </c>
      <c r="CH46" s="62">
        <v>46839.85</v>
      </c>
      <c r="CI46" s="62">
        <v>1243320.31</v>
      </c>
      <c r="CJ46" s="62">
        <v>315779</v>
      </c>
      <c r="CK46" s="62">
        <v>1206641.6100000001</v>
      </c>
      <c r="CL46" s="62">
        <v>205487.72</v>
      </c>
      <c r="CM46" s="62">
        <v>65667.350000000006</v>
      </c>
      <c r="CN46" s="62">
        <v>8381279.3399999999</v>
      </c>
      <c r="CO46" s="62">
        <v>3468099.03</v>
      </c>
      <c r="CP46" s="62">
        <v>700007.17</v>
      </c>
      <c r="CQ46" s="62">
        <v>228874.73</v>
      </c>
      <c r="CR46" s="62">
        <v>55224.18</v>
      </c>
      <c r="CS46" s="62">
        <v>217491.73</v>
      </c>
      <c r="CT46" s="62">
        <v>65444.35</v>
      </c>
      <c r="CU46" s="62">
        <v>38592.769999999997</v>
      </c>
      <c r="CV46" s="62">
        <v>28836.799999999999</v>
      </c>
      <c r="CW46" s="48">
        <v>112138.42</v>
      </c>
      <c r="CX46" s="62">
        <v>206176.62</v>
      </c>
      <c r="CY46" s="62">
        <v>24191.26</v>
      </c>
      <c r="CZ46" s="62">
        <v>625294.68000000005</v>
      </c>
      <c r="DA46" s="62">
        <v>122087.63</v>
      </c>
      <c r="DB46" s="62">
        <v>73208.92</v>
      </c>
      <c r="DC46" s="62">
        <v>126729.47</v>
      </c>
      <c r="DD46" s="62">
        <v>86193.25</v>
      </c>
      <c r="DE46" s="62">
        <v>276596.76</v>
      </c>
      <c r="DF46" s="62">
        <v>5722910.3600000003</v>
      </c>
      <c r="DG46" s="62">
        <v>102223.12</v>
      </c>
      <c r="DH46" s="62">
        <v>877061.34</v>
      </c>
      <c r="DI46" s="62">
        <v>1026749.56</v>
      </c>
      <c r="DJ46" s="62">
        <v>119671.5</v>
      </c>
      <c r="DK46" s="62">
        <v>55858.93</v>
      </c>
      <c r="DL46" s="62">
        <v>1677869.85</v>
      </c>
      <c r="DM46" s="62">
        <v>115992.73</v>
      </c>
      <c r="DN46" s="62">
        <v>724327.31</v>
      </c>
      <c r="DO46" s="62">
        <v>719194.33</v>
      </c>
      <c r="DP46" s="62">
        <v>46743.54</v>
      </c>
      <c r="DQ46" s="62">
        <v>335942.53</v>
      </c>
      <c r="DR46" s="62">
        <v>394459.88</v>
      </c>
      <c r="DS46" s="62">
        <v>216576.56</v>
      </c>
      <c r="DT46" s="62">
        <v>48238.74</v>
      </c>
      <c r="DU46" s="62">
        <v>118623</v>
      </c>
      <c r="DV46" s="62">
        <v>44906.33</v>
      </c>
      <c r="DW46" s="62">
        <v>93214.42</v>
      </c>
      <c r="DX46" s="62">
        <v>99712.73</v>
      </c>
      <c r="DY46" s="62">
        <v>138258.01999999999</v>
      </c>
      <c r="DZ46" s="62">
        <v>292870.7</v>
      </c>
      <c r="EA46" s="62">
        <v>706683.06</v>
      </c>
      <c r="EB46" s="62">
        <v>229379.49</v>
      </c>
      <c r="EC46" s="62">
        <v>95680.76</v>
      </c>
      <c r="ED46" s="62">
        <v>487403.03</v>
      </c>
      <c r="EE46" s="62">
        <v>69963.990000000005</v>
      </c>
      <c r="EF46" s="62">
        <v>252211.1</v>
      </c>
      <c r="EG46" s="62">
        <v>96433.64</v>
      </c>
      <c r="EH46" s="62">
        <v>49360.71</v>
      </c>
      <c r="EI46" s="62">
        <v>2307513.36</v>
      </c>
      <c r="EJ46" s="62">
        <v>1989677.2</v>
      </c>
      <c r="EK46" s="62">
        <v>113633.96</v>
      </c>
      <c r="EL46" s="62">
        <v>80251.539999999994</v>
      </c>
      <c r="EM46" s="62">
        <v>189343.97</v>
      </c>
      <c r="EN46" s="62">
        <v>203906.16</v>
      </c>
      <c r="EO46" s="62">
        <v>150529.21</v>
      </c>
      <c r="EP46" s="62">
        <v>144496.54</v>
      </c>
      <c r="EQ46" s="62">
        <v>732355.82</v>
      </c>
      <c r="ER46" s="62">
        <v>118699.25</v>
      </c>
      <c r="ES46" s="62">
        <v>85227.73</v>
      </c>
      <c r="ET46" s="62">
        <v>96188.65</v>
      </c>
      <c r="EU46" s="62">
        <v>98261.1</v>
      </c>
      <c r="EV46" s="62">
        <v>39573.06</v>
      </c>
      <c r="EW46" s="62">
        <v>234272.56</v>
      </c>
      <c r="EX46" s="62">
        <v>11413.13</v>
      </c>
      <c r="EY46" s="62">
        <v>111772.45</v>
      </c>
      <c r="EZ46" s="62">
        <v>90964.15</v>
      </c>
      <c r="FA46" s="62">
        <v>1488953.61</v>
      </c>
      <c r="FB46" s="63">
        <v>412109.59</v>
      </c>
      <c r="FC46" s="62">
        <v>747462.45</v>
      </c>
      <c r="FD46" s="62">
        <v>118979.03</v>
      </c>
      <c r="FE46" s="62">
        <v>59994.75</v>
      </c>
      <c r="FF46" s="62">
        <v>59994.45</v>
      </c>
      <c r="FG46" s="62">
        <v>39460.959999999999</v>
      </c>
      <c r="FH46" s="62">
        <v>113439.77</v>
      </c>
      <c r="FI46" s="62">
        <v>488582.66</v>
      </c>
      <c r="FJ46" s="62">
        <v>561284.49</v>
      </c>
      <c r="FK46" s="62">
        <v>881320.48</v>
      </c>
      <c r="FL46" s="62">
        <v>1751515.72</v>
      </c>
      <c r="FM46" s="62">
        <v>653972.36</v>
      </c>
      <c r="FN46" s="62">
        <v>3351395.37</v>
      </c>
      <c r="FO46" s="63">
        <v>642221.43000000005</v>
      </c>
      <c r="FP46" s="62">
        <v>925777.2</v>
      </c>
      <c r="FQ46" s="62">
        <v>228777.8</v>
      </c>
      <c r="FR46" s="62">
        <v>81701.070000000007</v>
      </c>
      <c r="FS46" s="62">
        <v>127629.04</v>
      </c>
      <c r="FT46" s="63">
        <v>95343.11</v>
      </c>
      <c r="FU46" s="62">
        <v>234354.21</v>
      </c>
      <c r="FV46" s="62">
        <v>145549.63</v>
      </c>
      <c r="FW46" s="62">
        <v>45797.05</v>
      </c>
      <c r="FX46" s="62">
        <v>45115.77</v>
      </c>
      <c r="FY46" s="61"/>
      <c r="FZ46" s="56">
        <f>SUM(C46:FX46)</f>
        <v>207176110.86000007</v>
      </c>
      <c r="GA46" s="49"/>
      <c r="GB46" s="57"/>
      <c r="GC46" s="57"/>
      <c r="GD46" s="57"/>
      <c r="GE46" s="57"/>
      <c r="GF46" s="57"/>
      <c r="GG46" s="57"/>
      <c r="GH46" s="57"/>
      <c r="GI46" s="57"/>
      <c r="GJ46" s="57"/>
      <c r="GK46" s="57"/>
      <c r="GL46" s="57"/>
      <c r="GM46" s="57"/>
    </row>
    <row r="47" spans="1:256" s="17" customFormat="1" x14ac:dyDescent="0.25">
      <c r="A47" s="3" t="s">
        <v>320</v>
      </c>
      <c r="B47" s="13" t="s">
        <v>321</v>
      </c>
      <c r="C47" s="64">
        <v>826848245</v>
      </c>
      <c r="D47" s="64">
        <v>3123362906</v>
      </c>
      <c r="E47" s="64">
        <v>876100327</v>
      </c>
      <c r="F47" s="64">
        <v>1911364185</v>
      </c>
      <c r="G47" s="64">
        <v>243162397</v>
      </c>
      <c r="H47" s="64">
        <v>107010433</v>
      </c>
      <c r="I47" s="64">
        <v>854603112</v>
      </c>
      <c r="J47" s="64">
        <v>148240562</v>
      </c>
      <c r="K47" s="64">
        <v>41740925</v>
      </c>
      <c r="L47" s="64">
        <v>647252186</v>
      </c>
      <c r="M47" s="64">
        <v>239350359</v>
      </c>
      <c r="N47" s="64">
        <v>7201577542</v>
      </c>
      <c r="O47" s="64">
        <v>2003337239</v>
      </c>
      <c r="P47" s="64">
        <v>47839289</v>
      </c>
      <c r="Q47" s="64">
        <v>3224757253</v>
      </c>
      <c r="R47" s="64">
        <v>71168310</v>
      </c>
      <c r="S47" s="64">
        <v>328197660</v>
      </c>
      <c r="T47" s="64">
        <v>27169543</v>
      </c>
      <c r="U47" s="64">
        <v>19169134</v>
      </c>
      <c r="V47" s="64">
        <v>30392186</v>
      </c>
      <c r="W47" s="64">
        <v>7418387</v>
      </c>
      <c r="X47" s="64">
        <v>15168082</v>
      </c>
      <c r="Y47" s="64">
        <v>66234455</v>
      </c>
      <c r="Z47" s="64">
        <v>24118903</v>
      </c>
      <c r="AA47" s="64">
        <v>4286943188</v>
      </c>
      <c r="AB47" s="64">
        <v>7344353599</v>
      </c>
      <c r="AC47" s="64">
        <v>232032278</v>
      </c>
      <c r="AD47" s="64">
        <v>281879782</v>
      </c>
      <c r="AE47" s="64">
        <v>44894734</v>
      </c>
      <c r="AF47" s="64">
        <v>86433220</v>
      </c>
      <c r="AG47" s="64">
        <v>327391490</v>
      </c>
      <c r="AH47" s="64">
        <v>33204666</v>
      </c>
      <c r="AI47" s="64">
        <v>9055026</v>
      </c>
      <c r="AJ47" s="64">
        <v>28595148</v>
      </c>
      <c r="AK47" s="64">
        <v>56380942</v>
      </c>
      <c r="AL47" s="64">
        <v>73842244</v>
      </c>
      <c r="AM47" s="64">
        <v>51618241</v>
      </c>
      <c r="AN47" s="64">
        <v>107718329</v>
      </c>
      <c r="AO47" s="64">
        <v>377763553</v>
      </c>
      <c r="AP47" s="64">
        <v>21161500038</v>
      </c>
      <c r="AQ47" s="64">
        <v>123653039</v>
      </c>
      <c r="AR47" s="64">
        <v>7417643186</v>
      </c>
      <c r="AS47" s="64">
        <v>3217784450</v>
      </c>
      <c r="AT47" s="64">
        <v>249954508</v>
      </c>
      <c r="AU47" s="64">
        <v>47058995</v>
      </c>
      <c r="AV47" s="64">
        <v>23596979</v>
      </c>
      <c r="AW47" s="64">
        <v>25906055</v>
      </c>
      <c r="AX47" s="64">
        <v>19149377</v>
      </c>
      <c r="AY47" s="64">
        <v>45297216</v>
      </c>
      <c r="AZ47" s="64">
        <v>722409501</v>
      </c>
      <c r="BA47" s="64">
        <v>462618342</v>
      </c>
      <c r="BB47" s="64">
        <v>179007576</v>
      </c>
      <c r="BC47" s="64">
        <v>3052557747</v>
      </c>
      <c r="BD47" s="64">
        <v>417612477</v>
      </c>
      <c r="BE47" s="64">
        <v>132538908</v>
      </c>
      <c r="BF47" s="64">
        <v>1884253793</v>
      </c>
      <c r="BG47" s="64">
        <v>37683764</v>
      </c>
      <c r="BH47" s="64">
        <v>51452330</v>
      </c>
      <c r="BI47" s="64">
        <v>36877292</v>
      </c>
      <c r="BJ47" s="64">
        <v>608565072</v>
      </c>
      <c r="BK47" s="64">
        <v>1099150773</v>
      </c>
      <c r="BL47" s="64">
        <v>6313859</v>
      </c>
      <c r="BM47" s="64">
        <v>27378500</v>
      </c>
      <c r="BN47" s="64">
        <v>269897119</v>
      </c>
      <c r="BO47" s="64">
        <v>157580462</v>
      </c>
      <c r="BP47" s="64">
        <v>67025004</v>
      </c>
      <c r="BQ47" s="64">
        <v>1155653349</v>
      </c>
      <c r="BR47" s="64">
        <v>827954816</v>
      </c>
      <c r="BS47" s="64">
        <v>705069729</v>
      </c>
      <c r="BT47" s="64">
        <v>386815039</v>
      </c>
      <c r="BU47" s="64">
        <v>117442125</v>
      </c>
      <c r="BV47" s="64">
        <v>700504440</v>
      </c>
      <c r="BW47" s="64">
        <v>669176355</v>
      </c>
      <c r="BX47" s="64">
        <v>55759445</v>
      </c>
      <c r="BY47" s="64">
        <v>97779767</v>
      </c>
      <c r="BZ47" s="64">
        <v>32061362</v>
      </c>
      <c r="CA47" s="64">
        <v>109646142</v>
      </c>
      <c r="CB47" s="64">
        <v>10880711890</v>
      </c>
      <c r="CC47" s="64">
        <v>22486130</v>
      </c>
      <c r="CD47" s="64">
        <v>17915709</v>
      </c>
      <c r="CE47" s="64">
        <v>34189342</v>
      </c>
      <c r="CF47" s="64">
        <v>31639895</v>
      </c>
      <c r="CG47" s="64">
        <v>24036999</v>
      </c>
      <c r="CH47" s="64">
        <v>19995956</v>
      </c>
      <c r="CI47" s="64">
        <v>105221920</v>
      </c>
      <c r="CJ47" s="64">
        <v>260102857</v>
      </c>
      <c r="CK47" s="64">
        <v>1432265600</v>
      </c>
      <c r="CL47" s="64">
        <v>234424353</v>
      </c>
      <c r="CM47" s="64">
        <v>266040353</v>
      </c>
      <c r="CN47" s="64">
        <v>3812000040</v>
      </c>
      <c r="CO47" s="64">
        <v>2466109499</v>
      </c>
      <c r="CP47" s="64">
        <v>447312303</v>
      </c>
      <c r="CQ47" s="64">
        <v>134218131</v>
      </c>
      <c r="CR47" s="64">
        <v>101828061</v>
      </c>
      <c r="CS47" s="64">
        <v>48077797</v>
      </c>
      <c r="CT47" s="64">
        <v>39869939</v>
      </c>
      <c r="CU47" s="64">
        <v>17832629</v>
      </c>
      <c r="CV47" s="64">
        <v>18770127</v>
      </c>
      <c r="CW47" s="64">
        <v>75507361</v>
      </c>
      <c r="CX47" s="64">
        <v>78441169</v>
      </c>
      <c r="CY47" s="64">
        <v>6373944</v>
      </c>
      <c r="CZ47" s="64">
        <v>213762171</v>
      </c>
      <c r="DA47" s="64">
        <v>41798045</v>
      </c>
      <c r="DB47" s="64">
        <v>24306422</v>
      </c>
      <c r="DC47" s="64">
        <v>62754589</v>
      </c>
      <c r="DD47" s="64">
        <v>366328043</v>
      </c>
      <c r="DE47" s="64">
        <v>283145913</v>
      </c>
      <c r="DF47" s="64">
        <v>1939185720</v>
      </c>
      <c r="DG47" s="64">
        <v>48626527</v>
      </c>
      <c r="DH47" s="64">
        <v>414983222</v>
      </c>
      <c r="DI47" s="64">
        <v>601852096</v>
      </c>
      <c r="DJ47" s="64">
        <v>59559807</v>
      </c>
      <c r="DK47" s="64">
        <v>50519716</v>
      </c>
      <c r="DL47" s="64">
        <v>568996404</v>
      </c>
      <c r="DM47" s="64">
        <v>37704600</v>
      </c>
      <c r="DN47" s="64">
        <v>247775133</v>
      </c>
      <c r="DO47" s="64">
        <v>295223640</v>
      </c>
      <c r="DP47" s="64">
        <v>20729224</v>
      </c>
      <c r="DQ47" s="64">
        <v>310247619</v>
      </c>
      <c r="DR47" s="64">
        <v>74306674</v>
      </c>
      <c r="DS47" s="64">
        <v>37661792</v>
      </c>
      <c r="DT47" s="64">
        <v>10581419</v>
      </c>
      <c r="DU47" s="64">
        <v>25700531</v>
      </c>
      <c r="DV47" s="64">
        <v>7587649</v>
      </c>
      <c r="DW47" s="64">
        <v>18839272</v>
      </c>
      <c r="DX47" s="64">
        <v>63703963</v>
      </c>
      <c r="DY47" s="64">
        <v>111183985</v>
      </c>
      <c r="DZ47" s="64">
        <v>159275908</v>
      </c>
      <c r="EA47" s="64">
        <v>328547282</v>
      </c>
      <c r="EB47" s="64">
        <v>80541750</v>
      </c>
      <c r="EC47" s="64">
        <v>34817454</v>
      </c>
      <c r="ED47" s="64">
        <v>3237266680</v>
      </c>
      <c r="EE47" s="64">
        <v>16390271</v>
      </c>
      <c r="EF47" s="64">
        <v>88399531</v>
      </c>
      <c r="EG47" s="64">
        <v>24592415</v>
      </c>
      <c r="EH47" s="64">
        <v>13452433</v>
      </c>
      <c r="EI47" s="64">
        <v>1085754167</v>
      </c>
      <c r="EJ47" s="64">
        <v>774999504</v>
      </c>
      <c r="EK47" s="64">
        <v>594431921</v>
      </c>
      <c r="EL47" s="64">
        <v>304309107</v>
      </c>
      <c r="EM47" s="64">
        <v>94808608</v>
      </c>
      <c r="EN47" s="64">
        <v>60352951</v>
      </c>
      <c r="EO47" s="64">
        <v>39004957</v>
      </c>
      <c r="EP47" s="64">
        <v>126783201</v>
      </c>
      <c r="EQ47" s="64">
        <v>985612351</v>
      </c>
      <c r="ER47" s="64">
        <v>87954684</v>
      </c>
      <c r="ES47" s="64">
        <v>23452346</v>
      </c>
      <c r="ET47" s="64">
        <v>23363796</v>
      </c>
      <c r="EU47" s="64">
        <v>35606409</v>
      </c>
      <c r="EV47" s="64">
        <v>46529300</v>
      </c>
      <c r="EW47" s="64">
        <v>849328146</v>
      </c>
      <c r="EX47" s="64">
        <v>44823746</v>
      </c>
      <c r="EY47" s="64">
        <v>33287394</v>
      </c>
      <c r="EZ47" s="64">
        <v>25454932</v>
      </c>
      <c r="FA47" s="64">
        <v>2290270469</v>
      </c>
      <c r="FB47" s="64">
        <v>455375502</v>
      </c>
      <c r="FC47" s="64">
        <v>313082802</v>
      </c>
      <c r="FD47" s="64">
        <v>42950253</v>
      </c>
      <c r="FE47" s="64">
        <v>34346821</v>
      </c>
      <c r="FF47" s="64">
        <v>19443900</v>
      </c>
      <c r="FG47" s="64">
        <v>12824170</v>
      </c>
      <c r="FH47" s="64">
        <v>46226716</v>
      </c>
      <c r="FI47" s="64">
        <v>1612866345</v>
      </c>
      <c r="FJ47" s="64">
        <v>788444755</v>
      </c>
      <c r="FK47" s="64">
        <v>1605528594</v>
      </c>
      <c r="FL47" s="64">
        <v>1748550347</v>
      </c>
      <c r="FM47" s="64">
        <v>671230364</v>
      </c>
      <c r="FN47" s="64">
        <v>2262723796</v>
      </c>
      <c r="FO47" s="64">
        <v>3061093200</v>
      </c>
      <c r="FP47" s="64">
        <v>1825759042</v>
      </c>
      <c r="FQ47" s="64">
        <v>206490486</v>
      </c>
      <c r="FR47" s="64">
        <v>106486777</v>
      </c>
      <c r="FS47" s="64">
        <v>727431263</v>
      </c>
      <c r="FT47" s="64">
        <v>721519770</v>
      </c>
      <c r="FU47" s="64">
        <v>113899221</v>
      </c>
      <c r="FV47" s="64">
        <v>102708476</v>
      </c>
      <c r="FW47" s="64">
        <v>18485463</v>
      </c>
      <c r="FX47" s="64">
        <v>17452938</v>
      </c>
      <c r="FY47" s="57"/>
      <c r="FZ47" s="57">
        <f>SUM(C47:FX47)</f>
        <v>136366787885</v>
      </c>
      <c r="GA47" s="57"/>
      <c r="GB47" s="57"/>
      <c r="GC47" s="57"/>
      <c r="GD47" s="57"/>
      <c r="GE47" s="57"/>
      <c r="GF47" s="57"/>
      <c r="GG47" s="65"/>
      <c r="GH47" s="21"/>
      <c r="GI47" s="21"/>
      <c r="GJ47" s="21"/>
      <c r="GK47" s="21"/>
      <c r="GL47" s="21"/>
      <c r="GM47" s="21"/>
    </row>
    <row r="48" spans="1:256" s="17" customFormat="1" x14ac:dyDescent="0.25">
      <c r="A48" s="3" t="s">
        <v>322</v>
      </c>
      <c r="B48" s="33" t="s">
        <v>323</v>
      </c>
      <c r="C48" s="46">
        <v>2.6079999999999999E-2</v>
      </c>
      <c r="D48" s="46">
        <v>2.7E-2</v>
      </c>
      <c r="E48" s="46">
        <v>2.4687999999999998E-2</v>
      </c>
      <c r="F48" s="46">
        <v>2.6262000000000001E-2</v>
      </c>
      <c r="G48" s="46">
        <v>2.2284999999999999E-2</v>
      </c>
      <c r="H48" s="46">
        <v>2.7E-2</v>
      </c>
      <c r="I48" s="46">
        <v>2.7E-2</v>
      </c>
      <c r="J48" s="46">
        <v>2.7E-2</v>
      </c>
      <c r="K48" s="46">
        <v>2.7E-2</v>
      </c>
      <c r="L48" s="46">
        <v>2.1895000000000001E-2</v>
      </c>
      <c r="M48" s="46">
        <v>2.0947E-2</v>
      </c>
      <c r="N48" s="46">
        <v>1.8756000000000002E-2</v>
      </c>
      <c r="O48" s="46">
        <v>2.5353000000000001E-2</v>
      </c>
      <c r="P48" s="46">
        <v>2.7E-2</v>
      </c>
      <c r="Q48" s="46">
        <v>2.6010000000000002E-2</v>
      </c>
      <c r="R48" s="46">
        <v>2.3909E-2</v>
      </c>
      <c r="S48" s="46">
        <v>2.1013999999999998E-2</v>
      </c>
      <c r="T48" s="46">
        <v>1.9300999999999999E-2</v>
      </c>
      <c r="U48" s="46">
        <v>1.8800999999999998E-2</v>
      </c>
      <c r="V48" s="46">
        <v>2.7E-2</v>
      </c>
      <c r="W48" s="46">
        <v>2.7E-2</v>
      </c>
      <c r="X48" s="46">
        <v>1.0756E-2</v>
      </c>
      <c r="Y48" s="46">
        <v>1.9498000000000001E-2</v>
      </c>
      <c r="Z48" s="46">
        <v>1.8914999999999998E-2</v>
      </c>
      <c r="AA48" s="46">
        <v>2.4995E-2</v>
      </c>
      <c r="AB48" s="46">
        <v>2.5023E-2</v>
      </c>
      <c r="AC48" s="46">
        <v>1.5982E-2</v>
      </c>
      <c r="AD48" s="46">
        <v>1.4692999999999999E-2</v>
      </c>
      <c r="AE48" s="46">
        <v>7.8139999999999998E-3</v>
      </c>
      <c r="AF48" s="46">
        <v>6.6740000000000002E-3</v>
      </c>
      <c r="AG48" s="46">
        <v>1.2480999999999999E-2</v>
      </c>
      <c r="AH48" s="46">
        <v>1.7123000000000003E-2</v>
      </c>
      <c r="AI48" s="46">
        <v>2.7E-2</v>
      </c>
      <c r="AJ48" s="46">
        <v>1.8787999999999999E-2</v>
      </c>
      <c r="AK48" s="46">
        <v>1.6280000000000003E-2</v>
      </c>
      <c r="AL48" s="46">
        <v>2.7E-2</v>
      </c>
      <c r="AM48" s="46">
        <v>1.6449000000000002E-2</v>
      </c>
      <c r="AN48" s="46">
        <v>2.2903E-2</v>
      </c>
      <c r="AO48" s="46">
        <v>2.2655999999999999E-2</v>
      </c>
      <c r="AP48" s="46">
        <v>2.5541000000000001E-2</v>
      </c>
      <c r="AQ48" s="46">
        <v>1.5559E-2</v>
      </c>
      <c r="AR48" s="46">
        <v>2.5440000000000001E-2</v>
      </c>
      <c r="AS48" s="46">
        <v>1.1618E-2</v>
      </c>
      <c r="AT48" s="46">
        <v>2.6713999999999998E-2</v>
      </c>
      <c r="AU48" s="46">
        <v>1.9188E-2</v>
      </c>
      <c r="AV48" s="46">
        <v>2.5359000000000003E-2</v>
      </c>
      <c r="AW48" s="46">
        <v>2.0596E-2</v>
      </c>
      <c r="AX48" s="46">
        <v>1.6797999999999997E-2</v>
      </c>
      <c r="AY48" s="46">
        <v>2.7E-2</v>
      </c>
      <c r="AZ48" s="46">
        <v>1.5719999999999998E-2</v>
      </c>
      <c r="BA48" s="66">
        <v>2.1893999999999997E-2</v>
      </c>
      <c r="BB48" s="66">
        <v>1.9684E-2</v>
      </c>
      <c r="BC48" s="46">
        <v>2.0714999999999997E-2</v>
      </c>
      <c r="BD48" s="66">
        <v>2.7E-2</v>
      </c>
      <c r="BE48" s="66">
        <v>2.2815999999999999E-2</v>
      </c>
      <c r="BF48" s="66">
        <v>2.6952E-2</v>
      </c>
      <c r="BG48" s="66">
        <v>2.7E-2</v>
      </c>
      <c r="BH48" s="66">
        <v>2.1419000000000001E-2</v>
      </c>
      <c r="BI48" s="66">
        <v>8.4329999999999995E-3</v>
      </c>
      <c r="BJ48" s="66">
        <v>2.3164000000000001E-2</v>
      </c>
      <c r="BK48" s="66">
        <v>2.4458999999999998E-2</v>
      </c>
      <c r="BL48" s="66">
        <v>2.7E-2</v>
      </c>
      <c r="BM48" s="66">
        <v>2.0833999999999998E-2</v>
      </c>
      <c r="BN48" s="66">
        <v>2.7E-2</v>
      </c>
      <c r="BO48" s="66">
        <v>1.5203E-2</v>
      </c>
      <c r="BP48" s="66">
        <v>2.1702000000000003E-2</v>
      </c>
      <c r="BQ48" s="66">
        <v>2.1759000000000001E-2</v>
      </c>
      <c r="BR48" s="66">
        <v>4.7000000000000002E-3</v>
      </c>
      <c r="BS48" s="66">
        <v>2.2309999999999999E-3</v>
      </c>
      <c r="BT48" s="66">
        <v>4.0750000000000005E-3</v>
      </c>
      <c r="BU48" s="66">
        <v>1.3811E-2</v>
      </c>
      <c r="BV48" s="66">
        <v>1.1775000000000001E-2</v>
      </c>
      <c r="BW48" s="66">
        <v>1.55E-2</v>
      </c>
      <c r="BX48" s="66">
        <v>1.6598999999999999E-2</v>
      </c>
      <c r="BY48" s="66">
        <v>2.3781E-2</v>
      </c>
      <c r="BZ48" s="66">
        <v>2.6312000000000002E-2</v>
      </c>
      <c r="CA48" s="66">
        <v>2.3040999999999999E-2</v>
      </c>
      <c r="CB48" s="66">
        <v>2.6251999999999998E-2</v>
      </c>
      <c r="CC48" s="66">
        <v>2.2199E-2</v>
      </c>
      <c r="CD48" s="66">
        <v>1.9519999999999999E-2</v>
      </c>
      <c r="CE48" s="66">
        <v>2.7E-2</v>
      </c>
      <c r="CF48" s="66">
        <v>2.2463E-2</v>
      </c>
      <c r="CG48" s="66">
        <v>2.7E-2</v>
      </c>
      <c r="CH48" s="66">
        <v>2.2187999999999999E-2</v>
      </c>
      <c r="CI48" s="66">
        <v>2.418E-2</v>
      </c>
      <c r="CJ48" s="66">
        <v>2.3469E-2</v>
      </c>
      <c r="CK48" s="66">
        <v>6.6010000000000001E-3</v>
      </c>
      <c r="CL48" s="66">
        <v>8.2289999999999985E-3</v>
      </c>
      <c r="CM48" s="66">
        <v>2.274E-3</v>
      </c>
      <c r="CN48" s="66">
        <v>2.7E-2</v>
      </c>
      <c r="CO48" s="66">
        <v>2.2359999999999998E-2</v>
      </c>
      <c r="CP48" s="66">
        <v>2.0548999999999998E-2</v>
      </c>
      <c r="CQ48" s="66">
        <v>1.2426999999999999E-2</v>
      </c>
      <c r="CR48" s="66">
        <v>1.6799999999999999E-3</v>
      </c>
      <c r="CS48" s="66">
        <v>2.2658000000000001E-2</v>
      </c>
      <c r="CT48" s="66">
        <v>8.5199999999999998E-3</v>
      </c>
      <c r="CU48" s="66">
        <v>1.9615999999999998E-2</v>
      </c>
      <c r="CV48" s="66">
        <v>1.0978999999999999E-2</v>
      </c>
      <c r="CW48" s="66">
        <v>1.7086999999999998E-2</v>
      </c>
      <c r="CX48" s="66">
        <v>2.1824000000000003E-2</v>
      </c>
      <c r="CY48" s="66">
        <v>2.7E-2</v>
      </c>
      <c r="CZ48" s="66">
        <v>2.6651000000000001E-2</v>
      </c>
      <c r="DA48" s="66">
        <v>2.7E-2</v>
      </c>
      <c r="DB48" s="66">
        <v>2.7E-2</v>
      </c>
      <c r="DC48" s="66">
        <v>1.7417999999999999E-2</v>
      </c>
      <c r="DD48" s="66">
        <v>3.4300000000000003E-3</v>
      </c>
      <c r="DE48" s="66">
        <v>1.145E-2</v>
      </c>
      <c r="DF48" s="66">
        <v>2.4213999999999999E-2</v>
      </c>
      <c r="DG48" s="66">
        <v>2.0452999999999999E-2</v>
      </c>
      <c r="DH48" s="66">
        <v>2.0516E-2</v>
      </c>
      <c r="DI48" s="66">
        <v>1.8844999999999997E-2</v>
      </c>
      <c r="DJ48" s="66">
        <v>2.0882999999999999E-2</v>
      </c>
      <c r="DK48" s="66">
        <v>1.5657999999999998E-2</v>
      </c>
      <c r="DL48" s="66">
        <v>2.1967E-2</v>
      </c>
      <c r="DM48" s="66">
        <v>1.9899E-2</v>
      </c>
      <c r="DN48" s="66">
        <v>2.7E-2</v>
      </c>
      <c r="DO48" s="66">
        <v>2.7E-2</v>
      </c>
      <c r="DP48" s="66">
        <v>2.7E-2</v>
      </c>
      <c r="DQ48" s="66">
        <v>2.4545000000000001E-2</v>
      </c>
      <c r="DR48" s="66">
        <v>2.4417000000000001E-2</v>
      </c>
      <c r="DS48" s="66">
        <v>2.5923999999999999E-2</v>
      </c>
      <c r="DT48" s="66">
        <v>2.1728999999999998E-2</v>
      </c>
      <c r="DU48" s="66">
        <v>2.7E-2</v>
      </c>
      <c r="DV48" s="66">
        <v>2.7E-2</v>
      </c>
      <c r="DW48" s="66">
        <v>2.1996999999999999E-2</v>
      </c>
      <c r="DX48" s="66">
        <v>1.8931E-2</v>
      </c>
      <c r="DY48" s="66">
        <v>1.2928E-2</v>
      </c>
      <c r="DZ48" s="66">
        <v>1.7662000000000001E-2</v>
      </c>
      <c r="EA48" s="66">
        <v>1.2173E-2</v>
      </c>
      <c r="EB48" s="66">
        <v>2.7E-2</v>
      </c>
      <c r="EC48" s="66">
        <v>2.6620999999999999E-2</v>
      </c>
      <c r="ED48" s="66">
        <v>4.4120000000000001E-3</v>
      </c>
      <c r="EE48" s="66">
        <v>2.7E-2</v>
      </c>
      <c r="EF48" s="66">
        <v>1.9594999999999998E-2</v>
      </c>
      <c r="EG48" s="66">
        <v>2.6536000000000001E-2</v>
      </c>
      <c r="EH48" s="66">
        <v>2.5053000000000002E-2</v>
      </c>
      <c r="EI48" s="66">
        <v>2.7E-2</v>
      </c>
      <c r="EJ48" s="66">
        <v>2.7E-2</v>
      </c>
      <c r="EK48" s="66">
        <v>5.7670000000000004E-3</v>
      </c>
      <c r="EL48" s="66">
        <v>2.1160000000000003E-3</v>
      </c>
      <c r="EM48" s="66">
        <v>1.6308E-2</v>
      </c>
      <c r="EN48" s="66">
        <v>2.7E-2</v>
      </c>
      <c r="EO48" s="66">
        <v>2.7E-2</v>
      </c>
      <c r="EP48" s="66">
        <v>2.0586E-2</v>
      </c>
      <c r="EQ48" s="46">
        <v>9.3989999999999994E-3</v>
      </c>
      <c r="ER48" s="66">
        <v>2.1283E-2</v>
      </c>
      <c r="ES48" s="66">
        <v>2.3557999999999999E-2</v>
      </c>
      <c r="ET48" s="66">
        <v>2.7E-2</v>
      </c>
      <c r="EU48" s="66">
        <v>2.7E-2</v>
      </c>
      <c r="EV48" s="66">
        <v>1.0964999999999999E-2</v>
      </c>
      <c r="EW48" s="66">
        <v>6.0530000000000002E-3</v>
      </c>
      <c r="EX48" s="66">
        <v>3.9100000000000003E-3</v>
      </c>
      <c r="EY48" s="66">
        <v>2.7E-2</v>
      </c>
      <c r="EZ48" s="66">
        <v>2.2942000000000001E-2</v>
      </c>
      <c r="FA48" s="66">
        <v>1.0666E-2</v>
      </c>
      <c r="FB48" s="66">
        <v>9.2540000000000001E-3</v>
      </c>
      <c r="FC48" s="66">
        <v>2.2550000000000001E-2</v>
      </c>
      <c r="FD48" s="66">
        <v>2.4437999999999998E-2</v>
      </c>
      <c r="FE48" s="66">
        <v>1.4180999999999999E-2</v>
      </c>
      <c r="FF48" s="66">
        <v>2.7E-2</v>
      </c>
      <c r="FG48" s="66">
        <v>2.7E-2</v>
      </c>
      <c r="FH48" s="66">
        <v>1.9771999999999998E-2</v>
      </c>
      <c r="FI48" s="66">
        <v>6.1999999999999998E-3</v>
      </c>
      <c r="FJ48" s="66">
        <v>1.9438E-2</v>
      </c>
      <c r="FK48" s="66">
        <v>1.0845E-2</v>
      </c>
      <c r="FL48" s="66">
        <v>2.7E-2</v>
      </c>
      <c r="FM48" s="66">
        <v>1.8414E-2</v>
      </c>
      <c r="FN48" s="66">
        <v>2.7E-2</v>
      </c>
      <c r="FO48" s="66">
        <v>4.1139999999999996E-3</v>
      </c>
      <c r="FP48" s="66">
        <v>1.2143000000000001E-2</v>
      </c>
      <c r="FQ48" s="66">
        <v>1.6879999999999999E-2</v>
      </c>
      <c r="FR48" s="66">
        <v>1.1564999999999999E-2</v>
      </c>
      <c r="FS48" s="66">
        <v>4.927E-3</v>
      </c>
      <c r="FT48" s="46">
        <v>2.467E-3</v>
      </c>
      <c r="FU48" s="66">
        <v>1.8345E-2</v>
      </c>
      <c r="FV48" s="66">
        <v>1.5032E-2</v>
      </c>
      <c r="FW48" s="66">
        <v>2.1498E-2</v>
      </c>
      <c r="FX48" s="66">
        <v>1.9675000000000002E-2</v>
      </c>
      <c r="FY48" s="46"/>
      <c r="FZ48" s="49"/>
      <c r="GA48" s="49"/>
      <c r="GB48" s="49"/>
      <c r="GC48" s="49"/>
      <c r="GD48" s="49"/>
      <c r="GE48" s="13"/>
      <c r="GF48" s="13"/>
      <c r="GG48" s="67"/>
      <c r="GH48" s="33"/>
      <c r="GI48" s="33"/>
      <c r="GJ48" s="33"/>
      <c r="GK48" s="33"/>
      <c r="GL48" s="33"/>
      <c r="GM48" s="33"/>
    </row>
    <row r="49" spans="1:256" s="17" customFormat="1" x14ac:dyDescent="0.25">
      <c r="A49" s="68" t="s">
        <v>324</v>
      </c>
      <c r="B49" s="13" t="s">
        <v>325</v>
      </c>
      <c r="C49" s="13">
        <v>999999999</v>
      </c>
      <c r="D49" s="13">
        <v>999999999</v>
      </c>
      <c r="E49" s="13">
        <v>999999999</v>
      </c>
      <c r="F49" s="13">
        <v>999999999</v>
      </c>
      <c r="G49" s="13">
        <v>999999999</v>
      </c>
      <c r="H49" s="13">
        <v>999999999</v>
      </c>
      <c r="I49" s="13">
        <v>999999999</v>
      </c>
      <c r="J49" s="13">
        <v>999999999</v>
      </c>
      <c r="K49" s="13">
        <v>999999999</v>
      </c>
      <c r="L49" s="13">
        <v>999999999</v>
      </c>
      <c r="M49" s="13">
        <v>999999999</v>
      </c>
      <c r="N49" s="13">
        <v>132448074.59999999</v>
      </c>
      <c r="O49" s="13">
        <v>999999999</v>
      </c>
      <c r="P49" s="13">
        <v>999999999</v>
      </c>
      <c r="Q49" s="13">
        <v>999999999</v>
      </c>
      <c r="R49" s="13">
        <v>999999999</v>
      </c>
      <c r="S49" s="13">
        <v>999999999</v>
      </c>
      <c r="T49" s="13">
        <v>999999999</v>
      </c>
      <c r="U49" s="13">
        <v>999999999</v>
      </c>
      <c r="V49" s="13">
        <v>999999999</v>
      </c>
      <c r="W49" s="13">
        <v>999999999</v>
      </c>
      <c r="X49" s="13">
        <v>999999999</v>
      </c>
      <c r="Y49" s="13">
        <v>999999999</v>
      </c>
      <c r="Z49" s="13">
        <v>999999999</v>
      </c>
      <c r="AA49" s="13">
        <v>999999999</v>
      </c>
      <c r="AB49" s="13">
        <v>999999999</v>
      </c>
      <c r="AC49" s="13">
        <v>999999999</v>
      </c>
      <c r="AD49" s="13">
        <v>999999999</v>
      </c>
      <c r="AE49" s="13">
        <v>999999999</v>
      </c>
      <c r="AF49" s="13">
        <v>999999999</v>
      </c>
      <c r="AG49" s="13">
        <v>999999999</v>
      </c>
      <c r="AH49" s="13">
        <v>999999999</v>
      </c>
      <c r="AI49" s="13">
        <v>999999999</v>
      </c>
      <c r="AJ49" s="13">
        <v>999999999</v>
      </c>
      <c r="AK49" s="13">
        <v>999999999</v>
      </c>
      <c r="AL49" s="13">
        <v>999999999</v>
      </c>
      <c r="AM49" s="13">
        <v>999999999</v>
      </c>
      <c r="AN49" s="13">
        <v>999999999</v>
      </c>
      <c r="AO49" s="13">
        <v>999999999</v>
      </c>
      <c r="AP49" s="13">
        <v>999999999</v>
      </c>
      <c r="AQ49" s="13">
        <v>999999999</v>
      </c>
      <c r="AR49" s="13">
        <v>999999999</v>
      </c>
      <c r="AS49" s="13">
        <v>999999999</v>
      </c>
      <c r="AT49" s="13">
        <v>999999999</v>
      </c>
      <c r="AU49" s="13">
        <v>999999999</v>
      </c>
      <c r="AV49" s="13">
        <v>999999999</v>
      </c>
      <c r="AW49" s="13">
        <v>999999999</v>
      </c>
      <c r="AX49" s="13">
        <v>999999999</v>
      </c>
      <c r="AY49" s="13">
        <v>999999999</v>
      </c>
      <c r="AZ49" s="13">
        <v>11233616.49</v>
      </c>
      <c r="BA49" s="13">
        <v>999999999</v>
      </c>
      <c r="BB49" s="13">
        <v>999999999</v>
      </c>
      <c r="BC49" s="13">
        <v>59869872.060000002</v>
      </c>
      <c r="BD49" s="13">
        <v>999999999</v>
      </c>
      <c r="BE49" s="13">
        <v>999999999</v>
      </c>
      <c r="BF49" s="13">
        <v>999999999</v>
      </c>
      <c r="BG49" s="13">
        <v>999999999</v>
      </c>
      <c r="BH49" s="13">
        <v>999999999</v>
      </c>
      <c r="BI49" s="13">
        <v>999999999</v>
      </c>
      <c r="BJ49" s="13">
        <v>999999999</v>
      </c>
      <c r="BK49" s="13">
        <v>999999999</v>
      </c>
      <c r="BL49" s="13">
        <v>999999999</v>
      </c>
      <c r="BM49" s="13">
        <v>999999999</v>
      </c>
      <c r="BN49" s="13">
        <v>999999999</v>
      </c>
      <c r="BO49" s="13">
        <v>999999999</v>
      </c>
      <c r="BP49" s="13">
        <v>999999999</v>
      </c>
      <c r="BQ49" s="13">
        <v>999999999</v>
      </c>
      <c r="BR49" s="13">
        <v>999999999</v>
      </c>
      <c r="BS49" s="13">
        <v>999999999</v>
      </c>
      <c r="BT49" s="13">
        <v>999999999</v>
      </c>
      <c r="BU49" s="13">
        <v>999999999</v>
      </c>
      <c r="BV49" s="13">
        <v>999999999</v>
      </c>
      <c r="BW49" s="13">
        <v>999999999</v>
      </c>
      <c r="BX49" s="13">
        <v>999999999</v>
      </c>
      <c r="BY49" s="13">
        <v>999999999</v>
      </c>
      <c r="BZ49" s="13">
        <v>999999999</v>
      </c>
      <c r="CA49" s="13">
        <v>999999999</v>
      </c>
      <c r="CB49" s="13">
        <v>999999999</v>
      </c>
      <c r="CC49" s="13">
        <v>999999999</v>
      </c>
      <c r="CD49" s="13">
        <v>999999999</v>
      </c>
      <c r="CE49" s="13">
        <v>999999999</v>
      </c>
      <c r="CF49" s="13">
        <v>999999999</v>
      </c>
      <c r="CG49" s="13">
        <v>999999999</v>
      </c>
      <c r="CH49" s="13">
        <v>999999999</v>
      </c>
      <c r="CI49" s="13">
        <v>999999999</v>
      </c>
      <c r="CJ49" s="13">
        <v>999999999</v>
      </c>
      <c r="CK49" s="13">
        <v>999999999</v>
      </c>
      <c r="CL49" s="13">
        <v>999999999</v>
      </c>
      <c r="CM49" s="13">
        <v>999999999</v>
      </c>
      <c r="CN49" s="13">
        <v>999999999</v>
      </c>
      <c r="CO49" s="13">
        <v>999999999</v>
      </c>
      <c r="CP49" s="13">
        <v>999999999</v>
      </c>
      <c r="CQ49" s="13">
        <v>999999999</v>
      </c>
      <c r="CR49" s="13">
        <v>999999999</v>
      </c>
      <c r="CS49" s="13">
        <v>999999999</v>
      </c>
      <c r="CT49" s="13">
        <v>999999999</v>
      </c>
      <c r="CU49" s="13">
        <v>999999999</v>
      </c>
      <c r="CV49" s="13">
        <v>999999999</v>
      </c>
      <c r="CW49" s="13">
        <v>999999999</v>
      </c>
      <c r="CX49" s="13">
        <v>999999999</v>
      </c>
      <c r="CY49" s="13">
        <v>999999999</v>
      </c>
      <c r="CZ49" s="13">
        <v>999999999</v>
      </c>
      <c r="DA49" s="13">
        <v>999999999</v>
      </c>
      <c r="DB49" s="13">
        <v>999999999</v>
      </c>
      <c r="DC49" s="13">
        <v>999999999</v>
      </c>
      <c r="DD49" s="13">
        <v>999999999</v>
      </c>
      <c r="DE49" s="13">
        <v>999999999</v>
      </c>
      <c r="DF49" s="13">
        <v>999999999</v>
      </c>
      <c r="DG49" s="13">
        <v>999999999</v>
      </c>
      <c r="DH49" s="13">
        <v>999999999</v>
      </c>
      <c r="DI49" s="13">
        <v>999999999</v>
      </c>
      <c r="DJ49" s="13">
        <v>999999999</v>
      </c>
      <c r="DK49" s="13">
        <v>999999999</v>
      </c>
      <c r="DL49" s="13">
        <v>999999999</v>
      </c>
      <c r="DM49" s="13">
        <v>999999999</v>
      </c>
      <c r="DN49" s="13">
        <v>999999999</v>
      </c>
      <c r="DO49" s="13">
        <v>999999999</v>
      </c>
      <c r="DP49" s="13">
        <v>999999999</v>
      </c>
      <c r="DQ49" s="13">
        <v>999999999</v>
      </c>
      <c r="DR49" s="13">
        <v>999999999</v>
      </c>
      <c r="DS49" s="13">
        <v>999999999</v>
      </c>
      <c r="DT49" s="13">
        <v>999999999</v>
      </c>
      <c r="DU49" s="13">
        <v>999999999</v>
      </c>
      <c r="DV49" s="13">
        <v>999999999</v>
      </c>
      <c r="DW49" s="13">
        <v>999999999</v>
      </c>
      <c r="DX49" s="13">
        <v>999999999</v>
      </c>
      <c r="DY49" s="13">
        <v>999999999</v>
      </c>
      <c r="DZ49" s="13">
        <v>999999999</v>
      </c>
      <c r="EA49" s="13">
        <v>999999999</v>
      </c>
      <c r="EB49" s="13">
        <v>999999999</v>
      </c>
      <c r="EC49" s="13">
        <v>999999999</v>
      </c>
      <c r="ED49" s="13">
        <v>999999999</v>
      </c>
      <c r="EE49" s="13">
        <v>999999999</v>
      </c>
      <c r="EF49" s="13">
        <v>999999999</v>
      </c>
      <c r="EG49" s="13">
        <v>999999999</v>
      </c>
      <c r="EH49" s="13">
        <v>999999999</v>
      </c>
      <c r="EI49" s="13">
        <v>999999999</v>
      </c>
      <c r="EJ49" s="13">
        <v>999999999</v>
      </c>
      <c r="EK49" s="13">
        <v>999999999</v>
      </c>
      <c r="EL49" s="13">
        <v>999999999</v>
      </c>
      <c r="EM49" s="13">
        <v>999999999</v>
      </c>
      <c r="EN49" s="13">
        <v>999999999</v>
      </c>
      <c r="EO49" s="13">
        <v>999999999</v>
      </c>
      <c r="EP49" s="13">
        <v>999999999</v>
      </c>
      <c r="EQ49" s="13">
        <v>8738415.0099999998</v>
      </c>
      <c r="ER49" s="13">
        <v>999999999</v>
      </c>
      <c r="ES49" s="13">
        <v>999999999</v>
      </c>
      <c r="ET49" s="13">
        <v>999999999</v>
      </c>
      <c r="EU49" s="13">
        <v>999999999</v>
      </c>
      <c r="EV49" s="13">
        <v>999999999</v>
      </c>
      <c r="EW49" s="13">
        <v>999999999</v>
      </c>
      <c r="EX49" s="13">
        <v>999999999</v>
      </c>
      <c r="EY49" s="13">
        <v>999999999</v>
      </c>
      <c r="EZ49" s="13">
        <v>999999999</v>
      </c>
      <c r="FA49" s="13">
        <v>999999999</v>
      </c>
      <c r="FB49" s="13">
        <v>999999999</v>
      </c>
      <c r="FC49" s="13">
        <v>999999999</v>
      </c>
      <c r="FD49" s="13">
        <v>999999999</v>
      </c>
      <c r="FE49" s="13">
        <v>999999999</v>
      </c>
      <c r="FF49" s="13">
        <v>999999999</v>
      </c>
      <c r="FG49" s="13">
        <v>999999999</v>
      </c>
      <c r="FH49" s="13">
        <v>999999999</v>
      </c>
      <c r="FI49" s="13">
        <v>999999999</v>
      </c>
      <c r="FJ49" s="13">
        <v>999999999</v>
      </c>
      <c r="FK49" s="13">
        <v>999999999</v>
      </c>
      <c r="FL49" s="13">
        <v>999999999</v>
      </c>
      <c r="FM49" s="13">
        <v>999999999</v>
      </c>
      <c r="FN49" s="13">
        <v>999999999</v>
      </c>
      <c r="FO49" s="13">
        <v>999999999</v>
      </c>
      <c r="FP49" s="13">
        <v>999999999</v>
      </c>
      <c r="FQ49" s="13">
        <v>999999999</v>
      </c>
      <c r="FR49" s="13">
        <v>999999999</v>
      </c>
      <c r="FS49" s="13">
        <v>999999999</v>
      </c>
      <c r="FT49" s="13">
        <v>999999999</v>
      </c>
      <c r="FU49" s="13">
        <v>999999999</v>
      </c>
      <c r="FV49" s="13">
        <v>999999999</v>
      </c>
      <c r="FW49" s="13">
        <v>999999999</v>
      </c>
      <c r="FX49" s="13">
        <v>999999999</v>
      </c>
      <c r="FY49" s="49"/>
      <c r="FZ49" s="57">
        <f>SUM(C49:FX49)</f>
        <v>174212289804.16</v>
      </c>
      <c r="GA49" s="49"/>
      <c r="GB49" s="57"/>
      <c r="GC49" s="57"/>
      <c r="GD49" s="57"/>
      <c r="GE49" s="61"/>
      <c r="GF49" s="61"/>
      <c r="GG49" s="21"/>
      <c r="GH49" s="21"/>
      <c r="GI49" s="21"/>
      <c r="GJ49" s="21"/>
      <c r="GK49" s="21"/>
      <c r="GL49" s="21"/>
      <c r="GM49" s="21"/>
    </row>
    <row r="50" spans="1:256" s="17" customFormat="1" x14ac:dyDescent="0.25">
      <c r="A50" s="13"/>
      <c r="B50" s="13"/>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t="s">
        <v>2</v>
      </c>
      <c r="BF50" s="49"/>
      <c r="BG50" s="49"/>
      <c r="BH50" s="49"/>
      <c r="BI50" s="49"/>
      <c r="BJ50" s="49"/>
      <c r="BK50" s="49"/>
      <c r="BL50" s="49"/>
      <c r="BM50" s="49"/>
      <c r="BN50" s="49"/>
      <c r="BO50" s="49"/>
      <c r="BP50" s="49"/>
      <c r="BQ50" s="49"/>
      <c r="BR50" s="49"/>
      <c r="BS50" s="49"/>
      <c r="BT50" s="49"/>
      <c r="BU50" s="49"/>
      <c r="BV50" s="49"/>
      <c r="BW50" s="6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c r="DA50" s="49"/>
      <c r="DB50" s="49"/>
      <c r="DC50" s="49"/>
      <c r="DD50" s="49"/>
      <c r="DE50" s="49"/>
      <c r="DF50" s="49"/>
      <c r="DG50" s="49"/>
      <c r="DH50" s="49"/>
      <c r="DI50" s="49"/>
      <c r="DJ50" s="49"/>
      <c r="DK50" s="49"/>
      <c r="DL50" s="49"/>
      <c r="DM50" s="49"/>
      <c r="DN50" s="49"/>
      <c r="DO50" s="49"/>
      <c r="DP50" s="49"/>
      <c r="DQ50" s="49"/>
      <c r="DR50" s="49"/>
      <c r="DS50" s="49"/>
      <c r="DT50" s="49"/>
      <c r="DU50" s="49"/>
      <c r="DV50" s="49"/>
      <c r="DW50" s="49"/>
      <c r="DX50" s="49"/>
      <c r="DY50" s="49"/>
      <c r="DZ50" s="49"/>
      <c r="EA50" s="49"/>
      <c r="EB50" s="49"/>
      <c r="EC50" s="49"/>
      <c r="ED50" s="49"/>
      <c r="EE50" s="49"/>
      <c r="EF50" s="49"/>
      <c r="EG50" s="49"/>
      <c r="EH50" s="49"/>
      <c r="EI50" s="49"/>
      <c r="EJ50" s="49"/>
      <c r="EK50" s="49"/>
      <c r="EL50" s="49"/>
      <c r="EM50" s="49"/>
      <c r="EN50" s="49"/>
      <c r="EO50" s="49"/>
      <c r="EP50" s="49"/>
      <c r="EQ50" s="49" t="s">
        <v>2</v>
      </c>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21"/>
      <c r="GF50" s="21"/>
      <c r="GG50" s="21"/>
      <c r="GH50" s="21"/>
      <c r="GI50" s="21"/>
      <c r="GJ50" s="21"/>
      <c r="GK50" s="21"/>
      <c r="GL50" s="21"/>
      <c r="GM50" s="21"/>
    </row>
    <row r="51" spans="1:256" s="17" customFormat="1" ht="15.6" x14ac:dyDescent="0.3">
      <c r="A51" s="13"/>
      <c r="B51" s="47" t="s">
        <v>326</v>
      </c>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c r="DA51" s="49"/>
      <c r="DB51" s="49"/>
      <c r="DC51" s="49"/>
      <c r="DD51" s="49"/>
      <c r="DE51" s="49"/>
      <c r="DF51" s="49"/>
      <c r="DG51" s="49"/>
      <c r="DH51" s="49"/>
      <c r="DI51" s="49"/>
      <c r="DJ51" s="49"/>
      <c r="DK51" s="49"/>
      <c r="DL51" s="49"/>
      <c r="DM51" s="49"/>
      <c r="DN51" s="49"/>
      <c r="DO51" s="49"/>
      <c r="DP51" s="49"/>
      <c r="DQ51" s="49"/>
      <c r="DR51" s="49"/>
      <c r="DS51" s="49"/>
      <c r="DT51" s="49"/>
      <c r="DU51" s="49"/>
      <c r="DV51" s="49"/>
      <c r="DW51" s="49"/>
      <c r="DX51" s="49"/>
      <c r="DY51" s="49"/>
      <c r="DZ51" s="49"/>
      <c r="EA51" s="49"/>
      <c r="EB51" s="49"/>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13"/>
      <c r="GF51" s="13"/>
      <c r="GG51" s="49"/>
      <c r="GH51" s="49"/>
      <c r="GI51" s="49"/>
      <c r="GJ51" s="49"/>
      <c r="GK51" s="49"/>
      <c r="GL51" s="21"/>
      <c r="GM51" s="21"/>
    </row>
    <row r="52" spans="1:256" s="17" customFormat="1" x14ac:dyDescent="0.25">
      <c r="A52" s="3" t="s">
        <v>327</v>
      </c>
      <c r="B52" s="13" t="s">
        <v>328</v>
      </c>
      <c r="C52" s="49">
        <v>78725497.299999997</v>
      </c>
      <c r="D52" s="48">
        <v>383174563</v>
      </c>
      <c r="E52" s="48">
        <v>74669113.050000012</v>
      </c>
      <c r="F52" s="48">
        <v>175184739.54000002</v>
      </c>
      <c r="G52" s="48">
        <v>9721977.8900000006</v>
      </c>
      <c r="H52" s="48">
        <v>9811415.7300000004</v>
      </c>
      <c r="I52" s="48">
        <v>97897205.780000001</v>
      </c>
      <c r="J52" s="48">
        <v>21831122.390000001</v>
      </c>
      <c r="K52" s="48">
        <v>3592102.04</v>
      </c>
      <c r="L52" s="48">
        <v>24677735.190000001</v>
      </c>
      <c r="M52" s="48">
        <v>14510789.1</v>
      </c>
      <c r="N52" s="48">
        <v>498794465.88</v>
      </c>
      <c r="O52" s="48">
        <v>129169350.54000001</v>
      </c>
      <c r="P52" s="48">
        <v>2966666.9699999997</v>
      </c>
      <c r="Q52" s="48">
        <v>383424980.88</v>
      </c>
      <c r="R52" s="48">
        <v>24452766.490000002</v>
      </c>
      <c r="S52" s="48">
        <v>16070459.35</v>
      </c>
      <c r="T52" s="48">
        <v>2403185.19</v>
      </c>
      <c r="U52" s="48">
        <v>990287.21000000008</v>
      </c>
      <c r="V52" s="48">
        <v>3514212.1599999997</v>
      </c>
      <c r="W52" s="48">
        <v>938837.89</v>
      </c>
      <c r="X52" s="48">
        <v>925089.51</v>
      </c>
      <c r="Y52" s="48">
        <v>23177886.259999998</v>
      </c>
      <c r="Z52" s="48">
        <v>3146686.25</v>
      </c>
      <c r="AA52" s="48">
        <v>276119464.96000004</v>
      </c>
      <c r="AB52" s="48">
        <v>271917991.40000004</v>
      </c>
      <c r="AC52" s="48">
        <v>9412134.9900000002</v>
      </c>
      <c r="AD52" s="48">
        <v>11910025.26</v>
      </c>
      <c r="AE52" s="48">
        <v>1783265.2200000002</v>
      </c>
      <c r="AF52" s="48">
        <v>2679704.94</v>
      </c>
      <c r="AG52" s="48">
        <v>7437155.79</v>
      </c>
      <c r="AH52" s="48">
        <v>9802799.3100000005</v>
      </c>
      <c r="AI52" s="48">
        <v>4031345.25</v>
      </c>
      <c r="AJ52" s="48">
        <v>2764619.99</v>
      </c>
      <c r="AK52" s="48">
        <v>3165570.6999999997</v>
      </c>
      <c r="AL52" s="48">
        <v>3629834.41</v>
      </c>
      <c r="AM52" s="48">
        <v>4707360.33</v>
      </c>
      <c r="AN52" s="48">
        <v>4147149.07</v>
      </c>
      <c r="AO52" s="48">
        <v>42363729.590000004</v>
      </c>
      <c r="AP52" s="48">
        <v>850505571.74000001</v>
      </c>
      <c r="AQ52" s="48">
        <v>3320695</v>
      </c>
      <c r="AR52" s="48">
        <v>583233772.93999994</v>
      </c>
      <c r="AS52" s="48">
        <v>68378719.450000003</v>
      </c>
      <c r="AT52" s="48">
        <v>20862747.48</v>
      </c>
      <c r="AU52" s="48">
        <v>3471359.63</v>
      </c>
      <c r="AV52" s="48">
        <v>3815072.95</v>
      </c>
      <c r="AW52" s="48">
        <v>3275891.31</v>
      </c>
      <c r="AX52" s="48">
        <v>1006271.23</v>
      </c>
      <c r="AY52" s="48">
        <v>4774747.1100000003</v>
      </c>
      <c r="AZ52" s="48">
        <v>110093526.02</v>
      </c>
      <c r="BA52" s="48">
        <v>80722451.328000009</v>
      </c>
      <c r="BB52" s="48">
        <v>70335256.980000004</v>
      </c>
      <c r="BC52" s="48">
        <v>275347286.54000002</v>
      </c>
      <c r="BD52" s="48">
        <v>45036407.743999995</v>
      </c>
      <c r="BE52" s="48">
        <v>13660485.85</v>
      </c>
      <c r="BF52" s="48">
        <v>221949307.66399997</v>
      </c>
      <c r="BG52" s="48">
        <v>10344519.860000001</v>
      </c>
      <c r="BH52" s="48">
        <v>6131567.6100000003</v>
      </c>
      <c r="BI52" s="48">
        <v>3418773.44</v>
      </c>
      <c r="BJ52" s="48">
        <v>58155582.359999999</v>
      </c>
      <c r="BK52" s="48">
        <v>219033043.19999999</v>
      </c>
      <c r="BL52" s="48">
        <v>2981649.41</v>
      </c>
      <c r="BM52" s="48">
        <v>3653935.21</v>
      </c>
      <c r="BN52" s="48">
        <v>32276539.84</v>
      </c>
      <c r="BO52" s="48">
        <v>12475750.460000001</v>
      </c>
      <c r="BP52" s="48">
        <v>3026227.44</v>
      </c>
      <c r="BQ52" s="48">
        <v>59432632.879999995</v>
      </c>
      <c r="BR52" s="48">
        <v>42474190</v>
      </c>
      <c r="BS52" s="48">
        <v>11562285.16</v>
      </c>
      <c r="BT52" s="48">
        <v>4837941.93</v>
      </c>
      <c r="BU52" s="48">
        <v>4743923.7700000005</v>
      </c>
      <c r="BV52" s="48">
        <v>12467140</v>
      </c>
      <c r="BW52" s="48">
        <v>18725658.710000001</v>
      </c>
      <c r="BX52" s="48">
        <v>1657571.48</v>
      </c>
      <c r="BY52" s="48">
        <v>5320632.84</v>
      </c>
      <c r="BZ52" s="48">
        <v>2958476.6599999997</v>
      </c>
      <c r="CA52" s="48">
        <v>2720276.82</v>
      </c>
      <c r="CB52" s="48">
        <v>738435562.36000001</v>
      </c>
      <c r="CC52" s="48">
        <v>2589362.2000000002</v>
      </c>
      <c r="CD52" s="48">
        <v>1004509.16</v>
      </c>
      <c r="CE52" s="48">
        <v>2446652.87</v>
      </c>
      <c r="CF52" s="48">
        <v>1874208.96</v>
      </c>
      <c r="CG52" s="48">
        <v>3004092.06</v>
      </c>
      <c r="CH52" s="48">
        <v>1821130.6600000001</v>
      </c>
      <c r="CI52" s="48">
        <v>7002812.8000000007</v>
      </c>
      <c r="CJ52" s="48">
        <v>9613350.2400000002</v>
      </c>
      <c r="CK52" s="48">
        <v>52232883.189999998</v>
      </c>
      <c r="CL52" s="48">
        <v>13397971.060000001</v>
      </c>
      <c r="CM52" s="48">
        <v>8763186.3900000006</v>
      </c>
      <c r="CN52" s="48">
        <v>273548409.80799997</v>
      </c>
      <c r="CO52" s="48">
        <v>134181838.06400001</v>
      </c>
      <c r="CP52" s="48">
        <v>10383110.42</v>
      </c>
      <c r="CQ52" s="48">
        <v>9965826.3499999996</v>
      </c>
      <c r="CR52" s="48">
        <v>2788194.5300000003</v>
      </c>
      <c r="CS52" s="48">
        <v>4033020.12</v>
      </c>
      <c r="CT52" s="48">
        <v>1910447.84</v>
      </c>
      <c r="CU52" s="48">
        <v>4042907.5100000002</v>
      </c>
      <c r="CV52" s="48">
        <v>882771.12</v>
      </c>
      <c r="CW52" s="48">
        <v>2819218.9099999997</v>
      </c>
      <c r="CX52" s="48">
        <v>4980330.1399999997</v>
      </c>
      <c r="CY52" s="48">
        <v>951894.55999999994</v>
      </c>
      <c r="CZ52" s="48">
        <v>19594405.23</v>
      </c>
      <c r="DA52" s="48">
        <v>2806590.21</v>
      </c>
      <c r="DB52" s="48">
        <v>3741702.86</v>
      </c>
      <c r="DC52" s="48">
        <v>2488771.9099999997</v>
      </c>
      <c r="DD52" s="48">
        <v>2622806.7999999998</v>
      </c>
      <c r="DE52" s="48">
        <v>4504459.1300000008</v>
      </c>
      <c r="DF52" s="48">
        <v>191881016.51200002</v>
      </c>
      <c r="DG52" s="48">
        <v>1718700.2</v>
      </c>
      <c r="DH52" s="48">
        <v>19013312.127999999</v>
      </c>
      <c r="DI52" s="48">
        <v>24590910.52</v>
      </c>
      <c r="DJ52" s="48">
        <v>6795756.5099999998</v>
      </c>
      <c r="DK52" s="48">
        <v>4770891.17</v>
      </c>
      <c r="DL52" s="48">
        <v>54798890.049999997</v>
      </c>
      <c r="DM52" s="48">
        <v>3927802.6999999997</v>
      </c>
      <c r="DN52" s="48">
        <v>14029529.35</v>
      </c>
      <c r="DO52" s="48">
        <v>30747114.390000001</v>
      </c>
      <c r="DP52" s="48">
        <v>3029713.54</v>
      </c>
      <c r="DQ52" s="48">
        <v>6504280.0299999993</v>
      </c>
      <c r="DR52" s="48">
        <v>13892064.389999999</v>
      </c>
      <c r="DS52" s="48">
        <v>8195066.1600000001</v>
      </c>
      <c r="DT52" s="48">
        <v>2373366.0700000003</v>
      </c>
      <c r="DU52" s="48">
        <v>4325268.5599999996</v>
      </c>
      <c r="DV52" s="48">
        <v>3018316.78</v>
      </c>
      <c r="DW52" s="48">
        <v>4064657.47</v>
      </c>
      <c r="DX52" s="48">
        <v>2934106.8600000003</v>
      </c>
      <c r="DY52" s="48">
        <v>4375527.4000000004</v>
      </c>
      <c r="DZ52" s="48">
        <v>8766688.7400000002</v>
      </c>
      <c r="EA52" s="48">
        <v>6658526.7999999998</v>
      </c>
      <c r="EB52" s="48">
        <v>5820137.0899999999</v>
      </c>
      <c r="EC52" s="48">
        <v>3701006.67</v>
      </c>
      <c r="ED52" s="48">
        <v>19935667.48</v>
      </c>
      <c r="EE52" s="48">
        <v>2851773.44</v>
      </c>
      <c r="EF52" s="48">
        <v>13979815.18</v>
      </c>
      <c r="EG52" s="48">
        <v>3379341.5</v>
      </c>
      <c r="EH52" s="48">
        <v>3033960.73</v>
      </c>
      <c r="EI52" s="48">
        <v>156408140.92000002</v>
      </c>
      <c r="EJ52" s="48">
        <v>85323244.519999996</v>
      </c>
      <c r="EK52" s="48">
        <v>6874562.1699999999</v>
      </c>
      <c r="EL52" s="48">
        <v>4704597.32</v>
      </c>
      <c r="EM52" s="48">
        <v>4545447.5500000007</v>
      </c>
      <c r="EN52" s="48">
        <v>10461570.57</v>
      </c>
      <c r="EO52" s="48">
        <v>4114778.76</v>
      </c>
      <c r="EP52" s="48">
        <v>4622964.08</v>
      </c>
      <c r="EQ52" s="48">
        <v>25615702.379999999</v>
      </c>
      <c r="ER52" s="48">
        <v>4166694.45</v>
      </c>
      <c r="ES52" s="48">
        <v>2199787.31</v>
      </c>
      <c r="ET52" s="48">
        <v>3549942.1799999997</v>
      </c>
      <c r="EU52" s="48">
        <v>6841313.0999999996</v>
      </c>
      <c r="EV52" s="48">
        <v>1314315.3899999999</v>
      </c>
      <c r="EW52" s="48">
        <v>11384672.68</v>
      </c>
      <c r="EX52" s="48">
        <v>3272667.7800000003</v>
      </c>
      <c r="EY52" s="48">
        <v>4859196.26</v>
      </c>
      <c r="EZ52" s="48">
        <v>2269359.04</v>
      </c>
      <c r="FA52" s="48">
        <v>33587570.519999996</v>
      </c>
      <c r="FB52" s="48">
        <v>4260974.42</v>
      </c>
      <c r="FC52" s="48">
        <v>20556972.629999999</v>
      </c>
      <c r="FD52" s="48">
        <v>4225703.8</v>
      </c>
      <c r="FE52" s="48">
        <v>1860444.58</v>
      </c>
      <c r="FF52" s="48">
        <v>3171734.96</v>
      </c>
      <c r="FG52" s="48">
        <v>2054985.6099999999</v>
      </c>
      <c r="FH52" s="48">
        <v>1708421.66</v>
      </c>
      <c r="FI52" s="48">
        <v>17128463.379999999</v>
      </c>
      <c r="FJ52" s="48">
        <v>17433938.239999998</v>
      </c>
      <c r="FK52" s="48">
        <v>21721346.57</v>
      </c>
      <c r="FL52" s="48">
        <v>60747125.060000002</v>
      </c>
      <c r="FM52" s="48">
        <v>34269186.240000002</v>
      </c>
      <c r="FN52" s="48">
        <v>201888987.19999999</v>
      </c>
      <c r="FO52" s="48">
        <v>10637529.959999999</v>
      </c>
      <c r="FP52" s="48">
        <v>22710714.579999998</v>
      </c>
      <c r="FQ52" s="48">
        <v>9116223.6400000006</v>
      </c>
      <c r="FR52" s="48">
        <v>2709294.1399999997</v>
      </c>
      <c r="FS52" s="48">
        <v>2952019.46</v>
      </c>
      <c r="FT52" s="48">
        <v>1482467.2</v>
      </c>
      <c r="FU52" s="48">
        <v>8295234.71</v>
      </c>
      <c r="FV52" s="48">
        <v>6961501.29</v>
      </c>
      <c r="FW52" s="48">
        <v>2999374.15</v>
      </c>
      <c r="FX52" s="48">
        <v>1214813.56</v>
      </c>
      <c r="FY52" s="49"/>
      <c r="FZ52" s="49">
        <f>SUM(C52:FX52)</f>
        <v>8155600796.7480001</v>
      </c>
      <c r="GA52" s="48"/>
      <c r="GB52" s="49"/>
      <c r="GC52" s="49"/>
      <c r="GD52" s="49"/>
      <c r="GE52" s="21"/>
      <c r="GF52" s="21"/>
      <c r="GG52" s="21"/>
      <c r="GH52" s="21"/>
      <c r="GI52" s="21"/>
      <c r="GJ52" s="21"/>
      <c r="GK52" s="21"/>
      <c r="GL52" s="21"/>
      <c r="GM52" s="21"/>
    </row>
    <row r="53" spans="1:256" s="17" customFormat="1" x14ac:dyDescent="0.25">
      <c r="A53" s="3" t="s">
        <v>329</v>
      </c>
      <c r="B53" s="13" t="s">
        <v>330</v>
      </c>
      <c r="C53" s="49">
        <v>9067.8799999999992</v>
      </c>
      <c r="D53" s="49">
        <v>8926.0400000000009</v>
      </c>
      <c r="E53" s="49">
        <v>9446.2900000000009</v>
      </c>
      <c r="F53" s="49">
        <v>8815.7900000000009</v>
      </c>
      <c r="G53" s="49">
        <v>9481.16</v>
      </c>
      <c r="H53" s="49">
        <v>9354</v>
      </c>
      <c r="I53" s="49">
        <v>9355.35</v>
      </c>
      <c r="J53" s="49">
        <v>8874.7999999999993</v>
      </c>
      <c r="K53" s="49">
        <v>12070.24</v>
      </c>
      <c r="L53" s="49">
        <v>9430.86</v>
      </c>
      <c r="M53" s="49">
        <v>10712.23</v>
      </c>
      <c r="N53" s="49">
        <v>9095.75</v>
      </c>
      <c r="O53" s="49">
        <v>8796.9</v>
      </c>
      <c r="P53" s="49">
        <v>15984.2</v>
      </c>
      <c r="Q53" s="49">
        <v>9501.35</v>
      </c>
      <c r="R53" s="49">
        <v>8734.07</v>
      </c>
      <c r="S53" s="49">
        <v>9179.4500000000007</v>
      </c>
      <c r="T53" s="49">
        <v>15605.1</v>
      </c>
      <c r="U53" s="49">
        <v>18791.03</v>
      </c>
      <c r="V53" s="49">
        <v>11768.96</v>
      </c>
      <c r="W53" s="49">
        <v>18776.759999999998</v>
      </c>
      <c r="X53" s="49">
        <v>18501.79</v>
      </c>
      <c r="Y53" s="49">
        <v>9271.9</v>
      </c>
      <c r="Z53" s="49">
        <v>12291.74</v>
      </c>
      <c r="AA53" s="49">
        <v>8900.2999999999993</v>
      </c>
      <c r="AB53" s="49">
        <v>9066.2000000000007</v>
      </c>
      <c r="AC53" s="49">
        <v>9214.0300000000007</v>
      </c>
      <c r="AD53" s="49">
        <v>8975.15</v>
      </c>
      <c r="AE53" s="49">
        <v>16666.03</v>
      </c>
      <c r="AF53" s="49">
        <v>15330.12</v>
      </c>
      <c r="AG53" s="49">
        <v>9837.51</v>
      </c>
      <c r="AH53" s="49">
        <v>9042.34</v>
      </c>
      <c r="AI53" s="49">
        <v>11035.71</v>
      </c>
      <c r="AJ53" s="49">
        <v>15025.11</v>
      </c>
      <c r="AK53" s="49">
        <v>13969.86</v>
      </c>
      <c r="AL53" s="49">
        <v>12384.29</v>
      </c>
      <c r="AM53" s="49">
        <v>10017.790000000001</v>
      </c>
      <c r="AN53" s="49">
        <v>11321.73</v>
      </c>
      <c r="AO53" s="49">
        <v>8821.5499999999993</v>
      </c>
      <c r="AP53" s="49">
        <v>9437.0400000000009</v>
      </c>
      <c r="AQ53" s="49">
        <v>13876.7</v>
      </c>
      <c r="AR53" s="49">
        <v>8826.42</v>
      </c>
      <c r="AS53" s="49">
        <v>9482.69</v>
      </c>
      <c r="AT53" s="49">
        <v>9044.81</v>
      </c>
      <c r="AU53" s="49">
        <v>13720.79</v>
      </c>
      <c r="AV53" s="49">
        <v>12641.06</v>
      </c>
      <c r="AW53" s="49">
        <v>14286.49</v>
      </c>
      <c r="AX53" s="49">
        <v>20125.419999999998</v>
      </c>
      <c r="AY53" s="49">
        <v>10696.12</v>
      </c>
      <c r="AZ53" s="49">
        <v>9277.75</v>
      </c>
      <c r="BA53" s="49">
        <v>8663.44</v>
      </c>
      <c r="BB53" s="49">
        <v>8663.68</v>
      </c>
      <c r="BC53" s="49">
        <v>8996.19</v>
      </c>
      <c r="BD53" s="49">
        <v>8663.68</v>
      </c>
      <c r="BE53" s="49">
        <v>9275.81</v>
      </c>
      <c r="BF53" s="49">
        <v>8654.61</v>
      </c>
      <c r="BG53" s="49">
        <v>9534.1200000000008</v>
      </c>
      <c r="BH53" s="49">
        <v>9932.8799999999992</v>
      </c>
      <c r="BI53" s="49">
        <v>13807.65</v>
      </c>
      <c r="BJ53" s="49">
        <v>8682.14</v>
      </c>
      <c r="BK53" s="49">
        <v>8709.7900000000009</v>
      </c>
      <c r="BL53" s="49">
        <v>15051.23</v>
      </c>
      <c r="BM53" s="49">
        <v>12569.44</v>
      </c>
      <c r="BN53" s="49">
        <v>8663.68</v>
      </c>
      <c r="BO53" s="49">
        <v>9048.92</v>
      </c>
      <c r="BP53" s="49">
        <v>14445</v>
      </c>
      <c r="BQ53" s="49">
        <v>9425.3700000000008</v>
      </c>
      <c r="BR53" s="49">
        <v>8799.84</v>
      </c>
      <c r="BS53" s="49">
        <v>9584.92</v>
      </c>
      <c r="BT53" s="49">
        <v>10621.17</v>
      </c>
      <c r="BU53" s="49">
        <v>10981.31</v>
      </c>
      <c r="BV53" s="49">
        <v>9179.16</v>
      </c>
      <c r="BW53" s="49">
        <v>8996.23</v>
      </c>
      <c r="BX53" s="49">
        <v>18645.349999999999</v>
      </c>
      <c r="BY53" s="49">
        <v>10069.33</v>
      </c>
      <c r="BZ53" s="49">
        <v>13658.71</v>
      </c>
      <c r="CA53" s="49">
        <v>15733.24</v>
      </c>
      <c r="CB53" s="49">
        <v>8916.89</v>
      </c>
      <c r="CC53" s="49">
        <v>14369.38</v>
      </c>
      <c r="CD53" s="49">
        <v>18066.71</v>
      </c>
      <c r="CE53" s="49">
        <v>15074.88</v>
      </c>
      <c r="CF53" s="49">
        <v>15950.71</v>
      </c>
      <c r="CG53" s="49">
        <v>13263.1</v>
      </c>
      <c r="CH53" s="49">
        <v>17131.990000000002</v>
      </c>
      <c r="CI53" s="49">
        <v>9418.7099999999991</v>
      </c>
      <c r="CJ53" s="49">
        <v>9489.98</v>
      </c>
      <c r="CK53" s="49">
        <v>8964.7099999999991</v>
      </c>
      <c r="CL53" s="49">
        <v>9424.57</v>
      </c>
      <c r="CM53" s="49">
        <v>10283.02</v>
      </c>
      <c r="CN53" s="49">
        <v>8661.23</v>
      </c>
      <c r="CO53" s="49">
        <v>8663.15</v>
      </c>
      <c r="CP53" s="49">
        <v>9510.08</v>
      </c>
      <c r="CQ53" s="49">
        <v>9655.8700000000008</v>
      </c>
      <c r="CR53" s="49">
        <v>15006.43</v>
      </c>
      <c r="CS53" s="49">
        <v>10995.15</v>
      </c>
      <c r="CT53" s="49">
        <v>16846.98</v>
      </c>
      <c r="CU53" s="49">
        <v>8601.93</v>
      </c>
      <c r="CV53" s="49">
        <v>17655.419999999998</v>
      </c>
      <c r="CW53" s="49">
        <v>14714.09</v>
      </c>
      <c r="CX53" s="49">
        <v>10059.24</v>
      </c>
      <c r="CY53" s="49">
        <v>19037.89</v>
      </c>
      <c r="CZ53" s="49">
        <v>8798.57</v>
      </c>
      <c r="DA53" s="49">
        <v>14725.03</v>
      </c>
      <c r="DB53" s="49">
        <v>11904.88</v>
      </c>
      <c r="DC53" s="49">
        <v>15801.73</v>
      </c>
      <c r="DD53" s="49">
        <v>15275.52</v>
      </c>
      <c r="DE53" s="49">
        <v>10260.73</v>
      </c>
      <c r="DF53" s="49">
        <v>8663.43</v>
      </c>
      <c r="DG53" s="49">
        <v>17940.5</v>
      </c>
      <c r="DH53" s="49">
        <v>8663.68</v>
      </c>
      <c r="DI53" s="49">
        <v>8819.9500000000007</v>
      </c>
      <c r="DJ53" s="49">
        <v>9809.1200000000008</v>
      </c>
      <c r="DK53" s="49">
        <v>10163.81</v>
      </c>
      <c r="DL53" s="49">
        <v>9100.5400000000009</v>
      </c>
      <c r="DM53" s="49">
        <v>14047.94</v>
      </c>
      <c r="DN53" s="49">
        <v>9413.26</v>
      </c>
      <c r="DO53" s="49">
        <v>9164.02</v>
      </c>
      <c r="DP53" s="49">
        <v>14807.98</v>
      </c>
      <c r="DQ53" s="49">
        <v>9805.94</v>
      </c>
      <c r="DR53" s="49">
        <v>9519.02</v>
      </c>
      <c r="DS53" s="49">
        <v>10051.6</v>
      </c>
      <c r="DT53" s="49">
        <v>16989.02</v>
      </c>
      <c r="DU53" s="49">
        <v>10767.41</v>
      </c>
      <c r="DV53" s="49">
        <v>14045.22</v>
      </c>
      <c r="DW53" s="49">
        <v>11194.32</v>
      </c>
      <c r="DX53" s="49">
        <v>17382.150000000001</v>
      </c>
      <c r="DY53" s="49">
        <v>12356.76</v>
      </c>
      <c r="DZ53" s="49">
        <v>9790.81</v>
      </c>
      <c r="EA53" s="49">
        <v>10136.290000000001</v>
      </c>
      <c r="EB53" s="49">
        <v>9653.57</v>
      </c>
      <c r="EC53" s="49">
        <v>10943.25</v>
      </c>
      <c r="ED53" s="49">
        <v>11807.43</v>
      </c>
      <c r="EE53" s="49">
        <v>14330.52</v>
      </c>
      <c r="EF53" s="49">
        <v>9143.11</v>
      </c>
      <c r="EG53" s="49">
        <v>11577.05</v>
      </c>
      <c r="EH53" s="49">
        <v>12801.52</v>
      </c>
      <c r="EI53" s="49">
        <v>9387</v>
      </c>
      <c r="EJ53" s="49">
        <v>8657.86</v>
      </c>
      <c r="EK53" s="49">
        <v>9404.33</v>
      </c>
      <c r="EL53" s="49">
        <v>9566.08</v>
      </c>
      <c r="EM53" s="49">
        <v>10125.75</v>
      </c>
      <c r="EN53" s="49">
        <v>9237.59</v>
      </c>
      <c r="EO53" s="49">
        <v>10715.57</v>
      </c>
      <c r="EP53" s="49">
        <v>11423.19</v>
      </c>
      <c r="EQ53" s="49">
        <v>9108.1299999999992</v>
      </c>
      <c r="ER53" s="49">
        <v>12660.88</v>
      </c>
      <c r="ES53" s="49">
        <v>16440.86</v>
      </c>
      <c r="ET53" s="49">
        <v>15721.62</v>
      </c>
      <c r="EU53" s="49">
        <v>10165.4</v>
      </c>
      <c r="EV53" s="49">
        <v>19558.259999999998</v>
      </c>
      <c r="EW53" s="49">
        <v>12084.36</v>
      </c>
      <c r="EX53" s="49">
        <v>14755.04</v>
      </c>
      <c r="EY53" s="49">
        <v>9183.89</v>
      </c>
      <c r="EZ53" s="49">
        <v>16129.06</v>
      </c>
      <c r="FA53" s="49">
        <v>9462.89</v>
      </c>
      <c r="FB53" s="49">
        <v>11347.47</v>
      </c>
      <c r="FC53" s="49">
        <v>8770.0400000000009</v>
      </c>
      <c r="FD53" s="49">
        <v>11268.54</v>
      </c>
      <c r="FE53" s="49">
        <v>17518.310000000001</v>
      </c>
      <c r="FF53" s="49">
        <v>13850.37</v>
      </c>
      <c r="FG53" s="49">
        <v>17153.47</v>
      </c>
      <c r="FH53" s="49">
        <v>17759.060000000001</v>
      </c>
      <c r="FI53" s="49">
        <v>8969.66</v>
      </c>
      <c r="FJ53" s="49">
        <v>8730.94</v>
      </c>
      <c r="FK53" s="49">
        <v>8730.09</v>
      </c>
      <c r="FL53" s="49">
        <v>8663.68</v>
      </c>
      <c r="FM53" s="49">
        <v>8663.68</v>
      </c>
      <c r="FN53" s="49">
        <v>8957.24</v>
      </c>
      <c r="FO53" s="49">
        <v>9301.7900000000009</v>
      </c>
      <c r="FP53" s="49">
        <v>9295.86</v>
      </c>
      <c r="FQ53" s="49">
        <v>9332.74</v>
      </c>
      <c r="FR53" s="49">
        <v>15350.11</v>
      </c>
      <c r="FS53" s="49">
        <v>14330.19</v>
      </c>
      <c r="FT53" s="49">
        <v>18718.02</v>
      </c>
      <c r="FU53" s="49">
        <v>10080.49</v>
      </c>
      <c r="FV53" s="49">
        <v>9671.44</v>
      </c>
      <c r="FW53" s="49">
        <v>14738.94</v>
      </c>
      <c r="FX53" s="49">
        <v>19252.2</v>
      </c>
      <c r="FY53" s="49"/>
      <c r="FZ53" s="49">
        <f>FZ52/FZ22</f>
        <v>9102.1873179744034</v>
      </c>
      <c r="GA53" s="48"/>
      <c r="GB53" s="49"/>
      <c r="GC53" s="49"/>
      <c r="GD53" s="49"/>
      <c r="GE53" s="13"/>
      <c r="GF53" s="13"/>
      <c r="GG53" s="21"/>
      <c r="GH53" s="49"/>
      <c r="GI53" s="49"/>
      <c r="GJ53" s="49"/>
      <c r="GK53" s="49"/>
      <c r="GL53" s="49"/>
      <c r="GM53" s="49"/>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x14ac:dyDescent="0.25">
      <c r="A54" s="6"/>
      <c r="B54" s="21"/>
      <c r="C54" s="4" t="s">
        <v>2</v>
      </c>
      <c r="D54" s="4"/>
      <c r="E54" s="4"/>
      <c r="F54" s="4"/>
      <c r="G54" s="4"/>
      <c r="H54" s="4"/>
      <c r="I54" s="4"/>
      <c r="J54" s="4"/>
      <c r="K54" s="4"/>
      <c r="L54" s="4"/>
      <c r="M54" s="4"/>
      <c r="N54" s="4"/>
      <c r="O54" s="4"/>
      <c r="P54" s="4"/>
      <c r="Q54" s="4"/>
      <c r="R54" s="4"/>
      <c r="S54" s="4"/>
      <c r="T54" s="4"/>
      <c r="U54" s="4"/>
      <c r="V54" s="4"/>
      <c r="W54" s="21"/>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21"/>
      <c r="FU54" s="4"/>
      <c r="FV54" s="4"/>
      <c r="FW54" s="4"/>
      <c r="FX54" s="4"/>
      <c r="FY54" s="4"/>
      <c r="FZ54" s="48"/>
      <c r="GA54" s="49"/>
      <c r="GB54" s="49"/>
      <c r="GC54" s="49"/>
      <c r="GD54" s="49"/>
      <c r="GE54" s="21"/>
      <c r="GF54" s="21"/>
      <c r="GG54" s="21"/>
      <c r="GH54" s="21"/>
      <c r="GI54" s="21"/>
      <c r="GJ54" s="21"/>
      <c r="GK54" s="21"/>
      <c r="GL54" s="21"/>
      <c r="GM54" s="21"/>
      <c r="GN54" s="70"/>
      <c r="GO54" s="70"/>
      <c r="GP54" s="70"/>
      <c r="GQ54" s="70"/>
      <c r="GR54" s="70"/>
      <c r="GS54" s="70"/>
      <c r="GT54" s="70"/>
      <c r="GU54" s="70"/>
      <c r="GV54" s="70"/>
      <c r="GW54" s="70"/>
      <c r="GX54" s="70"/>
      <c r="GY54" s="70"/>
      <c r="GZ54" s="70"/>
      <c r="HA54" s="70"/>
      <c r="HB54" s="70"/>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row>
    <row r="55" spans="1:256" ht="15.6" x14ac:dyDescent="0.3">
      <c r="A55" s="13"/>
      <c r="B55" s="47" t="s">
        <v>331</v>
      </c>
      <c r="C55" s="6"/>
      <c r="D55" s="6"/>
      <c r="E55" s="6"/>
      <c r="F55" s="6"/>
      <c r="G55" s="6"/>
      <c r="H55" s="6"/>
      <c r="I55" s="6"/>
      <c r="J55" s="6"/>
      <c r="K55" s="6"/>
      <c r="L55" s="6"/>
      <c r="M55" s="6"/>
      <c r="N55" s="6"/>
      <c r="O55" s="6"/>
      <c r="P55" s="6"/>
      <c r="Q55" s="6"/>
      <c r="R55" s="6"/>
      <c r="S55" s="6"/>
      <c r="T55" s="6"/>
      <c r="U55" s="6"/>
      <c r="V55" s="6"/>
      <c r="W55" s="13"/>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c r="DL55" s="6"/>
      <c r="DM55" s="6"/>
      <c r="DN55" s="6"/>
      <c r="DO55" s="6"/>
      <c r="DP55" s="6"/>
      <c r="DQ55" s="6"/>
      <c r="DR55" s="6"/>
      <c r="DS55" s="6"/>
      <c r="DT55" s="6"/>
      <c r="DU55" s="6"/>
      <c r="DV55" s="6"/>
      <c r="DW55" s="6"/>
      <c r="DX55" s="6"/>
      <c r="DY55" s="6"/>
      <c r="DZ55" s="6"/>
      <c r="EA55" s="6"/>
      <c r="EB55" s="6"/>
      <c r="EC55" s="6"/>
      <c r="ED55" s="6"/>
      <c r="EE55" s="6"/>
      <c r="EF55" s="6"/>
      <c r="EG55" s="6"/>
      <c r="EH55" s="6"/>
      <c r="EI55" s="6"/>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13"/>
      <c r="FU55" s="6"/>
      <c r="FV55" s="6"/>
      <c r="FW55" s="6"/>
      <c r="FX55" s="6"/>
      <c r="FY55" s="6"/>
      <c r="FZ55" s="48"/>
      <c r="GA55" s="49"/>
      <c r="GB55" s="48"/>
      <c r="GC55" s="48"/>
      <c r="GD55" s="48"/>
      <c r="GE55" s="4"/>
      <c r="GF55" s="4"/>
      <c r="GG55" s="4"/>
      <c r="GH55" s="4"/>
      <c r="GI55" s="4"/>
      <c r="GJ55" s="4"/>
      <c r="GK55" s="4"/>
      <c r="GL55" s="4"/>
      <c r="GM55" s="4"/>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row>
    <row r="56" spans="1:256" x14ac:dyDescent="0.25">
      <c r="A56" s="71" t="s">
        <v>332</v>
      </c>
      <c r="B56" s="49" t="s">
        <v>333</v>
      </c>
      <c r="C56" s="6">
        <v>569751.05000000005</v>
      </c>
      <c r="D56" s="6">
        <v>2076267.1800000002</v>
      </c>
      <c r="E56" s="6">
        <v>421853.42999999993</v>
      </c>
      <c r="F56" s="6">
        <v>1429343.85</v>
      </c>
      <c r="G56" s="6">
        <v>107433.10999999999</v>
      </c>
      <c r="H56" s="6">
        <v>73503.63</v>
      </c>
      <c r="I56" s="6">
        <v>611175.01</v>
      </c>
      <c r="J56" s="6">
        <v>126156.26999999999</v>
      </c>
      <c r="K56" s="6">
        <v>28553.519999999997</v>
      </c>
      <c r="L56" s="6">
        <v>157598.89000000001</v>
      </c>
      <c r="M56" s="6">
        <v>165072.80000000002</v>
      </c>
      <c r="N56" s="6">
        <v>4469359.08</v>
      </c>
      <c r="O56" s="6">
        <v>1320415.45</v>
      </c>
      <c r="P56" s="6">
        <v>17815.21</v>
      </c>
      <c r="Q56" s="6">
        <v>1788826.89</v>
      </c>
      <c r="R56" s="6">
        <v>70969.45</v>
      </c>
      <c r="S56" s="6">
        <v>167550.34</v>
      </c>
      <c r="T56" s="6">
        <v>26627.229999999996</v>
      </c>
      <c r="U56" s="6">
        <v>10952.64</v>
      </c>
      <c r="V56" s="6">
        <v>21956.440000000002</v>
      </c>
      <c r="W56" s="13">
        <v>4571.03</v>
      </c>
      <c r="X56" s="6">
        <v>9007.36</v>
      </c>
      <c r="Y56" s="6">
        <v>20342.41</v>
      </c>
      <c r="Z56" s="6">
        <v>27730.2</v>
      </c>
      <c r="AA56" s="6">
        <v>2020379.58</v>
      </c>
      <c r="AB56" s="6">
        <v>3196978.29</v>
      </c>
      <c r="AC56" s="6">
        <v>90858.66</v>
      </c>
      <c r="AD56" s="6">
        <v>44814.44</v>
      </c>
      <c r="AE56" s="6">
        <v>43366.880000000005</v>
      </c>
      <c r="AF56" s="6">
        <v>27202.29</v>
      </c>
      <c r="AG56" s="6">
        <v>192835.14</v>
      </c>
      <c r="AH56" s="6">
        <v>76887.73</v>
      </c>
      <c r="AI56" s="6">
        <v>28620.989999999998</v>
      </c>
      <c r="AJ56" s="6">
        <v>40432.770000000004</v>
      </c>
      <c r="AK56" s="6">
        <v>43932.340000000004</v>
      </c>
      <c r="AL56" s="6">
        <v>35820.03</v>
      </c>
      <c r="AM56" s="6">
        <v>26019.39</v>
      </c>
      <c r="AN56" s="6">
        <v>40911.25</v>
      </c>
      <c r="AO56" s="6">
        <v>271773.07</v>
      </c>
      <c r="AP56" s="6">
        <v>6247448.2799999993</v>
      </c>
      <c r="AQ56" s="6">
        <v>37798.71</v>
      </c>
      <c r="AR56" s="6">
        <v>5038166.88</v>
      </c>
      <c r="AS56" s="6">
        <v>680222.38</v>
      </c>
      <c r="AT56" s="6">
        <v>210033.03</v>
      </c>
      <c r="AU56" s="6">
        <v>50893.05</v>
      </c>
      <c r="AV56" s="6">
        <v>58387.17</v>
      </c>
      <c r="AW56" s="6">
        <v>24198.15</v>
      </c>
      <c r="AX56" s="6">
        <v>12382.849999999999</v>
      </c>
      <c r="AY56" s="6">
        <v>82710.429999999993</v>
      </c>
      <c r="AZ56" s="6">
        <v>687323.42</v>
      </c>
      <c r="BA56" s="6">
        <v>717737.3</v>
      </c>
      <c r="BB56" s="6">
        <v>697873.38</v>
      </c>
      <c r="BC56" s="6">
        <v>1198805.05</v>
      </c>
      <c r="BD56" s="6">
        <v>58924.27</v>
      </c>
      <c r="BE56" s="6">
        <v>112758.42000000001</v>
      </c>
      <c r="BF56" s="6">
        <v>1696227.19</v>
      </c>
      <c r="BG56" s="6">
        <v>165844.53</v>
      </c>
      <c r="BH56" s="6">
        <v>84520.459999999992</v>
      </c>
      <c r="BI56" s="6">
        <v>81086.59</v>
      </c>
      <c r="BJ56" s="6">
        <v>546167.18999999994</v>
      </c>
      <c r="BK56" s="6">
        <v>957926.49</v>
      </c>
      <c r="BL56" s="6">
        <v>27689.75</v>
      </c>
      <c r="BM56" s="6">
        <v>55432.160000000003</v>
      </c>
      <c r="BN56" s="6">
        <v>148267.97</v>
      </c>
      <c r="BO56" s="6">
        <v>173212.39</v>
      </c>
      <c r="BP56" s="6">
        <v>48216.46</v>
      </c>
      <c r="BQ56" s="6">
        <v>353610.07999999996</v>
      </c>
      <c r="BR56" s="6">
        <v>299941.98</v>
      </c>
      <c r="BS56" s="6">
        <v>60520.119999999995</v>
      </c>
      <c r="BT56" s="6">
        <v>48799.82</v>
      </c>
      <c r="BU56" s="6">
        <v>63134.880000000005</v>
      </c>
      <c r="BV56" s="6">
        <v>97437.69</v>
      </c>
      <c r="BW56" s="6">
        <v>160083.47</v>
      </c>
      <c r="BX56" s="6">
        <v>62.870000000000005</v>
      </c>
      <c r="BY56" s="6">
        <v>61692.29</v>
      </c>
      <c r="BZ56" s="6">
        <v>7537.68</v>
      </c>
      <c r="CA56" s="6">
        <v>33673.06</v>
      </c>
      <c r="CB56" s="6">
        <v>4955252.62</v>
      </c>
      <c r="CC56" s="6">
        <v>29032.14</v>
      </c>
      <c r="CD56" s="6">
        <v>10805.44</v>
      </c>
      <c r="CE56" s="6">
        <v>41650.800000000003</v>
      </c>
      <c r="CF56" s="6">
        <v>31091.68</v>
      </c>
      <c r="CG56" s="6">
        <v>22425.059999999998</v>
      </c>
      <c r="CH56" s="6">
        <v>11759.470000000001</v>
      </c>
      <c r="CI56" s="6">
        <v>43328.24</v>
      </c>
      <c r="CJ56" s="6">
        <v>75301.62</v>
      </c>
      <c r="CK56" s="6">
        <v>415887.39</v>
      </c>
      <c r="CL56" s="6">
        <v>148796.5</v>
      </c>
      <c r="CM56" s="6">
        <v>102249.22</v>
      </c>
      <c r="CN56" s="6">
        <v>1908847.53</v>
      </c>
      <c r="CO56" s="6">
        <v>1066687.05</v>
      </c>
      <c r="CP56" s="6">
        <v>94613.41</v>
      </c>
      <c r="CQ56" s="6">
        <v>64784.31</v>
      </c>
      <c r="CR56" s="6">
        <v>46449.539999999994</v>
      </c>
      <c r="CS56" s="6">
        <v>41023.43</v>
      </c>
      <c r="CT56" s="6">
        <v>16354.490000000002</v>
      </c>
      <c r="CU56" s="6">
        <v>25340.78</v>
      </c>
      <c r="CV56" s="6">
        <v>19543.940000000002</v>
      </c>
      <c r="CW56" s="6">
        <v>25599.919999999998</v>
      </c>
      <c r="CX56" s="6">
        <v>46502.29</v>
      </c>
      <c r="CY56" s="6">
        <v>29146.87</v>
      </c>
      <c r="CZ56" s="6">
        <v>126389.34</v>
      </c>
      <c r="DA56" s="6">
        <v>28975.42</v>
      </c>
      <c r="DB56" s="6">
        <v>28880.260000000002</v>
      </c>
      <c r="DC56" s="6">
        <v>37417.07</v>
      </c>
      <c r="DD56" s="6">
        <v>7522.24</v>
      </c>
      <c r="DE56" s="6">
        <v>20626.64</v>
      </c>
      <c r="DF56" s="6">
        <v>1418002.38</v>
      </c>
      <c r="DG56" s="6">
        <v>19211.8</v>
      </c>
      <c r="DH56" s="6">
        <v>166540.16</v>
      </c>
      <c r="DI56" s="6">
        <v>248646.13</v>
      </c>
      <c r="DJ56" s="6">
        <v>52097.919999999998</v>
      </c>
      <c r="DK56" s="6">
        <v>20504.57</v>
      </c>
      <c r="DL56" s="6">
        <v>339762.81</v>
      </c>
      <c r="DM56" s="6">
        <v>66110.66</v>
      </c>
      <c r="DN56" s="6">
        <v>85493.33</v>
      </c>
      <c r="DO56" s="6">
        <v>147529.23000000001</v>
      </c>
      <c r="DP56" s="6">
        <v>28250.239999999998</v>
      </c>
      <c r="DQ56" s="6">
        <v>55370.979999999996</v>
      </c>
      <c r="DR56" s="6">
        <v>52914.399999999994</v>
      </c>
      <c r="DS56" s="6">
        <v>33859.300000000003</v>
      </c>
      <c r="DT56" s="6">
        <v>3426.2799999999997</v>
      </c>
      <c r="DU56" s="6">
        <v>34429.72</v>
      </c>
      <c r="DV56" s="6">
        <v>11042.43</v>
      </c>
      <c r="DW56" s="6">
        <v>14153.14</v>
      </c>
      <c r="DX56" s="6">
        <v>5458.66</v>
      </c>
      <c r="DY56" s="6">
        <v>27365.72</v>
      </c>
      <c r="DZ56" s="6">
        <v>158446.25</v>
      </c>
      <c r="EA56" s="6">
        <v>43709.39</v>
      </c>
      <c r="EB56" s="6">
        <v>57065.689999999995</v>
      </c>
      <c r="EC56" s="6">
        <v>36602.300000000003</v>
      </c>
      <c r="ED56" s="6">
        <v>152955.41</v>
      </c>
      <c r="EE56" s="6">
        <v>16843.3</v>
      </c>
      <c r="EF56" s="6">
        <v>37596</v>
      </c>
      <c r="EG56" s="6">
        <v>29370.199999999997</v>
      </c>
      <c r="EH56" s="6">
        <v>13758.11</v>
      </c>
      <c r="EI56" s="6">
        <v>606385.30000000005</v>
      </c>
      <c r="EJ56" s="6">
        <v>620158.1</v>
      </c>
      <c r="EK56" s="6">
        <v>47371.62</v>
      </c>
      <c r="EL56" s="6">
        <v>35057.979999999996</v>
      </c>
      <c r="EM56" s="6">
        <v>39484.69</v>
      </c>
      <c r="EN56" s="6">
        <v>38242.619999999995</v>
      </c>
      <c r="EO56" s="6">
        <v>25488.86</v>
      </c>
      <c r="EP56" s="6">
        <v>33678.28</v>
      </c>
      <c r="EQ56" s="6">
        <v>164584.94</v>
      </c>
      <c r="ER56" s="6">
        <v>63908.44</v>
      </c>
      <c r="ES56" s="6">
        <v>33708.19</v>
      </c>
      <c r="ET56" s="6">
        <v>37013.300000000003</v>
      </c>
      <c r="EU56" s="6">
        <v>55422.179999999993</v>
      </c>
      <c r="EV56" s="6">
        <v>0</v>
      </c>
      <c r="EW56" s="6">
        <v>30233.43</v>
      </c>
      <c r="EX56" s="6">
        <v>19400.03</v>
      </c>
      <c r="EY56" s="6">
        <v>12398</v>
      </c>
      <c r="EZ56" s="6">
        <v>15762.41</v>
      </c>
      <c r="FA56" s="6">
        <v>267651.04000000004</v>
      </c>
      <c r="FB56" s="6">
        <v>51478.009999999995</v>
      </c>
      <c r="FC56" s="6">
        <v>254998.97999999998</v>
      </c>
      <c r="FD56" s="6">
        <v>57271.07</v>
      </c>
      <c r="FE56" s="6">
        <v>28085.489999999998</v>
      </c>
      <c r="FF56" s="6">
        <v>36901.599999999999</v>
      </c>
      <c r="FG56" s="6">
        <v>20790.739999999998</v>
      </c>
      <c r="FH56" s="6">
        <v>33460.01</v>
      </c>
      <c r="FI56" s="6">
        <v>142966.34</v>
      </c>
      <c r="FJ56" s="6">
        <v>83430.819999999992</v>
      </c>
      <c r="FK56" s="6">
        <v>246679.96999999997</v>
      </c>
      <c r="FL56" s="6">
        <v>370403.08</v>
      </c>
      <c r="FM56" s="6">
        <v>221700.25</v>
      </c>
      <c r="FN56" s="6">
        <v>1035331.04</v>
      </c>
      <c r="FO56" s="6">
        <v>114515.41</v>
      </c>
      <c r="FP56" s="6">
        <v>181872.91999999998</v>
      </c>
      <c r="FQ56" s="6">
        <v>117752.84</v>
      </c>
      <c r="FR56" s="6">
        <v>30791.81</v>
      </c>
      <c r="FS56" s="6">
        <v>34482.730000000003</v>
      </c>
      <c r="FT56" s="13">
        <v>30863.949999999997</v>
      </c>
      <c r="FU56" s="6">
        <v>78259.28</v>
      </c>
      <c r="FV56" s="6">
        <v>88130.83</v>
      </c>
      <c r="FW56" s="6">
        <v>46747.53</v>
      </c>
      <c r="FX56" s="6">
        <v>15503.449999999999</v>
      </c>
      <c r="FY56" s="6">
        <v>346158.84</v>
      </c>
      <c r="FZ56" s="49">
        <f>SUM(C56:FY56)</f>
        <v>59703740.829999946</v>
      </c>
      <c r="GA56" s="49"/>
      <c r="GB56" s="48"/>
      <c r="GC56" s="48"/>
      <c r="GD56" s="48"/>
      <c r="GE56" s="4"/>
      <c r="GF56" s="4"/>
      <c r="GG56" s="4"/>
      <c r="GH56" s="4"/>
      <c r="GI56" s="4"/>
      <c r="GJ56" s="4"/>
      <c r="GK56" s="4"/>
      <c r="GL56" s="4"/>
      <c r="GM56" s="4"/>
      <c r="GN56" s="5"/>
      <c r="GO56" s="5"/>
      <c r="GP56" s="5"/>
      <c r="GQ56" s="5"/>
      <c r="GR56" s="5"/>
      <c r="GS56" s="5"/>
      <c r="GT56" s="5"/>
      <c r="GU56" s="5"/>
      <c r="GV56" s="5"/>
      <c r="GW56" s="5"/>
      <c r="GX56" s="5"/>
      <c r="GY56" s="5"/>
      <c r="GZ56" s="5"/>
      <c r="HA56" s="5"/>
      <c r="HB56" s="5"/>
      <c r="HC56" s="5"/>
      <c r="HD56" s="5"/>
      <c r="HE56" s="5"/>
      <c r="HF56" s="5"/>
      <c r="HG56" s="5"/>
      <c r="HH56" s="5"/>
      <c r="HI56" s="5"/>
      <c r="HJ56" s="5"/>
      <c r="HK56" s="5"/>
      <c r="HL56" s="5"/>
      <c r="HM56" s="5"/>
      <c r="HN56" s="5"/>
      <c r="HO56" s="5"/>
      <c r="HP56" s="5"/>
      <c r="HQ56" s="5"/>
      <c r="HR56" s="5"/>
      <c r="HS56" s="5"/>
      <c r="HT56" s="5"/>
      <c r="HU56" s="5"/>
      <c r="HV56" s="5"/>
      <c r="HW56" s="5"/>
      <c r="HX56" s="5"/>
      <c r="HY56" s="5"/>
      <c r="HZ56" s="5"/>
      <c r="IA56" s="5"/>
      <c r="IB56" s="5"/>
      <c r="IC56" s="5"/>
      <c r="ID56" s="5"/>
      <c r="IE56" s="5"/>
      <c r="IF56" s="5"/>
      <c r="IG56" s="5"/>
      <c r="IH56" s="5"/>
      <c r="II56" s="5"/>
      <c r="IJ56" s="5"/>
      <c r="IK56" s="5"/>
      <c r="IL56" s="5"/>
      <c r="IM56" s="5"/>
      <c r="IN56" s="5"/>
      <c r="IO56" s="5"/>
      <c r="IP56" s="5"/>
      <c r="IQ56" s="5"/>
      <c r="IR56" s="5"/>
      <c r="IS56" s="5"/>
      <c r="IT56" s="5"/>
      <c r="IU56" s="5"/>
      <c r="IV56" s="5"/>
    </row>
    <row r="57" spans="1:256" x14ac:dyDescent="0.25">
      <c r="A57" s="3" t="s">
        <v>334</v>
      </c>
      <c r="B57" s="13" t="s">
        <v>335</v>
      </c>
      <c r="C57" s="72">
        <v>37645</v>
      </c>
      <c r="D57" s="72">
        <v>986662</v>
      </c>
      <c r="E57" s="72">
        <v>74981</v>
      </c>
      <c r="F57" s="72">
        <v>409534</v>
      </c>
      <c r="G57" s="72">
        <v>28259</v>
      </c>
      <c r="H57" s="72" t="s">
        <v>336</v>
      </c>
      <c r="I57" s="72">
        <v>123635</v>
      </c>
      <c r="J57" s="72">
        <v>44759</v>
      </c>
      <c r="K57" s="72">
        <v>69167</v>
      </c>
      <c r="L57" s="72">
        <v>144060</v>
      </c>
      <c r="M57" s="72">
        <v>19295</v>
      </c>
      <c r="N57" s="72">
        <v>1843277</v>
      </c>
      <c r="O57" s="72">
        <v>615356</v>
      </c>
      <c r="P57" s="72">
        <v>17910</v>
      </c>
      <c r="Q57" s="72">
        <v>1528169</v>
      </c>
      <c r="R57" s="72">
        <v>20248</v>
      </c>
      <c r="S57" s="72">
        <v>32333</v>
      </c>
      <c r="T57" s="72">
        <v>5688</v>
      </c>
      <c r="U57" s="72">
        <v>14631</v>
      </c>
      <c r="V57" s="72">
        <v>34224</v>
      </c>
      <c r="W57" s="73" t="s">
        <v>336</v>
      </c>
      <c r="X57" s="72" t="s">
        <v>336</v>
      </c>
      <c r="Y57" s="72">
        <v>26981</v>
      </c>
      <c r="Z57" s="72">
        <v>29845</v>
      </c>
      <c r="AA57" s="72">
        <v>884153</v>
      </c>
      <c r="AB57" s="72">
        <v>1187682</v>
      </c>
      <c r="AC57" s="72" t="s">
        <v>336</v>
      </c>
      <c r="AD57" s="72">
        <v>13339</v>
      </c>
      <c r="AE57" s="72">
        <v>13016</v>
      </c>
      <c r="AF57" s="72">
        <v>63116</v>
      </c>
      <c r="AG57" s="72">
        <v>0</v>
      </c>
      <c r="AH57" s="72">
        <v>187302</v>
      </c>
      <c r="AI57" s="72">
        <v>41333</v>
      </c>
      <c r="AJ57" s="72">
        <v>14350</v>
      </c>
      <c r="AK57" s="72" t="s">
        <v>336</v>
      </c>
      <c r="AL57" s="72">
        <v>20546</v>
      </c>
      <c r="AM57" s="72">
        <v>16743</v>
      </c>
      <c r="AN57" s="72" t="s">
        <v>336</v>
      </c>
      <c r="AO57" s="72">
        <v>238962</v>
      </c>
      <c r="AP57" s="72">
        <v>3061833</v>
      </c>
      <c r="AQ57" s="72">
        <v>17462</v>
      </c>
      <c r="AR57" s="72">
        <v>875382</v>
      </c>
      <c r="AS57" s="72">
        <v>67159</v>
      </c>
      <c r="AT57" s="72" t="s">
        <v>336</v>
      </c>
      <c r="AU57" s="72" t="s">
        <v>336</v>
      </c>
      <c r="AV57" s="72">
        <v>57317</v>
      </c>
      <c r="AW57" s="72" t="s">
        <v>336</v>
      </c>
      <c r="AX57" s="72" t="s">
        <v>336</v>
      </c>
      <c r="AY57" s="72">
        <v>39250</v>
      </c>
      <c r="AZ57" s="72">
        <v>22516</v>
      </c>
      <c r="BA57" s="72">
        <v>411591</v>
      </c>
      <c r="BB57" s="72">
        <v>108037</v>
      </c>
      <c r="BC57" s="72">
        <v>751861</v>
      </c>
      <c r="BD57" s="72">
        <v>96866</v>
      </c>
      <c r="BE57" s="72">
        <v>41419</v>
      </c>
      <c r="BF57" s="72">
        <v>875863</v>
      </c>
      <c r="BG57" s="72">
        <v>27449</v>
      </c>
      <c r="BH57" s="72">
        <v>29793</v>
      </c>
      <c r="BI57" s="72" t="s">
        <v>336</v>
      </c>
      <c r="BJ57" s="72">
        <v>125980</v>
      </c>
      <c r="BK57" s="72">
        <v>540557</v>
      </c>
      <c r="BL57" s="72" t="s">
        <v>336</v>
      </c>
      <c r="BM57" s="72">
        <v>46344</v>
      </c>
      <c r="BN57" s="72">
        <v>33443</v>
      </c>
      <c r="BO57" s="72">
        <v>91186</v>
      </c>
      <c r="BP57" s="72" t="s">
        <v>336</v>
      </c>
      <c r="BQ57" s="72" t="s">
        <v>336</v>
      </c>
      <c r="BR57" s="72">
        <v>79468</v>
      </c>
      <c r="BS57" s="72">
        <v>0</v>
      </c>
      <c r="BT57" s="72">
        <v>0</v>
      </c>
      <c r="BU57" s="72">
        <v>41495</v>
      </c>
      <c r="BV57" s="72">
        <v>579</v>
      </c>
      <c r="BW57" s="72">
        <v>42812</v>
      </c>
      <c r="BX57" s="72" t="s">
        <v>336</v>
      </c>
      <c r="BY57" s="72">
        <v>1201</v>
      </c>
      <c r="BZ57" s="72">
        <v>27951</v>
      </c>
      <c r="CA57" s="72" t="s">
        <v>336</v>
      </c>
      <c r="CB57" s="72">
        <v>3453220</v>
      </c>
      <c r="CC57" s="72">
        <v>13722</v>
      </c>
      <c r="CD57" s="72" t="s">
        <v>336</v>
      </c>
      <c r="CE57" s="72">
        <v>18193</v>
      </c>
      <c r="CF57" s="72">
        <v>5613</v>
      </c>
      <c r="CG57" s="72">
        <v>32753</v>
      </c>
      <c r="CH57" s="72" t="s">
        <v>336</v>
      </c>
      <c r="CI57" s="72">
        <v>29984</v>
      </c>
      <c r="CJ57" s="72">
        <v>33868</v>
      </c>
      <c r="CK57" s="72">
        <v>125093</v>
      </c>
      <c r="CL57" s="72">
        <v>134958</v>
      </c>
      <c r="CM57" s="72">
        <v>58369</v>
      </c>
      <c r="CN57" s="72">
        <v>1124875</v>
      </c>
      <c r="CO57" s="72">
        <v>314117</v>
      </c>
      <c r="CP57" s="72">
        <v>2248</v>
      </c>
      <c r="CQ57" s="72">
        <v>56940</v>
      </c>
      <c r="CR57" s="72">
        <v>26585</v>
      </c>
      <c r="CS57" s="72">
        <v>13187</v>
      </c>
      <c r="CT57" s="72">
        <v>7216</v>
      </c>
      <c r="CU57" s="72">
        <v>17969</v>
      </c>
      <c r="CV57" s="72">
        <v>12694</v>
      </c>
      <c r="CW57" s="72">
        <v>9858</v>
      </c>
      <c r="CX57" s="72">
        <v>99619</v>
      </c>
      <c r="CY57" s="72">
        <v>7927</v>
      </c>
      <c r="CZ57" s="72">
        <v>163800</v>
      </c>
      <c r="DA57" s="72">
        <v>25550</v>
      </c>
      <c r="DB57" s="72">
        <v>42507</v>
      </c>
      <c r="DC57" s="72">
        <v>38064</v>
      </c>
      <c r="DD57" s="72" t="s">
        <v>336</v>
      </c>
      <c r="DE57" s="72">
        <v>18879</v>
      </c>
      <c r="DF57" s="72">
        <v>1785801</v>
      </c>
      <c r="DG57" s="72">
        <v>45123</v>
      </c>
      <c r="DH57" s="72">
        <v>89802</v>
      </c>
      <c r="DI57" s="72">
        <v>131522</v>
      </c>
      <c r="DJ57" s="72">
        <v>10631</v>
      </c>
      <c r="DK57" s="72">
        <v>0</v>
      </c>
      <c r="DL57" s="72">
        <v>156913</v>
      </c>
      <c r="DM57" s="72" t="s">
        <v>336</v>
      </c>
      <c r="DN57" s="72">
        <v>42114</v>
      </c>
      <c r="DO57" s="72">
        <v>109395</v>
      </c>
      <c r="DP57" s="72">
        <v>20959</v>
      </c>
      <c r="DQ57" s="72">
        <v>28472</v>
      </c>
      <c r="DR57" s="72">
        <v>27042</v>
      </c>
      <c r="DS57" s="72">
        <v>29514</v>
      </c>
      <c r="DT57" s="72">
        <v>32981</v>
      </c>
      <c r="DU57" s="72">
        <v>42145</v>
      </c>
      <c r="DV57" s="72">
        <v>40257</v>
      </c>
      <c r="DW57" s="72">
        <v>6845</v>
      </c>
      <c r="DX57" s="72">
        <v>11452</v>
      </c>
      <c r="DY57" s="72" t="s">
        <v>336</v>
      </c>
      <c r="DZ57" s="72">
        <v>4989</v>
      </c>
      <c r="EA57" s="72">
        <v>0</v>
      </c>
      <c r="EB57" s="72">
        <v>28575</v>
      </c>
      <c r="EC57" s="72">
        <v>51352</v>
      </c>
      <c r="ED57" s="72">
        <v>7643</v>
      </c>
      <c r="EE57" s="72" t="s">
        <v>336</v>
      </c>
      <c r="EF57" s="72">
        <v>17877</v>
      </c>
      <c r="EG57" s="72">
        <v>10862</v>
      </c>
      <c r="EH57" s="72">
        <v>18240</v>
      </c>
      <c r="EI57" s="72">
        <v>319077</v>
      </c>
      <c r="EJ57" s="72">
        <v>274548</v>
      </c>
      <c r="EK57" s="72">
        <v>52697</v>
      </c>
      <c r="EL57" s="72">
        <v>16321</v>
      </c>
      <c r="EM57" s="72">
        <v>16062</v>
      </c>
      <c r="EN57" s="72">
        <v>31931</v>
      </c>
      <c r="EO57" s="72">
        <v>23345</v>
      </c>
      <c r="EP57" s="72">
        <v>28710</v>
      </c>
      <c r="EQ57" s="72">
        <v>75632</v>
      </c>
      <c r="ER57" s="72">
        <v>29866</v>
      </c>
      <c r="ES57" s="72">
        <v>0</v>
      </c>
      <c r="ET57" s="72">
        <v>89802</v>
      </c>
      <c r="EU57" s="72">
        <v>41290</v>
      </c>
      <c r="EV57" s="72" t="s">
        <v>336</v>
      </c>
      <c r="EW57" s="72">
        <v>51579</v>
      </c>
      <c r="EX57" s="72" t="s">
        <v>336</v>
      </c>
      <c r="EY57" s="72">
        <v>42926</v>
      </c>
      <c r="EZ57" s="72">
        <v>22908</v>
      </c>
      <c r="FA57" s="72">
        <v>66851</v>
      </c>
      <c r="FB57" s="72">
        <v>9071</v>
      </c>
      <c r="FC57" s="72">
        <v>33204</v>
      </c>
      <c r="FD57" s="72">
        <v>22036</v>
      </c>
      <c r="FE57" s="72">
        <v>12255</v>
      </c>
      <c r="FF57" s="72">
        <v>7767</v>
      </c>
      <c r="FG57" s="72">
        <v>22946</v>
      </c>
      <c r="FH57" s="72">
        <v>15857</v>
      </c>
      <c r="FI57" s="72">
        <v>74170</v>
      </c>
      <c r="FJ57" s="72">
        <v>81417</v>
      </c>
      <c r="FK57" s="72">
        <v>46109</v>
      </c>
      <c r="FL57" s="72">
        <v>151650</v>
      </c>
      <c r="FM57" s="72">
        <v>31335</v>
      </c>
      <c r="FN57" s="72">
        <v>191794</v>
      </c>
      <c r="FO57" s="72">
        <v>158328</v>
      </c>
      <c r="FP57" s="72">
        <v>45195</v>
      </c>
      <c r="FQ57" s="72">
        <v>8336</v>
      </c>
      <c r="FR57" s="72">
        <v>31282</v>
      </c>
      <c r="FS57" s="72">
        <v>16658</v>
      </c>
      <c r="FT57" s="73">
        <v>26413</v>
      </c>
      <c r="FU57" s="72">
        <v>58628</v>
      </c>
      <c r="FV57" s="72">
        <v>14309</v>
      </c>
      <c r="FW57" s="72">
        <v>16934</v>
      </c>
      <c r="FX57" s="72">
        <v>10098</v>
      </c>
      <c r="FY57" s="6">
        <v>118462</v>
      </c>
      <c r="FZ57" s="49">
        <f>SUM(C57:FY57)</f>
        <v>27328128</v>
      </c>
      <c r="GA57" s="49"/>
      <c r="GB57" s="6"/>
      <c r="GC57" s="6"/>
      <c r="GD57" s="6"/>
      <c r="GE57" s="6"/>
      <c r="GF57" s="6"/>
      <c r="GG57" s="4"/>
      <c r="GH57" s="6"/>
      <c r="GI57" s="6"/>
      <c r="GJ57" s="6"/>
      <c r="GK57" s="6"/>
      <c r="GL57" s="6"/>
      <c r="GM57" s="6"/>
    </row>
    <row r="58" spans="1:256" x14ac:dyDescent="0.25">
      <c r="A58" s="3" t="s">
        <v>337</v>
      </c>
      <c r="B58" s="13" t="s">
        <v>338</v>
      </c>
      <c r="C58" s="6">
        <v>326070.56980665639</v>
      </c>
      <c r="D58" s="6">
        <v>1080039.6033632937</v>
      </c>
      <c r="E58" s="6">
        <v>443938.82217576413</v>
      </c>
      <c r="F58" s="6">
        <v>353084.77401535155</v>
      </c>
      <c r="G58" s="6">
        <v>10956.106056675466</v>
      </c>
      <c r="H58" s="6">
        <v>7842.9142543223816</v>
      </c>
      <c r="I58" s="6">
        <v>529746.60142527963</v>
      </c>
      <c r="J58" s="6">
        <v>53980.285452686512</v>
      </c>
      <c r="K58" s="6">
        <v>3063.3877401535151</v>
      </c>
      <c r="L58" s="6">
        <v>56765.950740870736</v>
      </c>
      <c r="M58" s="6">
        <v>78209.664921945339</v>
      </c>
      <c r="N58" s="6">
        <v>1131311.8891822193</v>
      </c>
      <c r="O58" s="6">
        <v>117183.65665105065</v>
      </c>
      <c r="P58" s="6">
        <v>6545.469350383788</v>
      </c>
      <c r="Q58" s="6">
        <v>2462568.6727808211</v>
      </c>
      <c r="R58" s="6">
        <v>99889.738261280916</v>
      </c>
      <c r="S58" s="6">
        <v>29510.32644092109</v>
      </c>
      <c r="T58" s="6">
        <v>232.13877401535152</v>
      </c>
      <c r="U58" s="6">
        <v>0</v>
      </c>
      <c r="V58" s="6">
        <v>0</v>
      </c>
      <c r="W58" s="13">
        <v>0</v>
      </c>
      <c r="X58" s="6">
        <v>0</v>
      </c>
      <c r="Y58" s="6">
        <v>1160.6938700767575</v>
      </c>
      <c r="Z58" s="6">
        <v>3017.8040621995697</v>
      </c>
      <c r="AA58" s="6">
        <v>680001.1723306526</v>
      </c>
      <c r="AB58" s="6">
        <v>480317.08354824432</v>
      </c>
      <c r="AC58" s="6">
        <v>3108.9714181074605</v>
      </c>
      <c r="AD58" s="6">
        <v>3714.2203842456242</v>
      </c>
      <c r="AE58" s="6">
        <v>464.27754803070303</v>
      </c>
      <c r="AF58" s="6">
        <v>464.27754803070303</v>
      </c>
      <c r="AG58" s="6">
        <v>464.27754803070303</v>
      </c>
      <c r="AH58" s="6">
        <v>232.13877401535152</v>
      </c>
      <c r="AI58" s="6">
        <v>928.55509606140606</v>
      </c>
      <c r="AJ58" s="6">
        <v>4037.5265141688665</v>
      </c>
      <c r="AK58" s="6">
        <v>2690.2775480307032</v>
      </c>
      <c r="AL58" s="6">
        <v>4269.6652881842183</v>
      </c>
      <c r="AM58" s="6">
        <v>232.13877401535152</v>
      </c>
      <c r="AN58" s="6">
        <v>0</v>
      </c>
      <c r="AO58" s="6">
        <v>46415.093650333431</v>
      </c>
      <c r="AP58" s="6">
        <v>4129338.5895530358</v>
      </c>
      <c r="AQ58" s="6">
        <v>0</v>
      </c>
      <c r="AR58" s="6">
        <v>605432.28252277547</v>
      </c>
      <c r="AS58" s="6">
        <v>312495.0921853779</v>
      </c>
      <c r="AT58" s="6">
        <v>6404.4979322763274</v>
      </c>
      <c r="AU58" s="6">
        <v>742</v>
      </c>
      <c r="AV58" s="6">
        <v>232.13877401535152</v>
      </c>
      <c r="AW58" s="6">
        <v>0</v>
      </c>
      <c r="AX58" s="6">
        <v>464.27754803070303</v>
      </c>
      <c r="AY58" s="6">
        <v>464.27754803070303</v>
      </c>
      <c r="AZ58" s="6">
        <v>377571.61456409947</v>
      </c>
      <c r="BA58" s="6">
        <v>46912.293723581206</v>
      </c>
      <c r="BB58" s="6">
        <v>99972.464848697564</v>
      </c>
      <c r="BC58" s="6">
        <v>423837.29602783418</v>
      </c>
      <c r="BD58" s="6">
        <v>36474.489661381638</v>
      </c>
      <c r="BE58" s="6">
        <v>3618.8326440921091</v>
      </c>
      <c r="BF58" s="6">
        <v>142826.13013688178</v>
      </c>
      <c r="BG58" s="6">
        <v>22836.546825166715</v>
      </c>
      <c r="BH58" s="6">
        <v>1160.6938700767575</v>
      </c>
      <c r="BI58" s="6">
        <v>5708.0816102302724</v>
      </c>
      <c r="BJ58" s="6">
        <v>36060.016175550503</v>
      </c>
      <c r="BK58" s="6">
        <v>235395.47652256183</v>
      </c>
      <c r="BL58" s="6">
        <v>0</v>
      </c>
      <c r="BM58" s="6">
        <v>3432.2775480307032</v>
      </c>
      <c r="BN58" s="6">
        <v>7378.6367062916788</v>
      </c>
      <c r="BO58" s="6">
        <v>2366.9714181074605</v>
      </c>
      <c r="BP58" s="6">
        <v>0</v>
      </c>
      <c r="BQ58" s="6">
        <v>290209.76987990417</v>
      </c>
      <c r="BR58" s="6">
        <v>192251.42762967147</v>
      </c>
      <c r="BS58" s="6">
        <v>31421.461079489098</v>
      </c>
      <c r="BT58" s="6">
        <v>464.27754803070303</v>
      </c>
      <c r="BU58" s="6">
        <v>4688.3591582609752</v>
      </c>
      <c r="BV58" s="6">
        <v>11884.661152736873</v>
      </c>
      <c r="BW58" s="6">
        <v>23114.269277136013</v>
      </c>
      <c r="BX58" s="6">
        <v>232.13877401535152</v>
      </c>
      <c r="BY58" s="6">
        <v>1392.8326440921091</v>
      </c>
      <c r="BZ58" s="6">
        <v>0</v>
      </c>
      <c r="CA58" s="6">
        <v>3710</v>
      </c>
      <c r="CB58" s="6">
        <v>1105758.0437655461</v>
      </c>
      <c r="CC58" s="6">
        <v>0</v>
      </c>
      <c r="CD58" s="6">
        <v>0</v>
      </c>
      <c r="CE58" s="6">
        <v>464.27754803070303</v>
      </c>
      <c r="CF58" s="6">
        <v>0</v>
      </c>
      <c r="CG58" s="6">
        <v>4456.2203842456238</v>
      </c>
      <c r="CH58" s="6">
        <v>4178.4979322763274</v>
      </c>
      <c r="CI58" s="6">
        <v>28963.322305473746</v>
      </c>
      <c r="CJ58" s="6">
        <v>44939.534418824682</v>
      </c>
      <c r="CK58" s="6">
        <v>46274.122232225971</v>
      </c>
      <c r="CL58" s="6">
        <v>6591.0530283377329</v>
      </c>
      <c r="CM58" s="6">
        <v>12485.689734629412</v>
      </c>
      <c r="CN58" s="6">
        <v>375660.47992553143</v>
      </c>
      <c r="CO58" s="6">
        <v>123575.4934305901</v>
      </c>
      <c r="CP58" s="6">
        <v>31512.62843539699</v>
      </c>
      <c r="CQ58" s="6">
        <v>4966.0816102302724</v>
      </c>
      <c r="CR58" s="6">
        <v>1160.6938700767575</v>
      </c>
      <c r="CS58" s="6">
        <v>1438.4163220460546</v>
      </c>
      <c r="CT58" s="6">
        <v>0</v>
      </c>
      <c r="CU58" s="6">
        <v>0</v>
      </c>
      <c r="CV58" s="6">
        <v>0</v>
      </c>
      <c r="CW58" s="6">
        <v>0</v>
      </c>
      <c r="CX58" s="6">
        <v>5430.3591582609752</v>
      </c>
      <c r="CY58" s="6">
        <v>0</v>
      </c>
      <c r="CZ58" s="6">
        <v>21903.771344859684</v>
      </c>
      <c r="DA58" s="6">
        <v>0</v>
      </c>
      <c r="DB58" s="6">
        <v>232.13877401535152</v>
      </c>
      <c r="DC58" s="6">
        <v>232.13877401535152</v>
      </c>
      <c r="DD58" s="6">
        <v>0</v>
      </c>
      <c r="DE58" s="6">
        <v>232.13877401535152</v>
      </c>
      <c r="DF58" s="6">
        <v>124305.67282660115</v>
      </c>
      <c r="DG58" s="6">
        <v>0</v>
      </c>
      <c r="DH58" s="6">
        <v>30729.265141688666</v>
      </c>
      <c r="DI58" s="6">
        <v>27665.877401535152</v>
      </c>
      <c r="DJ58" s="6">
        <v>4315.2489661381642</v>
      </c>
      <c r="DK58" s="6">
        <v>10533.191802353085</v>
      </c>
      <c r="DL58" s="6">
        <v>105191.78715417131</v>
      </c>
      <c r="DM58" s="6">
        <v>742</v>
      </c>
      <c r="DN58" s="6">
        <v>30078.432497596557</v>
      </c>
      <c r="DO58" s="6">
        <v>157493.07674230519</v>
      </c>
      <c r="DP58" s="6">
        <v>0</v>
      </c>
      <c r="DQ58" s="6">
        <v>7706.1632204605457</v>
      </c>
      <c r="DR58" s="6">
        <v>7005.5265141688669</v>
      </c>
      <c r="DS58" s="6">
        <v>5243.8040621995697</v>
      </c>
      <c r="DT58" s="6">
        <v>3527.6652881842183</v>
      </c>
      <c r="DU58" s="6">
        <v>1160.6938700767575</v>
      </c>
      <c r="DV58" s="6">
        <v>0</v>
      </c>
      <c r="DW58" s="6">
        <v>0</v>
      </c>
      <c r="DX58" s="6">
        <v>1670.5550960614059</v>
      </c>
      <c r="DY58" s="6">
        <v>2644.6938700767578</v>
      </c>
      <c r="DZ58" s="6">
        <v>928.55509606140606</v>
      </c>
      <c r="EA58" s="6">
        <v>3618.8326440921091</v>
      </c>
      <c r="EB58" s="6">
        <v>32805.852955089955</v>
      </c>
      <c r="EC58" s="6">
        <v>696.41632204605457</v>
      </c>
      <c r="ED58" s="6">
        <v>28536.187666905738</v>
      </c>
      <c r="EE58" s="6">
        <v>5894.6367062916788</v>
      </c>
      <c r="EF58" s="6">
        <v>25290.465214936441</v>
      </c>
      <c r="EG58" s="6">
        <v>15312.71831652195</v>
      </c>
      <c r="EH58" s="6">
        <v>464.27754803070303</v>
      </c>
      <c r="EI58" s="6">
        <v>149098.93796828983</v>
      </c>
      <c r="EJ58" s="6">
        <v>46838.007904655809</v>
      </c>
      <c r="EK58" s="6">
        <v>8680.3019944758962</v>
      </c>
      <c r="EL58" s="6">
        <v>232.13877401535152</v>
      </c>
      <c r="EM58" s="6">
        <v>1902.6938700767575</v>
      </c>
      <c r="EN58" s="6">
        <v>15594.661152736873</v>
      </c>
      <c r="EO58" s="6">
        <v>1484</v>
      </c>
      <c r="EP58" s="6">
        <v>1857.1101921228121</v>
      </c>
      <c r="EQ58" s="6">
        <v>45527.901847980349</v>
      </c>
      <c r="ER58" s="6">
        <v>1160.6938700767575</v>
      </c>
      <c r="ES58" s="6">
        <v>0</v>
      </c>
      <c r="ET58" s="6">
        <v>696.41632204605457</v>
      </c>
      <c r="EU58" s="6">
        <v>37971.150814118504</v>
      </c>
      <c r="EV58" s="6">
        <v>3482.0816102302729</v>
      </c>
      <c r="EW58" s="6">
        <v>19217.714181074603</v>
      </c>
      <c r="EX58" s="6">
        <v>2412.5550960614059</v>
      </c>
      <c r="EY58" s="6">
        <v>2831.2489661381637</v>
      </c>
      <c r="EZ58" s="6">
        <v>0</v>
      </c>
      <c r="FA58" s="6">
        <v>129549.47688880072</v>
      </c>
      <c r="FB58" s="6">
        <v>0</v>
      </c>
      <c r="FC58" s="6">
        <v>15175.967282660115</v>
      </c>
      <c r="FD58" s="6">
        <v>5985.8040621995697</v>
      </c>
      <c r="FE58" s="6">
        <v>7192.0816102302724</v>
      </c>
      <c r="FF58" s="6">
        <v>0</v>
      </c>
      <c r="FG58" s="6">
        <v>2690.2775480307032</v>
      </c>
      <c r="FH58" s="6">
        <v>0</v>
      </c>
      <c r="FI58" s="6">
        <v>60011.673192840033</v>
      </c>
      <c r="FJ58" s="6">
        <v>17870.465214936441</v>
      </c>
      <c r="FK58" s="6">
        <v>55887.199707008898</v>
      </c>
      <c r="FL58" s="6">
        <v>17779.297859028549</v>
      </c>
      <c r="FM58" s="6">
        <v>31330.293723581206</v>
      </c>
      <c r="FN58" s="6">
        <v>884788.93430590106</v>
      </c>
      <c r="FO58" s="6">
        <v>24076</v>
      </c>
      <c r="FP58" s="6">
        <v>91901.632204605456</v>
      </c>
      <c r="FQ58" s="6">
        <v>15457.910118875036</v>
      </c>
      <c r="FR58" s="6">
        <v>742</v>
      </c>
      <c r="FS58" s="6">
        <v>0</v>
      </c>
      <c r="FT58" s="13">
        <v>1303.55</v>
      </c>
      <c r="FU58" s="6">
        <v>45946.595718057099</v>
      </c>
      <c r="FV58" s="6">
        <v>16568.799926752225</v>
      </c>
      <c r="FW58" s="6">
        <v>3482.0816102302729</v>
      </c>
      <c r="FX58" s="6">
        <v>928.55509606140606</v>
      </c>
      <c r="FY58" s="6">
        <v>599601.80976942205</v>
      </c>
      <c r="FZ58" s="49">
        <f>SUM(C58:FY58)</f>
        <v>19904227.639881101</v>
      </c>
      <c r="GA58" s="49"/>
      <c r="GB58" s="72"/>
      <c r="GC58" s="72"/>
      <c r="GD58" s="72"/>
      <c r="GE58" s="74"/>
      <c r="GF58" s="74"/>
      <c r="GG58" s="74"/>
      <c r="GH58" s="74"/>
      <c r="GI58" s="74"/>
      <c r="GJ58" s="74"/>
      <c r="GK58" s="74"/>
      <c r="GL58" s="74"/>
      <c r="GM58" s="74"/>
      <c r="GN58" s="75"/>
      <c r="GO58" s="75"/>
      <c r="GP58" s="75"/>
      <c r="GQ58" s="75"/>
      <c r="GR58" s="75"/>
      <c r="GS58" s="75"/>
      <c r="GT58" s="75"/>
      <c r="GU58" s="75"/>
      <c r="GV58" s="75"/>
      <c r="GW58" s="75"/>
      <c r="GX58" s="75"/>
      <c r="GY58" s="75"/>
      <c r="GZ58" s="75"/>
      <c r="HA58" s="75"/>
      <c r="HB58" s="75"/>
      <c r="HC58" s="75"/>
      <c r="HD58" s="76"/>
      <c r="HE58" s="76"/>
      <c r="HF58" s="76"/>
      <c r="HG58" s="76"/>
      <c r="HH58" s="76"/>
      <c r="HI58" s="76"/>
      <c r="HJ58" s="76"/>
      <c r="HK58" s="76"/>
      <c r="HL58" s="76"/>
      <c r="HM58" s="76"/>
      <c r="HN58" s="76"/>
      <c r="HO58" s="76"/>
      <c r="HP58" s="76"/>
      <c r="HQ58" s="76"/>
      <c r="HR58" s="76"/>
      <c r="HS58" s="76"/>
      <c r="HT58" s="76"/>
      <c r="HU58" s="76"/>
      <c r="HV58" s="76"/>
      <c r="HW58" s="76"/>
      <c r="HX58" s="76"/>
      <c r="HY58" s="76"/>
      <c r="HZ58" s="76"/>
      <c r="IA58" s="76"/>
      <c r="IB58" s="76"/>
      <c r="IC58" s="76"/>
      <c r="ID58" s="76"/>
      <c r="IE58" s="76"/>
      <c r="IF58" s="76"/>
      <c r="IG58" s="76"/>
      <c r="IH58" s="76"/>
      <c r="II58" s="76"/>
      <c r="IJ58" s="76"/>
      <c r="IK58" s="76"/>
      <c r="IL58" s="76"/>
      <c r="IM58" s="76"/>
      <c r="IN58" s="76"/>
      <c r="IO58" s="76"/>
      <c r="IP58" s="76"/>
      <c r="IQ58" s="76"/>
      <c r="IR58" s="76"/>
      <c r="IS58" s="76"/>
      <c r="IT58" s="76"/>
      <c r="IU58" s="76"/>
      <c r="IV58" s="76"/>
    </row>
    <row r="59" spans="1:256" x14ac:dyDescent="0.25">
      <c r="A59" s="3" t="s">
        <v>339</v>
      </c>
      <c r="B59" s="13" t="s">
        <v>340</v>
      </c>
      <c r="C59" s="6">
        <v>1752180</v>
      </c>
      <c r="D59" s="6">
        <v>8614623</v>
      </c>
      <c r="E59" s="6">
        <v>1527734</v>
      </c>
      <c r="F59" s="6">
        <v>3794079</v>
      </c>
      <c r="G59" s="6">
        <v>267617.49726632552</v>
      </c>
      <c r="H59" s="6">
        <v>347580.91457813932</v>
      </c>
      <c r="I59" s="6">
        <v>2250576</v>
      </c>
      <c r="J59" s="6">
        <v>484926.83462362771</v>
      </c>
      <c r="K59" s="6">
        <v>44420.26287013953</v>
      </c>
      <c r="L59" s="6">
        <v>749827</v>
      </c>
      <c r="M59" s="6">
        <v>324139</v>
      </c>
      <c r="N59" s="6">
        <v>13997033</v>
      </c>
      <c r="O59" s="6">
        <v>3298191</v>
      </c>
      <c r="P59" s="6">
        <v>57010.788610418582</v>
      </c>
      <c r="Q59" s="6">
        <v>9356915</v>
      </c>
      <c r="R59" s="6">
        <v>366484.99453265104</v>
      </c>
      <c r="S59" s="6">
        <v>286303.94305209292</v>
      </c>
      <c r="T59" s="6">
        <v>25000</v>
      </c>
      <c r="U59" s="6">
        <v>6250</v>
      </c>
      <c r="V59" s="6">
        <v>84510.788610418589</v>
      </c>
      <c r="W59" s="13">
        <v>8750</v>
      </c>
      <c r="X59" s="6">
        <v>8750</v>
      </c>
      <c r="Y59" s="6">
        <v>543278.14897432528</v>
      </c>
      <c r="Z59" s="6">
        <v>24085.131435069765</v>
      </c>
      <c r="AA59" s="6">
        <v>7832142</v>
      </c>
      <c r="AB59" s="6">
        <v>7227660</v>
      </c>
      <c r="AC59" s="6">
        <v>286575.52027293004</v>
      </c>
      <c r="AD59" s="6">
        <v>229293.15444167433</v>
      </c>
      <c r="AE59" s="6">
        <v>17500</v>
      </c>
      <c r="AF59" s="6">
        <v>45425.657175348817</v>
      </c>
      <c r="AG59" s="6">
        <v>163622.8915715348</v>
      </c>
      <c r="AH59" s="6">
        <v>135606.70865590693</v>
      </c>
      <c r="AI59" s="6">
        <v>59266.182915627869</v>
      </c>
      <c r="AJ59" s="6">
        <v>26920.262870139526</v>
      </c>
      <c r="AK59" s="6">
        <v>72101.314350697634</v>
      </c>
      <c r="AL59" s="6">
        <v>64845.920045488339</v>
      </c>
      <c r="AM59" s="6">
        <v>108351.31435069763</v>
      </c>
      <c r="AN59" s="6">
        <v>70425.65717534881</v>
      </c>
      <c r="AO59" s="6">
        <v>1292136</v>
      </c>
      <c r="AP59" s="6">
        <v>18152988</v>
      </c>
      <c r="AQ59" s="6">
        <v>57255.394305209295</v>
      </c>
      <c r="AR59" s="6">
        <v>14243356</v>
      </c>
      <c r="AS59" s="6">
        <v>1371221</v>
      </c>
      <c r="AT59" s="6">
        <v>509863</v>
      </c>
      <c r="AU59" s="6">
        <v>51920.26287013953</v>
      </c>
      <c r="AV59" s="6">
        <v>61675.657175348817</v>
      </c>
      <c r="AW59" s="6">
        <v>35670.26287013953</v>
      </c>
      <c r="AX59" s="6">
        <v>15670.262870139526</v>
      </c>
      <c r="AY59" s="6">
        <v>114936.4457857674</v>
      </c>
      <c r="AZ59" s="6">
        <v>3092983</v>
      </c>
      <c r="BA59" s="6">
        <v>2108458</v>
      </c>
      <c r="BB59" s="6">
        <v>2906345</v>
      </c>
      <c r="BC59" s="6">
        <v>5098823</v>
      </c>
      <c r="BD59" s="6">
        <v>916620</v>
      </c>
      <c r="BE59" s="6">
        <v>235968.81161702314</v>
      </c>
      <c r="BF59" s="6">
        <v>4501142</v>
      </c>
      <c r="BG59" s="6">
        <v>200452.62870139527</v>
      </c>
      <c r="BH59" s="6">
        <v>88351.314350697634</v>
      </c>
      <c r="BI59" s="6">
        <v>57345.920045488339</v>
      </c>
      <c r="BJ59" s="6">
        <v>1163630</v>
      </c>
      <c r="BK59" s="6">
        <v>4321225</v>
      </c>
      <c r="BL59" s="6">
        <v>40760.788610418582</v>
      </c>
      <c r="BM59" s="6">
        <v>85181.051480558104</v>
      </c>
      <c r="BN59" s="6">
        <v>1125796</v>
      </c>
      <c r="BO59" s="6">
        <v>346729.6002274417</v>
      </c>
      <c r="BP59" s="6">
        <v>45425.657175348817</v>
      </c>
      <c r="BQ59" s="6">
        <v>1002779.3264226042</v>
      </c>
      <c r="BR59" s="6">
        <v>862752.35489655775</v>
      </c>
      <c r="BS59" s="6">
        <v>228133.68018195336</v>
      </c>
      <c r="BT59" s="6">
        <v>105941.84009097668</v>
      </c>
      <c r="BU59" s="6">
        <v>97681.051480558104</v>
      </c>
      <c r="BV59" s="6">
        <v>243713.41731181386</v>
      </c>
      <c r="BW59" s="6">
        <v>330389.07448716264</v>
      </c>
      <c r="BX59" s="6">
        <v>23840.525740279052</v>
      </c>
      <c r="BY59" s="6">
        <v>141521.57722083718</v>
      </c>
      <c r="BZ59" s="6">
        <v>32255.394305209291</v>
      </c>
      <c r="CA59" s="6">
        <v>38505.394305209295</v>
      </c>
      <c r="CB59" s="6">
        <v>17780794</v>
      </c>
      <c r="CC59" s="6">
        <v>43840.525740279052</v>
      </c>
      <c r="CD59" s="6">
        <v>22255.394305209291</v>
      </c>
      <c r="CE59" s="6">
        <v>62010.788610418582</v>
      </c>
      <c r="CF59" s="6">
        <v>31920.262870139526</v>
      </c>
      <c r="CG59" s="6">
        <v>65425.657175348817</v>
      </c>
      <c r="CH59" s="6">
        <v>31340.525740279052</v>
      </c>
      <c r="CI59" s="6">
        <v>198867.49726632552</v>
      </c>
      <c r="CJ59" s="6">
        <v>236702.62870139527</v>
      </c>
      <c r="CK59" s="6">
        <v>1026375.2464680925</v>
      </c>
      <c r="CL59" s="6">
        <v>1250</v>
      </c>
      <c r="CM59" s="6">
        <v>197282.36583125574</v>
      </c>
      <c r="CN59" s="6">
        <v>5252219</v>
      </c>
      <c r="CO59" s="6">
        <v>3667957</v>
      </c>
      <c r="CP59" s="6">
        <v>164203</v>
      </c>
      <c r="CQ59" s="6">
        <v>229293.15444167433</v>
      </c>
      <c r="CR59" s="6">
        <v>34420.26287013953</v>
      </c>
      <c r="CS59" s="6">
        <v>62925.657175348817</v>
      </c>
      <c r="CT59" s="6">
        <v>41340.525740279052</v>
      </c>
      <c r="CU59" s="6">
        <v>49845.920045488339</v>
      </c>
      <c r="CV59" s="6">
        <v>1250</v>
      </c>
      <c r="CW59" s="6">
        <v>64420.26287013953</v>
      </c>
      <c r="CX59" s="6">
        <v>175787.76013646502</v>
      </c>
      <c r="CY59" s="6">
        <v>20670.262870139526</v>
      </c>
      <c r="CZ59" s="6">
        <v>720651</v>
      </c>
      <c r="DA59" s="6">
        <v>48505.394305209295</v>
      </c>
      <c r="DB59" s="6">
        <v>68595.920045488339</v>
      </c>
      <c r="DC59" s="6">
        <v>56095.920045488339</v>
      </c>
      <c r="DD59" s="6">
        <v>25335.131435069765</v>
      </c>
      <c r="DE59" s="6">
        <v>62010.788610418582</v>
      </c>
      <c r="DF59" s="6">
        <v>5730244.9070550669</v>
      </c>
      <c r="DG59" s="6">
        <v>5000</v>
      </c>
      <c r="DH59" s="6">
        <v>554012</v>
      </c>
      <c r="DI59" s="6">
        <v>687571.30341599963</v>
      </c>
      <c r="DJ59" s="6">
        <v>127526.97152604644</v>
      </c>
      <c r="DK59" s="6">
        <v>116521.57722083716</v>
      </c>
      <c r="DL59" s="6">
        <v>1475424</v>
      </c>
      <c r="DM59" s="6">
        <v>69266.182915627869</v>
      </c>
      <c r="DN59" s="6">
        <v>364836.30888334865</v>
      </c>
      <c r="DO59" s="6">
        <v>676693</v>
      </c>
      <c r="DP59" s="6">
        <v>55760.788610418582</v>
      </c>
      <c r="DQ59" s="6">
        <v>98686.445785767399</v>
      </c>
      <c r="DR59" s="6">
        <v>393043.15444167436</v>
      </c>
      <c r="DS59" s="6">
        <v>171032.36583125574</v>
      </c>
      <c r="DT59" s="6">
        <v>33840.525740279052</v>
      </c>
      <c r="DU59" s="6">
        <v>75516.182915627869</v>
      </c>
      <c r="DV59" s="6">
        <v>38170.26287013953</v>
      </c>
      <c r="DW59" s="6">
        <v>45090.525740279052</v>
      </c>
      <c r="DX59" s="6">
        <v>41675.657175348817</v>
      </c>
      <c r="DY59" s="6">
        <v>96856.708655906928</v>
      </c>
      <c r="DZ59" s="6">
        <v>238468.81161702314</v>
      </c>
      <c r="EA59" s="6">
        <v>153197.23439618596</v>
      </c>
      <c r="EB59" s="6">
        <v>130606.70865590693</v>
      </c>
      <c r="EC59" s="6">
        <v>117771.57722083716</v>
      </c>
      <c r="ED59" s="6">
        <v>291639</v>
      </c>
      <c r="EE59" s="6">
        <v>22255.394305209291</v>
      </c>
      <c r="EF59" s="6">
        <v>345053.94305209292</v>
      </c>
      <c r="EG59" s="6">
        <v>53260.788610418582</v>
      </c>
      <c r="EH59" s="6">
        <v>19085.131435069765</v>
      </c>
      <c r="EI59" s="6">
        <v>4544728</v>
      </c>
      <c r="EJ59" s="6">
        <v>2647188</v>
      </c>
      <c r="EK59" s="6">
        <v>182436.4457857674</v>
      </c>
      <c r="EL59" s="6">
        <v>128686.4457857674</v>
      </c>
      <c r="EM59" s="6">
        <v>69510.788610418589</v>
      </c>
      <c r="EN59" s="6">
        <v>291303.94305209292</v>
      </c>
      <c r="EO59" s="6">
        <v>38505.394305209295</v>
      </c>
      <c r="EP59" s="6">
        <v>89601.314350697634</v>
      </c>
      <c r="EQ59" s="6">
        <v>623948.41184446483</v>
      </c>
      <c r="ER59" s="6">
        <v>67590.525740279059</v>
      </c>
      <c r="ES59" s="6">
        <v>39175.657175348817</v>
      </c>
      <c r="ET59" s="6">
        <v>28170.262870139526</v>
      </c>
      <c r="EU59" s="6">
        <v>113840.52574027906</v>
      </c>
      <c r="EV59" s="6">
        <v>13170.262870139526</v>
      </c>
      <c r="EW59" s="6">
        <v>202128.28587674408</v>
      </c>
      <c r="EX59" s="6">
        <v>26585.131435069765</v>
      </c>
      <c r="EY59" s="6">
        <v>151186.4457857674</v>
      </c>
      <c r="EZ59" s="6">
        <v>58595.920045488339</v>
      </c>
      <c r="FA59" s="6">
        <v>607427</v>
      </c>
      <c r="FB59" s="6">
        <v>84601.314350697634</v>
      </c>
      <c r="FC59" s="6">
        <v>465868.67471460439</v>
      </c>
      <c r="FD59" s="6">
        <v>143867.49726632552</v>
      </c>
      <c r="FE59" s="6">
        <v>20670.262870139526</v>
      </c>
      <c r="FF59" s="6">
        <v>62681.051480558104</v>
      </c>
      <c r="FG59" s="6">
        <v>24420.262870139526</v>
      </c>
      <c r="FH59" s="6">
        <v>16585.131435069765</v>
      </c>
      <c r="FI59" s="6">
        <v>427671.44031841843</v>
      </c>
      <c r="FJ59" s="6">
        <v>352979.6002274417</v>
      </c>
      <c r="FK59" s="6">
        <v>475597.09749376721</v>
      </c>
      <c r="FL59" s="6">
        <v>1136130</v>
      </c>
      <c r="FM59" s="6">
        <v>775406</v>
      </c>
      <c r="FN59" s="6">
        <v>4582539</v>
      </c>
      <c r="FO59" s="6">
        <v>183441.84009097668</v>
      </c>
      <c r="FP59" s="6">
        <v>530868.67471460439</v>
      </c>
      <c r="FQ59" s="6">
        <v>230053.94305209289</v>
      </c>
      <c r="FR59" s="6">
        <v>51431.051480558104</v>
      </c>
      <c r="FS59" s="6">
        <v>29420.262870139526</v>
      </c>
      <c r="FT59" s="13">
        <v>6250</v>
      </c>
      <c r="FU59" s="6">
        <v>223043.15444167433</v>
      </c>
      <c r="FV59" s="6">
        <v>158106.70865590693</v>
      </c>
      <c r="FW59" s="6">
        <v>31585.131435069765</v>
      </c>
      <c r="FX59" s="6">
        <v>2500</v>
      </c>
      <c r="FY59" s="6">
        <v>1892659</v>
      </c>
      <c r="FZ59" s="49">
        <f>SUM(C59:FY59)</f>
        <v>194413301.75532499</v>
      </c>
      <c r="GA59" s="48"/>
      <c r="GB59" s="6"/>
      <c r="GC59" s="6"/>
      <c r="GD59" s="6"/>
      <c r="GE59" s="4"/>
      <c r="GF59" s="4"/>
      <c r="GG59" s="4"/>
      <c r="GH59" s="4"/>
      <c r="GI59" s="4"/>
      <c r="GJ59" s="4"/>
      <c r="GK59" s="4"/>
      <c r="GL59" s="4"/>
      <c r="GM59" s="4"/>
      <c r="GN59" s="75"/>
      <c r="GO59" s="75"/>
      <c r="GP59" s="75"/>
      <c r="GQ59" s="75"/>
      <c r="GR59" s="75"/>
      <c r="GS59" s="75"/>
      <c r="GT59" s="75"/>
      <c r="GU59" s="75"/>
      <c r="GV59" s="75"/>
      <c r="GW59" s="75"/>
      <c r="GX59" s="75"/>
      <c r="GY59" s="75"/>
      <c r="GZ59" s="75"/>
      <c r="HA59" s="75"/>
      <c r="HB59" s="75"/>
      <c r="HC59" s="75"/>
      <c r="HD59" s="76"/>
      <c r="HE59" s="76"/>
      <c r="HF59" s="76"/>
      <c r="HG59" s="76"/>
      <c r="HH59" s="76"/>
      <c r="HI59" s="76"/>
      <c r="HJ59" s="76"/>
      <c r="HK59" s="76"/>
      <c r="HL59" s="76"/>
      <c r="HM59" s="76"/>
      <c r="HN59" s="76"/>
      <c r="HO59" s="76"/>
      <c r="HP59" s="76"/>
      <c r="HQ59" s="76"/>
      <c r="HR59" s="76"/>
      <c r="HS59" s="76"/>
      <c r="HT59" s="76"/>
      <c r="HU59" s="76"/>
      <c r="HV59" s="76"/>
      <c r="HW59" s="76"/>
      <c r="HX59" s="76"/>
      <c r="HY59" s="76"/>
      <c r="HZ59" s="76"/>
      <c r="IA59" s="76"/>
      <c r="IB59" s="76"/>
      <c r="IC59" s="76"/>
      <c r="ID59" s="76"/>
      <c r="IE59" s="76"/>
      <c r="IF59" s="76"/>
      <c r="IG59" s="76"/>
      <c r="IH59" s="76"/>
      <c r="II59" s="76"/>
      <c r="IJ59" s="76"/>
      <c r="IK59" s="76"/>
      <c r="IL59" s="76"/>
      <c r="IM59" s="76"/>
      <c r="IN59" s="76"/>
      <c r="IO59" s="76"/>
      <c r="IP59" s="76"/>
      <c r="IQ59" s="76"/>
      <c r="IR59" s="76"/>
      <c r="IS59" s="76"/>
      <c r="IT59" s="76"/>
      <c r="IU59" s="76"/>
      <c r="IV59" s="76"/>
    </row>
    <row r="60" spans="1:256" x14ac:dyDescent="0.25">
      <c r="A60" s="13"/>
      <c r="B60" s="13" t="s">
        <v>341</v>
      </c>
      <c r="C60" s="6"/>
      <c r="D60" s="6"/>
      <c r="E60" s="6"/>
      <c r="F60" s="6"/>
      <c r="G60" s="6"/>
      <c r="H60" s="6"/>
      <c r="I60" s="6"/>
      <c r="J60" s="6"/>
      <c r="K60" s="6"/>
      <c r="L60" s="6"/>
      <c r="M60" s="6"/>
      <c r="N60" s="6"/>
      <c r="O60" s="6"/>
      <c r="P60" s="6"/>
      <c r="Q60" s="6"/>
      <c r="R60" s="6"/>
      <c r="S60" s="6"/>
      <c r="T60" s="6"/>
      <c r="U60" s="6"/>
      <c r="V60" s="6"/>
      <c r="W60" s="13"/>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c r="DL60" s="6"/>
      <c r="DM60" s="6"/>
      <c r="DN60" s="6"/>
      <c r="DO60" s="6"/>
      <c r="DP60" s="6"/>
      <c r="DQ60" s="6"/>
      <c r="DR60" s="6"/>
      <c r="DS60" s="6"/>
      <c r="DT60" s="6"/>
      <c r="DU60" s="6"/>
      <c r="DV60" s="6"/>
      <c r="DW60" s="6"/>
      <c r="DX60" s="6"/>
      <c r="DY60" s="6"/>
      <c r="DZ60" s="6"/>
      <c r="EA60" s="6"/>
      <c r="EB60" s="6"/>
      <c r="EC60" s="6"/>
      <c r="ED60" s="6"/>
      <c r="EE60" s="6"/>
      <c r="EF60" s="6"/>
      <c r="EG60" s="6"/>
      <c r="EH60" s="6"/>
      <c r="EI60" s="6"/>
      <c r="EJ60" s="6"/>
      <c r="EK60" s="6"/>
      <c r="EL60" s="6"/>
      <c r="EM60" s="6"/>
      <c r="EN60" s="6"/>
      <c r="EO60" s="6"/>
      <c r="EP60" s="6"/>
      <c r="EQ60" s="6"/>
      <c r="ER60" s="6"/>
      <c r="ES60" s="6"/>
      <c r="ET60" s="6"/>
      <c r="EU60" s="6"/>
      <c r="EV60" s="6"/>
      <c r="EW60" s="6"/>
      <c r="EX60" s="6"/>
      <c r="EY60" s="6"/>
      <c r="EZ60" s="6"/>
      <c r="FA60" s="6"/>
      <c r="FB60" s="6"/>
      <c r="FC60" s="6"/>
      <c r="FD60" s="6"/>
      <c r="FE60" s="6"/>
      <c r="FF60" s="6"/>
      <c r="FG60" s="6"/>
      <c r="FH60" s="6"/>
      <c r="FI60" s="6"/>
      <c r="FJ60" s="6"/>
      <c r="FK60" s="6"/>
      <c r="FL60" s="6"/>
      <c r="FM60" s="6"/>
      <c r="FN60" s="6"/>
      <c r="FO60" s="6"/>
      <c r="FP60" s="6"/>
      <c r="FQ60" s="6"/>
      <c r="FR60" s="6"/>
      <c r="FS60" s="6"/>
      <c r="FT60" s="13"/>
      <c r="FU60" s="6"/>
      <c r="FV60" s="6"/>
      <c r="FW60" s="6">
        <v>0</v>
      </c>
      <c r="FX60" s="6"/>
      <c r="FY60" s="6"/>
      <c r="FZ60" s="49"/>
      <c r="GA60" s="48"/>
      <c r="GB60" s="6"/>
      <c r="GC60" s="6"/>
      <c r="GD60" s="6"/>
      <c r="GE60" s="4"/>
      <c r="GF60" s="4"/>
      <c r="GG60" s="4"/>
      <c r="GH60" s="4"/>
      <c r="GI60" s="4"/>
      <c r="GJ60" s="4"/>
      <c r="GK60" s="4"/>
      <c r="GL60" s="4"/>
      <c r="GM60" s="4"/>
    </row>
    <row r="61" spans="1:256" x14ac:dyDescent="0.25">
      <c r="A61" s="71" t="s">
        <v>342</v>
      </c>
      <c r="B61" s="49" t="s">
        <v>343</v>
      </c>
      <c r="C61" s="6">
        <v>84463</v>
      </c>
      <c r="D61" s="6">
        <v>374494</v>
      </c>
      <c r="E61" s="6">
        <v>66746</v>
      </c>
      <c r="F61" s="6">
        <v>176904</v>
      </c>
      <c r="G61" s="6">
        <v>20596.442055268333</v>
      </c>
      <c r="H61" s="6">
        <v>19850.869492181697</v>
      </c>
      <c r="I61" s="6">
        <v>87705</v>
      </c>
      <c r="J61" s="6">
        <v>41383.847604063936</v>
      </c>
      <c r="K61" s="6">
        <v>5498.9253138704762</v>
      </c>
      <c r="L61" s="6">
        <v>43048.749226240834</v>
      </c>
      <c r="M61" s="6">
        <v>31323.480403061902</v>
      </c>
      <c r="N61" s="6">
        <v>527452</v>
      </c>
      <c r="O61" s="6">
        <v>145933</v>
      </c>
      <c r="P61" s="6">
        <v>3914.2559562048418</v>
      </c>
      <c r="Q61" s="6">
        <v>377142</v>
      </c>
      <c r="R61" s="6">
        <v>54352.239849015801</v>
      </c>
      <c r="S61" s="6">
        <v>27780.599116861635</v>
      </c>
      <c r="T61" s="6">
        <v>4078.3230272649062</v>
      </c>
      <c r="U61" s="6">
        <v>1320.8205258755661</v>
      </c>
      <c r="V61" s="6">
        <v>7299.271327207076</v>
      </c>
      <c r="W61" s="13">
        <v>1019.5807568162265</v>
      </c>
      <c r="X61" s="6">
        <v>1065.9253366715095</v>
      </c>
      <c r="Y61" s="6">
        <v>39423.316079562348</v>
      </c>
      <c r="Z61" s="6">
        <v>6024.7953811867937</v>
      </c>
      <c r="AA61" s="6">
        <v>308571</v>
      </c>
      <c r="AB61" s="6">
        <v>294674</v>
      </c>
      <c r="AC61" s="6">
        <v>10295.376453488374</v>
      </c>
      <c r="AD61" s="6">
        <v>11959.275678294573</v>
      </c>
      <c r="AE61" s="6">
        <v>2013.0459203339187</v>
      </c>
      <c r="AF61" s="6">
        <v>3392.3551620441963</v>
      </c>
      <c r="AG61" s="6">
        <v>15863.876776837527</v>
      </c>
      <c r="AH61" s="6">
        <v>18181.930473281413</v>
      </c>
      <c r="AI61" s="6">
        <v>6332.6333453282587</v>
      </c>
      <c r="AJ61" s="6">
        <v>2962.3242819882889</v>
      </c>
      <c r="AK61" s="6">
        <v>3849.2477197093335</v>
      </c>
      <c r="AL61" s="6">
        <v>5197.3713450453206</v>
      </c>
      <c r="AM61" s="6">
        <v>9067.0805484232405</v>
      </c>
      <c r="AN61" s="6">
        <v>8071.1540808618774</v>
      </c>
      <c r="AO61" s="6">
        <v>47251</v>
      </c>
      <c r="AP61" s="6">
        <v>873338</v>
      </c>
      <c r="AQ61" s="6">
        <v>3875.6052695270041</v>
      </c>
      <c r="AR61" s="6">
        <v>639010</v>
      </c>
      <c r="AS61" s="6">
        <v>64987</v>
      </c>
      <c r="AT61" s="6">
        <v>44174.399217578037</v>
      </c>
      <c r="AU61" s="6">
        <v>4827.5823459859712</v>
      </c>
      <c r="AV61" s="6">
        <v>6008.5557262492457</v>
      </c>
      <c r="AW61" s="6">
        <v>4567.2510816349404</v>
      </c>
      <c r="AX61" s="6">
        <v>876.04776162679786</v>
      </c>
      <c r="AY61" s="6">
        <v>8741.419078375071</v>
      </c>
      <c r="AZ61" s="6">
        <v>110688</v>
      </c>
      <c r="BA61" s="6">
        <v>90683</v>
      </c>
      <c r="BB61" s="6">
        <v>78450</v>
      </c>
      <c r="BC61" s="6">
        <v>249540</v>
      </c>
      <c r="BD61" s="6">
        <v>49861</v>
      </c>
      <c r="BE61" s="6">
        <v>25085.800007356193</v>
      </c>
      <c r="BF61" s="6">
        <v>247489</v>
      </c>
      <c r="BG61" s="6">
        <v>20889.5582258385</v>
      </c>
      <c r="BH61" s="6">
        <v>11099.917587743934</v>
      </c>
      <c r="BI61" s="6">
        <v>4642.124050186334</v>
      </c>
      <c r="BJ61" s="6">
        <v>96544.293928951985</v>
      </c>
      <c r="BK61" s="6">
        <v>211743</v>
      </c>
      <c r="BL61" s="6">
        <v>4342.6321759807633</v>
      </c>
      <c r="BM61" s="6">
        <v>5709.063852043676</v>
      </c>
      <c r="BN61" s="6">
        <v>33118</v>
      </c>
      <c r="BO61" s="6">
        <v>25063.726222578629</v>
      </c>
      <c r="BP61" s="6">
        <v>4585.4114443971075</v>
      </c>
      <c r="BQ61" s="6">
        <v>53765.252088078967</v>
      </c>
      <c r="BR61" s="6">
        <v>45275.504176157934</v>
      </c>
      <c r="BS61" s="6">
        <v>11845.94001518603</v>
      </c>
      <c r="BT61" s="6">
        <v>10144.531728346105</v>
      </c>
      <c r="BU61" s="6">
        <v>6932.7685533801814</v>
      </c>
      <c r="BV61" s="6">
        <v>23075.244351691879</v>
      </c>
      <c r="BW61" s="6">
        <v>41450.907015241879</v>
      </c>
      <c r="BX61" s="6">
        <v>1598.1072584189637</v>
      </c>
      <c r="BY61" s="6">
        <v>10872.19727087821</v>
      </c>
      <c r="BZ61" s="6">
        <v>4460.9206359519376</v>
      </c>
      <c r="CA61" s="6">
        <v>3126.5426809361602</v>
      </c>
      <c r="CB61" s="6">
        <v>800031</v>
      </c>
      <c r="CC61" s="6">
        <v>4819.8363049494346</v>
      </c>
      <c r="CD61" s="6">
        <v>1251.3036560926416</v>
      </c>
      <c r="CE61" s="6">
        <v>2963.6509382693803</v>
      </c>
      <c r="CF61" s="6">
        <v>2479.0287722630665</v>
      </c>
      <c r="CG61" s="6">
        <v>4529.3533207513174</v>
      </c>
      <c r="CH61" s="6">
        <v>1957.1279781024209</v>
      </c>
      <c r="CI61" s="6">
        <v>14687.77949280674</v>
      </c>
      <c r="CJ61" s="6">
        <v>10219.744670542637</v>
      </c>
      <c r="CK61" s="6">
        <v>51232</v>
      </c>
      <c r="CL61" s="6">
        <v>22325.440439166061</v>
      </c>
      <c r="CM61" s="6">
        <v>11887.360700650053</v>
      </c>
      <c r="CN61" s="6">
        <v>287999</v>
      </c>
      <c r="CO61" s="6">
        <v>152976</v>
      </c>
      <c r="CP61" s="6">
        <v>27670.922095110483</v>
      </c>
      <c r="CQ61" s="6">
        <v>19441.314585520769</v>
      </c>
      <c r="CR61" s="6">
        <v>3859.2150618002806</v>
      </c>
      <c r="CS61" s="6">
        <v>7697.6816555263667</v>
      </c>
      <c r="CT61" s="6">
        <v>2406.8222966066269</v>
      </c>
      <c r="CU61" s="6">
        <v>9710.2830587232856</v>
      </c>
      <c r="CV61" s="6">
        <v>1065.9253366715095</v>
      </c>
      <c r="CW61" s="6">
        <v>3988.8132125135053</v>
      </c>
      <c r="CX61" s="6">
        <v>8741.8383021908121</v>
      </c>
      <c r="CY61" s="6">
        <v>838.76913347246614</v>
      </c>
      <c r="CZ61" s="6">
        <v>38881.569301017909</v>
      </c>
      <c r="DA61" s="6">
        <v>4110.8427940763013</v>
      </c>
      <c r="DB61" s="6">
        <v>6166.2641911144519</v>
      </c>
      <c r="DC61" s="6">
        <v>3459.6201732325308</v>
      </c>
      <c r="DD61" s="6">
        <v>1739.5487053020961</v>
      </c>
      <c r="DE61" s="6">
        <v>4178.6985203452532</v>
      </c>
      <c r="DF61" s="6">
        <v>208764.75277435264</v>
      </c>
      <c r="DG61" s="6">
        <v>1685.1545316699846</v>
      </c>
      <c r="DH61" s="6">
        <v>42956.879781594231</v>
      </c>
      <c r="DI61" s="6">
        <v>45237.106885487468</v>
      </c>
      <c r="DJ61" s="6">
        <v>11691.952031598274</v>
      </c>
      <c r="DK61" s="6">
        <v>8093.1757098946264</v>
      </c>
      <c r="DL61" s="6">
        <v>58180</v>
      </c>
      <c r="DM61" s="6">
        <v>7325.3138407840734</v>
      </c>
      <c r="DN61" s="6">
        <v>24227.108550628305</v>
      </c>
      <c r="DO61" s="6">
        <v>56362.145324178811</v>
      </c>
      <c r="DP61" s="6">
        <v>3458.6738187974106</v>
      </c>
      <c r="DQ61" s="6">
        <v>10982.518761110259</v>
      </c>
      <c r="DR61" s="6">
        <v>23903.266570544518</v>
      </c>
      <c r="DS61" s="6">
        <v>13044.354042782867</v>
      </c>
      <c r="DT61" s="6">
        <v>2925.5339984615034</v>
      </c>
      <c r="DU61" s="6">
        <v>8029.6571447134875</v>
      </c>
      <c r="DV61" s="6">
        <v>3841.5964131232263</v>
      </c>
      <c r="DW61" s="6">
        <v>5873.3740716195098</v>
      </c>
      <c r="DX61" s="6">
        <v>4626.5140047057312</v>
      </c>
      <c r="DY61" s="6">
        <v>9253.0280094114623</v>
      </c>
      <c r="DZ61" s="6">
        <v>19141.019742578967</v>
      </c>
      <c r="EA61" s="6">
        <v>6551.603197674418</v>
      </c>
      <c r="EB61" s="6">
        <v>11742.357882089236</v>
      </c>
      <c r="EC61" s="6">
        <v>7265.202363788314</v>
      </c>
      <c r="ED61" s="6">
        <v>15788</v>
      </c>
      <c r="EE61" s="6">
        <v>4819.8363049494346</v>
      </c>
      <c r="EF61" s="6">
        <v>36843.940984950001</v>
      </c>
      <c r="EG61" s="6">
        <v>7137.065297713586</v>
      </c>
      <c r="EH61" s="6">
        <v>5491.8327128510391</v>
      </c>
      <c r="EI61" s="6">
        <v>155094</v>
      </c>
      <c r="EJ61" s="6">
        <v>94853</v>
      </c>
      <c r="EK61" s="6">
        <v>21180.364535486402</v>
      </c>
      <c r="EL61" s="6">
        <v>14222.698612879392</v>
      </c>
      <c r="EM61" s="6">
        <v>7308.2491268214071</v>
      </c>
      <c r="EN61" s="6">
        <v>20523.40834886497</v>
      </c>
      <c r="EO61" s="6">
        <v>6155.2486577840491</v>
      </c>
      <c r="EP61" s="6">
        <v>7391.5547076479879</v>
      </c>
      <c r="EQ61" s="6">
        <v>45436.821352300503</v>
      </c>
      <c r="ER61" s="6">
        <v>5879.2596065429971</v>
      </c>
      <c r="ES61" s="6">
        <v>2430.1702193556621</v>
      </c>
      <c r="ET61" s="6">
        <v>3955.6785322358587</v>
      </c>
      <c r="EU61" s="6">
        <v>11334.88153407495</v>
      </c>
      <c r="EV61" s="6">
        <v>1123.5998470477448</v>
      </c>
      <c r="EW61" s="6">
        <v>23415.301434927336</v>
      </c>
      <c r="EX61" s="6">
        <v>5217.6796830847961</v>
      </c>
      <c r="EY61" s="6">
        <v>11152.187381949569</v>
      </c>
      <c r="EZ61" s="6">
        <v>2767.6961385860245</v>
      </c>
      <c r="FA61" s="6">
        <v>33817</v>
      </c>
      <c r="FB61" s="6">
        <v>6246.2634556469229</v>
      </c>
      <c r="FC61" s="6">
        <v>39962.65329150451</v>
      </c>
      <c r="FD61" s="6">
        <v>7712.9179156184064</v>
      </c>
      <c r="FE61" s="6">
        <v>2180.7997470284122</v>
      </c>
      <c r="FF61" s="6">
        <v>4619.6104666104966</v>
      </c>
      <c r="FG61" s="6">
        <v>2462.4355350655073</v>
      </c>
      <c r="FH61" s="6">
        <v>2013.0459203339187</v>
      </c>
      <c r="FI61" s="6">
        <v>31931.263502451919</v>
      </c>
      <c r="FJ61" s="6">
        <v>31390.333473919625</v>
      </c>
      <c r="FK61" s="6">
        <v>24117.537154150195</v>
      </c>
      <c r="FL61" s="6">
        <v>64146</v>
      </c>
      <c r="FM61" s="6">
        <v>64031.262596200519</v>
      </c>
      <c r="FN61" s="6">
        <v>212745</v>
      </c>
      <c r="FO61" s="6">
        <v>17899.866398705082</v>
      </c>
      <c r="FP61" s="6">
        <v>23720.462845849805</v>
      </c>
      <c r="FQ61" s="6">
        <v>15326.350808415065</v>
      </c>
      <c r="FR61" s="6">
        <v>2966.9192474044135</v>
      </c>
      <c r="FS61" s="6">
        <v>3311.1474473795115</v>
      </c>
      <c r="FT61" s="13">
        <v>1311.3455237146582</v>
      </c>
      <c r="FU61" s="6">
        <v>17603.361469683172</v>
      </c>
      <c r="FV61" s="6">
        <v>14876.36674489988</v>
      </c>
      <c r="FW61" s="6">
        <v>3802.4200717418462</v>
      </c>
      <c r="FX61" s="6">
        <v>1211.5554150157843</v>
      </c>
      <c r="FY61" s="6">
        <v>169587</v>
      </c>
      <c r="FZ61" s="49">
        <f>SUM(C61:FY61)</f>
        <v>9445984.8551871199</v>
      </c>
      <c r="GA61" s="48"/>
      <c r="GB61" s="6"/>
      <c r="GC61" s="6"/>
      <c r="GD61" s="6"/>
      <c r="GE61" s="4"/>
      <c r="GF61" s="4"/>
      <c r="GG61" s="4"/>
      <c r="GH61" s="4"/>
      <c r="GI61" s="4"/>
      <c r="GJ61" s="4"/>
      <c r="GK61" s="4"/>
      <c r="GL61" s="4"/>
      <c r="GM61" s="4"/>
    </row>
    <row r="62" spans="1:256" x14ac:dyDescent="0.25">
      <c r="A62" s="71" t="s">
        <v>344</v>
      </c>
      <c r="B62" s="49" t="s">
        <v>345</v>
      </c>
      <c r="C62" s="6">
        <v>0</v>
      </c>
      <c r="D62" s="6">
        <v>0</v>
      </c>
      <c r="E62" s="6">
        <v>0</v>
      </c>
      <c r="F62" s="6">
        <v>0</v>
      </c>
      <c r="G62" s="6">
        <v>0</v>
      </c>
      <c r="H62" s="6">
        <v>0</v>
      </c>
      <c r="I62" s="6">
        <v>0</v>
      </c>
      <c r="J62" s="6">
        <v>0</v>
      </c>
      <c r="K62" s="6">
        <v>0</v>
      </c>
      <c r="L62" s="6">
        <v>0</v>
      </c>
      <c r="M62" s="6">
        <v>0</v>
      </c>
      <c r="N62" s="6">
        <v>0</v>
      </c>
      <c r="O62" s="6">
        <v>0</v>
      </c>
      <c r="P62" s="6">
        <v>0</v>
      </c>
      <c r="Q62" s="6">
        <v>0</v>
      </c>
      <c r="R62" s="6">
        <v>0</v>
      </c>
      <c r="S62" s="6">
        <v>0</v>
      </c>
      <c r="T62" s="6">
        <v>0</v>
      </c>
      <c r="U62" s="6">
        <v>0</v>
      </c>
      <c r="V62" s="6">
        <v>0</v>
      </c>
      <c r="W62" s="13">
        <v>0</v>
      </c>
      <c r="X62" s="6">
        <v>0</v>
      </c>
      <c r="Y62" s="6">
        <v>0</v>
      </c>
      <c r="Z62" s="6">
        <v>0</v>
      </c>
      <c r="AA62" s="6">
        <v>0</v>
      </c>
      <c r="AB62" s="6">
        <v>0</v>
      </c>
      <c r="AC62" s="6">
        <v>0</v>
      </c>
      <c r="AD62" s="6">
        <v>0</v>
      </c>
      <c r="AE62" s="6">
        <v>0</v>
      </c>
      <c r="AF62" s="6">
        <v>0</v>
      </c>
      <c r="AG62" s="6">
        <v>0</v>
      </c>
      <c r="AH62" s="6">
        <v>0</v>
      </c>
      <c r="AI62" s="6">
        <v>0</v>
      </c>
      <c r="AJ62" s="6">
        <v>0</v>
      </c>
      <c r="AK62" s="6">
        <v>0</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6">
        <v>0</v>
      </c>
      <c r="BF62" s="6">
        <v>0</v>
      </c>
      <c r="BG62" s="6">
        <v>0</v>
      </c>
      <c r="BH62" s="6">
        <v>0</v>
      </c>
      <c r="BI62" s="6">
        <v>0</v>
      </c>
      <c r="BJ62" s="6">
        <v>0</v>
      </c>
      <c r="BK62" s="6">
        <v>0</v>
      </c>
      <c r="BL62" s="6">
        <v>0</v>
      </c>
      <c r="BM62" s="6">
        <v>0</v>
      </c>
      <c r="BN62" s="6">
        <v>0</v>
      </c>
      <c r="BO62" s="6">
        <v>0</v>
      </c>
      <c r="BP62" s="6">
        <v>0</v>
      </c>
      <c r="BQ62" s="6">
        <v>0</v>
      </c>
      <c r="BR62" s="6">
        <v>0</v>
      </c>
      <c r="BS62" s="6">
        <v>0</v>
      </c>
      <c r="BT62" s="6">
        <v>0</v>
      </c>
      <c r="BU62" s="6">
        <v>0</v>
      </c>
      <c r="BV62" s="6">
        <v>0</v>
      </c>
      <c r="BW62" s="6">
        <v>93471.13</v>
      </c>
      <c r="BX62" s="6">
        <v>0</v>
      </c>
      <c r="BY62" s="6">
        <v>90647.360000000001</v>
      </c>
      <c r="BZ62" s="6">
        <v>0</v>
      </c>
      <c r="CA62" s="6">
        <v>0</v>
      </c>
      <c r="CB62" s="6">
        <v>0</v>
      </c>
      <c r="CC62" s="6">
        <v>0</v>
      </c>
      <c r="CD62" s="6">
        <v>0</v>
      </c>
      <c r="CE62" s="6">
        <v>0</v>
      </c>
      <c r="CF62" s="6">
        <v>0</v>
      </c>
      <c r="CG62" s="6">
        <v>0</v>
      </c>
      <c r="CH62" s="6">
        <v>0</v>
      </c>
      <c r="CI62" s="6">
        <v>0</v>
      </c>
      <c r="CJ62" s="6">
        <v>0</v>
      </c>
      <c r="CK62" s="6">
        <v>148532.63</v>
      </c>
      <c r="CL62" s="6">
        <v>0</v>
      </c>
      <c r="CM62" s="6">
        <v>0</v>
      </c>
      <c r="CN62" s="6">
        <v>87527.69</v>
      </c>
      <c r="CO62" s="6">
        <v>0</v>
      </c>
      <c r="CP62" s="6">
        <v>0</v>
      </c>
      <c r="CQ62" s="6">
        <v>0</v>
      </c>
      <c r="CR62" s="6">
        <v>0</v>
      </c>
      <c r="CS62" s="6">
        <v>0</v>
      </c>
      <c r="CT62" s="6">
        <v>0</v>
      </c>
      <c r="CU62" s="6">
        <v>0</v>
      </c>
      <c r="CV62" s="6">
        <v>0</v>
      </c>
      <c r="CW62" s="6">
        <v>0</v>
      </c>
      <c r="CX62" s="6">
        <v>0</v>
      </c>
      <c r="CY62" s="6">
        <v>0</v>
      </c>
      <c r="CZ62" s="6">
        <v>183688.52000000002</v>
      </c>
      <c r="DA62" s="6">
        <v>0</v>
      </c>
      <c r="DB62" s="6">
        <v>0</v>
      </c>
      <c r="DC62" s="6">
        <v>0</v>
      </c>
      <c r="DD62" s="6">
        <v>0</v>
      </c>
      <c r="DE62" s="6">
        <v>0</v>
      </c>
      <c r="DF62" s="6">
        <v>79350.710000000006</v>
      </c>
      <c r="DG62" s="6">
        <v>0</v>
      </c>
      <c r="DH62" s="6">
        <v>28358.54</v>
      </c>
      <c r="DI62" s="6">
        <v>0</v>
      </c>
      <c r="DJ62" s="6">
        <v>0</v>
      </c>
      <c r="DK62" s="6">
        <v>0</v>
      </c>
      <c r="DL62" s="6">
        <v>0</v>
      </c>
      <c r="DM62" s="6">
        <v>57677.89</v>
      </c>
      <c r="DN62" s="6">
        <v>0</v>
      </c>
      <c r="DO62" s="6">
        <v>0</v>
      </c>
      <c r="DP62" s="6">
        <v>0</v>
      </c>
      <c r="DQ62" s="6">
        <v>0</v>
      </c>
      <c r="DR62" s="6">
        <v>0</v>
      </c>
      <c r="DS62" s="6">
        <v>0</v>
      </c>
      <c r="DT62" s="6">
        <v>0</v>
      </c>
      <c r="DU62" s="6">
        <v>0</v>
      </c>
      <c r="DV62" s="6">
        <v>0</v>
      </c>
      <c r="DW62" s="6">
        <v>0</v>
      </c>
      <c r="DX62" s="6">
        <v>0</v>
      </c>
      <c r="DY62" s="6">
        <v>0</v>
      </c>
      <c r="DZ62" s="6">
        <v>0</v>
      </c>
      <c r="EA62" s="6">
        <v>189678.99</v>
      </c>
      <c r="EB62" s="6">
        <v>0</v>
      </c>
      <c r="EC62" s="6">
        <v>0</v>
      </c>
      <c r="ED62" s="6">
        <v>0</v>
      </c>
      <c r="EE62" s="6">
        <v>0</v>
      </c>
      <c r="EF62" s="6">
        <v>0</v>
      </c>
      <c r="EG62" s="6">
        <v>0</v>
      </c>
      <c r="EH62" s="6">
        <v>0</v>
      </c>
      <c r="EI62" s="6">
        <v>0</v>
      </c>
      <c r="EJ62" s="6">
        <v>117616.51999999999</v>
      </c>
      <c r="EK62" s="6">
        <v>0</v>
      </c>
      <c r="EL62" s="6">
        <v>0</v>
      </c>
      <c r="EM62" s="6">
        <v>0</v>
      </c>
      <c r="EN62" s="6">
        <v>0</v>
      </c>
      <c r="EO62" s="6">
        <v>0</v>
      </c>
      <c r="EP62" s="6">
        <v>0</v>
      </c>
      <c r="EQ62" s="6">
        <v>0</v>
      </c>
      <c r="ER62" s="6">
        <v>0</v>
      </c>
      <c r="ES62" s="6">
        <v>0</v>
      </c>
      <c r="ET62" s="6">
        <v>0</v>
      </c>
      <c r="EU62" s="6">
        <v>0</v>
      </c>
      <c r="EV62" s="6">
        <v>0</v>
      </c>
      <c r="EW62" s="6">
        <v>0</v>
      </c>
      <c r="EX62" s="6">
        <v>0</v>
      </c>
      <c r="EY62" s="6">
        <v>0</v>
      </c>
      <c r="EZ62" s="6">
        <v>0</v>
      </c>
      <c r="FA62" s="6">
        <v>0</v>
      </c>
      <c r="FB62" s="6">
        <v>0</v>
      </c>
      <c r="FC62" s="6">
        <v>0</v>
      </c>
      <c r="FD62" s="6">
        <v>0</v>
      </c>
      <c r="FE62" s="6">
        <v>0</v>
      </c>
      <c r="FF62" s="6">
        <v>0</v>
      </c>
      <c r="FG62" s="6">
        <v>0</v>
      </c>
      <c r="FH62" s="6">
        <v>0</v>
      </c>
      <c r="FI62" s="6">
        <v>0</v>
      </c>
      <c r="FJ62" s="6">
        <v>0</v>
      </c>
      <c r="FK62" s="6">
        <v>0</v>
      </c>
      <c r="FL62" s="6">
        <v>0</v>
      </c>
      <c r="FM62" s="6">
        <v>0</v>
      </c>
      <c r="FN62" s="6">
        <v>0</v>
      </c>
      <c r="FO62" s="6">
        <v>0</v>
      </c>
      <c r="FP62" s="6">
        <v>0</v>
      </c>
      <c r="FQ62" s="6">
        <v>0</v>
      </c>
      <c r="FR62" s="6">
        <v>0</v>
      </c>
      <c r="FS62" s="6">
        <v>0</v>
      </c>
      <c r="FT62" s="13">
        <v>0</v>
      </c>
      <c r="FU62" s="6">
        <v>0</v>
      </c>
      <c r="FV62" s="6">
        <v>0</v>
      </c>
      <c r="FW62" s="6">
        <v>0</v>
      </c>
      <c r="FX62" s="6">
        <v>0</v>
      </c>
      <c r="FY62" s="6">
        <v>0</v>
      </c>
      <c r="FZ62" s="49">
        <f>SUM(C62:FY62)</f>
        <v>1076549.98</v>
      </c>
      <c r="GA62" s="48"/>
      <c r="GB62" s="6"/>
      <c r="GC62" s="6"/>
      <c r="GD62" s="6"/>
      <c r="GE62" s="6"/>
      <c r="GF62" s="6"/>
      <c r="GG62" s="4"/>
      <c r="GH62" s="6"/>
      <c r="GI62" s="6"/>
      <c r="GJ62" s="6"/>
      <c r="GK62" s="6"/>
      <c r="GL62" s="6"/>
      <c r="GM62" s="6"/>
    </row>
    <row r="63" spans="1:256" x14ac:dyDescent="0.25">
      <c r="A63" s="3" t="s">
        <v>346</v>
      </c>
      <c r="B63" s="13" t="s">
        <v>347</v>
      </c>
      <c r="C63" s="4">
        <f t="shared" ref="C63:BN63" si="18">SUM(C56:C62)</f>
        <v>2770109.6198066566</v>
      </c>
      <c r="D63" s="4">
        <f t="shared" si="18"/>
        <v>13132085.783363294</v>
      </c>
      <c r="E63" s="4">
        <f t="shared" si="18"/>
        <v>2535253.2521757642</v>
      </c>
      <c r="F63" s="4">
        <f t="shared" si="18"/>
        <v>6162945.6240153518</v>
      </c>
      <c r="G63" s="4">
        <f t="shared" si="18"/>
        <v>434862.15537826926</v>
      </c>
      <c r="H63" s="4">
        <f t="shared" si="18"/>
        <v>448778.32832464343</v>
      </c>
      <c r="I63" s="4">
        <f t="shared" si="18"/>
        <v>3602837.6114252796</v>
      </c>
      <c r="J63" s="4">
        <f t="shared" si="18"/>
        <v>751206.23768037814</v>
      </c>
      <c r="K63" s="4">
        <f t="shared" si="18"/>
        <v>150703.09592416353</v>
      </c>
      <c r="L63" s="4">
        <f t="shared" si="18"/>
        <v>1151300.5899671116</v>
      </c>
      <c r="M63" s="4">
        <f t="shared" si="18"/>
        <v>618039.94532500731</v>
      </c>
      <c r="N63" s="4">
        <f t="shared" si="18"/>
        <v>21968432.969182219</v>
      </c>
      <c r="O63" s="4">
        <f t="shared" si="18"/>
        <v>5497079.106651051</v>
      </c>
      <c r="P63" s="4">
        <f t="shared" si="18"/>
        <v>103195.72391700721</v>
      </c>
      <c r="Q63" s="4">
        <f t="shared" si="18"/>
        <v>15513621.56278082</v>
      </c>
      <c r="R63" s="4">
        <f t="shared" si="18"/>
        <v>611944.42264294776</v>
      </c>
      <c r="S63" s="4">
        <f t="shared" si="18"/>
        <v>543478.20860987564</v>
      </c>
      <c r="T63" s="4">
        <f t="shared" si="18"/>
        <v>61625.691801280256</v>
      </c>
      <c r="U63" s="4">
        <f t="shared" si="18"/>
        <v>33154.460525875562</v>
      </c>
      <c r="V63" s="4">
        <f t="shared" si="18"/>
        <v>147990.49993762566</v>
      </c>
      <c r="W63" s="4">
        <f t="shared" si="18"/>
        <v>14340.610756816226</v>
      </c>
      <c r="X63" s="4">
        <f t="shared" si="18"/>
        <v>18823.28533667151</v>
      </c>
      <c r="Y63" s="4">
        <f t="shared" si="18"/>
        <v>631185.56892396428</v>
      </c>
      <c r="Z63" s="4">
        <f t="shared" si="18"/>
        <v>90702.930878456129</v>
      </c>
      <c r="AA63" s="4">
        <f t="shared" si="18"/>
        <v>11725246.752330653</v>
      </c>
      <c r="AB63" s="4">
        <f t="shared" si="18"/>
        <v>12387311.373548243</v>
      </c>
      <c r="AC63" s="4">
        <f t="shared" si="18"/>
        <v>390838.52814452589</v>
      </c>
      <c r="AD63" s="4">
        <f t="shared" si="18"/>
        <v>303120.09050421452</v>
      </c>
      <c r="AE63" s="4">
        <f t="shared" si="18"/>
        <v>76360.20346836462</v>
      </c>
      <c r="AF63" s="4">
        <f t="shared" si="18"/>
        <v>139600.57988542374</v>
      </c>
      <c r="AG63" s="4">
        <f t="shared" si="18"/>
        <v>372786.18589640304</v>
      </c>
      <c r="AH63" s="4">
        <f t="shared" si="18"/>
        <v>418210.50790320372</v>
      </c>
      <c r="AI63" s="4">
        <f t="shared" si="18"/>
        <v>136481.36135701754</v>
      </c>
      <c r="AJ63" s="4">
        <f t="shared" si="18"/>
        <v>88702.883666296679</v>
      </c>
      <c r="AK63" s="4">
        <f t="shared" si="18"/>
        <v>122573.17961843767</v>
      </c>
      <c r="AL63" s="4">
        <f t="shared" si="18"/>
        <v>130678.98667871788</v>
      </c>
      <c r="AM63" s="4">
        <f t="shared" si="18"/>
        <v>160412.92367313622</v>
      </c>
      <c r="AN63" s="4">
        <f t="shared" si="18"/>
        <v>119408.06125621068</v>
      </c>
      <c r="AO63" s="4">
        <f t="shared" si="18"/>
        <v>1896537.1636503334</v>
      </c>
      <c r="AP63" s="4">
        <f t="shared" si="18"/>
        <v>32464945.869553037</v>
      </c>
      <c r="AQ63" s="4">
        <f t="shared" si="18"/>
        <v>116391.70957473631</v>
      </c>
      <c r="AR63" s="4">
        <f t="shared" si="18"/>
        <v>21401347.162522774</v>
      </c>
      <c r="AS63" s="4">
        <f t="shared" si="18"/>
        <v>2496084.472185378</v>
      </c>
      <c r="AT63" s="4">
        <f t="shared" si="18"/>
        <v>770474.92714985437</v>
      </c>
      <c r="AU63" s="4">
        <f t="shared" si="18"/>
        <v>108382.8952161255</v>
      </c>
      <c r="AV63" s="4">
        <f t="shared" si="18"/>
        <v>183620.52167561342</v>
      </c>
      <c r="AW63" s="4">
        <f t="shared" si="18"/>
        <v>64435.66395177447</v>
      </c>
      <c r="AX63" s="4">
        <f t="shared" si="18"/>
        <v>29393.438179797024</v>
      </c>
      <c r="AY63" s="4">
        <f t="shared" si="18"/>
        <v>246102.57241217318</v>
      </c>
      <c r="AZ63" s="4">
        <f t="shared" si="18"/>
        <v>4291082.0345640993</v>
      </c>
      <c r="BA63" s="4">
        <f t="shared" si="18"/>
        <v>3375381.5937235812</v>
      </c>
      <c r="BB63" s="4">
        <f t="shared" si="18"/>
        <v>3890677.8448486975</v>
      </c>
      <c r="BC63" s="4">
        <f t="shared" si="18"/>
        <v>7722866.3460278343</v>
      </c>
      <c r="BD63" s="4">
        <f t="shared" si="18"/>
        <v>1158745.7596613816</v>
      </c>
      <c r="BE63" s="4">
        <f t="shared" si="18"/>
        <v>418850.86426847149</v>
      </c>
      <c r="BF63" s="4">
        <f t="shared" si="18"/>
        <v>7463547.3201368824</v>
      </c>
      <c r="BG63" s="4">
        <f t="shared" si="18"/>
        <v>437472.26375240047</v>
      </c>
      <c r="BH63" s="4">
        <f t="shared" si="18"/>
        <v>214925.3858085183</v>
      </c>
      <c r="BI63" s="4">
        <f t="shared" si="18"/>
        <v>148782.71570590496</v>
      </c>
      <c r="BJ63" s="4">
        <f t="shared" si="18"/>
        <v>1968381.5001045023</v>
      </c>
      <c r="BK63" s="4">
        <f t="shared" si="18"/>
        <v>6266846.9665225614</v>
      </c>
      <c r="BL63" s="4">
        <f t="shared" si="18"/>
        <v>72793.170786399351</v>
      </c>
      <c r="BM63" s="4">
        <f t="shared" si="18"/>
        <v>196098.55288063249</v>
      </c>
      <c r="BN63" s="4">
        <f t="shared" si="18"/>
        <v>1348003.6067062917</v>
      </c>
      <c r="BO63" s="4">
        <f t="shared" ref="BO63:DZ63" si="19">SUM(BO56:BO62)</f>
        <v>638558.68786812783</v>
      </c>
      <c r="BP63" s="4">
        <f t="shared" si="19"/>
        <v>98227.528619745921</v>
      </c>
      <c r="BQ63" s="4">
        <f t="shared" si="19"/>
        <v>1700364.4283905874</v>
      </c>
      <c r="BR63" s="4">
        <f t="shared" si="19"/>
        <v>1479689.2667023872</v>
      </c>
      <c r="BS63" s="4">
        <f t="shared" si="19"/>
        <v>331921.20127662848</v>
      </c>
      <c r="BT63" s="4">
        <f t="shared" si="19"/>
        <v>165350.46936735348</v>
      </c>
      <c r="BU63" s="4">
        <f t="shared" si="19"/>
        <v>213932.05919219929</v>
      </c>
      <c r="BV63" s="4">
        <f t="shared" si="19"/>
        <v>376690.01281624258</v>
      </c>
      <c r="BW63" s="4">
        <f t="shared" si="19"/>
        <v>691320.8507795406</v>
      </c>
      <c r="BX63" s="4">
        <f t="shared" si="19"/>
        <v>25733.641772713367</v>
      </c>
      <c r="BY63" s="4">
        <f t="shared" si="19"/>
        <v>307327.25713580748</v>
      </c>
      <c r="BZ63" s="4">
        <f t="shared" si="19"/>
        <v>72204.994941161218</v>
      </c>
      <c r="CA63" s="4">
        <f t="shared" si="19"/>
        <v>79014.996986145459</v>
      </c>
      <c r="CB63" s="4">
        <f t="shared" si="19"/>
        <v>28095055.66376555</v>
      </c>
      <c r="CC63" s="4">
        <f t="shared" si="19"/>
        <v>91414.502045228481</v>
      </c>
      <c r="CD63" s="4">
        <f t="shared" si="19"/>
        <v>34312.137961301931</v>
      </c>
      <c r="CE63" s="4">
        <f t="shared" si="19"/>
        <v>125282.51709671867</v>
      </c>
      <c r="CF63" s="4">
        <f t="shared" si="19"/>
        <v>71103.971642402583</v>
      </c>
      <c r="CG63" s="4">
        <f t="shared" si="19"/>
        <v>129589.29088034574</v>
      </c>
      <c r="CH63" s="4">
        <f t="shared" si="19"/>
        <v>49235.621650657806</v>
      </c>
      <c r="CI63" s="4">
        <f t="shared" si="19"/>
        <v>315830.839064606</v>
      </c>
      <c r="CJ63" s="4">
        <f t="shared" si="19"/>
        <v>401031.5277907626</v>
      </c>
      <c r="CK63" s="4">
        <f t="shared" si="19"/>
        <v>1813394.3887003185</v>
      </c>
      <c r="CL63" s="4">
        <f t="shared" si="19"/>
        <v>313920.99346750375</v>
      </c>
      <c r="CM63" s="4">
        <f t="shared" si="19"/>
        <v>382273.63626653515</v>
      </c>
      <c r="CN63" s="4">
        <f t="shared" si="19"/>
        <v>9037128.6999255307</v>
      </c>
      <c r="CO63" s="4">
        <f t="shared" si="19"/>
        <v>5325312.5434305901</v>
      </c>
      <c r="CP63" s="4">
        <f t="shared" si="19"/>
        <v>320247.96053050744</v>
      </c>
      <c r="CQ63" s="4">
        <f t="shared" si="19"/>
        <v>375424.86063742539</v>
      </c>
      <c r="CR63" s="4">
        <f t="shared" si="19"/>
        <v>112474.71180201657</v>
      </c>
      <c r="CS63" s="4">
        <f t="shared" si="19"/>
        <v>126272.18515292124</v>
      </c>
      <c r="CT63" s="4">
        <f t="shared" si="19"/>
        <v>67317.838036885674</v>
      </c>
      <c r="CU63" s="4">
        <f t="shared" si="19"/>
        <v>102865.98310421163</v>
      </c>
      <c r="CV63" s="4">
        <f t="shared" si="19"/>
        <v>34553.865336671515</v>
      </c>
      <c r="CW63" s="4">
        <f t="shared" si="19"/>
        <v>103866.99608265303</v>
      </c>
      <c r="CX63" s="4">
        <f t="shared" si="19"/>
        <v>336081.2475969168</v>
      </c>
      <c r="CY63" s="4">
        <f t="shared" si="19"/>
        <v>58582.902003611991</v>
      </c>
      <c r="CZ63" s="4">
        <f t="shared" si="19"/>
        <v>1255314.2006458775</v>
      </c>
      <c r="DA63" s="4">
        <f t="shared" si="19"/>
        <v>107141.6570992856</v>
      </c>
      <c r="DB63" s="4">
        <f t="shared" si="19"/>
        <v>146381.58301061817</v>
      </c>
      <c r="DC63" s="4">
        <f t="shared" si="19"/>
        <v>135268.74899273625</v>
      </c>
      <c r="DD63" s="4">
        <f t="shared" si="19"/>
        <v>34596.920140371862</v>
      </c>
      <c r="DE63" s="4">
        <f t="shared" si="19"/>
        <v>105927.26590477918</v>
      </c>
      <c r="DF63" s="4">
        <f t="shared" si="19"/>
        <v>9346469.4226560201</v>
      </c>
      <c r="DG63" s="4">
        <f t="shared" si="19"/>
        <v>71019.95453166998</v>
      </c>
      <c r="DH63" s="4">
        <f t="shared" si="19"/>
        <v>912398.84492328297</v>
      </c>
      <c r="DI63" s="4">
        <f t="shared" si="19"/>
        <v>1140642.4177030222</v>
      </c>
      <c r="DJ63" s="4">
        <f t="shared" si="19"/>
        <v>206263.09252378289</v>
      </c>
      <c r="DK63" s="4">
        <f t="shared" si="19"/>
        <v>155652.51473308488</v>
      </c>
      <c r="DL63" s="4">
        <f t="shared" si="19"/>
        <v>2135471.5971541712</v>
      </c>
      <c r="DM63" s="4">
        <f t="shared" si="19"/>
        <v>201122.04675641196</v>
      </c>
      <c r="DN63" s="4">
        <f t="shared" si="19"/>
        <v>546749.17993157357</v>
      </c>
      <c r="DO63" s="4">
        <f t="shared" si="19"/>
        <v>1147472.4520664839</v>
      </c>
      <c r="DP63" s="4">
        <f t="shared" si="19"/>
        <v>108428.70242921599</v>
      </c>
      <c r="DQ63" s="4">
        <f t="shared" si="19"/>
        <v>201218.1077673382</v>
      </c>
      <c r="DR63" s="4">
        <f t="shared" si="19"/>
        <v>503908.34752638772</v>
      </c>
      <c r="DS63" s="4">
        <f t="shared" si="19"/>
        <v>252693.82393623819</v>
      </c>
      <c r="DT63" s="4">
        <f t="shared" si="19"/>
        <v>76701.005026924773</v>
      </c>
      <c r="DU63" s="4">
        <f t="shared" si="19"/>
        <v>161281.25393041811</v>
      </c>
      <c r="DV63" s="4">
        <f t="shared" si="19"/>
        <v>93311.289283262755</v>
      </c>
      <c r="DW63" s="4">
        <f t="shared" si="19"/>
        <v>71962.039811898547</v>
      </c>
      <c r="DX63" s="4">
        <f t="shared" si="19"/>
        <v>64883.386276115947</v>
      </c>
      <c r="DY63" s="4">
        <f t="shared" si="19"/>
        <v>136120.15053539517</v>
      </c>
      <c r="DZ63" s="4">
        <f t="shared" si="19"/>
        <v>421973.63645566348</v>
      </c>
      <c r="EA63" s="4">
        <f t="shared" ref="EA63:FY63" si="20">SUM(EA56:EA62)</f>
        <v>396756.0502379525</v>
      </c>
      <c r="EB63" s="4">
        <f t="shared" si="20"/>
        <v>260795.60949308614</v>
      </c>
      <c r="EC63" s="4">
        <f t="shared" si="20"/>
        <v>213687.49590667157</v>
      </c>
      <c r="ED63" s="4">
        <f t="shared" si="20"/>
        <v>496561.59766690573</v>
      </c>
      <c r="EE63" s="4">
        <f t="shared" si="20"/>
        <v>49813.167316450403</v>
      </c>
      <c r="EF63" s="4">
        <f t="shared" si="20"/>
        <v>462661.34925197932</v>
      </c>
      <c r="EG63" s="4">
        <f t="shared" si="20"/>
        <v>115942.77222465412</v>
      </c>
      <c r="EH63" s="4">
        <f t="shared" si="20"/>
        <v>57039.351695951511</v>
      </c>
      <c r="EI63" s="4">
        <f t="shared" si="20"/>
        <v>5774383.2379682902</v>
      </c>
      <c r="EJ63" s="4">
        <f t="shared" si="20"/>
        <v>3801201.6279046559</v>
      </c>
      <c r="EK63" s="4">
        <f t="shared" si="20"/>
        <v>312365.73231572966</v>
      </c>
      <c r="EL63" s="4">
        <f t="shared" si="20"/>
        <v>194520.26317266212</v>
      </c>
      <c r="EM63" s="4">
        <f t="shared" si="20"/>
        <v>134268.42160731676</v>
      </c>
      <c r="EN63" s="4">
        <f t="shared" si="20"/>
        <v>397595.63255369477</v>
      </c>
      <c r="EO63" s="4">
        <f t="shared" si="20"/>
        <v>94978.502962993341</v>
      </c>
      <c r="EP63" s="4">
        <f t="shared" si="20"/>
        <v>161238.25925046846</v>
      </c>
      <c r="EQ63" s="4">
        <f t="shared" si="20"/>
        <v>955130.07504474558</v>
      </c>
      <c r="ER63" s="4">
        <f t="shared" si="20"/>
        <v>168404.91921689882</v>
      </c>
      <c r="ES63" s="4">
        <f t="shared" si="20"/>
        <v>75314.017394704468</v>
      </c>
      <c r="ET63" s="4">
        <f t="shared" si="20"/>
        <v>159637.65772442144</v>
      </c>
      <c r="EU63" s="4">
        <f t="shared" si="20"/>
        <v>259858.73808847251</v>
      </c>
      <c r="EV63" s="4">
        <f t="shared" si="20"/>
        <v>17775.944327417546</v>
      </c>
      <c r="EW63" s="4">
        <f t="shared" si="20"/>
        <v>326573.73149274598</v>
      </c>
      <c r="EX63" s="4">
        <f t="shared" si="20"/>
        <v>53615.396214215965</v>
      </c>
      <c r="EY63" s="4">
        <f t="shared" si="20"/>
        <v>220493.88213385514</v>
      </c>
      <c r="EZ63" s="4">
        <f t="shared" si="20"/>
        <v>100034.02618407436</v>
      </c>
      <c r="FA63" s="4">
        <f t="shared" si="20"/>
        <v>1105295.5168888008</v>
      </c>
      <c r="FB63" s="4">
        <f t="shared" si="20"/>
        <v>151396.58780634456</v>
      </c>
      <c r="FC63" s="4">
        <f t="shared" si="20"/>
        <v>809210.27528876893</v>
      </c>
      <c r="FD63" s="4">
        <f t="shared" si="20"/>
        <v>236873.2892441435</v>
      </c>
      <c r="FE63" s="4">
        <f t="shared" si="20"/>
        <v>70383.634227398215</v>
      </c>
      <c r="FF63" s="4">
        <f t="shared" si="20"/>
        <v>111969.26194716859</v>
      </c>
      <c r="FG63" s="4">
        <f t="shared" si="20"/>
        <v>73309.715953235733</v>
      </c>
      <c r="FH63" s="4">
        <f t="shared" si="20"/>
        <v>67915.187355403672</v>
      </c>
      <c r="FI63" s="4">
        <f t="shared" si="20"/>
        <v>736750.71701371041</v>
      </c>
      <c r="FJ63" s="4">
        <f t="shared" si="20"/>
        <v>567088.21891629777</v>
      </c>
      <c r="FK63" s="4">
        <f t="shared" si="20"/>
        <v>848390.80435492634</v>
      </c>
      <c r="FL63" s="4">
        <f t="shared" si="20"/>
        <v>1740108.3778590285</v>
      </c>
      <c r="FM63" s="4">
        <f t="shared" si="20"/>
        <v>1123802.8063197816</v>
      </c>
      <c r="FN63" s="4">
        <f t="shared" si="20"/>
        <v>6907197.9743059017</v>
      </c>
      <c r="FO63" s="4">
        <f t="shared" si="20"/>
        <v>498261.11648968176</v>
      </c>
      <c r="FP63" s="4">
        <f t="shared" si="20"/>
        <v>873558.68976505962</v>
      </c>
      <c r="FQ63" s="4">
        <f t="shared" si="20"/>
        <v>386927.04397938296</v>
      </c>
      <c r="FR63" s="4">
        <f t="shared" si="20"/>
        <v>117213.78072796251</v>
      </c>
      <c r="FS63" s="4">
        <f t="shared" si="20"/>
        <v>83872.140317519035</v>
      </c>
      <c r="FT63" s="4">
        <f t="shared" si="20"/>
        <v>66141.845523714655</v>
      </c>
      <c r="FU63" s="4">
        <f t="shared" si="20"/>
        <v>423480.39162941457</v>
      </c>
      <c r="FV63" s="4">
        <f t="shared" si="20"/>
        <v>291991.70532755903</v>
      </c>
      <c r="FW63" s="4">
        <f t="shared" si="20"/>
        <v>102551.16311704188</v>
      </c>
      <c r="FX63" s="4">
        <f t="shared" si="20"/>
        <v>30241.560511077187</v>
      </c>
      <c r="FY63" s="4">
        <f t="shared" si="20"/>
        <v>3126468.6497694221</v>
      </c>
      <c r="FZ63" s="48">
        <f>SUM(C63:FY63)</f>
        <v>311871933.06039351</v>
      </c>
      <c r="GA63" s="53"/>
      <c r="GB63" s="6"/>
      <c r="GC63" s="6"/>
      <c r="GD63" s="6"/>
      <c r="GE63" s="6"/>
      <c r="GF63" s="6"/>
      <c r="GG63" s="4"/>
      <c r="GH63" s="6"/>
      <c r="GI63" s="6"/>
      <c r="GJ63" s="6"/>
      <c r="GK63" s="6"/>
      <c r="GL63" s="6"/>
      <c r="GM63" s="6"/>
    </row>
    <row r="64" spans="1:256" x14ac:dyDescent="0.25">
      <c r="A64" s="6"/>
      <c r="B64" s="13" t="s">
        <v>348</v>
      </c>
      <c r="C64" s="48"/>
      <c r="D64" s="48"/>
      <c r="E64" s="48"/>
      <c r="F64" s="48"/>
      <c r="G64" s="48"/>
      <c r="H64" s="48"/>
      <c r="I64" s="48"/>
      <c r="J64" s="48"/>
      <c r="K64" s="48"/>
      <c r="L64" s="48"/>
      <c r="M64" s="48"/>
      <c r="N64" s="48"/>
      <c r="O64" s="48"/>
      <c r="P64" s="48"/>
      <c r="Q64" s="48"/>
      <c r="R64" s="48"/>
      <c r="S64" s="48"/>
      <c r="T64" s="48"/>
      <c r="U64" s="48"/>
      <c r="V64" s="48"/>
      <c r="W64" s="49"/>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c r="BU64" s="48"/>
      <c r="BV64" s="48"/>
      <c r="BW64" s="48"/>
      <c r="BX64" s="48"/>
      <c r="BY64" s="48"/>
      <c r="BZ64" s="48"/>
      <c r="CA64" s="48"/>
      <c r="CB64" s="48"/>
      <c r="CC64" s="48"/>
      <c r="CD64" s="48"/>
      <c r="CE64" s="48"/>
      <c r="CF64" s="48"/>
      <c r="CG64" s="48"/>
      <c r="CH64" s="48"/>
      <c r="CI64" s="48"/>
      <c r="CJ64" s="48"/>
      <c r="CK64" s="48"/>
      <c r="CL64" s="48"/>
      <c r="CM64" s="48"/>
      <c r="CN64" s="48"/>
      <c r="CO64" s="48"/>
      <c r="CP64" s="48"/>
      <c r="CQ64" s="48"/>
      <c r="CR64" s="48"/>
      <c r="CS64" s="48"/>
      <c r="CT64" s="48"/>
      <c r="CU64" s="48"/>
      <c r="CV64" s="48"/>
      <c r="CW64" s="48"/>
      <c r="CX64" s="48"/>
      <c r="CY64" s="48"/>
      <c r="CZ64" s="48"/>
      <c r="DA64" s="48"/>
      <c r="DB64" s="48"/>
      <c r="DC64" s="48"/>
      <c r="DD64" s="48"/>
      <c r="DE64" s="48"/>
      <c r="DF64" s="48"/>
      <c r="DG64" s="48"/>
      <c r="DH64" s="48"/>
      <c r="DI64" s="48"/>
      <c r="DJ64" s="48"/>
      <c r="DK64" s="48"/>
      <c r="DL64" s="48"/>
      <c r="DM64" s="48"/>
      <c r="DN64" s="48"/>
      <c r="DO64" s="48"/>
      <c r="DP64" s="48"/>
      <c r="DQ64" s="48"/>
      <c r="DR64" s="48"/>
      <c r="DS64" s="48"/>
      <c r="DT64" s="48"/>
      <c r="DU64" s="48"/>
      <c r="DV64" s="48"/>
      <c r="DW64" s="48"/>
      <c r="DX64" s="48"/>
      <c r="DY64" s="48"/>
      <c r="DZ64" s="48"/>
      <c r="EA64" s="48"/>
      <c r="EB64" s="48"/>
      <c r="EC64" s="48"/>
      <c r="ED64" s="48"/>
      <c r="EE64" s="48"/>
      <c r="EF64" s="48"/>
      <c r="EG64" s="48"/>
      <c r="EH64" s="48"/>
      <c r="EI64" s="48"/>
      <c r="EJ64" s="48"/>
      <c r="EK64" s="48"/>
      <c r="EL64" s="48"/>
      <c r="EM64" s="48"/>
      <c r="EN64" s="48"/>
      <c r="EO64" s="48"/>
      <c r="EP64" s="48"/>
      <c r="EQ64" s="48"/>
      <c r="ER64" s="48"/>
      <c r="ES64" s="48"/>
      <c r="ET64" s="48"/>
      <c r="EU64" s="48"/>
      <c r="EV64" s="48"/>
      <c r="EW64" s="48"/>
      <c r="EX64" s="48"/>
      <c r="EY64" s="48"/>
      <c r="EZ64" s="48"/>
      <c r="FA64" s="48"/>
      <c r="FB64" s="48"/>
      <c r="FC64" s="48"/>
      <c r="FD64" s="48"/>
      <c r="FE64" s="48"/>
      <c r="FF64" s="48"/>
      <c r="FG64" s="48"/>
      <c r="FH64" s="48"/>
      <c r="FI64" s="48"/>
      <c r="FJ64" s="48"/>
      <c r="FK64" s="48"/>
      <c r="FL64" s="48"/>
      <c r="FM64" s="48"/>
      <c r="FN64" s="48"/>
      <c r="FO64" s="48"/>
      <c r="FP64" s="48"/>
      <c r="FQ64" s="48"/>
      <c r="FR64" s="48"/>
      <c r="FS64" s="48"/>
      <c r="FT64" s="49"/>
      <c r="FU64" s="48"/>
      <c r="FV64" s="48"/>
      <c r="FW64" s="48"/>
      <c r="FX64" s="48"/>
      <c r="FY64" s="48"/>
      <c r="FZ64" s="48"/>
      <c r="GA64" s="77"/>
      <c r="GB64" s="48"/>
      <c r="GC64" s="48"/>
      <c r="GD64" s="48"/>
      <c r="GE64" s="4"/>
      <c r="GF64" s="4"/>
      <c r="GG64" s="4"/>
      <c r="GH64" s="4"/>
      <c r="GI64" s="4"/>
      <c r="GJ64" s="4"/>
      <c r="GK64" s="4"/>
      <c r="GL64" s="4"/>
      <c r="GM64" s="4"/>
    </row>
    <row r="65" spans="1:195" x14ac:dyDescent="0.25">
      <c r="A65" s="6"/>
      <c r="B65" s="13"/>
      <c r="C65" s="31"/>
      <c r="D65" s="31"/>
      <c r="E65" s="31"/>
      <c r="F65" s="31"/>
      <c r="G65" s="31"/>
      <c r="H65" s="31"/>
      <c r="I65" s="31"/>
      <c r="J65" s="31"/>
      <c r="K65" s="31"/>
      <c r="L65" s="31"/>
      <c r="M65" s="31"/>
      <c r="N65" s="31"/>
      <c r="O65" s="31"/>
      <c r="P65" s="31"/>
      <c r="Q65" s="31"/>
      <c r="R65" s="31"/>
      <c r="S65" s="31"/>
      <c r="T65" s="31"/>
      <c r="U65" s="31"/>
      <c r="V65" s="31"/>
      <c r="W65" s="30"/>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0"/>
      <c r="FU65" s="31"/>
      <c r="FV65" s="31"/>
      <c r="FW65" s="31"/>
      <c r="FX65" s="31"/>
      <c r="FY65" s="31"/>
      <c r="FZ65" s="48"/>
      <c r="GA65" s="77"/>
      <c r="GB65" s="48"/>
      <c r="GC65" s="48"/>
      <c r="GD65" s="48"/>
      <c r="GE65" s="4"/>
      <c r="GF65" s="4"/>
      <c r="GG65" s="4"/>
      <c r="GH65" s="4"/>
      <c r="GI65" s="4"/>
      <c r="GJ65" s="4"/>
      <c r="GK65" s="4"/>
      <c r="GL65" s="4"/>
      <c r="GM65" s="4"/>
    </row>
    <row r="66" spans="1:195" ht="15.6" x14ac:dyDescent="0.3">
      <c r="A66" s="6"/>
      <c r="B66" s="47" t="s">
        <v>349</v>
      </c>
      <c r="C66" s="48"/>
      <c r="D66" s="48"/>
      <c r="E66" s="48"/>
      <c r="F66" s="48"/>
      <c r="G66" s="48"/>
      <c r="H66" s="48"/>
      <c r="I66" s="48"/>
      <c r="J66" s="48"/>
      <c r="K66" s="48"/>
      <c r="L66" s="48"/>
      <c r="M66" s="48"/>
      <c r="N66" s="48"/>
      <c r="O66" s="48"/>
      <c r="P66" s="48"/>
      <c r="Q66" s="48"/>
      <c r="R66" s="48"/>
      <c r="S66" s="48"/>
      <c r="T66" s="48"/>
      <c r="U66" s="48"/>
      <c r="V66" s="48"/>
      <c r="W66" s="49"/>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I66" s="48"/>
      <c r="CJ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L66" s="48"/>
      <c r="DM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O66" s="48"/>
      <c r="EP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c r="FR66" s="48"/>
      <c r="FS66" s="48"/>
      <c r="FT66" s="49"/>
      <c r="FU66" s="48"/>
      <c r="FV66" s="48"/>
      <c r="FW66" s="48"/>
      <c r="FX66" s="48"/>
      <c r="FY66" s="48"/>
      <c r="FZ66" s="48"/>
      <c r="GA66" s="77"/>
      <c r="GB66" s="48"/>
      <c r="GC66" s="48"/>
      <c r="GD66" s="48"/>
      <c r="GE66" s="4"/>
      <c r="GF66" s="4"/>
      <c r="GG66" s="4"/>
      <c r="GH66" s="4"/>
      <c r="GI66" s="4"/>
      <c r="GJ66" s="4"/>
      <c r="GK66" s="4"/>
      <c r="GL66" s="4"/>
      <c r="GM66" s="4"/>
    </row>
    <row r="67" spans="1:195" x14ac:dyDescent="0.25">
      <c r="A67" s="3" t="s">
        <v>350</v>
      </c>
      <c r="B67" s="13" t="s">
        <v>351</v>
      </c>
      <c r="C67" s="53">
        <f t="shared" ref="C67:BN67" si="21">$B$1</f>
        <v>1.9E-2</v>
      </c>
      <c r="D67" s="53">
        <f t="shared" si="21"/>
        <v>1.9E-2</v>
      </c>
      <c r="E67" s="53">
        <f t="shared" si="21"/>
        <v>1.9E-2</v>
      </c>
      <c r="F67" s="53">
        <f t="shared" si="21"/>
        <v>1.9E-2</v>
      </c>
      <c r="G67" s="53">
        <f t="shared" si="21"/>
        <v>1.9E-2</v>
      </c>
      <c r="H67" s="53">
        <f t="shared" si="21"/>
        <v>1.9E-2</v>
      </c>
      <c r="I67" s="53">
        <f t="shared" si="21"/>
        <v>1.9E-2</v>
      </c>
      <c r="J67" s="53">
        <f t="shared" si="21"/>
        <v>1.9E-2</v>
      </c>
      <c r="K67" s="53">
        <f t="shared" si="21"/>
        <v>1.9E-2</v>
      </c>
      <c r="L67" s="53">
        <f t="shared" si="21"/>
        <v>1.9E-2</v>
      </c>
      <c r="M67" s="53">
        <f t="shared" si="21"/>
        <v>1.9E-2</v>
      </c>
      <c r="N67" s="53">
        <f t="shared" si="21"/>
        <v>1.9E-2</v>
      </c>
      <c r="O67" s="53">
        <f t="shared" si="21"/>
        <v>1.9E-2</v>
      </c>
      <c r="P67" s="53">
        <f t="shared" si="21"/>
        <v>1.9E-2</v>
      </c>
      <c r="Q67" s="53">
        <f t="shared" si="21"/>
        <v>1.9E-2</v>
      </c>
      <c r="R67" s="53">
        <f t="shared" si="21"/>
        <v>1.9E-2</v>
      </c>
      <c r="S67" s="53">
        <f t="shared" si="21"/>
        <v>1.9E-2</v>
      </c>
      <c r="T67" s="53">
        <f t="shared" si="21"/>
        <v>1.9E-2</v>
      </c>
      <c r="U67" s="53">
        <f t="shared" si="21"/>
        <v>1.9E-2</v>
      </c>
      <c r="V67" s="53">
        <f t="shared" si="21"/>
        <v>1.9E-2</v>
      </c>
      <c r="W67" s="53">
        <f t="shared" si="21"/>
        <v>1.9E-2</v>
      </c>
      <c r="X67" s="53">
        <f t="shared" si="21"/>
        <v>1.9E-2</v>
      </c>
      <c r="Y67" s="53">
        <f t="shared" si="21"/>
        <v>1.9E-2</v>
      </c>
      <c r="Z67" s="53">
        <f t="shared" si="21"/>
        <v>1.9E-2</v>
      </c>
      <c r="AA67" s="53">
        <f t="shared" si="21"/>
        <v>1.9E-2</v>
      </c>
      <c r="AB67" s="53">
        <f t="shared" si="21"/>
        <v>1.9E-2</v>
      </c>
      <c r="AC67" s="53">
        <f t="shared" si="21"/>
        <v>1.9E-2</v>
      </c>
      <c r="AD67" s="53">
        <f t="shared" si="21"/>
        <v>1.9E-2</v>
      </c>
      <c r="AE67" s="53">
        <f t="shared" si="21"/>
        <v>1.9E-2</v>
      </c>
      <c r="AF67" s="53">
        <f t="shared" si="21"/>
        <v>1.9E-2</v>
      </c>
      <c r="AG67" s="53">
        <f t="shared" si="21"/>
        <v>1.9E-2</v>
      </c>
      <c r="AH67" s="53">
        <f t="shared" si="21"/>
        <v>1.9E-2</v>
      </c>
      <c r="AI67" s="53">
        <f t="shared" si="21"/>
        <v>1.9E-2</v>
      </c>
      <c r="AJ67" s="53">
        <f t="shared" si="21"/>
        <v>1.9E-2</v>
      </c>
      <c r="AK67" s="53">
        <f t="shared" si="21"/>
        <v>1.9E-2</v>
      </c>
      <c r="AL67" s="53">
        <f t="shared" si="21"/>
        <v>1.9E-2</v>
      </c>
      <c r="AM67" s="53">
        <f t="shared" si="21"/>
        <v>1.9E-2</v>
      </c>
      <c r="AN67" s="53">
        <f t="shared" si="21"/>
        <v>1.9E-2</v>
      </c>
      <c r="AO67" s="53">
        <f t="shared" si="21"/>
        <v>1.9E-2</v>
      </c>
      <c r="AP67" s="53">
        <f t="shared" si="21"/>
        <v>1.9E-2</v>
      </c>
      <c r="AQ67" s="53">
        <f t="shared" si="21"/>
        <v>1.9E-2</v>
      </c>
      <c r="AR67" s="53">
        <f t="shared" si="21"/>
        <v>1.9E-2</v>
      </c>
      <c r="AS67" s="53">
        <f t="shared" si="21"/>
        <v>1.9E-2</v>
      </c>
      <c r="AT67" s="53">
        <f t="shared" si="21"/>
        <v>1.9E-2</v>
      </c>
      <c r="AU67" s="53">
        <f t="shared" si="21"/>
        <v>1.9E-2</v>
      </c>
      <c r="AV67" s="53">
        <f t="shared" si="21"/>
        <v>1.9E-2</v>
      </c>
      <c r="AW67" s="53">
        <f t="shared" si="21"/>
        <v>1.9E-2</v>
      </c>
      <c r="AX67" s="53">
        <f t="shared" si="21"/>
        <v>1.9E-2</v>
      </c>
      <c r="AY67" s="53">
        <f t="shared" si="21"/>
        <v>1.9E-2</v>
      </c>
      <c r="AZ67" s="53">
        <f t="shared" si="21"/>
        <v>1.9E-2</v>
      </c>
      <c r="BA67" s="53">
        <f t="shared" si="21"/>
        <v>1.9E-2</v>
      </c>
      <c r="BB67" s="53">
        <f t="shared" si="21"/>
        <v>1.9E-2</v>
      </c>
      <c r="BC67" s="53">
        <f t="shared" si="21"/>
        <v>1.9E-2</v>
      </c>
      <c r="BD67" s="53">
        <f t="shared" si="21"/>
        <v>1.9E-2</v>
      </c>
      <c r="BE67" s="53">
        <f t="shared" si="21"/>
        <v>1.9E-2</v>
      </c>
      <c r="BF67" s="53">
        <f t="shared" si="21"/>
        <v>1.9E-2</v>
      </c>
      <c r="BG67" s="53">
        <f t="shared" si="21"/>
        <v>1.9E-2</v>
      </c>
      <c r="BH67" s="53">
        <f t="shared" si="21"/>
        <v>1.9E-2</v>
      </c>
      <c r="BI67" s="53">
        <f t="shared" si="21"/>
        <v>1.9E-2</v>
      </c>
      <c r="BJ67" s="53">
        <f t="shared" si="21"/>
        <v>1.9E-2</v>
      </c>
      <c r="BK67" s="53">
        <f t="shared" si="21"/>
        <v>1.9E-2</v>
      </c>
      <c r="BL67" s="53">
        <f t="shared" si="21"/>
        <v>1.9E-2</v>
      </c>
      <c r="BM67" s="53">
        <f t="shared" si="21"/>
        <v>1.9E-2</v>
      </c>
      <c r="BN67" s="53">
        <f t="shared" si="21"/>
        <v>1.9E-2</v>
      </c>
      <c r="BO67" s="53">
        <f t="shared" ref="BO67:DZ67" si="22">$B$1</f>
        <v>1.9E-2</v>
      </c>
      <c r="BP67" s="53">
        <f t="shared" si="22"/>
        <v>1.9E-2</v>
      </c>
      <c r="BQ67" s="53">
        <f t="shared" si="22"/>
        <v>1.9E-2</v>
      </c>
      <c r="BR67" s="53">
        <f t="shared" si="22"/>
        <v>1.9E-2</v>
      </c>
      <c r="BS67" s="53">
        <f t="shared" si="22"/>
        <v>1.9E-2</v>
      </c>
      <c r="BT67" s="53">
        <f t="shared" si="22"/>
        <v>1.9E-2</v>
      </c>
      <c r="BU67" s="53">
        <f t="shared" si="22"/>
        <v>1.9E-2</v>
      </c>
      <c r="BV67" s="53">
        <f t="shared" si="22"/>
        <v>1.9E-2</v>
      </c>
      <c r="BW67" s="53">
        <f t="shared" si="22"/>
        <v>1.9E-2</v>
      </c>
      <c r="BX67" s="53">
        <f t="shared" si="22"/>
        <v>1.9E-2</v>
      </c>
      <c r="BY67" s="53">
        <f t="shared" si="22"/>
        <v>1.9E-2</v>
      </c>
      <c r="BZ67" s="53">
        <f t="shared" si="22"/>
        <v>1.9E-2</v>
      </c>
      <c r="CA67" s="53">
        <f t="shared" si="22"/>
        <v>1.9E-2</v>
      </c>
      <c r="CB67" s="53">
        <f t="shared" si="22"/>
        <v>1.9E-2</v>
      </c>
      <c r="CC67" s="53">
        <f t="shared" si="22"/>
        <v>1.9E-2</v>
      </c>
      <c r="CD67" s="53">
        <f t="shared" si="22"/>
        <v>1.9E-2</v>
      </c>
      <c r="CE67" s="53">
        <f t="shared" si="22"/>
        <v>1.9E-2</v>
      </c>
      <c r="CF67" s="53">
        <f t="shared" si="22"/>
        <v>1.9E-2</v>
      </c>
      <c r="CG67" s="53">
        <f t="shared" si="22"/>
        <v>1.9E-2</v>
      </c>
      <c r="CH67" s="53">
        <f t="shared" si="22"/>
        <v>1.9E-2</v>
      </c>
      <c r="CI67" s="53">
        <f t="shared" si="22"/>
        <v>1.9E-2</v>
      </c>
      <c r="CJ67" s="53">
        <f t="shared" si="22"/>
        <v>1.9E-2</v>
      </c>
      <c r="CK67" s="53">
        <f t="shared" si="22"/>
        <v>1.9E-2</v>
      </c>
      <c r="CL67" s="53">
        <f t="shared" si="22"/>
        <v>1.9E-2</v>
      </c>
      <c r="CM67" s="53">
        <f t="shared" si="22"/>
        <v>1.9E-2</v>
      </c>
      <c r="CN67" s="53">
        <f t="shared" si="22"/>
        <v>1.9E-2</v>
      </c>
      <c r="CO67" s="53">
        <f t="shared" si="22"/>
        <v>1.9E-2</v>
      </c>
      <c r="CP67" s="53">
        <f t="shared" si="22"/>
        <v>1.9E-2</v>
      </c>
      <c r="CQ67" s="53">
        <f t="shared" si="22"/>
        <v>1.9E-2</v>
      </c>
      <c r="CR67" s="53">
        <f t="shared" si="22"/>
        <v>1.9E-2</v>
      </c>
      <c r="CS67" s="53">
        <f t="shared" si="22"/>
        <v>1.9E-2</v>
      </c>
      <c r="CT67" s="53">
        <f t="shared" si="22"/>
        <v>1.9E-2</v>
      </c>
      <c r="CU67" s="53">
        <f t="shared" si="22"/>
        <v>1.9E-2</v>
      </c>
      <c r="CV67" s="53">
        <f t="shared" si="22"/>
        <v>1.9E-2</v>
      </c>
      <c r="CW67" s="53">
        <f t="shared" si="22"/>
        <v>1.9E-2</v>
      </c>
      <c r="CX67" s="53">
        <f t="shared" si="22"/>
        <v>1.9E-2</v>
      </c>
      <c r="CY67" s="53">
        <f t="shared" si="22"/>
        <v>1.9E-2</v>
      </c>
      <c r="CZ67" s="53">
        <f t="shared" si="22"/>
        <v>1.9E-2</v>
      </c>
      <c r="DA67" s="53">
        <f t="shared" si="22"/>
        <v>1.9E-2</v>
      </c>
      <c r="DB67" s="53">
        <f t="shared" si="22"/>
        <v>1.9E-2</v>
      </c>
      <c r="DC67" s="53">
        <f t="shared" si="22"/>
        <v>1.9E-2</v>
      </c>
      <c r="DD67" s="53">
        <f t="shared" si="22"/>
        <v>1.9E-2</v>
      </c>
      <c r="DE67" s="53">
        <f t="shared" si="22"/>
        <v>1.9E-2</v>
      </c>
      <c r="DF67" s="53">
        <f t="shared" si="22"/>
        <v>1.9E-2</v>
      </c>
      <c r="DG67" s="53">
        <f t="shared" si="22"/>
        <v>1.9E-2</v>
      </c>
      <c r="DH67" s="53">
        <f t="shared" si="22"/>
        <v>1.9E-2</v>
      </c>
      <c r="DI67" s="53">
        <f t="shared" si="22"/>
        <v>1.9E-2</v>
      </c>
      <c r="DJ67" s="53">
        <f t="shared" si="22"/>
        <v>1.9E-2</v>
      </c>
      <c r="DK67" s="53">
        <f t="shared" si="22"/>
        <v>1.9E-2</v>
      </c>
      <c r="DL67" s="53">
        <f t="shared" si="22"/>
        <v>1.9E-2</v>
      </c>
      <c r="DM67" s="53">
        <f t="shared" si="22"/>
        <v>1.9E-2</v>
      </c>
      <c r="DN67" s="53">
        <f t="shared" si="22"/>
        <v>1.9E-2</v>
      </c>
      <c r="DO67" s="53">
        <f t="shared" si="22"/>
        <v>1.9E-2</v>
      </c>
      <c r="DP67" s="53">
        <f t="shared" si="22"/>
        <v>1.9E-2</v>
      </c>
      <c r="DQ67" s="53">
        <f t="shared" si="22"/>
        <v>1.9E-2</v>
      </c>
      <c r="DR67" s="53">
        <f t="shared" si="22"/>
        <v>1.9E-2</v>
      </c>
      <c r="DS67" s="53">
        <f t="shared" si="22"/>
        <v>1.9E-2</v>
      </c>
      <c r="DT67" s="53">
        <f t="shared" si="22"/>
        <v>1.9E-2</v>
      </c>
      <c r="DU67" s="53">
        <f t="shared" si="22"/>
        <v>1.9E-2</v>
      </c>
      <c r="DV67" s="53">
        <f t="shared" si="22"/>
        <v>1.9E-2</v>
      </c>
      <c r="DW67" s="53">
        <f t="shared" si="22"/>
        <v>1.9E-2</v>
      </c>
      <c r="DX67" s="53">
        <f t="shared" si="22"/>
        <v>1.9E-2</v>
      </c>
      <c r="DY67" s="53">
        <f t="shared" si="22"/>
        <v>1.9E-2</v>
      </c>
      <c r="DZ67" s="53">
        <f t="shared" si="22"/>
        <v>1.9E-2</v>
      </c>
      <c r="EA67" s="53">
        <f t="shared" ref="EA67:FX67" si="23">$B$1</f>
        <v>1.9E-2</v>
      </c>
      <c r="EB67" s="53">
        <f t="shared" si="23"/>
        <v>1.9E-2</v>
      </c>
      <c r="EC67" s="53">
        <f t="shared" si="23"/>
        <v>1.9E-2</v>
      </c>
      <c r="ED67" s="53">
        <f t="shared" si="23"/>
        <v>1.9E-2</v>
      </c>
      <c r="EE67" s="53">
        <f t="shared" si="23"/>
        <v>1.9E-2</v>
      </c>
      <c r="EF67" s="53">
        <f t="shared" si="23"/>
        <v>1.9E-2</v>
      </c>
      <c r="EG67" s="53">
        <f t="shared" si="23"/>
        <v>1.9E-2</v>
      </c>
      <c r="EH67" s="53">
        <f t="shared" si="23"/>
        <v>1.9E-2</v>
      </c>
      <c r="EI67" s="53">
        <f t="shared" si="23"/>
        <v>1.9E-2</v>
      </c>
      <c r="EJ67" s="53">
        <f t="shared" si="23"/>
        <v>1.9E-2</v>
      </c>
      <c r="EK67" s="53">
        <f t="shared" si="23"/>
        <v>1.9E-2</v>
      </c>
      <c r="EL67" s="53">
        <f t="shared" si="23"/>
        <v>1.9E-2</v>
      </c>
      <c r="EM67" s="53">
        <f t="shared" si="23"/>
        <v>1.9E-2</v>
      </c>
      <c r="EN67" s="53">
        <f t="shared" si="23"/>
        <v>1.9E-2</v>
      </c>
      <c r="EO67" s="53">
        <f t="shared" si="23"/>
        <v>1.9E-2</v>
      </c>
      <c r="EP67" s="53">
        <f t="shared" si="23"/>
        <v>1.9E-2</v>
      </c>
      <c r="EQ67" s="53">
        <f t="shared" si="23"/>
        <v>1.9E-2</v>
      </c>
      <c r="ER67" s="53">
        <f t="shared" si="23"/>
        <v>1.9E-2</v>
      </c>
      <c r="ES67" s="53">
        <f t="shared" si="23"/>
        <v>1.9E-2</v>
      </c>
      <c r="ET67" s="53">
        <f t="shared" si="23"/>
        <v>1.9E-2</v>
      </c>
      <c r="EU67" s="53">
        <f t="shared" si="23"/>
        <v>1.9E-2</v>
      </c>
      <c r="EV67" s="53">
        <f t="shared" si="23"/>
        <v>1.9E-2</v>
      </c>
      <c r="EW67" s="53">
        <f t="shared" si="23"/>
        <v>1.9E-2</v>
      </c>
      <c r="EX67" s="53">
        <f t="shared" si="23"/>
        <v>1.9E-2</v>
      </c>
      <c r="EY67" s="53">
        <f t="shared" si="23"/>
        <v>1.9E-2</v>
      </c>
      <c r="EZ67" s="53">
        <f t="shared" si="23"/>
        <v>1.9E-2</v>
      </c>
      <c r="FA67" s="53">
        <f t="shared" si="23"/>
        <v>1.9E-2</v>
      </c>
      <c r="FB67" s="53">
        <f t="shared" si="23"/>
        <v>1.9E-2</v>
      </c>
      <c r="FC67" s="53">
        <f t="shared" si="23"/>
        <v>1.9E-2</v>
      </c>
      <c r="FD67" s="53">
        <f t="shared" si="23"/>
        <v>1.9E-2</v>
      </c>
      <c r="FE67" s="53">
        <f t="shared" si="23"/>
        <v>1.9E-2</v>
      </c>
      <c r="FF67" s="53">
        <f t="shared" si="23"/>
        <v>1.9E-2</v>
      </c>
      <c r="FG67" s="53">
        <f t="shared" si="23"/>
        <v>1.9E-2</v>
      </c>
      <c r="FH67" s="53">
        <f t="shared" si="23"/>
        <v>1.9E-2</v>
      </c>
      <c r="FI67" s="53">
        <f t="shared" si="23"/>
        <v>1.9E-2</v>
      </c>
      <c r="FJ67" s="53">
        <f t="shared" si="23"/>
        <v>1.9E-2</v>
      </c>
      <c r="FK67" s="53">
        <f t="shared" si="23"/>
        <v>1.9E-2</v>
      </c>
      <c r="FL67" s="53">
        <f t="shared" si="23"/>
        <v>1.9E-2</v>
      </c>
      <c r="FM67" s="53">
        <f t="shared" si="23"/>
        <v>1.9E-2</v>
      </c>
      <c r="FN67" s="53">
        <f t="shared" si="23"/>
        <v>1.9E-2</v>
      </c>
      <c r="FO67" s="53">
        <f t="shared" si="23"/>
        <v>1.9E-2</v>
      </c>
      <c r="FP67" s="53">
        <f t="shared" si="23"/>
        <v>1.9E-2</v>
      </c>
      <c r="FQ67" s="53">
        <f t="shared" si="23"/>
        <v>1.9E-2</v>
      </c>
      <c r="FR67" s="53">
        <f t="shared" si="23"/>
        <v>1.9E-2</v>
      </c>
      <c r="FS67" s="53">
        <f t="shared" si="23"/>
        <v>1.9E-2</v>
      </c>
      <c r="FT67" s="53">
        <f t="shared" si="23"/>
        <v>1.9E-2</v>
      </c>
      <c r="FU67" s="53">
        <f t="shared" si="23"/>
        <v>1.9E-2</v>
      </c>
      <c r="FV67" s="53">
        <f t="shared" si="23"/>
        <v>1.9E-2</v>
      </c>
      <c r="FW67" s="53">
        <f t="shared" si="23"/>
        <v>1.9E-2</v>
      </c>
      <c r="FX67" s="53">
        <f t="shared" si="23"/>
        <v>1.9E-2</v>
      </c>
      <c r="FY67" s="53"/>
      <c r="FZ67" s="53"/>
      <c r="GA67" s="77"/>
      <c r="GB67" s="48"/>
      <c r="GC67" s="48"/>
      <c r="GD67" s="48"/>
      <c r="GE67" s="4"/>
      <c r="GF67" s="4"/>
      <c r="GG67" s="4"/>
      <c r="GH67" s="4"/>
      <c r="GI67" s="4"/>
      <c r="GJ67" s="4"/>
      <c r="GK67" s="4"/>
      <c r="GL67" s="4"/>
      <c r="GM67" s="4"/>
    </row>
    <row r="68" spans="1:195" x14ac:dyDescent="0.25">
      <c r="A68" s="78" t="s">
        <v>352</v>
      </c>
      <c r="B68" s="13" t="s">
        <v>353</v>
      </c>
      <c r="C68" s="77">
        <v>999999999</v>
      </c>
      <c r="D68" s="77">
        <v>999999999</v>
      </c>
      <c r="E68" s="77">
        <v>999999999</v>
      </c>
      <c r="F68" s="77">
        <v>999999999</v>
      </c>
      <c r="G68" s="77">
        <v>999999999</v>
      </c>
      <c r="H68" s="77">
        <v>999999999</v>
      </c>
      <c r="I68" s="77">
        <v>999999999</v>
      </c>
      <c r="J68" s="77">
        <v>999999999</v>
      </c>
      <c r="K68" s="77">
        <v>999999999</v>
      </c>
      <c r="L68" s="77">
        <v>999999999</v>
      </c>
      <c r="M68" s="77">
        <v>999999999</v>
      </c>
      <c r="N68" s="77">
        <v>999999999</v>
      </c>
      <c r="O68" s="77">
        <v>999999999</v>
      </c>
      <c r="P68" s="77">
        <v>999999999</v>
      </c>
      <c r="Q68" s="77">
        <v>999999999</v>
      </c>
      <c r="R68" s="77">
        <v>999999999</v>
      </c>
      <c r="S68" s="77">
        <v>999999999</v>
      </c>
      <c r="T68" s="77">
        <v>999999999</v>
      </c>
      <c r="U68" s="77">
        <v>999999999</v>
      </c>
      <c r="V68" s="77">
        <v>999999999</v>
      </c>
      <c r="W68" s="79">
        <v>999999999</v>
      </c>
      <c r="X68" s="77">
        <v>999999999</v>
      </c>
      <c r="Y68" s="77">
        <v>999999999</v>
      </c>
      <c r="Z68" s="77">
        <v>999999999</v>
      </c>
      <c r="AA68" s="77">
        <v>999999999</v>
      </c>
      <c r="AB68" s="77">
        <v>999999999</v>
      </c>
      <c r="AC68" s="77">
        <v>999999999</v>
      </c>
      <c r="AD68" s="77">
        <v>999999999</v>
      </c>
      <c r="AE68" s="77">
        <v>999999999</v>
      </c>
      <c r="AF68" s="77">
        <v>999999999</v>
      </c>
      <c r="AG68" s="77">
        <v>999999999</v>
      </c>
      <c r="AH68" s="77">
        <v>999999999</v>
      </c>
      <c r="AI68" s="77">
        <v>999999999</v>
      </c>
      <c r="AJ68" s="77">
        <v>999999999</v>
      </c>
      <c r="AK68" s="77">
        <v>999999999</v>
      </c>
      <c r="AL68" s="77">
        <v>999999999</v>
      </c>
      <c r="AM68" s="77">
        <v>999999999</v>
      </c>
      <c r="AN68" s="77">
        <v>999999999</v>
      </c>
      <c r="AO68" s="77">
        <v>999999999</v>
      </c>
      <c r="AP68" s="77">
        <v>999999999</v>
      </c>
      <c r="AQ68" s="77">
        <v>999999999</v>
      </c>
      <c r="AR68" s="77">
        <v>999999999</v>
      </c>
      <c r="AS68" s="77">
        <v>999999999</v>
      </c>
      <c r="AT68" s="77">
        <v>999999999</v>
      </c>
      <c r="AU68" s="77">
        <v>999999999</v>
      </c>
      <c r="AV68" s="77">
        <v>999999999</v>
      </c>
      <c r="AW68" s="77">
        <v>999999999</v>
      </c>
      <c r="AX68" s="77">
        <v>999999999</v>
      </c>
      <c r="AY68" s="77">
        <v>999999999</v>
      </c>
      <c r="AZ68" s="77">
        <v>999999999</v>
      </c>
      <c r="BA68" s="77">
        <v>999999999</v>
      </c>
      <c r="BB68" s="77">
        <v>999999999</v>
      </c>
      <c r="BC68" s="77">
        <v>999999999</v>
      </c>
      <c r="BD68" s="77">
        <v>999999999</v>
      </c>
      <c r="BE68" s="77">
        <v>999999999</v>
      </c>
      <c r="BF68" s="77">
        <v>999999999</v>
      </c>
      <c r="BG68" s="77">
        <v>999999999</v>
      </c>
      <c r="BH68" s="77">
        <v>999999999</v>
      </c>
      <c r="BI68" s="77">
        <v>999999999</v>
      </c>
      <c r="BJ68" s="77">
        <v>999999999</v>
      </c>
      <c r="BK68" s="77">
        <v>999999999</v>
      </c>
      <c r="BL68" s="77">
        <v>999999999</v>
      </c>
      <c r="BM68" s="77">
        <v>999999999</v>
      </c>
      <c r="BN68" s="77">
        <v>999999999</v>
      </c>
      <c r="BO68" s="77">
        <v>999999999</v>
      </c>
      <c r="BP68" s="77">
        <v>999999999</v>
      </c>
      <c r="BQ68" s="77">
        <v>999999999</v>
      </c>
      <c r="BR68" s="77">
        <v>999999999</v>
      </c>
      <c r="BS68" s="77">
        <v>999999999</v>
      </c>
      <c r="BT68" s="77">
        <v>999999999</v>
      </c>
      <c r="BU68" s="77">
        <v>999999999</v>
      </c>
      <c r="BV68" s="77">
        <v>999999999</v>
      </c>
      <c r="BW68" s="77">
        <v>999999999</v>
      </c>
      <c r="BX68" s="77">
        <v>999999999</v>
      </c>
      <c r="BY68" s="77">
        <v>999999999</v>
      </c>
      <c r="BZ68" s="77">
        <v>999999999</v>
      </c>
      <c r="CA68" s="77">
        <v>999999999</v>
      </c>
      <c r="CB68" s="77">
        <v>999999999</v>
      </c>
      <c r="CC68" s="77">
        <v>999999999</v>
      </c>
      <c r="CD68" s="77">
        <v>999999999</v>
      </c>
      <c r="CE68" s="77">
        <v>999999999</v>
      </c>
      <c r="CF68" s="77">
        <v>999999999</v>
      </c>
      <c r="CG68" s="77">
        <v>999999999</v>
      </c>
      <c r="CH68" s="77">
        <v>999999999</v>
      </c>
      <c r="CI68" s="77">
        <v>999999999</v>
      </c>
      <c r="CJ68" s="77">
        <v>999999999</v>
      </c>
      <c r="CK68" s="77">
        <v>999999999</v>
      </c>
      <c r="CL68" s="77">
        <v>999999999</v>
      </c>
      <c r="CM68" s="77">
        <v>999999999</v>
      </c>
      <c r="CN68" s="77">
        <v>999999999</v>
      </c>
      <c r="CO68" s="77">
        <v>999999999</v>
      </c>
      <c r="CP68" s="77">
        <v>999999999</v>
      </c>
      <c r="CQ68" s="77">
        <v>999999999</v>
      </c>
      <c r="CR68" s="77">
        <v>999999999</v>
      </c>
      <c r="CS68" s="77">
        <v>999999999</v>
      </c>
      <c r="CT68" s="77">
        <v>999999999</v>
      </c>
      <c r="CU68" s="77">
        <v>999999999</v>
      </c>
      <c r="CV68" s="77">
        <v>999999999</v>
      </c>
      <c r="CW68" s="77">
        <v>999999999</v>
      </c>
      <c r="CX68" s="77">
        <v>999999999</v>
      </c>
      <c r="CY68" s="77">
        <v>999999999</v>
      </c>
      <c r="CZ68" s="77">
        <v>999999999</v>
      </c>
      <c r="DA68" s="77">
        <v>999999999</v>
      </c>
      <c r="DB68" s="77">
        <v>999999999</v>
      </c>
      <c r="DC68" s="77">
        <v>999999999</v>
      </c>
      <c r="DD68" s="77">
        <v>999999999</v>
      </c>
      <c r="DE68" s="77">
        <v>999999999</v>
      </c>
      <c r="DF68" s="77">
        <v>999999999</v>
      </c>
      <c r="DG68" s="77">
        <v>999999999</v>
      </c>
      <c r="DH68" s="77">
        <v>999999999</v>
      </c>
      <c r="DI68" s="77">
        <v>999999999</v>
      </c>
      <c r="DJ68" s="77">
        <v>999999999</v>
      </c>
      <c r="DK68" s="77">
        <v>999999999</v>
      </c>
      <c r="DL68" s="77">
        <v>999999999</v>
      </c>
      <c r="DM68" s="77">
        <v>999999999</v>
      </c>
      <c r="DN68" s="77">
        <v>999999999</v>
      </c>
      <c r="DO68" s="77">
        <v>999999999</v>
      </c>
      <c r="DP68" s="77">
        <v>999999999</v>
      </c>
      <c r="DQ68" s="77">
        <v>999999999</v>
      </c>
      <c r="DR68" s="77">
        <v>999999999</v>
      </c>
      <c r="DS68" s="77">
        <v>999999999</v>
      </c>
      <c r="DT68" s="77">
        <v>999999999</v>
      </c>
      <c r="DU68" s="77">
        <v>999999999</v>
      </c>
      <c r="DV68" s="77">
        <v>999999999</v>
      </c>
      <c r="DW68" s="77">
        <v>999999999</v>
      </c>
      <c r="DX68" s="77">
        <v>999999999</v>
      </c>
      <c r="DY68" s="77">
        <v>999999999</v>
      </c>
      <c r="DZ68" s="77">
        <v>999999999</v>
      </c>
      <c r="EA68" s="77">
        <v>999999999</v>
      </c>
      <c r="EB68" s="77">
        <v>999999999</v>
      </c>
      <c r="EC68" s="77">
        <v>999999999</v>
      </c>
      <c r="ED68" s="77">
        <v>999999999</v>
      </c>
      <c r="EE68" s="77">
        <v>999999999</v>
      </c>
      <c r="EF68" s="77">
        <v>999999999</v>
      </c>
      <c r="EG68" s="77">
        <v>999999999</v>
      </c>
      <c r="EH68" s="77">
        <v>999999999</v>
      </c>
      <c r="EI68" s="77">
        <v>999999999</v>
      </c>
      <c r="EJ68" s="77">
        <v>999999999</v>
      </c>
      <c r="EK68" s="77">
        <v>999999999</v>
      </c>
      <c r="EL68" s="77">
        <v>999999999</v>
      </c>
      <c r="EM68" s="77">
        <v>999999999</v>
      </c>
      <c r="EN68" s="77">
        <v>999999999</v>
      </c>
      <c r="EO68" s="77">
        <v>999999999</v>
      </c>
      <c r="EP68" s="77">
        <v>999999999</v>
      </c>
      <c r="EQ68" s="77">
        <v>999999999</v>
      </c>
      <c r="ER68" s="77">
        <v>999999999</v>
      </c>
      <c r="ES68" s="77">
        <v>999999999</v>
      </c>
      <c r="ET68" s="77">
        <v>999999999</v>
      </c>
      <c r="EU68" s="77">
        <v>999999999</v>
      </c>
      <c r="EV68" s="77">
        <v>999999999</v>
      </c>
      <c r="EW68" s="77">
        <v>999999999</v>
      </c>
      <c r="EX68" s="77">
        <v>999999999</v>
      </c>
      <c r="EY68" s="77">
        <v>999999999</v>
      </c>
      <c r="EZ68" s="77">
        <v>999999999</v>
      </c>
      <c r="FA68" s="77">
        <v>999999999</v>
      </c>
      <c r="FB68" s="77">
        <v>999999999</v>
      </c>
      <c r="FC68" s="77">
        <v>999999999</v>
      </c>
      <c r="FD68" s="77">
        <v>999999999</v>
      </c>
      <c r="FE68" s="77">
        <v>999999999</v>
      </c>
      <c r="FF68" s="77">
        <v>999999999</v>
      </c>
      <c r="FG68" s="77">
        <v>999999999</v>
      </c>
      <c r="FH68" s="77">
        <v>999999999</v>
      </c>
      <c r="FI68" s="77">
        <v>999999999</v>
      </c>
      <c r="FJ68" s="77">
        <v>999999999</v>
      </c>
      <c r="FK68" s="77">
        <v>999999999</v>
      </c>
      <c r="FL68" s="77">
        <v>999999999</v>
      </c>
      <c r="FM68" s="77">
        <v>999999999</v>
      </c>
      <c r="FN68" s="77">
        <v>999999999</v>
      </c>
      <c r="FO68" s="77">
        <v>999999999</v>
      </c>
      <c r="FP68" s="77">
        <v>999999999</v>
      </c>
      <c r="FQ68" s="77">
        <v>999999999</v>
      </c>
      <c r="FR68" s="77">
        <v>999999999</v>
      </c>
      <c r="FS68" s="77">
        <v>999999999</v>
      </c>
      <c r="FT68" s="79">
        <v>999999999</v>
      </c>
      <c r="FU68" s="77">
        <v>999999999</v>
      </c>
      <c r="FV68" s="77">
        <v>999999999</v>
      </c>
      <c r="FW68" s="77">
        <v>999999999</v>
      </c>
      <c r="FX68" s="77">
        <v>999999999</v>
      </c>
      <c r="FY68" s="77"/>
      <c r="FZ68" s="77">
        <f>SUM(C68:FX68)</f>
        <v>177999999822</v>
      </c>
      <c r="GA68" s="77"/>
      <c r="GB68" s="53"/>
      <c r="GC68" s="53"/>
      <c r="GD68" s="53"/>
      <c r="GE68" s="80"/>
      <c r="GF68" s="80"/>
      <c r="GG68" s="4"/>
      <c r="GH68" s="4"/>
      <c r="GI68" s="4"/>
      <c r="GJ68" s="4"/>
      <c r="GK68" s="4"/>
      <c r="GL68" s="4"/>
      <c r="GM68" s="4"/>
    </row>
    <row r="69" spans="1:195" x14ac:dyDescent="0.25">
      <c r="A69" s="48"/>
      <c r="B69" s="13" t="s">
        <v>354</v>
      </c>
      <c r="C69" s="77"/>
      <c r="D69" s="77"/>
      <c r="E69" s="77"/>
      <c r="F69" s="77"/>
      <c r="G69" s="77"/>
      <c r="H69" s="77"/>
      <c r="I69" s="77"/>
      <c r="J69" s="77"/>
      <c r="K69" s="77"/>
      <c r="L69" s="77"/>
      <c r="M69" s="77"/>
      <c r="N69" s="77"/>
      <c r="O69" s="77"/>
      <c r="P69" s="77"/>
      <c r="Q69" s="77"/>
      <c r="R69" s="77"/>
      <c r="S69" s="77"/>
      <c r="T69" s="77"/>
      <c r="U69" s="77"/>
      <c r="V69" s="77"/>
      <c r="W69" s="79"/>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77"/>
      <c r="BF69" s="77"/>
      <c r="BG69" s="77"/>
      <c r="BH69" s="77"/>
      <c r="BI69" s="77"/>
      <c r="BJ69" s="77"/>
      <c r="BK69" s="77"/>
      <c r="BL69" s="77"/>
      <c r="BM69" s="77"/>
      <c r="BN69" s="77"/>
      <c r="BO69" s="77"/>
      <c r="BP69" s="77"/>
      <c r="BQ69" s="77"/>
      <c r="BR69" s="77"/>
      <c r="BS69" s="77"/>
      <c r="BT69" s="77"/>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9"/>
      <c r="FU69" s="77"/>
      <c r="FV69" s="77"/>
      <c r="FW69" s="77"/>
      <c r="FX69" s="77"/>
      <c r="FY69" s="77"/>
      <c r="FZ69" s="77"/>
      <c r="GA69" s="48"/>
      <c r="GB69" s="77"/>
      <c r="GC69" s="77"/>
      <c r="GD69" s="77"/>
      <c r="GE69" s="81"/>
      <c r="GF69" s="81"/>
      <c r="GG69" s="4"/>
      <c r="GH69" s="77"/>
      <c r="GI69" s="77"/>
      <c r="GJ69" s="77"/>
      <c r="GK69" s="77"/>
      <c r="GL69" s="77"/>
      <c r="GM69" s="4"/>
    </row>
    <row r="70" spans="1:195" x14ac:dyDescent="0.25">
      <c r="A70" s="48"/>
      <c r="B70" s="13" t="s">
        <v>355</v>
      </c>
      <c r="C70" s="77"/>
      <c r="D70" s="77"/>
      <c r="E70" s="77"/>
      <c r="F70" s="77"/>
      <c r="G70" s="77"/>
      <c r="H70" s="77"/>
      <c r="I70" s="77"/>
      <c r="J70" s="77"/>
      <c r="K70" s="77"/>
      <c r="L70" s="77"/>
      <c r="M70" s="77"/>
      <c r="N70" s="77"/>
      <c r="O70" s="77"/>
      <c r="P70" s="77"/>
      <c r="Q70" s="77"/>
      <c r="R70" s="77"/>
      <c r="S70" s="77"/>
      <c r="T70" s="77"/>
      <c r="U70" s="77"/>
      <c r="V70" s="77"/>
      <c r="W70" s="79"/>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c r="EN70" s="77"/>
      <c r="EO70" s="77"/>
      <c r="EP70" s="77"/>
      <c r="EQ70" s="77"/>
      <c r="ER70" s="77"/>
      <c r="ES70" s="77"/>
      <c r="ET70" s="77"/>
      <c r="EU70" s="77"/>
      <c r="EV70" s="77"/>
      <c r="EW70" s="77"/>
      <c r="EX70" s="77"/>
      <c r="EY70" s="77"/>
      <c r="EZ70" s="77"/>
      <c r="FA70" s="77"/>
      <c r="FB70" s="77"/>
      <c r="FC70" s="77"/>
      <c r="FD70" s="77"/>
      <c r="FE70" s="77"/>
      <c r="FF70" s="77"/>
      <c r="FG70" s="77"/>
      <c r="FH70" s="77"/>
      <c r="FI70" s="77"/>
      <c r="FJ70" s="77"/>
      <c r="FK70" s="77"/>
      <c r="FL70" s="77"/>
      <c r="FM70" s="77"/>
      <c r="FN70" s="77"/>
      <c r="FO70" s="77"/>
      <c r="FP70" s="77"/>
      <c r="FQ70" s="77"/>
      <c r="FR70" s="77"/>
      <c r="FS70" s="77"/>
      <c r="FT70" s="79"/>
      <c r="FU70" s="77"/>
      <c r="FV70" s="77"/>
      <c r="FW70" s="77"/>
      <c r="FX70" s="77"/>
      <c r="FY70" s="77"/>
      <c r="FZ70" s="77"/>
      <c r="GA70" s="48"/>
      <c r="GB70" s="77"/>
      <c r="GC70" s="77"/>
      <c r="GD70" s="77"/>
      <c r="GE70" s="4"/>
      <c r="GF70" s="4"/>
      <c r="GG70" s="4"/>
      <c r="GH70" s="4"/>
      <c r="GI70" s="4"/>
      <c r="GJ70" s="4"/>
      <c r="GK70" s="4"/>
      <c r="GL70" s="4"/>
      <c r="GM70" s="4"/>
    </row>
    <row r="71" spans="1:195" x14ac:dyDescent="0.25">
      <c r="A71" s="48"/>
      <c r="B71" s="13" t="s">
        <v>356</v>
      </c>
      <c r="C71" s="77"/>
      <c r="D71" s="77"/>
      <c r="E71" s="77"/>
      <c r="F71" s="77"/>
      <c r="G71" s="77"/>
      <c r="H71" s="77"/>
      <c r="I71" s="77"/>
      <c r="J71" s="77"/>
      <c r="K71" s="77"/>
      <c r="L71" s="77"/>
      <c r="M71" s="77"/>
      <c r="N71" s="77"/>
      <c r="O71" s="77"/>
      <c r="P71" s="77"/>
      <c r="Q71" s="77"/>
      <c r="R71" s="77"/>
      <c r="S71" s="77"/>
      <c r="T71" s="77"/>
      <c r="U71" s="77"/>
      <c r="V71" s="77"/>
      <c r="W71" s="79"/>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c r="BA71" s="77"/>
      <c r="BB71" s="77"/>
      <c r="BC71" s="77"/>
      <c r="BD71" s="77"/>
      <c r="BE71" s="77"/>
      <c r="BF71" s="77"/>
      <c r="BG71" s="77"/>
      <c r="BH71" s="77"/>
      <c r="BI71" s="77"/>
      <c r="BJ71" s="77"/>
      <c r="BK71" s="77"/>
      <c r="BL71" s="77"/>
      <c r="BM71" s="77"/>
      <c r="BN71" s="77"/>
      <c r="BO71" s="77"/>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c r="EN71" s="77"/>
      <c r="EO71" s="77"/>
      <c r="EP71" s="77"/>
      <c r="EQ71" s="77"/>
      <c r="ER71" s="77"/>
      <c r="ES71" s="77"/>
      <c r="ET71" s="77"/>
      <c r="EU71" s="77"/>
      <c r="EV71" s="77"/>
      <c r="EW71" s="77"/>
      <c r="EX71" s="77"/>
      <c r="EY71" s="77"/>
      <c r="EZ71" s="77"/>
      <c r="FA71" s="77"/>
      <c r="FB71" s="77"/>
      <c r="FC71" s="77"/>
      <c r="FD71" s="77"/>
      <c r="FE71" s="77"/>
      <c r="FF71" s="77"/>
      <c r="FG71" s="77"/>
      <c r="FH71" s="77"/>
      <c r="FI71" s="77"/>
      <c r="FJ71" s="77"/>
      <c r="FK71" s="77"/>
      <c r="FL71" s="77"/>
      <c r="FM71" s="77"/>
      <c r="FN71" s="77"/>
      <c r="FO71" s="77"/>
      <c r="FP71" s="77"/>
      <c r="FQ71" s="77"/>
      <c r="FR71" s="77"/>
      <c r="FS71" s="77"/>
      <c r="FT71" s="79"/>
      <c r="FU71" s="77"/>
      <c r="FV71" s="77"/>
      <c r="FW71" s="77"/>
      <c r="FX71" s="77"/>
      <c r="FY71" s="77"/>
      <c r="FZ71" s="77"/>
      <c r="GA71" s="48"/>
      <c r="GB71" s="77"/>
      <c r="GC71" s="77"/>
      <c r="GD71" s="77"/>
      <c r="GE71" s="4"/>
      <c r="GF71" s="4"/>
      <c r="GG71" s="4"/>
      <c r="GH71" s="4"/>
      <c r="GI71" s="4"/>
      <c r="GJ71" s="4"/>
      <c r="GK71" s="4"/>
      <c r="GL71" s="4"/>
      <c r="GM71" s="4"/>
    </row>
    <row r="72" spans="1:195" x14ac:dyDescent="0.25">
      <c r="A72" s="48"/>
      <c r="B72" s="13" t="s">
        <v>357</v>
      </c>
      <c r="C72" s="77"/>
      <c r="D72" s="77"/>
      <c r="E72" s="77"/>
      <c r="F72" s="77"/>
      <c r="G72" s="77"/>
      <c r="H72" s="77"/>
      <c r="I72" s="77"/>
      <c r="J72" s="77"/>
      <c r="K72" s="77"/>
      <c r="L72" s="77"/>
      <c r="M72" s="77"/>
      <c r="N72" s="77"/>
      <c r="O72" s="77"/>
      <c r="P72" s="77"/>
      <c r="Q72" s="77"/>
      <c r="R72" s="77"/>
      <c r="S72" s="77"/>
      <c r="T72" s="77"/>
      <c r="U72" s="77"/>
      <c r="V72" s="77"/>
      <c r="W72" s="79"/>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c r="EN72" s="77"/>
      <c r="EO72" s="77"/>
      <c r="EP72" s="77"/>
      <c r="EQ72" s="77"/>
      <c r="ER72" s="77"/>
      <c r="ES72" s="77"/>
      <c r="ET72" s="77"/>
      <c r="EU72" s="77"/>
      <c r="EV72" s="77"/>
      <c r="EW72" s="77"/>
      <c r="EX72" s="77"/>
      <c r="EY72" s="77"/>
      <c r="EZ72" s="77"/>
      <c r="FA72" s="77"/>
      <c r="FB72" s="77"/>
      <c r="FC72" s="77"/>
      <c r="FD72" s="77"/>
      <c r="FE72" s="77"/>
      <c r="FF72" s="77"/>
      <c r="FG72" s="77"/>
      <c r="FH72" s="77"/>
      <c r="FI72" s="77"/>
      <c r="FJ72" s="77"/>
      <c r="FK72" s="77"/>
      <c r="FL72" s="77"/>
      <c r="FM72" s="77"/>
      <c r="FN72" s="77"/>
      <c r="FO72" s="77"/>
      <c r="FP72" s="77"/>
      <c r="FQ72" s="77"/>
      <c r="FR72" s="77"/>
      <c r="FS72" s="77"/>
      <c r="FT72" s="79"/>
      <c r="FU72" s="77"/>
      <c r="FV72" s="77"/>
      <c r="FW72" s="77"/>
      <c r="FX72" s="77"/>
      <c r="FY72" s="77"/>
      <c r="FZ72" s="77"/>
      <c r="GA72" s="48"/>
      <c r="GB72" s="77"/>
      <c r="GC72" s="77"/>
      <c r="GD72" s="77"/>
      <c r="GE72" s="4"/>
      <c r="GF72" s="4"/>
      <c r="GG72" s="4"/>
      <c r="GH72" s="4"/>
      <c r="GI72" s="4"/>
      <c r="GJ72" s="4"/>
      <c r="GK72" s="4"/>
      <c r="GL72" s="4"/>
      <c r="GM72" s="4"/>
    </row>
    <row r="73" spans="1:195" x14ac:dyDescent="0.25">
      <c r="A73" s="2" t="s">
        <v>358</v>
      </c>
      <c r="B73" s="13" t="s">
        <v>359</v>
      </c>
      <c r="C73" s="77">
        <v>999999999</v>
      </c>
      <c r="D73" s="77">
        <v>999999999</v>
      </c>
      <c r="E73" s="77">
        <v>999999999</v>
      </c>
      <c r="F73" s="77">
        <v>999999999</v>
      </c>
      <c r="G73" s="77">
        <v>999999999</v>
      </c>
      <c r="H73" s="77">
        <v>999999999</v>
      </c>
      <c r="I73" s="77">
        <v>999999999</v>
      </c>
      <c r="J73" s="77">
        <v>999999999</v>
      </c>
      <c r="K73" s="77">
        <v>999999999</v>
      </c>
      <c r="L73" s="77">
        <v>999999999</v>
      </c>
      <c r="M73" s="77">
        <v>999999999</v>
      </c>
      <c r="N73" s="77">
        <v>999999999</v>
      </c>
      <c r="O73" s="77">
        <v>999999999</v>
      </c>
      <c r="P73" s="77">
        <v>999999999</v>
      </c>
      <c r="Q73" s="77">
        <v>999999999</v>
      </c>
      <c r="R73" s="77">
        <v>999999999</v>
      </c>
      <c r="S73" s="77">
        <v>999999999</v>
      </c>
      <c r="T73" s="77">
        <v>999999999</v>
      </c>
      <c r="U73" s="77">
        <v>999999999</v>
      </c>
      <c r="V73" s="77">
        <v>999999999</v>
      </c>
      <c r="W73" s="79">
        <v>999999999</v>
      </c>
      <c r="X73" s="77">
        <v>999999999</v>
      </c>
      <c r="Y73" s="77">
        <v>999999999</v>
      </c>
      <c r="Z73" s="77">
        <v>999999999</v>
      </c>
      <c r="AA73" s="77">
        <v>999999999</v>
      </c>
      <c r="AB73" s="77">
        <v>999999999</v>
      </c>
      <c r="AC73" s="77">
        <v>999999999</v>
      </c>
      <c r="AD73" s="77">
        <v>999999999</v>
      </c>
      <c r="AE73" s="77">
        <v>999999999</v>
      </c>
      <c r="AF73" s="77">
        <v>999999999</v>
      </c>
      <c r="AG73" s="77">
        <v>999999999</v>
      </c>
      <c r="AH73" s="77">
        <v>999999999</v>
      </c>
      <c r="AI73" s="77">
        <v>999999999</v>
      </c>
      <c r="AJ73" s="77">
        <v>999999999</v>
      </c>
      <c r="AK73" s="77">
        <v>999999999</v>
      </c>
      <c r="AL73" s="77">
        <v>999999999</v>
      </c>
      <c r="AM73" s="77">
        <v>999999999</v>
      </c>
      <c r="AN73" s="77">
        <v>999999999</v>
      </c>
      <c r="AO73" s="77">
        <v>999999999</v>
      </c>
      <c r="AP73" s="77">
        <v>999999999</v>
      </c>
      <c r="AQ73" s="77">
        <v>999999999</v>
      </c>
      <c r="AR73" s="77">
        <v>999999999</v>
      </c>
      <c r="AS73" s="77">
        <v>999999999</v>
      </c>
      <c r="AT73" s="77">
        <v>999999999</v>
      </c>
      <c r="AU73" s="77">
        <v>999999999</v>
      </c>
      <c r="AV73" s="77">
        <v>999999999</v>
      </c>
      <c r="AW73" s="77">
        <v>999999999</v>
      </c>
      <c r="AX73" s="77">
        <v>999999999</v>
      </c>
      <c r="AY73" s="77">
        <v>999999999</v>
      </c>
      <c r="AZ73" s="77">
        <v>999999999</v>
      </c>
      <c r="BA73" s="77">
        <v>999999999</v>
      </c>
      <c r="BB73" s="77">
        <v>999999999</v>
      </c>
      <c r="BC73" s="77">
        <v>999999999</v>
      </c>
      <c r="BD73" s="77">
        <v>999999999</v>
      </c>
      <c r="BE73" s="77">
        <v>999999999</v>
      </c>
      <c r="BF73" s="77">
        <v>999999999</v>
      </c>
      <c r="BG73" s="77">
        <v>999999999</v>
      </c>
      <c r="BH73" s="77">
        <v>999999999</v>
      </c>
      <c r="BI73" s="77">
        <v>999999999</v>
      </c>
      <c r="BJ73" s="77">
        <v>999999999</v>
      </c>
      <c r="BK73" s="77">
        <v>999999999</v>
      </c>
      <c r="BL73" s="77">
        <v>999999999</v>
      </c>
      <c r="BM73" s="77">
        <v>999999999</v>
      </c>
      <c r="BN73" s="77">
        <v>999999999</v>
      </c>
      <c r="BO73" s="77">
        <v>999999999</v>
      </c>
      <c r="BP73" s="77">
        <v>999999999</v>
      </c>
      <c r="BQ73" s="77">
        <v>999999999</v>
      </c>
      <c r="BR73" s="77">
        <v>999999999</v>
      </c>
      <c r="BS73" s="77">
        <v>999999999</v>
      </c>
      <c r="BT73" s="77">
        <v>999999999</v>
      </c>
      <c r="BU73" s="77">
        <v>999999999</v>
      </c>
      <c r="BV73" s="77">
        <v>999999999</v>
      </c>
      <c r="BW73" s="77">
        <v>999999999</v>
      </c>
      <c r="BX73" s="77">
        <v>999999999</v>
      </c>
      <c r="BY73" s="77">
        <v>999999999</v>
      </c>
      <c r="BZ73" s="77">
        <v>999999999</v>
      </c>
      <c r="CA73" s="77">
        <v>999999999</v>
      </c>
      <c r="CB73" s="77">
        <v>999999999</v>
      </c>
      <c r="CC73" s="77">
        <v>999999999</v>
      </c>
      <c r="CD73" s="77">
        <v>999999999</v>
      </c>
      <c r="CE73" s="77">
        <v>999999999</v>
      </c>
      <c r="CF73" s="77">
        <v>999999999</v>
      </c>
      <c r="CG73" s="77">
        <v>999999999</v>
      </c>
      <c r="CH73" s="77">
        <v>999999999</v>
      </c>
      <c r="CI73" s="77">
        <v>999999999</v>
      </c>
      <c r="CJ73" s="77">
        <v>999999999</v>
      </c>
      <c r="CK73" s="77">
        <v>999999999</v>
      </c>
      <c r="CL73" s="77">
        <v>999999999</v>
      </c>
      <c r="CM73" s="77">
        <v>999999999</v>
      </c>
      <c r="CN73" s="77">
        <v>999999999</v>
      </c>
      <c r="CO73" s="77">
        <v>999999999</v>
      </c>
      <c r="CP73" s="77">
        <v>999999999</v>
      </c>
      <c r="CQ73" s="77">
        <v>999999999</v>
      </c>
      <c r="CR73" s="77">
        <v>999999999</v>
      </c>
      <c r="CS73" s="77">
        <v>999999999</v>
      </c>
      <c r="CT73" s="77">
        <v>999999999</v>
      </c>
      <c r="CU73" s="77">
        <v>999999999</v>
      </c>
      <c r="CV73" s="77">
        <v>999999999</v>
      </c>
      <c r="CW73" s="77">
        <v>999999999</v>
      </c>
      <c r="CX73" s="77">
        <v>999999999</v>
      </c>
      <c r="CY73" s="77">
        <v>999999999</v>
      </c>
      <c r="CZ73" s="77">
        <v>999999999</v>
      </c>
      <c r="DA73" s="77">
        <v>999999999</v>
      </c>
      <c r="DB73" s="77">
        <v>999999999</v>
      </c>
      <c r="DC73" s="77">
        <v>999999999</v>
      </c>
      <c r="DD73" s="77">
        <v>999999999</v>
      </c>
      <c r="DE73" s="77">
        <v>999999999</v>
      </c>
      <c r="DF73" s="77">
        <v>999999999</v>
      </c>
      <c r="DG73" s="77">
        <v>999999999</v>
      </c>
      <c r="DH73" s="77">
        <v>999999999</v>
      </c>
      <c r="DI73" s="77">
        <v>999999999</v>
      </c>
      <c r="DJ73" s="77">
        <v>999999999</v>
      </c>
      <c r="DK73" s="77">
        <v>999999999</v>
      </c>
      <c r="DL73" s="77">
        <v>999999999</v>
      </c>
      <c r="DM73" s="77">
        <v>999999999</v>
      </c>
      <c r="DN73" s="77">
        <v>999999999</v>
      </c>
      <c r="DO73" s="77">
        <v>999999999</v>
      </c>
      <c r="DP73" s="77">
        <v>999999999</v>
      </c>
      <c r="DQ73" s="77">
        <v>999999999</v>
      </c>
      <c r="DR73" s="77">
        <v>999999999</v>
      </c>
      <c r="DS73" s="77">
        <v>999999999</v>
      </c>
      <c r="DT73" s="77">
        <v>999999999</v>
      </c>
      <c r="DU73" s="77">
        <v>999999999</v>
      </c>
      <c r="DV73" s="77">
        <v>999999999</v>
      </c>
      <c r="DW73" s="77">
        <v>999999999</v>
      </c>
      <c r="DX73" s="77">
        <v>999999999</v>
      </c>
      <c r="DY73" s="77">
        <v>999999999</v>
      </c>
      <c r="DZ73" s="77">
        <v>999999999</v>
      </c>
      <c r="EA73" s="77">
        <v>999999999</v>
      </c>
      <c r="EB73" s="77">
        <v>999999999</v>
      </c>
      <c r="EC73" s="77">
        <v>999999999</v>
      </c>
      <c r="ED73" s="77">
        <v>999999999</v>
      </c>
      <c r="EE73" s="77">
        <v>999999999</v>
      </c>
      <c r="EF73" s="77">
        <v>999999999</v>
      </c>
      <c r="EG73" s="77">
        <v>999999999</v>
      </c>
      <c r="EH73" s="77">
        <v>999999999</v>
      </c>
      <c r="EI73" s="77">
        <v>999999999</v>
      </c>
      <c r="EJ73" s="77">
        <v>999999999</v>
      </c>
      <c r="EK73" s="77">
        <v>999999999</v>
      </c>
      <c r="EL73" s="77">
        <v>999999999</v>
      </c>
      <c r="EM73" s="77">
        <v>999999999</v>
      </c>
      <c r="EN73" s="77">
        <v>999999999</v>
      </c>
      <c r="EO73" s="77">
        <v>999999999</v>
      </c>
      <c r="EP73" s="77">
        <v>999999999</v>
      </c>
      <c r="EQ73" s="77">
        <v>999999999</v>
      </c>
      <c r="ER73" s="77">
        <v>999999999</v>
      </c>
      <c r="ES73" s="77">
        <v>999999999</v>
      </c>
      <c r="ET73" s="77">
        <v>999999999</v>
      </c>
      <c r="EU73" s="77">
        <v>999999999</v>
      </c>
      <c r="EV73" s="77">
        <v>999999999</v>
      </c>
      <c r="EW73" s="77">
        <v>999999999</v>
      </c>
      <c r="EX73" s="77">
        <v>999999999</v>
      </c>
      <c r="EY73" s="77">
        <v>999999999</v>
      </c>
      <c r="EZ73" s="77">
        <v>999999999</v>
      </c>
      <c r="FA73" s="77">
        <v>999999999</v>
      </c>
      <c r="FB73" s="77">
        <v>999999999</v>
      </c>
      <c r="FC73" s="77">
        <v>999999999</v>
      </c>
      <c r="FD73" s="77">
        <v>999999999</v>
      </c>
      <c r="FE73" s="77">
        <v>999999999</v>
      </c>
      <c r="FF73" s="77">
        <v>999999999</v>
      </c>
      <c r="FG73" s="77">
        <v>999999999</v>
      </c>
      <c r="FH73" s="77">
        <v>999999999</v>
      </c>
      <c r="FI73" s="77">
        <v>999999999</v>
      </c>
      <c r="FJ73" s="77">
        <v>999999999</v>
      </c>
      <c r="FK73" s="77">
        <v>999999999</v>
      </c>
      <c r="FL73" s="77">
        <v>999999999</v>
      </c>
      <c r="FM73" s="77">
        <v>999999999</v>
      </c>
      <c r="FN73" s="77">
        <v>999999999</v>
      </c>
      <c r="FO73" s="77">
        <v>999999999</v>
      </c>
      <c r="FP73" s="77">
        <v>999999999</v>
      </c>
      <c r="FQ73" s="77">
        <v>999999999</v>
      </c>
      <c r="FR73" s="77">
        <v>999999999</v>
      </c>
      <c r="FS73" s="77">
        <v>999999999</v>
      </c>
      <c r="FT73" s="79">
        <v>999999999</v>
      </c>
      <c r="FU73" s="77">
        <v>999999999</v>
      </c>
      <c r="FV73" s="77">
        <v>999999999</v>
      </c>
      <c r="FW73" s="77">
        <v>999999999</v>
      </c>
      <c r="FX73" s="77">
        <v>999999999</v>
      </c>
      <c r="FY73" s="77"/>
      <c r="FZ73" s="77">
        <f>SUM(C73:FX73)</f>
        <v>177999999822</v>
      </c>
      <c r="GA73" s="48"/>
      <c r="GB73" s="77"/>
      <c r="GC73" s="77"/>
      <c r="GD73" s="77"/>
      <c r="GE73" s="4"/>
      <c r="GF73" s="4"/>
      <c r="GG73" s="4"/>
      <c r="GH73" s="4"/>
      <c r="GI73" s="4"/>
      <c r="GJ73" s="4"/>
      <c r="GK73" s="4"/>
      <c r="GL73" s="4"/>
      <c r="GM73" s="4"/>
    </row>
    <row r="74" spans="1:195" x14ac:dyDescent="0.25">
      <c r="A74" s="6"/>
      <c r="B74" s="13" t="s">
        <v>354</v>
      </c>
      <c r="C74" s="77"/>
      <c r="D74" s="77"/>
      <c r="E74" s="77"/>
      <c r="F74" s="77"/>
      <c r="G74" s="77"/>
      <c r="H74" s="77"/>
      <c r="I74" s="77"/>
      <c r="J74" s="77"/>
      <c r="K74" s="77"/>
      <c r="L74" s="77"/>
      <c r="M74" s="77"/>
      <c r="N74" s="77"/>
      <c r="O74" s="77"/>
      <c r="P74" s="77"/>
      <c r="Q74" s="77"/>
      <c r="R74" s="77"/>
      <c r="S74" s="77"/>
      <c r="T74" s="77"/>
      <c r="U74" s="77"/>
      <c r="V74" s="77"/>
      <c r="W74" s="79"/>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c r="EN74" s="77"/>
      <c r="EO74" s="77"/>
      <c r="EP74" s="77"/>
      <c r="EQ74" s="77"/>
      <c r="ER74" s="77"/>
      <c r="ES74" s="77"/>
      <c r="ET74" s="77"/>
      <c r="EU74" s="77"/>
      <c r="EV74" s="77"/>
      <c r="EW74" s="77"/>
      <c r="EX74" s="77"/>
      <c r="EY74" s="77"/>
      <c r="EZ74" s="77"/>
      <c r="FA74" s="77"/>
      <c r="FB74" s="77"/>
      <c r="FC74" s="77"/>
      <c r="FD74" s="77"/>
      <c r="FE74" s="77"/>
      <c r="FF74" s="77"/>
      <c r="FG74" s="77"/>
      <c r="FH74" s="77"/>
      <c r="FI74" s="77"/>
      <c r="FJ74" s="77"/>
      <c r="FK74" s="77"/>
      <c r="FL74" s="77"/>
      <c r="FM74" s="77"/>
      <c r="FN74" s="77"/>
      <c r="FO74" s="77"/>
      <c r="FP74" s="77"/>
      <c r="FQ74" s="77"/>
      <c r="FR74" s="77"/>
      <c r="FS74" s="77"/>
      <c r="FT74" s="79"/>
      <c r="FU74" s="77"/>
      <c r="FV74" s="77"/>
      <c r="FW74" s="77"/>
      <c r="FX74" s="77"/>
      <c r="FY74" s="77"/>
      <c r="FZ74" s="48"/>
      <c r="GA74" s="48"/>
      <c r="GB74" s="77"/>
      <c r="GC74" s="77"/>
      <c r="GD74" s="77"/>
      <c r="GE74" s="81"/>
      <c r="GF74" s="81"/>
      <c r="GG74" s="4"/>
      <c r="GH74" s="4"/>
      <c r="GI74" s="4"/>
      <c r="GJ74" s="4"/>
      <c r="GK74" s="4"/>
      <c r="GL74" s="4"/>
      <c r="GM74" s="4"/>
    </row>
    <row r="75" spans="1:195" x14ac:dyDescent="0.25">
      <c r="A75" s="6"/>
      <c r="B75" s="13" t="s">
        <v>360</v>
      </c>
      <c r="C75" s="77"/>
      <c r="D75" s="77"/>
      <c r="E75" s="77"/>
      <c r="F75" s="77"/>
      <c r="G75" s="77"/>
      <c r="H75" s="77"/>
      <c r="I75" s="77"/>
      <c r="J75" s="77"/>
      <c r="K75" s="77"/>
      <c r="L75" s="77"/>
      <c r="M75" s="77"/>
      <c r="N75" s="77"/>
      <c r="O75" s="77"/>
      <c r="P75" s="77"/>
      <c r="Q75" s="77"/>
      <c r="R75" s="77"/>
      <c r="S75" s="77"/>
      <c r="T75" s="77"/>
      <c r="U75" s="77"/>
      <c r="V75" s="77"/>
      <c r="W75" s="79"/>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c r="BA75" s="77"/>
      <c r="BB75" s="77"/>
      <c r="BC75" s="77"/>
      <c r="BD75" s="77"/>
      <c r="BE75" s="77"/>
      <c r="BF75" s="77"/>
      <c r="BG75" s="77"/>
      <c r="BH75" s="77"/>
      <c r="BI75" s="77"/>
      <c r="BJ75" s="77"/>
      <c r="BK75" s="77"/>
      <c r="BL75" s="77"/>
      <c r="BM75" s="77"/>
      <c r="BN75" s="77"/>
      <c r="BO75" s="77"/>
      <c r="BP75" s="77"/>
      <c r="BQ75" s="77"/>
      <c r="BR75" s="77"/>
      <c r="BS75" s="77"/>
      <c r="BT75" s="77"/>
      <c r="BU75" s="77"/>
      <c r="BV75" s="77"/>
      <c r="BW75" s="77"/>
      <c r="BX75" s="77"/>
      <c r="BY75" s="77"/>
      <c r="BZ75" s="77"/>
      <c r="CA75" s="77"/>
      <c r="CB75" s="77"/>
      <c r="CC75" s="77"/>
      <c r="CD75" s="77"/>
      <c r="CE75" s="77"/>
      <c r="CF75" s="77"/>
      <c r="CG75" s="77"/>
      <c r="CH75" s="77"/>
      <c r="CI75" s="77"/>
      <c r="CJ75" s="77"/>
      <c r="CK75" s="77"/>
      <c r="CL75" s="77"/>
      <c r="CM75" s="77"/>
      <c r="CN75" s="77"/>
      <c r="CO75" s="77"/>
      <c r="CP75" s="77"/>
      <c r="CQ75" s="77"/>
      <c r="CR75" s="77"/>
      <c r="CS75" s="77"/>
      <c r="CT75" s="77"/>
      <c r="CU75" s="77"/>
      <c r="CV75" s="77"/>
      <c r="CW75" s="77"/>
      <c r="CX75" s="77"/>
      <c r="CY75" s="77"/>
      <c r="CZ75" s="77"/>
      <c r="DA75" s="77"/>
      <c r="DB75" s="77"/>
      <c r="DC75" s="77"/>
      <c r="DD75" s="77"/>
      <c r="DE75" s="77"/>
      <c r="DF75" s="77"/>
      <c r="DG75" s="77"/>
      <c r="DH75" s="77"/>
      <c r="DI75" s="77"/>
      <c r="DJ75" s="77"/>
      <c r="DK75" s="77"/>
      <c r="DL75" s="77"/>
      <c r="DM75" s="77"/>
      <c r="DN75" s="77"/>
      <c r="DO75" s="77"/>
      <c r="DP75" s="77"/>
      <c r="DQ75" s="77"/>
      <c r="DR75" s="77"/>
      <c r="DS75" s="77"/>
      <c r="DT75" s="77"/>
      <c r="DU75" s="77"/>
      <c r="DV75" s="77"/>
      <c r="DW75" s="77"/>
      <c r="DX75" s="77"/>
      <c r="DY75" s="77"/>
      <c r="DZ75" s="77"/>
      <c r="EA75" s="77"/>
      <c r="EB75" s="77"/>
      <c r="EC75" s="77"/>
      <c r="ED75" s="77"/>
      <c r="EE75" s="77"/>
      <c r="EF75" s="77"/>
      <c r="EG75" s="77"/>
      <c r="EH75" s="77"/>
      <c r="EI75" s="77"/>
      <c r="EJ75" s="77"/>
      <c r="EK75" s="77"/>
      <c r="EL75" s="77"/>
      <c r="EM75" s="77"/>
      <c r="EN75" s="77"/>
      <c r="EO75" s="77"/>
      <c r="EP75" s="77"/>
      <c r="EQ75" s="77"/>
      <c r="ER75" s="77"/>
      <c r="ES75" s="77"/>
      <c r="ET75" s="82"/>
      <c r="EU75" s="77"/>
      <c r="EV75" s="77"/>
      <c r="EW75" s="77"/>
      <c r="EX75" s="77"/>
      <c r="EY75" s="77"/>
      <c r="EZ75" s="77"/>
      <c r="FA75" s="77"/>
      <c r="FB75" s="77"/>
      <c r="FC75" s="77"/>
      <c r="FD75" s="77"/>
      <c r="FE75" s="77"/>
      <c r="FF75" s="77"/>
      <c r="FG75" s="77"/>
      <c r="FH75" s="77"/>
      <c r="FI75" s="77"/>
      <c r="FJ75" s="77"/>
      <c r="FK75" s="77"/>
      <c r="FL75" s="77"/>
      <c r="FM75" s="77"/>
      <c r="FN75" s="77"/>
      <c r="FO75" s="77"/>
      <c r="FP75" s="77"/>
      <c r="FQ75" s="77"/>
      <c r="FR75" s="77"/>
      <c r="FS75" s="77"/>
      <c r="FT75" s="79"/>
      <c r="FU75" s="77"/>
      <c r="FV75" s="77"/>
      <c r="FW75" s="77"/>
      <c r="FX75" s="77"/>
      <c r="FY75" s="77"/>
      <c r="FZ75" s="48"/>
      <c r="GA75" s="48"/>
      <c r="GB75" s="48"/>
      <c r="GC75" s="48"/>
      <c r="GD75" s="48"/>
      <c r="GE75" s="4"/>
      <c r="GF75" s="4"/>
      <c r="GG75" s="4"/>
      <c r="GH75" s="4"/>
      <c r="GI75" s="4"/>
      <c r="GJ75" s="4"/>
      <c r="GK75" s="4"/>
      <c r="GL75" s="4"/>
      <c r="GM75" s="4"/>
    </row>
    <row r="76" spans="1:195" x14ac:dyDescent="0.25">
      <c r="A76" s="6"/>
      <c r="B76" s="13" t="s">
        <v>361</v>
      </c>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c r="DD76" s="77"/>
      <c r="DE76" s="77"/>
      <c r="DF76" s="77"/>
      <c r="DG76" s="77"/>
      <c r="DH76" s="77"/>
      <c r="DI76" s="77"/>
      <c r="DJ76" s="77"/>
      <c r="DK76" s="77"/>
      <c r="DL76" s="77"/>
      <c r="DM76" s="77"/>
      <c r="DN76" s="77"/>
      <c r="DO76" s="77"/>
      <c r="DP76" s="77"/>
      <c r="DQ76" s="77"/>
      <c r="DR76" s="77"/>
      <c r="DS76" s="77"/>
      <c r="DT76" s="77"/>
      <c r="DU76" s="77"/>
      <c r="DV76" s="77"/>
      <c r="DW76" s="77"/>
      <c r="DX76" s="77"/>
      <c r="DY76" s="77"/>
      <c r="DZ76" s="77"/>
      <c r="EA76" s="77"/>
      <c r="EB76" s="77"/>
      <c r="EC76" s="77"/>
      <c r="ED76" s="77"/>
      <c r="EE76" s="77"/>
      <c r="EF76" s="77"/>
      <c r="EG76" s="77"/>
      <c r="EH76" s="77"/>
      <c r="EI76" s="77"/>
      <c r="EJ76" s="77"/>
      <c r="EK76" s="77"/>
      <c r="EL76" s="77"/>
      <c r="EM76" s="77"/>
      <c r="EN76" s="77"/>
      <c r="EO76" s="77"/>
      <c r="EP76" s="77"/>
      <c r="EQ76" s="77"/>
      <c r="ER76" s="77"/>
      <c r="ES76" s="77"/>
      <c r="ET76" s="77"/>
      <c r="EU76" s="77"/>
      <c r="EV76" s="77"/>
      <c r="EW76" s="77"/>
      <c r="EX76" s="77"/>
      <c r="EY76" s="77"/>
      <c r="EZ76" s="77"/>
      <c r="FA76" s="77"/>
      <c r="FB76" s="77"/>
      <c r="FC76" s="77"/>
      <c r="FD76" s="77"/>
      <c r="FE76" s="77"/>
      <c r="FF76" s="77"/>
      <c r="FG76" s="77"/>
      <c r="FH76" s="77"/>
      <c r="FI76" s="77"/>
      <c r="FJ76" s="77"/>
      <c r="FK76" s="77"/>
      <c r="FL76" s="77"/>
      <c r="FM76" s="77"/>
      <c r="FN76" s="77"/>
      <c r="FO76" s="77"/>
      <c r="FP76" s="77"/>
      <c r="FQ76" s="77"/>
      <c r="FR76" s="77"/>
      <c r="FS76" s="77"/>
      <c r="FT76" s="77"/>
      <c r="FU76" s="77"/>
      <c r="FV76" s="77"/>
      <c r="FW76" s="77"/>
      <c r="FX76" s="77"/>
      <c r="FY76" s="77"/>
      <c r="FZ76" s="48"/>
      <c r="GA76" s="48"/>
      <c r="GB76" s="48"/>
      <c r="GC76" s="48"/>
      <c r="GD76" s="48"/>
      <c r="GE76" s="4"/>
      <c r="GF76" s="4"/>
      <c r="GG76" s="4"/>
      <c r="GH76" s="4"/>
      <c r="GI76" s="4"/>
      <c r="GJ76" s="4"/>
      <c r="GK76" s="4"/>
      <c r="GL76" s="4"/>
      <c r="GM76" s="4"/>
    </row>
    <row r="77" spans="1:195" x14ac:dyDescent="0.25">
      <c r="A77" s="6"/>
      <c r="B77" s="13" t="s">
        <v>362</v>
      </c>
      <c r="C77" s="77"/>
      <c r="D77" s="77"/>
      <c r="E77" s="77"/>
      <c r="F77" s="77"/>
      <c r="G77" s="77"/>
      <c r="H77" s="77"/>
      <c r="I77" s="77"/>
      <c r="J77" s="77"/>
      <c r="K77" s="77"/>
      <c r="L77" s="77"/>
      <c r="M77" s="77"/>
      <c r="N77" s="77"/>
      <c r="O77" s="77"/>
      <c r="P77" s="77"/>
      <c r="Q77" s="77"/>
      <c r="R77" s="77"/>
      <c r="S77" s="77"/>
      <c r="T77" s="77"/>
      <c r="U77" s="77"/>
      <c r="V77" s="77"/>
      <c r="W77" s="79"/>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9"/>
      <c r="FU77" s="77"/>
      <c r="FV77" s="77"/>
      <c r="FW77" s="77"/>
      <c r="FX77" s="77"/>
      <c r="FY77" s="77"/>
      <c r="FZ77" s="48"/>
      <c r="GA77" s="48"/>
      <c r="GB77" s="48"/>
      <c r="GC77" s="48"/>
      <c r="GD77" s="48"/>
      <c r="GE77" s="4"/>
      <c r="GF77" s="4"/>
      <c r="GG77" s="4"/>
      <c r="GH77" s="4"/>
      <c r="GI77" s="4"/>
      <c r="GJ77" s="4"/>
      <c r="GK77" s="4"/>
      <c r="GL77" s="4"/>
      <c r="GM77" s="4"/>
    </row>
    <row r="78" spans="1:195" x14ac:dyDescent="0.25">
      <c r="A78" s="2" t="s">
        <v>363</v>
      </c>
      <c r="B78" s="21" t="s">
        <v>364</v>
      </c>
      <c r="C78" s="83">
        <v>214049.99</v>
      </c>
      <c r="D78" s="83">
        <v>0</v>
      </c>
      <c r="E78" s="83">
        <v>0</v>
      </c>
      <c r="F78" s="83">
        <v>0</v>
      </c>
      <c r="G78" s="83">
        <v>0</v>
      </c>
      <c r="H78" s="83">
        <v>0</v>
      </c>
      <c r="I78" s="83">
        <v>518609.48</v>
      </c>
      <c r="J78" s="83">
        <v>0</v>
      </c>
      <c r="K78" s="83">
        <v>0</v>
      </c>
      <c r="L78" s="83">
        <v>0</v>
      </c>
      <c r="M78" s="83">
        <v>0</v>
      </c>
      <c r="N78" s="83">
        <v>6454001.4400000004</v>
      </c>
      <c r="O78" s="83">
        <v>2315346.59</v>
      </c>
      <c r="P78" s="83">
        <v>6508.04</v>
      </c>
      <c r="Q78" s="83">
        <v>0</v>
      </c>
      <c r="R78" s="83">
        <v>0</v>
      </c>
      <c r="S78" s="83">
        <v>0</v>
      </c>
      <c r="T78" s="83">
        <v>0</v>
      </c>
      <c r="U78" s="83">
        <v>0</v>
      </c>
      <c r="V78" s="83">
        <v>0</v>
      </c>
      <c r="W78" s="84">
        <v>0</v>
      </c>
      <c r="X78" s="83">
        <v>4645.62</v>
      </c>
      <c r="Y78" s="83">
        <v>0</v>
      </c>
      <c r="Z78" s="83">
        <v>125782.95</v>
      </c>
      <c r="AA78" s="83">
        <v>0</v>
      </c>
      <c r="AB78" s="83">
        <v>0</v>
      </c>
      <c r="AC78" s="83">
        <v>0</v>
      </c>
      <c r="AD78" s="83">
        <v>0</v>
      </c>
      <c r="AE78" s="83">
        <v>73409.77</v>
      </c>
      <c r="AF78" s="83">
        <v>0</v>
      </c>
      <c r="AG78" s="83">
        <v>0</v>
      </c>
      <c r="AH78" s="83">
        <v>189856.48</v>
      </c>
      <c r="AI78" s="83">
        <v>0</v>
      </c>
      <c r="AJ78" s="83">
        <v>0</v>
      </c>
      <c r="AK78" s="83">
        <v>0</v>
      </c>
      <c r="AL78" s="83">
        <v>0</v>
      </c>
      <c r="AM78" s="83">
        <v>0</v>
      </c>
      <c r="AN78" s="83">
        <v>0</v>
      </c>
      <c r="AO78" s="83">
        <v>0</v>
      </c>
      <c r="AP78" s="83">
        <v>0</v>
      </c>
      <c r="AQ78" s="83">
        <v>0</v>
      </c>
      <c r="AR78" s="83">
        <v>0</v>
      </c>
      <c r="AS78" s="83">
        <v>2116980.9</v>
      </c>
      <c r="AT78" s="83">
        <v>0</v>
      </c>
      <c r="AU78" s="83">
        <v>0</v>
      </c>
      <c r="AV78" s="83">
        <v>0</v>
      </c>
      <c r="AW78" s="83">
        <v>0</v>
      </c>
      <c r="AX78" s="83">
        <v>0</v>
      </c>
      <c r="AY78" s="83">
        <v>0</v>
      </c>
      <c r="AZ78" s="83">
        <v>0</v>
      </c>
      <c r="BA78" s="83">
        <v>0</v>
      </c>
      <c r="BB78" s="83">
        <v>0</v>
      </c>
      <c r="BC78" s="83">
        <v>0</v>
      </c>
      <c r="BD78" s="83">
        <v>0</v>
      </c>
      <c r="BE78" s="83">
        <v>0</v>
      </c>
      <c r="BF78" s="83">
        <v>0</v>
      </c>
      <c r="BG78" s="83">
        <v>0</v>
      </c>
      <c r="BH78" s="83">
        <v>0</v>
      </c>
      <c r="BI78" s="83">
        <v>0</v>
      </c>
      <c r="BJ78" s="83">
        <v>0</v>
      </c>
      <c r="BK78" s="83">
        <v>0</v>
      </c>
      <c r="BL78" s="83">
        <v>0</v>
      </c>
      <c r="BM78" s="83">
        <v>40575.480000000003</v>
      </c>
      <c r="BN78" s="83">
        <v>0</v>
      </c>
      <c r="BO78" s="83">
        <v>0</v>
      </c>
      <c r="BP78" s="83">
        <v>0</v>
      </c>
      <c r="BQ78" s="83">
        <v>0</v>
      </c>
      <c r="BR78" s="83">
        <v>0</v>
      </c>
      <c r="BS78" s="83">
        <v>0</v>
      </c>
      <c r="BT78" s="83">
        <v>0</v>
      </c>
      <c r="BU78" s="83">
        <v>0</v>
      </c>
      <c r="BV78" s="83">
        <v>784125.51</v>
      </c>
      <c r="BW78" s="83">
        <v>0</v>
      </c>
      <c r="BX78" s="83">
        <v>0</v>
      </c>
      <c r="BY78" s="83">
        <v>0</v>
      </c>
      <c r="BZ78" s="83">
        <v>0</v>
      </c>
      <c r="CA78" s="83">
        <v>0</v>
      </c>
      <c r="CB78" s="83">
        <v>0</v>
      </c>
      <c r="CC78" s="83">
        <v>0</v>
      </c>
      <c r="CD78" s="83">
        <v>64538.16</v>
      </c>
      <c r="CE78" s="83">
        <v>0</v>
      </c>
      <c r="CF78" s="83">
        <v>139360.24</v>
      </c>
      <c r="CG78" s="83">
        <v>0</v>
      </c>
      <c r="CH78" s="83">
        <v>0</v>
      </c>
      <c r="CI78" s="83">
        <v>0</v>
      </c>
      <c r="CJ78" s="83">
        <v>0</v>
      </c>
      <c r="CK78" s="83">
        <v>2621262.39</v>
      </c>
      <c r="CL78" s="83">
        <v>34407.54</v>
      </c>
      <c r="CM78" s="83">
        <v>0</v>
      </c>
      <c r="CN78" s="83">
        <v>0</v>
      </c>
      <c r="CO78" s="83">
        <v>0</v>
      </c>
      <c r="CP78" s="83">
        <v>0</v>
      </c>
      <c r="CQ78" s="83">
        <v>0</v>
      </c>
      <c r="CR78" s="83">
        <v>78694.86</v>
      </c>
      <c r="CS78" s="83">
        <v>0</v>
      </c>
      <c r="CT78" s="83">
        <v>29636.04</v>
      </c>
      <c r="CU78" s="83">
        <v>0</v>
      </c>
      <c r="CV78" s="83">
        <v>28341.66</v>
      </c>
      <c r="CW78" s="83">
        <v>0</v>
      </c>
      <c r="CX78" s="83">
        <v>0</v>
      </c>
      <c r="CY78" s="83">
        <v>0</v>
      </c>
      <c r="CZ78" s="83">
        <v>0</v>
      </c>
      <c r="DA78" s="83">
        <v>18622.72</v>
      </c>
      <c r="DB78" s="83">
        <v>0</v>
      </c>
      <c r="DC78" s="83">
        <v>36496.36</v>
      </c>
      <c r="DD78" s="83">
        <v>5221.7700000000004</v>
      </c>
      <c r="DE78" s="83">
        <v>0</v>
      </c>
      <c r="DF78" s="83">
        <v>0</v>
      </c>
      <c r="DG78" s="83">
        <v>0</v>
      </c>
      <c r="DH78" s="83">
        <v>277847.37</v>
      </c>
      <c r="DI78" s="83">
        <v>0</v>
      </c>
      <c r="DJ78" s="83">
        <v>0</v>
      </c>
      <c r="DK78" s="83">
        <v>0</v>
      </c>
      <c r="DL78" s="83">
        <v>0</v>
      </c>
      <c r="DM78" s="83">
        <v>0</v>
      </c>
      <c r="DN78" s="83">
        <v>0</v>
      </c>
      <c r="DO78" s="83">
        <v>0</v>
      </c>
      <c r="DP78" s="83">
        <v>9617.9</v>
      </c>
      <c r="DQ78" s="83">
        <v>0</v>
      </c>
      <c r="DR78" s="83">
        <v>0</v>
      </c>
      <c r="DS78" s="83">
        <v>0</v>
      </c>
      <c r="DT78" s="83">
        <v>0</v>
      </c>
      <c r="DU78" s="83">
        <v>0</v>
      </c>
      <c r="DV78" s="83">
        <v>0</v>
      </c>
      <c r="DW78" s="83">
        <v>0</v>
      </c>
      <c r="DX78" s="83">
        <v>0</v>
      </c>
      <c r="DY78" s="83">
        <v>0</v>
      </c>
      <c r="DZ78" s="83">
        <v>0</v>
      </c>
      <c r="EA78" s="83">
        <v>550952.78</v>
      </c>
      <c r="EB78" s="83">
        <v>0</v>
      </c>
      <c r="EC78" s="83">
        <v>0</v>
      </c>
      <c r="ED78" s="83">
        <v>710551.13</v>
      </c>
      <c r="EE78" s="83">
        <v>0</v>
      </c>
      <c r="EF78" s="83">
        <v>0</v>
      </c>
      <c r="EG78" s="83">
        <v>0</v>
      </c>
      <c r="EH78" s="83">
        <v>0</v>
      </c>
      <c r="EI78" s="83">
        <v>0</v>
      </c>
      <c r="EJ78" s="83">
        <v>0</v>
      </c>
      <c r="EK78" s="83">
        <v>0</v>
      </c>
      <c r="EL78" s="83">
        <v>671262.95</v>
      </c>
      <c r="EM78" s="83">
        <v>0</v>
      </c>
      <c r="EN78" s="83">
        <v>0</v>
      </c>
      <c r="EO78" s="83">
        <v>0</v>
      </c>
      <c r="EP78" s="83">
        <v>0</v>
      </c>
      <c r="EQ78" s="83">
        <v>1064161.06</v>
      </c>
      <c r="ER78" s="83">
        <v>0</v>
      </c>
      <c r="ES78" s="83">
        <v>0</v>
      </c>
      <c r="ET78" s="83">
        <v>0</v>
      </c>
      <c r="EU78" s="83">
        <v>0</v>
      </c>
      <c r="EV78" s="83">
        <v>19817.919999999998</v>
      </c>
      <c r="EW78" s="83">
        <v>0</v>
      </c>
      <c r="EX78" s="83">
        <v>0</v>
      </c>
      <c r="EY78" s="83">
        <v>0</v>
      </c>
      <c r="EZ78" s="83">
        <v>74228.81</v>
      </c>
      <c r="FA78" s="83">
        <v>1475032.01</v>
      </c>
      <c r="FB78" s="83">
        <v>0</v>
      </c>
      <c r="FC78" s="83">
        <v>0</v>
      </c>
      <c r="FD78" s="83">
        <v>0</v>
      </c>
      <c r="FE78" s="83">
        <v>7823.44</v>
      </c>
      <c r="FF78" s="83">
        <v>0</v>
      </c>
      <c r="FG78" s="83">
        <v>0</v>
      </c>
      <c r="FH78" s="83">
        <v>76952.78</v>
      </c>
      <c r="FI78" s="83">
        <v>0</v>
      </c>
      <c r="FJ78" s="83">
        <v>0</v>
      </c>
      <c r="FK78" s="83">
        <v>46526.37</v>
      </c>
      <c r="FL78" s="83">
        <v>0</v>
      </c>
      <c r="FM78" s="83">
        <v>0</v>
      </c>
      <c r="FN78" s="83">
        <v>0</v>
      </c>
      <c r="FO78" s="83">
        <v>0</v>
      </c>
      <c r="FP78" s="83">
        <v>0</v>
      </c>
      <c r="FQ78" s="83">
        <v>0</v>
      </c>
      <c r="FR78" s="83">
        <v>0</v>
      </c>
      <c r="FS78" s="83">
        <v>0</v>
      </c>
      <c r="FT78" s="84">
        <v>0</v>
      </c>
      <c r="FU78" s="83">
        <v>0</v>
      </c>
      <c r="FV78" s="83">
        <v>0</v>
      </c>
      <c r="FW78" s="83">
        <v>0</v>
      </c>
      <c r="FX78" s="83">
        <v>0</v>
      </c>
      <c r="FY78" s="85"/>
      <c r="FZ78" s="48">
        <f>SUM(C78:FX78)</f>
        <v>20885248.509999998</v>
      </c>
      <c r="GA78" s="48"/>
      <c r="GB78" s="48"/>
      <c r="GC78" s="48"/>
      <c r="GD78" s="48"/>
      <c r="GE78" s="4"/>
      <c r="GF78" s="4"/>
      <c r="GG78" s="4"/>
      <c r="GH78" s="4"/>
      <c r="GI78" s="4"/>
      <c r="GJ78" s="4"/>
      <c r="GK78" s="4"/>
      <c r="GL78" s="4"/>
      <c r="GM78" s="4"/>
    </row>
    <row r="79" spans="1:195" x14ac:dyDescent="0.25">
      <c r="A79" s="2" t="s">
        <v>365</v>
      </c>
      <c r="B79" s="13" t="s">
        <v>366</v>
      </c>
      <c r="C79" s="86">
        <v>0</v>
      </c>
      <c r="D79" s="83">
        <v>0</v>
      </c>
      <c r="E79" s="83">
        <v>0</v>
      </c>
      <c r="F79" s="83">
        <v>0</v>
      </c>
      <c r="G79" s="83">
        <v>0</v>
      </c>
      <c r="H79" s="83">
        <v>0</v>
      </c>
      <c r="I79" s="83">
        <v>0</v>
      </c>
      <c r="J79" s="83">
        <v>0</v>
      </c>
      <c r="K79" s="83">
        <v>0</v>
      </c>
      <c r="L79" s="83">
        <v>0</v>
      </c>
      <c r="M79" s="83">
        <v>0</v>
      </c>
      <c r="N79" s="83">
        <v>387510</v>
      </c>
      <c r="O79" s="83">
        <v>0</v>
      </c>
      <c r="P79" s="83">
        <v>0</v>
      </c>
      <c r="Q79" s="83">
        <v>0</v>
      </c>
      <c r="R79" s="83">
        <v>0</v>
      </c>
      <c r="S79" s="83">
        <v>0</v>
      </c>
      <c r="T79" s="83">
        <v>0</v>
      </c>
      <c r="U79" s="83">
        <v>0</v>
      </c>
      <c r="V79" s="83">
        <v>0</v>
      </c>
      <c r="W79" s="84">
        <v>0</v>
      </c>
      <c r="X79" s="83">
        <v>0</v>
      </c>
      <c r="Y79" s="83">
        <v>0</v>
      </c>
      <c r="Z79" s="83">
        <v>0</v>
      </c>
      <c r="AA79" s="83">
        <v>0</v>
      </c>
      <c r="AB79" s="83">
        <v>0</v>
      </c>
      <c r="AC79" s="83">
        <v>0</v>
      </c>
      <c r="AD79" s="83">
        <v>0</v>
      </c>
      <c r="AE79" s="83">
        <v>0</v>
      </c>
      <c r="AF79" s="83">
        <v>0</v>
      </c>
      <c r="AG79" s="83">
        <v>0</v>
      </c>
      <c r="AH79" s="83">
        <v>0</v>
      </c>
      <c r="AI79" s="83">
        <v>0</v>
      </c>
      <c r="AJ79" s="83">
        <v>0</v>
      </c>
      <c r="AK79" s="83">
        <v>0</v>
      </c>
      <c r="AL79" s="83">
        <v>0</v>
      </c>
      <c r="AM79" s="83">
        <v>0</v>
      </c>
      <c r="AN79" s="83">
        <v>0</v>
      </c>
      <c r="AO79" s="83">
        <v>0</v>
      </c>
      <c r="AP79" s="83">
        <v>0</v>
      </c>
      <c r="AQ79" s="83">
        <v>0</v>
      </c>
      <c r="AR79" s="83">
        <v>0</v>
      </c>
      <c r="AS79" s="83">
        <v>0</v>
      </c>
      <c r="AT79" s="83">
        <v>0</v>
      </c>
      <c r="AU79" s="83">
        <v>0</v>
      </c>
      <c r="AV79" s="83">
        <v>0</v>
      </c>
      <c r="AW79" s="83">
        <v>0</v>
      </c>
      <c r="AX79" s="83">
        <v>0</v>
      </c>
      <c r="AY79" s="83">
        <v>0</v>
      </c>
      <c r="AZ79" s="83">
        <v>0</v>
      </c>
      <c r="BA79" s="83">
        <v>0</v>
      </c>
      <c r="BB79" s="83">
        <v>0</v>
      </c>
      <c r="BC79" s="83">
        <v>0</v>
      </c>
      <c r="BD79" s="83">
        <v>0</v>
      </c>
      <c r="BE79" s="83">
        <v>0</v>
      </c>
      <c r="BF79" s="83">
        <v>0</v>
      </c>
      <c r="BG79" s="83">
        <v>0</v>
      </c>
      <c r="BH79" s="83">
        <v>0</v>
      </c>
      <c r="BI79" s="83">
        <v>0</v>
      </c>
      <c r="BJ79" s="83">
        <v>0</v>
      </c>
      <c r="BK79" s="83">
        <v>0</v>
      </c>
      <c r="BL79" s="83">
        <v>0</v>
      </c>
      <c r="BM79" s="83">
        <v>0</v>
      </c>
      <c r="BN79" s="83">
        <v>0</v>
      </c>
      <c r="BO79" s="83">
        <v>0</v>
      </c>
      <c r="BP79" s="83">
        <v>0</v>
      </c>
      <c r="BQ79" s="83">
        <v>0</v>
      </c>
      <c r="BR79" s="83">
        <v>0</v>
      </c>
      <c r="BS79" s="83">
        <v>0</v>
      </c>
      <c r="BT79" s="83">
        <v>0</v>
      </c>
      <c r="BU79" s="83">
        <v>0</v>
      </c>
      <c r="BV79" s="83">
        <v>0</v>
      </c>
      <c r="BW79" s="83">
        <v>0</v>
      </c>
      <c r="BX79" s="83">
        <v>0</v>
      </c>
      <c r="BY79" s="83">
        <v>0</v>
      </c>
      <c r="BZ79" s="83">
        <v>0</v>
      </c>
      <c r="CA79" s="83">
        <v>0</v>
      </c>
      <c r="CB79" s="83">
        <v>0</v>
      </c>
      <c r="CC79" s="83">
        <v>0</v>
      </c>
      <c r="CD79" s="83">
        <v>0</v>
      </c>
      <c r="CE79" s="83">
        <v>0</v>
      </c>
      <c r="CF79" s="83">
        <v>0</v>
      </c>
      <c r="CG79" s="83">
        <v>0</v>
      </c>
      <c r="CH79" s="83">
        <v>0</v>
      </c>
      <c r="CI79" s="83">
        <v>0</v>
      </c>
      <c r="CJ79" s="83">
        <v>0</v>
      </c>
      <c r="CK79" s="83">
        <v>0</v>
      </c>
      <c r="CL79" s="83">
        <v>0</v>
      </c>
      <c r="CM79" s="83">
        <v>0</v>
      </c>
      <c r="CN79" s="83">
        <v>0</v>
      </c>
      <c r="CO79" s="83">
        <v>0</v>
      </c>
      <c r="CP79" s="83">
        <v>0</v>
      </c>
      <c r="CQ79" s="83">
        <v>0</v>
      </c>
      <c r="CR79" s="83">
        <v>0</v>
      </c>
      <c r="CS79" s="83">
        <v>0</v>
      </c>
      <c r="CT79" s="83">
        <v>0</v>
      </c>
      <c r="CU79" s="83">
        <v>0</v>
      </c>
      <c r="CV79" s="83">
        <v>0</v>
      </c>
      <c r="CW79" s="83">
        <v>0</v>
      </c>
      <c r="CX79" s="83">
        <v>0</v>
      </c>
      <c r="CY79" s="83">
        <v>0</v>
      </c>
      <c r="CZ79" s="83">
        <v>0</v>
      </c>
      <c r="DA79" s="83">
        <v>0</v>
      </c>
      <c r="DB79" s="83">
        <v>0</v>
      </c>
      <c r="DC79" s="83">
        <v>0</v>
      </c>
      <c r="DD79" s="83">
        <v>0</v>
      </c>
      <c r="DE79" s="83">
        <v>0</v>
      </c>
      <c r="DF79" s="83">
        <v>0</v>
      </c>
      <c r="DG79" s="83">
        <v>0</v>
      </c>
      <c r="DH79" s="83">
        <v>0</v>
      </c>
      <c r="DI79" s="83">
        <v>0</v>
      </c>
      <c r="DJ79" s="83">
        <v>0</v>
      </c>
      <c r="DK79" s="83">
        <v>0</v>
      </c>
      <c r="DL79" s="83">
        <v>0</v>
      </c>
      <c r="DM79" s="83">
        <v>0</v>
      </c>
      <c r="DN79" s="83">
        <v>0</v>
      </c>
      <c r="DO79" s="83">
        <v>0</v>
      </c>
      <c r="DP79" s="83">
        <v>0</v>
      </c>
      <c r="DQ79" s="83">
        <v>0</v>
      </c>
      <c r="DR79" s="83">
        <v>0</v>
      </c>
      <c r="DS79" s="83">
        <v>0</v>
      </c>
      <c r="DT79" s="83">
        <v>0</v>
      </c>
      <c r="DU79" s="83">
        <v>0</v>
      </c>
      <c r="DV79" s="83">
        <v>0</v>
      </c>
      <c r="DW79" s="83">
        <v>0</v>
      </c>
      <c r="DX79" s="83">
        <v>0</v>
      </c>
      <c r="DY79" s="83">
        <v>0</v>
      </c>
      <c r="DZ79" s="83">
        <v>0</v>
      </c>
      <c r="EA79" s="83">
        <v>0</v>
      </c>
      <c r="EB79" s="83">
        <v>0</v>
      </c>
      <c r="EC79" s="83">
        <v>0</v>
      </c>
      <c r="ED79" s="83">
        <v>0</v>
      </c>
      <c r="EE79" s="83">
        <v>0</v>
      </c>
      <c r="EF79" s="83">
        <v>0</v>
      </c>
      <c r="EG79" s="83">
        <v>0</v>
      </c>
      <c r="EH79" s="83">
        <v>0</v>
      </c>
      <c r="EI79" s="83">
        <v>0</v>
      </c>
      <c r="EJ79" s="83">
        <v>0</v>
      </c>
      <c r="EK79" s="83">
        <v>0</v>
      </c>
      <c r="EL79" s="83">
        <v>0</v>
      </c>
      <c r="EM79" s="83">
        <v>0</v>
      </c>
      <c r="EN79" s="83">
        <v>0</v>
      </c>
      <c r="EO79" s="83">
        <v>0</v>
      </c>
      <c r="EP79" s="83">
        <v>0</v>
      </c>
      <c r="EQ79" s="83">
        <v>0</v>
      </c>
      <c r="ER79" s="83">
        <v>0</v>
      </c>
      <c r="ES79" s="83">
        <v>0</v>
      </c>
      <c r="ET79" s="83">
        <v>0</v>
      </c>
      <c r="EU79" s="83">
        <v>0</v>
      </c>
      <c r="EV79" s="83">
        <v>0</v>
      </c>
      <c r="EW79" s="83">
        <v>0</v>
      </c>
      <c r="EX79" s="83">
        <v>0</v>
      </c>
      <c r="EY79" s="83">
        <v>0</v>
      </c>
      <c r="EZ79" s="83">
        <v>0</v>
      </c>
      <c r="FA79" s="83">
        <v>0</v>
      </c>
      <c r="FB79" s="83">
        <v>0</v>
      </c>
      <c r="FC79" s="83">
        <v>0</v>
      </c>
      <c r="FD79" s="83">
        <v>0</v>
      </c>
      <c r="FE79" s="83">
        <v>0</v>
      </c>
      <c r="FF79" s="83">
        <v>0</v>
      </c>
      <c r="FG79" s="83">
        <v>0</v>
      </c>
      <c r="FH79" s="83">
        <v>0</v>
      </c>
      <c r="FI79" s="83">
        <v>0</v>
      </c>
      <c r="FJ79" s="83">
        <v>0</v>
      </c>
      <c r="FK79" s="83">
        <v>0</v>
      </c>
      <c r="FL79" s="83">
        <v>0</v>
      </c>
      <c r="FM79" s="83">
        <v>0</v>
      </c>
      <c r="FN79" s="83">
        <v>0</v>
      </c>
      <c r="FO79" s="83">
        <v>0</v>
      </c>
      <c r="FP79" s="83">
        <v>0</v>
      </c>
      <c r="FQ79" s="83">
        <v>0</v>
      </c>
      <c r="FR79" s="83">
        <v>0</v>
      </c>
      <c r="FS79" s="83">
        <v>0</v>
      </c>
      <c r="FT79" s="84">
        <v>0</v>
      </c>
      <c r="FU79" s="83">
        <v>0</v>
      </c>
      <c r="FV79" s="83">
        <v>0</v>
      </c>
      <c r="FW79" s="83">
        <v>0</v>
      </c>
      <c r="FX79" s="83">
        <v>0</v>
      </c>
      <c r="FY79" s="85"/>
      <c r="FZ79" s="48">
        <f>SUM(C79:FX79)</f>
        <v>387510</v>
      </c>
      <c r="GA79" s="48"/>
      <c r="GB79" s="48"/>
      <c r="GC79" s="48"/>
      <c r="GD79" s="48"/>
      <c r="GE79" s="6"/>
      <c r="GF79" s="6"/>
      <c r="GG79" s="4"/>
      <c r="GH79" s="4"/>
      <c r="GI79" s="4"/>
      <c r="GJ79" s="4"/>
      <c r="GK79" s="4"/>
      <c r="GL79" s="4"/>
      <c r="GM79" s="4"/>
    </row>
    <row r="80" spans="1:195" x14ac:dyDescent="0.25">
      <c r="A80" s="2" t="s">
        <v>367</v>
      </c>
      <c r="B80" s="13" t="s">
        <v>368</v>
      </c>
      <c r="C80" s="87">
        <v>4670000</v>
      </c>
      <c r="D80" s="87">
        <v>35400000</v>
      </c>
      <c r="E80" s="87">
        <v>4890000</v>
      </c>
      <c r="F80" s="87">
        <v>750000</v>
      </c>
      <c r="G80" s="87">
        <v>1200000</v>
      </c>
      <c r="H80" s="87">
        <v>300000</v>
      </c>
      <c r="I80" s="88">
        <v>7845103</v>
      </c>
      <c r="J80" s="87">
        <v>0</v>
      </c>
      <c r="K80" s="87">
        <v>0</v>
      </c>
      <c r="L80" s="87">
        <v>4655850</v>
      </c>
      <c r="M80" s="87">
        <v>1000000</v>
      </c>
      <c r="N80" s="87">
        <v>77763000</v>
      </c>
      <c r="O80" s="87">
        <v>26498234</v>
      </c>
      <c r="P80" s="87">
        <v>0</v>
      </c>
      <c r="Q80" s="87">
        <v>37339028</v>
      </c>
      <c r="R80" s="87">
        <v>0</v>
      </c>
      <c r="S80" s="87">
        <v>0</v>
      </c>
      <c r="T80" s="87">
        <v>0</v>
      </c>
      <c r="U80" s="87">
        <v>100000</v>
      </c>
      <c r="V80" s="87">
        <v>0</v>
      </c>
      <c r="W80" s="89">
        <v>0</v>
      </c>
      <c r="X80" s="87">
        <v>150000</v>
      </c>
      <c r="Y80" s="87">
        <v>0</v>
      </c>
      <c r="Z80" s="87">
        <v>0</v>
      </c>
      <c r="AA80" s="87">
        <v>32635664</v>
      </c>
      <c r="AB80" s="88">
        <v>61626677</v>
      </c>
      <c r="AC80" s="88">
        <v>2044227</v>
      </c>
      <c r="AD80" s="88">
        <v>2497712</v>
      </c>
      <c r="AE80" s="87">
        <v>245000</v>
      </c>
      <c r="AF80" s="88">
        <v>564141</v>
      </c>
      <c r="AG80" s="87">
        <v>1839046</v>
      </c>
      <c r="AH80" s="87">
        <v>0</v>
      </c>
      <c r="AI80" s="87">
        <v>0</v>
      </c>
      <c r="AJ80" s="87">
        <v>0</v>
      </c>
      <c r="AK80" s="87">
        <v>0</v>
      </c>
      <c r="AL80" s="87">
        <v>330575</v>
      </c>
      <c r="AM80" s="87">
        <v>0</v>
      </c>
      <c r="AN80" s="87">
        <v>0</v>
      </c>
      <c r="AO80" s="87">
        <v>0</v>
      </c>
      <c r="AP80" s="87">
        <v>129959655</v>
      </c>
      <c r="AQ80" s="87">
        <v>0</v>
      </c>
      <c r="AR80" s="87">
        <v>33713000</v>
      </c>
      <c r="AS80" s="87">
        <v>5944650</v>
      </c>
      <c r="AT80" s="87">
        <v>0</v>
      </c>
      <c r="AU80" s="87">
        <v>0</v>
      </c>
      <c r="AV80" s="87">
        <v>0</v>
      </c>
      <c r="AW80" s="87">
        <v>0</v>
      </c>
      <c r="AX80" s="87">
        <v>0</v>
      </c>
      <c r="AY80" s="87">
        <v>0</v>
      </c>
      <c r="AZ80" s="87">
        <v>5750000</v>
      </c>
      <c r="BA80" s="87">
        <v>3950000</v>
      </c>
      <c r="BB80" s="87">
        <v>700000</v>
      </c>
      <c r="BC80" s="88">
        <v>30398822</v>
      </c>
      <c r="BD80" s="87">
        <v>5157461</v>
      </c>
      <c r="BE80" s="87">
        <v>1900000</v>
      </c>
      <c r="BF80" s="87">
        <v>26750862</v>
      </c>
      <c r="BG80" s="87">
        <v>0</v>
      </c>
      <c r="BH80" s="87">
        <v>0</v>
      </c>
      <c r="BI80" s="87">
        <v>0</v>
      </c>
      <c r="BJ80" s="87">
        <v>4000000</v>
      </c>
      <c r="BK80" s="87">
        <v>7500000</v>
      </c>
      <c r="BL80" s="87">
        <v>0</v>
      </c>
      <c r="BM80" s="87">
        <v>0</v>
      </c>
      <c r="BN80" s="87">
        <v>0</v>
      </c>
      <c r="BO80" s="87">
        <v>350000</v>
      </c>
      <c r="BP80" s="87">
        <v>0</v>
      </c>
      <c r="BQ80" s="87">
        <v>8800000</v>
      </c>
      <c r="BR80" s="87">
        <v>4300000</v>
      </c>
      <c r="BS80" s="87">
        <v>2167002</v>
      </c>
      <c r="BT80" s="87">
        <v>980488</v>
      </c>
      <c r="BU80" s="87">
        <v>550000</v>
      </c>
      <c r="BV80" s="87">
        <v>1330000</v>
      </c>
      <c r="BW80" s="87">
        <v>3800000</v>
      </c>
      <c r="BX80" s="87">
        <v>0</v>
      </c>
      <c r="BY80" s="87">
        <v>0</v>
      </c>
      <c r="BZ80" s="87">
        <v>0</v>
      </c>
      <c r="CA80" s="87">
        <v>0</v>
      </c>
      <c r="CB80" s="87">
        <v>113302585</v>
      </c>
      <c r="CC80" s="87">
        <v>0</v>
      </c>
      <c r="CD80" s="87">
        <v>0</v>
      </c>
      <c r="CE80" s="87">
        <v>0</v>
      </c>
      <c r="CF80" s="87">
        <v>0</v>
      </c>
      <c r="CG80" s="87">
        <v>119200</v>
      </c>
      <c r="CH80" s="87">
        <v>0</v>
      </c>
      <c r="CI80" s="87">
        <v>270068</v>
      </c>
      <c r="CJ80" s="87">
        <v>667783</v>
      </c>
      <c r="CK80" s="87">
        <v>5600000</v>
      </c>
      <c r="CL80" s="87">
        <v>2016949</v>
      </c>
      <c r="CM80" s="87">
        <v>1100000</v>
      </c>
      <c r="CN80" s="87">
        <v>35012147</v>
      </c>
      <c r="CO80" s="87">
        <v>14040000</v>
      </c>
      <c r="CP80" s="87">
        <v>1921000</v>
      </c>
      <c r="CQ80" s="87">
        <v>0</v>
      </c>
      <c r="CR80" s="87">
        <v>350000</v>
      </c>
      <c r="CS80" s="87">
        <v>0</v>
      </c>
      <c r="CT80" s="87">
        <v>0</v>
      </c>
      <c r="CU80" s="87">
        <v>205000</v>
      </c>
      <c r="CV80" s="87">
        <v>171656</v>
      </c>
      <c r="CW80" s="87">
        <v>0</v>
      </c>
      <c r="CX80" s="87">
        <v>0</v>
      </c>
      <c r="CY80" s="87">
        <v>0</v>
      </c>
      <c r="CZ80" s="87">
        <v>500000</v>
      </c>
      <c r="DA80" s="87">
        <v>0</v>
      </c>
      <c r="DB80" s="87">
        <v>0</v>
      </c>
      <c r="DC80" s="87">
        <v>445000</v>
      </c>
      <c r="DD80" s="87">
        <v>0</v>
      </c>
      <c r="DE80" s="87">
        <v>350000</v>
      </c>
      <c r="DF80" s="88">
        <v>8491114</v>
      </c>
      <c r="DG80" s="87">
        <v>70000</v>
      </c>
      <c r="DH80" s="87">
        <v>1900000</v>
      </c>
      <c r="DI80" s="87">
        <v>0</v>
      </c>
      <c r="DJ80" s="87">
        <v>390000</v>
      </c>
      <c r="DK80" s="87">
        <v>333800</v>
      </c>
      <c r="DL80" s="87">
        <v>0</v>
      </c>
      <c r="DM80" s="87">
        <v>248000</v>
      </c>
      <c r="DN80" s="87">
        <v>400000</v>
      </c>
      <c r="DO80" s="87">
        <v>550000</v>
      </c>
      <c r="DP80" s="87">
        <v>0</v>
      </c>
      <c r="DQ80" s="87">
        <v>0</v>
      </c>
      <c r="DR80" s="87">
        <v>0</v>
      </c>
      <c r="DS80" s="87">
        <v>0</v>
      </c>
      <c r="DT80" s="87">
        <v>0</v>
      </c>
      <c r="DU80" s="87">
        <v>0</v>
      </c>
      <c r="DV80" s="87">
        <v>0</v>
      </c>
      <c r="DW80" s="87">
        <v>15862</v>
      </c>
      <c r="DX80" s="87">
        <v>155000</v>
      </c>
      <c r="DY80" s="87">
        <v>516372</v>
      </c>
      <c r="DZ80" s="87">
        <v>550204</v>
      </c>
      <c r="EA80" s="87">
        <v>207000</v>
      </c>
      <c r="EB80" s="87">
        <v>447872</v>
      </c>
      <c r="EC80" s="87">
        <v>0</v>
      </c>
      <c r="ED80" s="87">
        <v>3905390.5</v>
      </c>
      <c r="EE80" s="87">
        <v>0</v>
      </c>
      <c r="EF80" s="87">
        <v>0</v>
      </c>
      <c r="EG80" s="87">
        <v>0</v>
      </c>
      <c r="EH80" s="87">
        <v>0</v>
      </c>
      <c r="EI80" s="87">
        <v>0</v>
      </c>
      <c r="EJ80" s="87">
        <v>0</v>
      </c>
      <c r="EK80" s="87">
        <v>404670</v>
      </c>
      <c r="EL80" s="87">
        <v>0</v>
      </c>
      <c r="EM80" s="87">
        <v>832600</v>
      </c>
      <c r="EN80" s="87">
        <v>195000</v>
      </c>
      <c r="EO80" s="87">
        <v>75000</v>
      </c>
      <c r="EP80" s="87">
        <v>905473</v>
      </c>
      <c r="EQ80" s="87">
        <v>1573000</v>
      </c>
      <c r="ER80" s="87">
        <v>914457</v>
      </c>
      <c r="ES80" s="87">
        <v>0</v>
      </c>
      <c r="ET80" s="87">
        <v>164087</v>
      </c>
      <c r="EU80" s="87">
        <v>0</v>
      </c>
      <c r="EV80" s="87">
        <v>0</v>
      </c>
      <c r="EW80" s="90">
        <v>1848603.3333460689</v>
      </c>
      <c r="EX80" s="87">
        <v>397784.628256878</v>
      </c>
      <c r="EY80" s="87">
        <v>0</v>
      </c>
      <c r="EZ80" s="87">
        <v>0</v>
      </c>
      <c r="FA80" s="87">
        <v>4687317</v>
      </c>
      <c r="FB80" s="87">
        <v>584000</v>
      </c>
      <c r="FC80" s="87">
        <v>1100000</v>
      </c>
      <c r="FD80" s="87">
        <v>0</v>
      </c>
      <c r="FE80" s="87">
        <v>250000</v>
      </c>
      <c r="FF80" s="87">
        <v>0</v>
      </c>
      <c r="FG80" s="87">
        <v>0</v>
      </c>
      <c r="FH80" s="87">
        <v>155000</v>
      </c>
      <c r="FI80" s="87">
        <v>3904000</v>
      </c>
      <c r="FJ80" s="87">
        <v>1200000</v>
      </c>
      <c r="FK80" s="87">
        <v>1200000</v>
      </c>
      <c r="FL80" s="87">
        <v>2595350</v>
      </c>
      <c r="FM80" s="87">
        <v>500000</v>
      </c>
      <c r="FN80" s="87">
        <v>0</v>
      </c>
      <c r="FO80" s="87">
        <v>1974045</v>
      </c>
      <c r="FP80" s="87">
        <v>2675000</v>
      </c>
      <c r="FQ80" s="87">
        <v>900000</v>
      </c>
      <c r="FR80" s="87">
        <v>497743</v>
      </c>
      <c r="FS80" s="87">
        <v>75000</v>
      </c>
      <c r="FT80" s="89">
        <v>130000</v>
      </c>
      <c r="FU80" s="87">
        <v>1194000</v>
      </c>
      <c r="FV80" s="87">
        <v>400000</v>
      </c>
      <c r="FW80" s="87">
        <v>0</v>
      </c>
      <c r="FX80" s="87">
        <v>292380</v>
      </c>
      <c r="FY80" s="85"/>
      <c r="FZ80" s="48">
        <f>SUM(C80:FX80)</f>
        <v>808222709.46160305</v>
      </c>
      <c r="GA80" s="16"/>
      <c r="GB80" s="48"/>
      <c r="GC80" s="48"/>
      <c r="GD80" s="48"/>
      <c r="GE80" s="6"/>
      <c r="GF80" s="6"/>
      <c r="GG80" s="4"/>
      <c r="GH80" s="4"/>
      <c r="GI80" s="4"/>
      <c r="GJ80" s="4"/>
      <c r="GK80" s="4"/>
      <c r="GL80" s="4"/>
      <c r="GM80" s="4"/>
    </row>
    <row r="81" spans="1:256" x14ac:dyDescent="0.25">
      <c r="A81" s="91"/>
      <c r="B81" s="92" t="s">
        <v>369</v>
      </c>
      <c r="C81" s="93">
        <v>1023645.96</v>
      </c>
      <c r="D81" s="93">
        <v>5923407.6999999881</v>
      </c>
      <c r="E81" s="93">
        <v>1501809.63</v>
      </c>
      <c r="F81" s="93">
        <v>1480552.63</v>
      </c>
      <c r="G81" s="93">
        <v>313409.98</v>
      </c>
      <c r="H81" s="93">
        <v>197482.31</v>
      </c>
      <c r="I81" s="94">
        <v>3049421.53</v>
      </c>
      <c r="J81" s="93">
        <v>0</v>
      </c>
      <c r="K81" s="93">
        <v>0</v>
      </c>
      <c r="L81" s="93">
        <v>767975.6099999994</v>
      </c>
      <c r="M81" s="93">
        <v>339255.28999999911</v>
      </c>
      <c r="N81" s="93">
        <v>1003951.56</v>
      </c>
      <c r="O81" s="93">
        <v>3157850.6999999881</v>
      </c>
      <c r="P81" s="93">
        <v>0</v>
      </c>
      <c r="Q81" s="93">
        <v>2551562.3199999998</v>
      </c>
      <c r="R81" s="93">
        <v>93067.899999999907</v>
      </c>
      <c r="S81" s="93">
        <v>147716.44999999925</v>
      </c>
      <c r="T81" s="93">
        <v>0</v>
      </c>
      <c r="U81" s="93">
        <v>0</v>
      </c>
      <c r="V81" s="93">
        <v>0</v>
      </c>
      <c r="W81" s="90">
        <v>0</v>
      </c>
      <c r="X81" s="93">
        <v>0</v>
      </c>
      <c r="Y81" s="93">
        <v>0</v>
      </c>
      <c r="Z81" s="93">
        <v>0</v>
      </c>
      <c r="AA81" s="93">
        <v>3107770.19</v>
      </c>
      <c r="AB81" s="94">
        <v>5484100.7199999997</v>
      </c>
      <c r="AC81" s="94">
        <v>179452.74</v>
      </c>
      <c r="AD81" s="94">
        <v>173421.01</v>
      </c>
      <c r="AE81" s="93">
        <v>0</v>
      </c>
      <c r="AF81" s="94">
        <v>0</v>
      </c>
      <c r="AG81" s="93">
        <v>585726.86</v>
      </c>
      <c r="AH81" s="93">
        <v>0</v>
      </c>
      <c r="AI81" s="93">
        <v>0</v>
      </c>
      <c r="AJ81" s="93">
        <v>0</v>
      </c>
      <c r="AK81" s="93">
        <v>0</v>
      </c>
      <c r="AL81" s="93">
        <v>0</v>
      </c>
      <c r="AM81" s="93">
        <v>0</v>
      </c>
      <c r="AN81" s="93">
        <v>23452.35999999987</v>
      </c>
      <c r="AO81" s="93">
        <v>0</v>
      </c>
      <c r="AP81" s="93">
        <v>13961260.089999974</v>
      </c>
      <c r="AQ81" s="93">
        <v>4996.7000000001863</v>
      </c>
      <c r="AR81" s="93">
        <v>4936260.97</v>
      </c>
      <c r="AS81" s="93">
        <v>3140096.46</v>
      </c>
      <c r="AT81" s="93">
        <v>706569</v>
      </c>
      <c r="AU81" s="93">
        <v>183362.49</v>
      </c>
      <c r="AV81" s="93">
        <v>0</v>
      </c>
      <c r="AW81" s="93">
        <v>127133.32</v>
      </c>
      <c r="AX81" s="93">
        <v>17799.04</v>
      </c>
      <c r="AY81" s="93">
        <v>67342.069999999832</v>
      </c>
      <c r="AZ81" s="93">
        <v>5661380.25</v>
      </c>
      <c r="BA81" s="93">
        <v>4239435.37</v>
      </c>
      <c r="BB81" s="93">
        <v>2450915.0699999998</v>
      </c>
      <c r="BC81" s="94">
        <v>13979440.599999994</v>
      </c>
      <c r="BD81" s="93">
        <v>2610812.9700000002</v>
      </c>
      <c r="BE81" s="93">
        <v>691421.59</v>
      </c>
      <c r="BF81" s="93">
        <v>12423538.810000002</v>
      </c>
      <c r="BG81" s="93">
        <v>177371.84</v>
      </c>
      <c r="BH81" s="93">
        <v>272348.34999999998</v>
      </c>
      <c r="BI81" s="93">
        <v>117074.81</v>
      </c>
      <c r="BJ81" s="93">
        <v>2978693.21</v>
      </c>
      <c r="BK81" s="93">
        <v>3075849.87</v>
      </c>
      <c r="BL81" s="93">
        <v>26731.37</v>
      </c>
      <c r="BM81" s="93">
        <v>73715.73</v>
      </c>
      <c r="BN81" s="93">
        <v>0</v>
      </c>
      <c r="BO81" s="93">
        <v>46591.460000000894</v>
      </c>
      <c r="BP81" s="93">
        <v>66821.180000000168</v>
      </c>
      <c r="BQ81" s="93">
        <v>831665.80999999866</v>
      </c>
      <c r="BR81" s="93">
        <v>53981.400000002235</v>
      </c>
      <c r="BS81" s="93">
        <v>0</v>
      </c>
      <c r="BT81" s="93">
        <v>96176.64000000013</v>
      </c>
      <c r="BU81" s="93">
        <v>45796.089999999851</v>
      </c>
      <c r="BV81" s="93">
        <v>680000</v>
      </c>
      <c r="BW81" s="93">
        <v>271620.42</v>
      </c>
      <c r="BX81" s="93">
        <v>30925.080000000075</v>
      </c>
      <c r="BY81" s="93">
        <v>20772.939999999478</v>
      </c>
      <c r="BZ81" s="93">
        <v>128574.8</v>
      </c>
      <c r="CA81" s="93">
        <v>0</v>
      </c>
      <c r="CB81" s="93">
        <v>14199549.600000024</v>
      </c>
      <c r="CC81" s="93">
        <v>51316.119999999879</v>
      </c>
      <c r="CD81" s="93">
        <v>32213.38</v>
      </c>
      <c r="CE81" s="93">
        <v>35823.39000000013</v>
      </c>
      <c r="CF81" s="93">
        <v>60736.420000000158</v>
      </c>
      <c r="CG81" s="93">
        <f>52674.03+119000</f>
        <v>171674.03</v>
      </c>
      <c r="CH81" s="93">
        <v>42137.689999999944</v>
      </c>
      <c r="CI81" s="93">
        <v>191859.43000000063</v>
      </c>
      <c r="CJ81" s="93">
        <v>127581.31</v>
      </c>
      <c r="CK81" s="93">
        <v>0</v>
      </c>
      <c r="CL81" s="93">
        <v>0</v>
      </c>
      <c r="CM81" s="93">
        <v>0</v>
      </c>
      <c r="CN81" s="93">
        <v>5532198.7100000083</v>
      </c>
      <c r="CO81" s="93">
        <v>3311063.7200000137</v>
      </c>
      <c r="CP81" s="93">
        <v>487185.26</v>
      </c>
      <c r="CQ81" s="93">
        <v>0</v>
      </c>
      <c r="CR81" s="93">
        <v>0</v>
      </c>
      <c r="CS81" s="93">
        <v>0</v>
      </c>
      <c r="CT81" s="93">
        <v>0</v>
      </c>
      <c r="CU81" s="93">
        <v>0</v>
      </c>
      <c r="CV81" s="93">
        <v>0</v>
      </c>
      <c r="CW81" s="93">
        <v>2963.7100000001956</v>
      </c>
      <c r="CX81" s="93">
        <v>34454.619999999646</v>
      </c>
      <c r="CY81" s="93">
        <v>0</v>
      </c>
      <c r="CZ81" s="93">
        <v>0</v>
      </c>
      <c r="DA81" s="93">
        <v>0</v>
      </c>
      <c r="DB81" s="93">
        <v>0</v>
      </c>
      <c r="DC81" s="93">
        <v>0</v>
      </c>
      <c r="DD81" s="93">
        <v>31853.880000000121</v>
      </c>
      <c r="DE81" s="93">
        <v>0</v>
      </c>
      <c r="DF81" s="94">
        <v>964429.94000001252</v>
      </c>
      <c r="DG81" s="93">
        <v>0</v>
      </c>
      <c r="DH81" s="93">
        <v>0</v>
      </c>
      <c r="DI81" s="93">
        <v>187923.21999999881</v>
      </c>
      <c r="DJ81" s="93">
        <v>70570.470000000205</v>
      </c>
      <c r="DK81" s="93">
        <v>63148.970000000205</v>
      </c>
      <c r="DL81" s="93">
        <v>0</v>
      </c>
      <c r="DM81" s="93">
        <v>0</v>
      </c>
      <c r="DN81" s="93">
        <v>0</v>
      </c>
      <c r="DO81" s="93">
        <v>0</v>
      </c>
      <c r="DP81" s="93">
        <v>1230.7399999999907</v>
      </c>
      <c r="DQ81" s="93">
        <v>0</v>
      </c>
      <c r="DR81" s="93">
        <v>0</v>
      </c>
      <c r="DS81" s="93">
        <v>0</v>
      </c>
      <c r="DT81" s="93">
        <v>0</v>
      </c>
      <c r="DU81" s="93">
        <v>0</v>
      </c>
      <c r="DV81" s="93">
        <v>0</v>
      </c>
      <c r="DW81" s="93">
        <v>0</v>
      </c>
      <c r="DX81" s="93">
        <v>27492.279999999795</v>
      </c>
      <c r="DY81" s="93">
        <v>0</v>
      </c>
      <c r="DZ81" s="93">
        <v>739613.14999999944</v>
      </c>
      <c r="EA81" s="93">
        <v>139332.39000000001</v>
      </c>
      <c r="EB81" s="93">
        <v>81512.760000000242</v>
      </c>
      <c r="EC81" s="93">
        <v>108091.72</v>
      </c>
      <c r="ED81" s="93">
        <v>1114082.5</v>
      </c>
      <c r="EE81" s="93">
        <v>0</v>
      </c>
      <c r="EF81" s="93">
        <v>0</v>
      </c>
      <c r="EG81" s="93">
        <v>8952.6699999999255</v>
      </c>
      <c r="EH81" s="93">
        <v>6739.7900000000373</v>
      </c>
      <c r="EI81" s="93">
        <v>984513.67000000179</v>
      </c>
      <c r="EJ81" s="93">
        <v>556718.94000000507</v>
      </c>
      <c r="EK81" s="93">
        <v>0</v>
      </c>
      <c r="EL81" s="93">
        <v>19606.400000000001</v>
      </c>
      <c r="EM81" s="93">
        <v>0</v>
      </c>
      <c r="EN81" s="93">
        <v>0</v>
      </c>
      <c r="EO81" s="93">
        <v>0</v>
      </c>
      <c r="EP81" s="93">
        <v>0</v>
      </c>
      <c r="EQ81" s="93">
        <v>773723.74</v>
      </c>
      <c r="ER81" s="93">
        <v>13739.379999999888</v>
      </c>
      <c r="ES81" s="93">
        <v>0</v>
      </c>
      <c r="ET81" s="93">
        <v>0</v>
      </c>
      <c r="EU81" s="93">
        <v>0</v>
      </c>
      <c r="EV81" s="93">
        <v>25108.400000000001</v>
      </c>
      <c r="EW81" s="93">
        <v>2296.6300000003539</v>
      </c>
      <c r="EX81" s="93">
        <v>6362.1400000001304</v>
      </c>
      <c r="EY81" s="93">
        <v>0</v>
      </c>
      <c r="EZ81" s="93">
        <v>3088.3899999998976</v>
      </c>
      <c r="FA81" s="93">
        <v>650000</v>
      </c>
      <c r="FB81" s="93">
        <v>235967.64</v>
      </c>
      <c r="FC81" s="93">
        <v>1157745.67</v>
      </c>
      <c r="FD81" s="93">
        <v>0</v>
      </c>
      <c r="FE81" s="93">
        <v>0</v>
      </c>
      <c r="FF81" s="93">
        <v>0</v>
      </c>
      <c r="FG81" s="93">
        <v>0</v>
      </c>
      <c r="FH81" s="93">
        <v>0</v>
      </c>
      <c r="FI81" s="93">
        <v>464593.6400000006</v>
      </c>
      <c r="FJ81" s="93">
        <v>402051.60000000056</v>
      </c>
      <c r="FK81" s="93">
        <v>263308.68</v>
      </c>
      <c r="FL81" s="93">
        <v>679899.57</v>
      </c>
      <c r="FM81" s="93">
        <v>418806.28000000119</v>
      </c>
      <c r="FN81" s="93">
        <v>2545812.86</v>
      </c>
      <c r="FO81" s="93">
        <v>243119.79</v>
      </c>
      <c r="FP81" s="93">
        <v>520740.68999999948</v>
      </c>
      <c r="FQ81" s="93">
        <v>223101.13</v>
      </c>
      <c r="FR81" s="93">
        <v>0</v>
      </c>
      <c r="FS81" s="93">
        <v>0</v>
      </c>
      <c r="FT81" s="93">
        <v>0</v>
      </c>
      <c r="FU81" s="93">
        <v>0</v>
      </c>
      <c r="FV81" s="93">
        <v>0</v>
      </c>
      <c r="FW81" s="93">
        <v>0</v>
      </c>
      <c r="FX81" s="93">
        <v>0</v>
      </c>
      <c r="FY81" s="85"/>
      <c r="FZ81" s="48">
        <f>SUM(C81:FX81)</f>
        <v>143317546.35999998</v>
      </c>
      <c r="GA81" s="16"/>
      <c r="GB81" s="48"/>
      <c r="GC81" s="48"/>
      <c r="GD81" s="48"/>
      <c r="GE81" s="6"/>
      <c r="GF81" s="6"/>
      <c r="GG81" s="4"/>
      <c r="GH81" s="4"/>
      <c r="GI81" s="4"/>
      <c r="GJ81" s="4"/>
      <c r="GK81" s="4"/>
      <c r="GL81" s="4"/>
      <c r="GM81" s="4"/>
    </row>
    <row r="82" spans="1:256" x14ac:dyDescent="0.25">
      <c r="A82" s="91"/>
      <c r="B82" s="92" t="s">
        <v>370</v>
      </c>
      <c r="C82" s="95">
        <f t="shared" ref="C82:BN82" si="24">((C272*0.25)+C81)</f>
        <v>21930147.997500002</v>
      </c>
      <c r="D82" s="95">
        <f t="shared" si="24"/>
        <v>102217710.255</v>
      </c>
      <c r="E82" s="95">
        <f t="shared" si="24"/>
        <v>19736696.859999999</v>
      </c>
      <c r="F82" s="95">
        <f t="shared" si="24"/>
        <v>46779176.112500004</v>
      </c>
      <c r="G82" s="95">
        <f t="shared" si="24"/>
        <v>2980997.8875000002</v>
      </c>
      <c r="H82" s="95">
        <f t="shared" si="24"/>
        <v>2701128.6675</v>
      </c>
      <c r="I82" s="95">
        <f t="shared" si="24"/>
        <v>28078000.585000001</v>
      </c>
      <c r="J82" s="95">
        <f t="shared" si="24"/>
        <v>5639709.6399999997</v>
      </c>
      <c r="K82" s="95">
        <f t="shared" si="24"/>
        <v>892938.97250000003</v>
      </c>
      <c r="L82" s="95">
        <f t="shared" si="24"/>
        <v>7041415.147499999</v>
      </c>
      <c r="M82" s="95">
        <f t="shared" si="24"/>
        <v>4123397.7249999992</v>
      </c>
      <c r="N82" s="95">
        <f t="shared" si="24"/>
        <v>128712844.05500001</v>
      </c>
      <c r="O82" s="95">
        <f t="shared" si="24"/>
        <v>36109598.904999986</v>
      </c>
      <c r="P82" s="95">
        <f t="shared" si="24"/>
        <v>900288.83499999996</v>
      </c>
      <c r="Q82" s="95">
        <f t="shared" si="24"/>
        <v>104240203.52249999</v>
      </c>
      <c r="R82" s="95">
        <f t="shared" si="24"/>
        <v>4936523.9049999993</v>
      </c>
      <c r="S82" s="95">
        <f t="shared" si="24"/>
        <v>4251792.709999999</v>
      </c>
      <c r="T82" s="95">
        <f t="shared" si="24"/>
        <v>590484.71</v>
      </c>
      <c r="U82" s="95">
        <f t="shared" si="24"/>
        <v>271639.99249999999</v>
      </c>
      <c r="V82" s="95">
        <f t="shared" si="24"/>
        <v>885855.04249999998</v>
      </c>
      <c r="W82" s="95">
        <f t="shared" si="24"/>
        <v>372336.7475</v>
      </c>
      <c r="X82" s="95">
        <f t="shared" si="24"/>
        <v>236383.7825</v>
      </c>
      <c r="Y82" s="95">
        <f t="shared" si="24"/>
        <v>5711347.4675000003</v>
      </c>
      <c r="Z82" s="95">
        <f t="shared" si="24"/>
        <v>776131.09499999997</v>
      </c>
      <c r="AA82" s="95">
        <f t="shared" si="24"/>
        <v>75042029.142499998</v>
      </c>
      <c r="AB82" s="95">
        <f t="shared" si="24"/>
        <v>75286324.422499999</v>
      </c>
      <c r="AC82" s="95">
        <f t="shared" si="24"/>
        <v>2650570.2599999998</v>
      </c>
      <c r="AD82" s="95">
        <f t="shared" si="24"/>
        <v>3353395.3150000004</v>
      </c>
      <c r="AE82" s="95">
        <f t="shared" si="24"/>
        <v>440059.82750000001</v>
      </c>
      <c r="AF82" s="95">
        <f t="shared" si="24"/>
        <v>702418.49250000005</v>
      </c>
      <c r="AG82" s="95">
        <f t="shared" si="24"/>
        <v>2393079.02</v>
      </c>
      <c r="AH82" s="95">
        <f t="shared" si="24"/>
        <v>2540362.5950000002</v>
      </c>
      <c r="AI82" s="95">
        <f t="shared" si="24"/>
        <v>1007620.6975</v>
      </c>
      <c r="AJ82" s="95">
        <f t="shared" si="24"/>
        <v>691007.80500000005</v>
      </c>
      <c r="AK82" s="95">
        <f t="shared" si="24"/>
        <v>794498.23250000004</v>
      </c>
      <c r="AL82" s="95">
        <f t="shared" si="24"/>
        <v>886732.84</v>
      </c>
      <c r="AM82" s="95">
        <f t="shared" si="24"/>
        <v>1201142.6775</v>
      </c>
      <c r="AN82" s="95">
        <f t="shared" si="24"/>
        <v>1140333.6399999999</v>
      </c>
      <c r="AO82" s="95">
        <f t="shared" si="24"/>
        <v>10949549.135</v>
      </c>
      <c r="AP82" s="95">
        <f t="shared" si="24"/>
        <v>234351537.67499998</v>
      </c>
      <c r="AQ82" s="95">
        <f t="shared" si="24"/>
        <v>843508.40000000014</v>
      </c>
      <c r="AR82" s="95">
        <f t="shared" si="24"/>
        <v>154354828.64500001</v>
      </c>
      <c r="AS82" s="95">
        <f t="shared" si="24"/>
        <v>20080960.912500001</v>
      </c>
      <c r="AT82" s="95">
        <f t="shared" si="24"/>
        <v>6006900.4349999996</v>
      </c>
      <c r="AU82" s="95">
        <f t="shared" si="24"/>
        <v>1065184.8900000001</v>
      </c>
      <c r="AV82" s="95">
        <f t="shared" si="24"/>
        <v>1030598.2925</v>
      </c>
      <c r="AW82" s="95">
        <f t="shared" si="24"/>
        <v>983945.26</v>
      </c>
      <c r="AX82" s="95">
        <f t="shared" si="24"/>
        <v>277288.84749999997</v>
      </c>
      <c r="AY82" s="95">
        <f t="shared" si="24"/>
        <v>1315012.2174999998</v>
      </c>
      <c r="AZ82" s="95">
        <f t="shared" si="24"/>
        <v>34103473.935000002</v>
      </c>
      <c r="BA82" s="95">
        <f t="shared" si="24"/>
        <v>25303624.4725</v>
      </c>
      <c r="BB82" s="95">
        <f t="shared" si="24"/>
        <v>21276529.240000002</v>
      </c>
      <c r="BC82" s="95">
        <f t="shared" si="24"/>
        <v>82862682.669999987</v>
      </c>
      <c r="BD82" s="95">
        <f t="shared" si="24"/>
        <v>14197333.7125</v>
      </c>
      <c r="BE82" s="95">
        <f t="shared" si="24"/>
        <v>4084567.1724999999</v>
      </c>
      <c r="BF82" s="95">
        <f t="shared" si="24"/>
        <v>70226127.825000003</v>
      </c>
      <c r="BG82" s="95">
        <f t="shared" si="24"/>
        <v>2867227.4949999996</v>
      </c>
      <c r="BH82" s="95">
        <f t="shared" si="24"/>
        <v>1899780.1724999999</v>
      </c>
      <c r="BI82" s="95">
        <f t="shared" si="24"/>
        <v>994895.72500000009</v>
      </c>
      <c r="BJ82" s="95">
        <f t="shared" si="24"/>
        <v>17677811.375</v>
      </c>
      <c r="BK82" s="95">
        <f t="shared" si="24"/>
        <v>62705512.109999999</v>
      </c>
      <c r="BL82" s="95">
        <f t="shared" si="24"/>
        <v>827560.84250000003</v>
      </c>
      <c r="BM82" s="95">
        <f t="shared" si="24"/>
        <v>987776.87249999994</v>
      </c>
      <c r="BN82" s="95">
        <f t="shared" si="24"/>
        <v>8206338.5774999997</v>
      </c>
      <c r="BO82" s="95">
        <f t="shared" ref="BO82:DZ82" si="25">((BO272*0.25)+BO81)</f>
        <v>3214691.9200000009</v>
      </c>
      <c r="BP82" s="95">
        <f t="shared" si="25"/>
        <v>861053.38750000019</v>
      </c>
      <c r="BQ82" s="95">
        <f t="shared" si="25"/>
        <v>15978594.679999998</v>
      </c>
      <c r="BR82" s="95">
        <f t="shared" si="25"/>
        <v>10963825.482500002</v>
      </c>
      <c r="BS82" s="95">
        <f t="shared" si="25"/>
        <v>3244738.625</v>
      </c>
      <c r="BT82" s="95">
        <f t="shared" si="25"/>
        <v>1335949.4550000001</v>
      </c>
      <c r="BU82" s="95">
        <f t="shared" si="25"/>
        <v>1281144.19</v>
      </c>
      <c r="BV82" s="95">
        <f t="shared" si="25"/>
        <v>3806762.4424999999</v>
      </c>
      <c r="BW82" s="95">
        <f t="shared" si="25"/>
        <v>5042944.6825000001</v>
      </c>
      <c r="BX82" s="95">
        <f t="shared" si="25"/>
        <v>463485.78000000009</v>
      </c>
      <c r="BY82" s="95">
        <f t="shared" si="25"/>
        <v>1394149.0424999995</v>
      </c>
      <c r="BZ82" s="95">
        <f t="shared" si="25"/>
        <v>880231.45500000007</v>
      </c>
      <c r="CA82" s="95">
        <f t="shared" si="25"/>
        <v>695282.36</v>
      </c>
      <c r="CB82" s="95">
        <f t="shared" si="25"/>
        <v>203077081.94250003</v>
      </c>
      <c r="CC82" s="95">
        <f t="shared" si="25"/>
        <v>717327.78999999992</v>
      </c>
      <c r="CD82" s="95">
        <f t="shared" si="25"/>
        <v>285753.22749999998</v>
      </c>
      <c r="CE82" s="95">
        <f t="shared" si="25"/>
        <v>656250.80750000011</v>
      </c>
      <c r="CF82" s="95">
        <f t="shared" si="25"/>
        <v>547617.88250000018</v>
      </c>
      <c r="CG82" s="95">
        <f t="shared" si="25"/>
        <v>932247.88</v>
      </c>
      <c r="CH82" s="95">
        <f t="shared" si="25"/>
        <v>539975</v>
      </c>
      <c r="CI82" s="95">
        <f t="shared" si="25"/>
        <v>1954701.7700000007</v>
      </c>
      <c r="CJ82" s="95">
        <f t="shared" si="25"/>
        <v>2671799.89</v>
      </c>
      <c r="CK82" s="95">
        <f t="shared" si="25"/>
        <v>13534930.7075</v>
      </c>
      <c r="CL82" s="95">
        <f t="shared" si="25"/>
        <v>3453369.73</v>
      </c>
      <c r="CM82" s="95">
        <f t="shared" si="25"/>
        <v>2237985.0150000001</v>
      </c>
      <c r="CN82" s="95">
        <f t="shared" si="25"/>
        <v>77696434.590000004</v>
      </c>
      <c r="CO82" s="95">
        <f t="shared" si="25"/>
        <v>38195582.597500011</v>
      </c>
      <c r="CP82" s="95">
        <f t="shared" si="25"/>
        <v>3182854.2225000001</v>
      </c>
      <c r="CQ82" s="95">
        <f t="shared" si="25"/>
        <v>2448605.04</v>
      </c>
      <c r="CR82" s="95">
        <f t="shared" si="25"/>
        <v>728485.10250000004</v>
      </c>
      <c r="CS82" s="95">
        <f t="shared" si="25"/>
        <v>1037421.9525</v>
      </c>
      <c r="CT82" s="95">
        <f t="shared" si="25"/>
        <v>505597.755</v>
      </c>
      <c r="CU82" s="95">
        <f t="shared" si="25"/>
        <v>1005153.82</v>
      </c>
      <c r="CV82" s="95">
        <f t="shared" si="25"/>
        <v>226350.91250000001</v>
      </c>
      <c r="CW82" s="95">
        <f t="shared" si="25"/>
        <v>750523.42250000022</v>
      </c>
      <c r="CX82" s="95">
        <f t="shared" si="25"/>
        <v>1304388.5299999996</v>
      </c>
      <c r="CY82" s="95">
        <f t="shared" si="25"/>
        <v>241281.89499999999</v>
      </c>
      <c r="CZ82" s="95">
        <f t="shared" si="25"/>
        <v>4898270.3449999997</v>
      </c>
      <c r="DA82" s="95">
        <f t="shared" si="25"/>
        <v>736020.49250000005</v>
      </c>
      <c r="DB82" s="95">
        <f t="shared" si="25"/>
        <v>943903.23250000004</v>
      </c>
      <c r="DC82" s="95">
        <f t="shared" si="25"/>
        <v>628465.04500000004</v>
      </c>
      <c r="DD82" s="95">
        <f t="shared" si="25"/>
        <v>689400.93000000017</v>
      </c>
      <c r="DE82" s="95">
        <f t="shared" si="25"/>
        <v>1140943.2475000001</v>
      </c>
      <c r="DF82" s="95">
        <f t="shared" si="25"/>
        <v>50762627.225000009</v>
      </c>
      <c r="DG82" s="95">
        <f t="shared" si="25"/>
        <v>412503.36499999999</v>
      </c>
      <c r="DH82" s="95">
        <f t="shared" si="25"/>
        <v>4742108.88</v>
      </c>
      <c r="DI82" s="95">
        <f t="shared" si="25"/>
        <v>6477936.2774999989</v>
      </c>
      <c r="DJ82" s="95">
        <f t="shared" si="25"/>
        <v>1758608.1700000002</v>
      </c>
      <c r="DK82" s="95">
        <f t="shared" si="25"/>
        <v>1323437.8900000001</v>
      </c>
      <c r="DL82" s="95">
        <f t="shared" si="25"/>
        <v>14135730.977499999</v>
      </c>
      <c r="DM82" s="95">
        <f t="shared" si="25"/>
        <v>954171.49</v>
      </c>
      <c r="DN82" s="95">
        <f t="shared" si="25"/>
        <v>3526586.9525000001</v>
      </c>
      <c r="DO82" s="95">
        <f t="shared" si="25"/>
        <v>7994407.0975000001</v>
      </c>
      <c r="DP82" s="95">
        <f t="shared" si="25"/>
        <v>775105.67</v>
      </c>
      <c r="DQ82" s="95">
        <f t="shared" si="25"/>
        <v>1716626.8625</v>
      </c>
      <c r="DR82" s="95">
        <f t="shared" si="25"/>
        <v>3700061.8374999999</v>
      </c>
      <c r="DS82" s="95">
        <f t="shared" si="25"/>
        <v>2062026.6875</v>
      </c>
      <c r="DT82" s="95">
        <f t="shared" si="25"/>
        <v>689190.61499999999</v>
      </c>
      <c r="DU82" s="95">
        <f t="shared" si="25"/>
        <v>1082712.6299999999</v>
      </c>
      <c r="DV82" s="95">
        <f t="shared" si="25"/>
        <v>781488.82250000001</v>
      </c>
      <c r="DW82" s="95">
        <f t="shared" si="25"/>
        <v>1011974.8275</v>
      </c>
      <c r="DX82" s="95">
        <f t="shared" si="25"/>
        <v>774187.45749999979</v>
      </c>
      <c r="DY82" s="95">
        <f t="shared" si="25"/>
        <v>1078994.5049999999</v>
      </c>
      <c r="DZ82" s="95">
        <f t="shared" si="25"/>
        <v>2897707.2149999994</v>
      </c>
      <c r="EA82" s="95">
        <f t="shared" ref="EA82:FX82" si="26">((EA272*0.25)+EA81)</f>
        <v>1821228.5924999998</v>
      </c>
      <c r="EB82" s="95">
        <f t="shared" si="26"/>
        <v>1598316.9275000002</v>
      </c>
      <c r="EC82" s="95">
        <f t="shared" si="26"/>
        <v>1025603.105</v>
      </c>
      <c r="ED82" s="95">
        <f t="shared" si="26"/>
        <v>6157589.3425000003</v>
      </c>
      <c r="EE82" s="95">
        <f t="shared" si="26"/>
        <v>718945.53749999998</v>
      </c>
      <c r="EF82" s="95">
        <f t="shared" si="26"/>
        <v>3616913.37</v>
      </c>
      <c r="EG82" s="95">
        <f t="shared" si="26"/>
        <v>872224.42249999987</v>
      </c>
      <c r="EH82" s="95">
        <f t="shared" si="26"/>
        <v>780082.52</v>
      </c>
      <c r="EI82" s="95">
        <f t="shared" si="26"/>
        <v>40230777.767499998</v>
      </c>
      <c r="EJ82" s="95">
        <f t="shared" si="26"/>
        <v>23761873.782500006</v>
      </c>
      <c r="EK82" s="95">
        <f t="shared" si="26"/>
        <v>1738047.3725000001</v>
      </c>
      <c r="EL82" s="95">
        <f t="shared" si="26"/>
        <v>1225571.5049999999</v>
      </c>
      <c r="EM82" s="95">
        <f t="shared" si="26"/>
        <v>1171861.9450000001</v>
      </c>
      <c r="EN82" s="95">
        <f t="shared" si="26"/>
        <v>2697022.29</v>
      </c>
      <c r="EO82" s="95">
        <f t="shared" si="26"/>
        <v>1043971.1075</v>
      </c>
      <c r="EP82" s="95">
        <f t="shared" si="26"/>
        <v>1177601.4175</v>
      </c>
      <c r="EQ82" s="95">
        <f t="shared" si="26"/>
        <v>7233472.5225</v>
      </c>
      <c r="ER82" s="95">
        <f t="shared" si="26"/>
        <v>1059551.7349999999</v>
      </c>
      <c r="ES82" s="95">
        <f t="shared" si="26"/>
        <v>643131.4325</v>
      </c>
      <c r="ET82" s="95">
        <f t="shared" si="26"/>
        <v>931402.55</v>
      </c>
      <c r="EU82" s="95">
        <f t="shared" si="26"/>
        <v>1677394.62</v>
      </c>
      <c r="EV82" s="95">
        <f t="shared" si="26"/>
        <v>424519.17750000005</v>
      </c>
      <c r="EW82" s="95">
        <f t="shared" si="26"/>
        <v>2842197.4475000002</v>
      </c>
      <c r="EX82" s="95">
        <f t="shared" si="26"/>
        <v>818962.31500000018</v>
      </c>
      <c r="EY82" s="95">
        <f t="shared" si="26"/>
        <v>1921546.81</v>
      </c>
      <c r="EZ82" s="95">
        <f t="shared" si="26"/>
        <v>608467.73999999987</v>
      </c>
      <c r="FA82" s="95">
        <f t="shared" si="26"/>
        <v>9185791.6649999991</v>
      </c>
      <c r="FB82" s="95">
        <f t="shared" si="26"/>
        <v>1337268.5299999998</v>
      </c>
      <c r="FC82" s="95">
        <f t="shared" si="26"/>
        <v>6287141.8049999997</v>
      </c>
      <c r="FD82" s="95">
        <f t="shared" si="26"/>
        <v>1092231.5825</v>
      </c>
      <c r="FE82" s="95">
        <f t="shared" si="26"/>
        <v>476611.2</v>
      </c>
      <c r="FF82" s="95">
        <f t="shared" si="26"/>
        <v>804376.61250000005</v>
      </c>
      <c r="FG82" s="95">
        <f t="shared" si="26"/>
        <v>559441.74</v>
      </c>
      <c r="FH82" s="95">
        <f t="shared" si="26"/>
        <v>425040.97249999997</v>
      </c>
      <c r="FI82" s="95">
        <f t="shared" si="26"/>
        <v>4930305.7850000001</v>
      </c>
      <c r="FJ82" s="95">
        <f t="shared" si="26"/>
        <v>5045621.9950000001</v>
      </c>
      <c r="FK82" s="95">
        <f t="shared" si="26"/>
        <v>6077630.9449999994</v>
      </c>
      <c r="FL82" s="95">
        <f t="shared" si="26"/>
        <v>17622276.82</v>
      </c>
      <c r="FM82" s="95">
        <f t="shared" si="26"/>
        <v>9209687.6375000011</v>
      </c>
      <c r="FN82" s="95">
        <f t="shared" si="26"/>
        <v>54333322.274999999</v>
      </c>
      <c r="FO82" s="95">
        <f t="shared" si="26"/>
        <v>3010708.8</v>
      </c>
      <c r="FP82" s="95">
        <f t="shared" si="26"/>
        <v>6057899.8699999992</v>
      </c>
      <c r="FQ82" s="95">
        <f t="shared" si="26"/>
        <v>2538420.9874999998</v>
      </c>
      <c r="FR82" s="95">
        <f t="shared" si="26"/>
        <v>697937.18500000006</v>
      </c>
      <c r="FS82" s="95">
        <f t="shared" si="26"/>
        <v>774792.8</v>
      </c>
      <c r="FT82" s="95">
        <f t="shared" si="26"/>
        <v>356457.19</v>
      </c>
      <c r="FU82" s="95">
        <f t="shared" si="26"/>
        <v>2238859.1349999998</v>
      </c>
      <c r="FV82" s="95">
        <f t="shared" si="26"/>
        <v>1840067.1924999999</v>
      </c>
      <c r="FW82" s="95">
        <f t="shared" si="26"/>
        <v>756541.61250000005</v>
      </c>
      <c r="FX82" s="95">
        <f t="shared" si="26"/>
        <v>308097.63</v>
      </c>
      <c r="FY82" s="48"/>
      <c r="FZ82" s="48">
        <f>SUM(C82:FX82)</f>
        <v>2246281465.5500011</v>
      </c>
      <c r="GA82" s="16"/>
      <c r="GB82" s="48"/>
      <c r="GC82" s="48"/>
      <c r="GD82" s="48"/>
      <c r="GE82" s="6"/>
      <c r="GF82" s="6"/>
      <c r="GG82" s="4"/>
      <c r="GH82" s="4"/>
      <c r="GI82" s="4"/>
      <c r="GJ82" s="4"/>
      <c r="GK82" s="4"/>
      <c r="GL82" s="4"/>
      <c r="GM82" s="4"/>
    </row>
    <row r="83" spans="1:256" x14ac:dyDescent="0.25">
      <c r="A83" s="96">
        <v>0.08</v>
      </c>
      <c r="B83" s="13"/>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16"/>
      <c r="GB83" s="48"/>
      <c r="GC83" s="48"/>
      <c r="GD83" s="48"/>
      <c r="GE83" s="6"/>
      <c r="GF83" s="6"/>
      <c r="GG83" s="4"/>
      <c r="GH83" s="4"/>
      <c r="GI83" s="4"/>
      <c r="GJ83" s="4"/>
      <c r="GK83" s="4"/>
      <c r="GL83" s="4"/>
      <c r="GM83" s="4"/>
    </row>
    <row r="84" spans="1:256" ht="15.6" x14ac:dyDescent="0.3">
      <c r="A84" s="6"/>
      <c r="B84" s="47" t="s">
        <v>371</v>
      </c>
      <c r="C84" s="48"/>
      <c r="D84" s="4"/>
      <c r="E84" s="4"/>
      <c r="F84" s="4"/>
      <c r="G84" s="4"/>
      <c r="H84" s="4"/>
      <c r="I84" s="4"/>
      <c r="J84" s="4"/>
      <c r="K84" s="4"/>
      <c r="L84" s="4"/>
      <c r="M84" s="4"/>
      <c r="N84" s="4"/>
      <c r="O84" s="4"/>
      <c r="P84" s="4"/>
      <c r="Q84" s="4"/>
      <c r="R84" s="4"/>
      <c r="S84" s="4"/>
      <c r="T84" s="4"/>
      <c r="U84" s="4"/>
      <c r="V84" s="4"/>
      <c r="W84" s="21"/>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21"/>
      <c r="FU84" s="4"/>
      <c r="FV84" s="4"/>
      <c r="FW84" s="4"/>
      <c r="FX84" s="4"/>
      <c r="FY84" s="48"/>
      <c r="FZ84" s="48"/>
      <c r="GA84" s="16"/>
      <c r="GB84" s="48"/>
      <c r="GC84" s="48"/>
      <c r="GD84" s="48"/>
      <c r="GE84" s="6"/>
      <c r="GF84" s="6"/>
      <c r="GG84" s="4"/>
      <c r="GH84" s="4"/>
      <c r="GI84" s="4"/>
      <c r="GJ84" s="4"/>
      <c r="GK84" s="4"/>
      <c r="GL84" s="4"/>
      <c r="GM84" s="4"/>
    </row>
    <row r="85" spans="1:256" x14ac:dyDescent="0.25">
      <c r="A85" s="2" t="s">
        <v>372</v>
      </c>
      <c r="B85" s="13" t="s">
        <v>373</v>
      </c>
      <c r="C85" s="16">
        <f t="shared" ref="C85:BN85" si="27">C15</f>
        <v>6389.9</v>
      </c>
      <c r="D85" s="16">
        <f t="shared" si="27"/>
        <v>36623.5</v>
      </c>
      <c r="E85" s="16">
        <f t="shared" si="27"/>
        <v>5842.7</v>
      </c>
      <c r="F85" s="16">
        <f t="shared" si="27"/>
        <v>19113.199999999997</v>
      </c>
      <c r="G85" s="16">
        <f t="shared" si="27"/>
        <v>1085</v>
      </c>
      <c r="H85" s="16">
        <f t="shared" si="27"/>
        <v>1033.4000000000001</v>
      </c>
      <c r="I85" s="16">
        <f t="shared" si="27"/>
        <v>8301.7000000000007</v>
      </c>
      <c r="J85" s="16">
        <f t="shared" si="27"/>
        <v>2354.5</v>
      </c>
      <c r="K85" s="16">
        <f t="shared" si="27"/>
        <v>260</v>
      </c>
      <c r="L85" s="16">
        <f t="shared" si="27"/>
        <v>2388.8999999999996</v>
      </c>
      <c r="M85" s="16">
        <f t="shared" si="27"/>
        <v>1198.5999999999999</v>
      </c>
      <c r="N85" s="16">
        <f t="shared" si="27"/>
        <v>54271.199999999997</v>
      </c>
      <c r="O85" s="16">
        <f t="shared" si="27"/>
        <v>14143.800000000001</v>
      </c>
      <c r="P85" s="16">
        <f t="shared" si="27"/>
        <v>252</v>
      </c>
      <c r="Q85" s="16">
        <f t="shared" si="27"/>
        <v>37048.400000000001</v>
      </c>
      <c r="R85" s="16">
        <f t="shared" si="27"/>
        <v>481.90000000000009</v>
      </c>
      <c r="S85" s="16">
        <f t="shared" si="27"/>
        <v>1696</v>
      </c>
      <c r="T85" s="16">
        <f t="shared" si="27"/>
        <v>138.5</v>
      </c>
      <c r="U85" s="16">
        <f t="shared" si="27"/>
        <v>55</v>
      </c>
      <c r="V85" s="16">
        <f t="shared" si="27"/>
        <v>275.5</v>
      </c>
      <c r="W85" s="16">
        <f t="shared" si="27"/>
        <v>79.5</v>
      </c>
      <c r="X85" s="16">
        <f t="shared" si="27"/>
        <v>40.700000000000003</v>
      </c>
      <c r="Y85" s="16">
        <f t="shared" si="27"/>
        <v>536.30000000000018</v>
      </c>
      <c r="Z85" s="16">
        <f t="shared" si="27"/>
        <v>210.5</v>
      </c>
      <c r="AA85" s="16">
        <f t="shared" si="27"/>
        <v>31250.100000000002</v>
      </c>
      <c r="AB85" s="16">
        <f t="shared" si="27"/>
        <v>29666.9</v>
      </c>
      <c r="AC85" s="16">
        <f t="shared" si="27"/>
        <v>1000.4</v>
      </c>
      <c r="AD85" s="16">
        <f t="shared" si="27"/>
        <v>1257</v>
      </c>
      <c r="AE85" s="16">
        <f t="shared" si="27"/>
        <v>93.4</v>
      </c>
      <c r="AF85" s="16">
        <f t="shared" si="27"/>
        <v>182.5</v>
      </c>
      <c r="AG85" s="16">
        <f t="shared" si="27"/>
        <v>629.5</v>
      </c>
      <c r="AH85" s="16">
        <f t="shared" si="27"/>
        <v>1073.5</v>
      </c>
      <c r="AI85" s="16">
        <f t="shared" si="27"/>
        <v>327.5</v>
      </c>
      <c r="AJ85" s="16">
        <f t="shared" si="27"/>
        <v>151</v>
      </c>
      <c r="AK85" s="16">
        <f t="shared" si="27"/>
        <v>190</v>
      </c>
      <c r="AL85" s="16">
        <f t="shared" si="27"/>
        <v>259.5</v>
      </c>
      <c r="AM85" s="16">
        <f t="shared" si="27"/>
        <v>434</v>
      </c>
      <c r="AN85" s="16">
        <f t="shared" si="27"/>
        <v>383</v>
      </c>
      <c r="AO85" s="16">
        <f t="shared" si="27"/>
        <v>4658</v>
      </c>
      <c r="AP85" s="16">
        <f t="shared" si="27"/>
        <v>86860.3</v>
      </c>
      <c r="AQ85" s="16">
        <f t="shared" si="27"/>
        <v>224.70000000000002</v>
      </c>
      <c r="AR85" s="16">
        <f t="shared" si="27"/>
        <v>62702.3</v>
      </c>
      <c r="AS85" s="16">
        <f t="shared" si="27"/>
        <v>6435.5999999999995</v>
      </c>
      <c r="AT85" s="16">
        <f t="shared" si="27"/>
        <v>2250</v>
      </c>
      <c r="AU85" s="16">
        <f t="shared" si="27"/>
        <v>238</v>
      </c>
      <c r="AV85" s="16">
        <f t="shared" si="27"/>
        <v>314.5</v>
      </c>
      <c r="AW85" s="16">
        <f t="shared" si="27"/>
        <v>231.5</v>
      </c>
      <c r="AX85" s="16">
        <f t="shared" si="27"/>
        <v>39.5</v>
      </c>
      <c r="AY85" s="16">
        <f t="shared" si="27"/>
        <v>451</v>
      </c>
      <c r="AZ85" s="16">
        <f t="shared" si="27"/>
        <v>11181.699999999999</v>
      </c>
      <c r="BA85" s="16">
        <f t="shared" si="27"/>
        <v>9352.5</v>
      </c>
      <c r="BB85" s="16">
        <f t="shared" si="27"/>
        <v>8214.9</v>
      </c>
      <c r="BC85" s="16">
        <f t="shared" si="27"/>
        <v>24237</v>
      </c>
      <c r="BD85" s="16">
        <f t="shared" si="27"/>
        <v>5187</v>
      </c>
      <c r="BE85" s="16">
        <f t="shared" si="27"/>
        <v>1402.6</v>
      </c>
      <c r="BF85" s="16">
        <f t="shared" si="27"/>
        <v>24986.999999999996</v>
      </c>
      <c r="BG85" s="16">
        <f t="shared" si="27"/>
        <v>1045.7</v>
      </c>
      <c r="BH85" s="16">
        <f t="shared" si="27"/>
        <v>601.79999999999995</v>
      </c>
      <c r="BI85" s="16">
        <f t="shared" si="27"/>
        <v>232.1</v>
      </c>
      <c r="BJ85" s="16">
        <f t="shared" si="27"/>
        <v>6556.5</v>
      </c>
      <c r="BK85" s="16">
        <f t="shared" si="27"/>
        <v>17949.900000000001</v>
      </c>
      <c r="BL85" s="16">
        <f t="shared" si="27"/>
        <v>203</v>
      </c>
      <c r="BM85" s="16">
        <f t="shared" si="27"/>
        <v>269.60000000000002</v>
      </c>
      <c r="BN85" s="16">
        <f t="shared" si="27"/>
        <v>3459.2</v>
      </c>
      <c r="BO85" s="16">
        <f t="shared" ref="BO85:DZ85" si="28">BO15</f>
        <v>1301.5999999999999</v>
      </c>
      <c r="BP85" s="16">
        <f t="shared" si="28"/>
        <v>213</v>
      </c>
      <c r="BQ85" s="16">
        <f t="shared" si="28"/>
        <v>5544.9</v>
      </c>
      <c r="BR85" s="16">
        <f t="shared" si="28"/>
        <v>4612.3</v>
      </c>
      <c r="BS85" s="16">
        <f t="shared" si="28"/>
        <v>1258.7</v>
      </c>
      <c r="BT85" s="16">
        <f t="shared" si="28"/>
        <v>441.1</v>
      </c>
      <c r="BU85" s="16">
        <f t="shared" si="28"/>
        <v>431.2</v>
      </c>
      <c r="BV85" s="16">
        <f t="shared" si="28"/>
        <v>1301.5</v>
      </c>
      <c r="BW85" s="16">
        <f t="shared" si="28"/>
        <v>2034.6000000000001</v>
      </c>
      <c r="BX85" s="16">
        <f t="shared" si="28"/>
        <v>85.9</v>
      </c>
      <c r="BY85" s="16">
        <f t="shared" si="28"/>
        <v>506</v>
      </c>
      <c r="BZ85" s="16">
        <f t="shared" si="28"/>
        <v>204.5</v>
      </c>
      <c r="CA85" s="16">
        <f t="shared" si="28"/>
        <v>165</v>
      </c>
      <c r="CB85" s="16">
        <f t="shared" si="28"/>
        <v>79388.399999999994</v>
      </c>
      <c r="CC85" s="16">
        <f t="shared" si="28"/>
        <v>168.1</v>
      </c>
      <c r="CD85" s="16">
        <f t="shared" si="28"/>
        <v>49.5</v>
      </c>
      <c r="CE85" s="16">
        <f t="shared" si="28"/>
        <v>146</v>
      </c>
      <c r="CF85" s="16">
        <f t="shared" si="28"/>
        <v>111.5</v>
      </c>
      <c r="CG85" s="16">
        <f t="shared" si="28"/>
        <v>212.6</v>
      </c>
      <c r="CH85" s="16">
        <f t="shared" si="28"/>
        <v>110.5</v>
      </c>
      <c r="CI85" s="16">
        <f t="shared" si="28"/>
        <v>705</v>
      </c>
      <c r="CJ85" s="16">
        <f t="shared" si="28"/>
        <v>1015.3</v>
      </c>
      <c r="CK85" s="16">
        <f t="shared" si="28"/>
        <v>4394.0999999999995</v>
      </c>
      <c r="CL85" s="16">
        <f t="shared" si="28"/>
        <v>1396.9</v>
      </c>
      <c r="CM85" s="16">
        <f t="shared" si="28"/>
        <v>771.19999999999993</v>
      </c>
      <c r="CN85" s="16">
        <f t="shared" si="28"/>
        <v>29613.3</v>
      </c>
      <c r="CO85" s="16">
        <f t="shared" si="28"/>
        <v>15538.1</v>
      </c>
      <c r="CP85" s="16">
        <f t="shared" si="28"/>
        <v>1081.9000000000001</v>
      </c>
      <c r="CQ85" s="16">
        <f t="shared" si="28"/>
        <v>887.5</v>
      </c>
      <c r="CR85" s="16">
        <f t="shared" si="28"/>
        <v>182.5</v>
      </c>
      <c r="CS85" s="16">
        <f t="shared" si="28"/>
        <v>354.5</v>
      </c>
      <c r="CT85" s="16">
        <f t="shared" si="28"/>
        <v>100.2</v>
      </c>
      <c r="CU85" s="16">
        <f t="shared" si="28"/>
        <v>51.600000000000023</v>
      </c>
      <c r="CV85" s="16">
        <f t="shared" si="28"/>
        <v>43.6</v>
      </c>
      <c r="CW85" s="16">
        <f t="shared" si="28"/>
        <v>197.5</v>
      </c>
      <c r="CX85" s="16">
        <f t="shared" si="28"/>
        <v>458.5</v>
      </c>
      <c r="CY85" s="16">
        <f t="shared" si="28"/>
        <v>44</v>
      </c>
      <c r="CZ85" s="16">
        <f t="shared" si="28"/>
        <v>2093.5</v>
      </c>
      <c r="DA85" s="16">
        <f t="shared" si="28"/>
        <v>191.4</v>
      </c>
      <c r="DB85" s="16">
        <f t="shared" si="28"/>
        <v>303.40000000000003</v>
      </c>
      <c r="DC85" s="16">
        <f t="shared" si="28"/>
        <v>149</v>
      </c>
      <c r="DD85" s="16">
        <f t="shared" si="28"/>
        <v>153.19999999999999</v>
      </c>
      <c r="DE85" s="16">
        <f t="shared" si="28"/>
        <v>399.8</v>
      </c>
      <c r="DF85" s="16">
        <f t="shared" si="28"/>
        <v>21188.7</v>
      </c>
      <c r="DG85" s="16">
        <f t="shared" si="28"/>
        <v>78</v>
      </c>
      <c r="DH85" s="16">
        <f t="shared" si="28"/>
        <v>1973.7</v>
      </c>
      <c r="DI85" s="16">
        <f t="shared" si="28"/>
        <v>2670.7</v>
      </c>
      <c r="DJ85" s="16">
        <f t="shared" si="28"/>
        <v>636.4</v>
      </c>
      <c r="DK85" s="16">
        <f t="shared" si="28"/>
        <v>468.3</v>
      </c>
      <c r="DL85" s="16">
        <f t="shared" si="28"/>
        <v>5925.0999999999995</v>
      </c>
      <c r="DM85" s="16">
        <f t="shared" si="28"/>
        <v>231</v>
      </c>
      <c r="DN85" s="16">
        <f t="shared" si="28"/>
        <v>1373.5</v>
      </c>
      <c r="DO85" s="16">
        <f t="shared" si="28"/>
        <v>3312.5</v>
      </c>
      <c r="DP85" s="16">
        <f t="shared" si="28"/>
        <v>198.5</v>
      </c>
      <c r="DQ85" s="16">
        <f t="shared" si="28"/>
        <v>655.5</v>
      </c>
      <c r="DR85" s="16">
        <f t="shared" si="28"/>
        <v>1440</v>
      </c>
      <c r="DS85" s="16">
        <f t="shared" si="28"/>
        <v>727.5</v>
      </c>
      <c r="DT85" s="16">
        <f t="shared" si="28"/>
        <v>164</v>
      </c>
      <c r="DU85" s="16">
        <f t="shared" si="28"/>
        <v>365</v>
      </c>
      <c r="DV85" s="16">
        <f t="shared" si="28"/>
        <v>202</v>
      </c>
      <c r="DW85" s="16">
        <f t="shared" si="28"/>
        <v>317.10000000000002</v>
      </c>
      <c r="DX85" s="16">
        <f t="shared" si="28"/>
        <v>154.5</v>
      </c>
      <c r="DY85" s="16">
        <f t="shared" si="28"/>
        <v>323.90000000000003</v>
      </c>
      <c r="DZ85" s="16">
        <f t="shared" si="28"/>
        <v>794.1</v>
      </c>
      <c r="EA85" s="16">
        <f t="shared" ref="EA85:FX85" si="29">EA15</f>
        <v>600.9</v>
      </c>
      <c r="EB85" s="16">
        <f t="shared" si="29"/>
        <v>574.9</v>
      </c>
      <c r="EC85" s="16">
        <f t="shared" si="29"/>
        <v>301.39999999999998</v>
      </c>
      <c r="ED85" s="16">
        <f t="shared" si="29"/>
        <v>1621.8</v>
      </c>
      <c r="EE85" s="16">
        <f t="shared" si="29"/>
        <v>176.5</v>
      </c>
      <c r="EF85" s="16">
        <f t="shared" si="29"/>
        <v>1480.7</v>
      </c>
      <c r="EG85" s="16">
        <f t="shared" si="29"/>
        <v>276.5</v>
      </c>
      <c r="EH85" s="16">
        <f t="shared" si="29"/>
        <v>211</v>
      </c>
      <c r="EI85" s="16">
        <f t="shared" si="29"/>
        <v>14885.5</v>
      </c>
      <c r="EJ85" s="16">
        <f t="shared" si="29"/>
        <v>10081.5</v>
      </c>
      <c r="EK85" s="16">
        <f t="shared" si="29"/>
        <v>698.8</v>
      </c>
      <c r="EL85" s="16">
        <f t="shared" si="29"/>
        <v>472.70000000000005</v>
      </c>
      <c r="EM85" s="16">
        <f t="shared" si="29"/>
        <v>422.7</v>
      </c>
      <c r="EN85" s="16">
        <f t="shared" si="29"/>
        <v>1001</v>
      </c>
      <c r="EO85" s="16">
        <f t="shared" si="29"/>
        <v>361.2</v>
      </c>
      <c r="EP85" s="16">
        <f t="shared" si="29"/>
        <v>382</v>
      </c>
      <c r="EQ85" s="16">
        <f t="shared" si="29"/>
        <v>2637.3999999999996</v>
      </c>
      <c r="ER85" s="16">
        <f t="shared" si="29"/>
        <v>297.09999999999997</v>
      </c>
      <c r="ES85" s="16">
        <f t="shared" si="29"/>
        <v>147</v>
      </c>
      <c r="ET85" s="16">
        <f t="shared" si="29"/>
        <v>218.5</v>
      </c>
      <c r="EU85" s="16">
        <f t="shared" si="29"/>
        <v>573.5</v>
      </c>
      <c r="EV85" s="16">
        <f t="shared" si="29"/>
        <v>72.600000000000009</v>
      </c>
      <c r="EW85" s="16">
        <f t="shared" si="29"/>
        <v>878</v>
      </c>
      <c r="EX85" s="16">
        <f t="shared" si="29"/>
        <v>184.7</v>
      </c>
      <c r="EY85" s="16">
        <f t="shared" si="29"/>
        <v>269.29999999999995</v>
      </c>
      <c r="EZ85" s="16">
        <f t="shared" si="29"/>
        <v>141</v>
      </c>
      <c r="FA85" s="16">
        <f t="shared" si="29"/>
        <v>3460.6</v>
      </c>
      <c r="FB85" s="16">
        <f t="shared" si="29"/>
        <v>355.8</v>
      </c>
      <c r="FC85" s="16">
        <f t="shared" si="29"/>
        <v>2155.4</v>
      </c>
      <c r="FD85" s="16">
        <f t="shared" si="29"/>
        <v>361</v>
      </c>
      <c r="FE85" s="16">
        <f t="shared" si="29"/>
        <v>97</v>
      </c>
      <c r="FF85" s="16">
        <f t="shared" si="29"/>
        <v>201.5</v>
      </c>
      <c r="FG85" s="16">
        <f t="shared" si="29"/>
        <v>126.7</v>
      </c>
      <c r="FH85" s="16">
        <f t="shared" si="29"/>
        <v>79</v>
      </c>
      <c r="FI85" s="16">
        <f t="shared" si="29"/>
        <v>1853</v>
      </c>
      <c r="FJ85" s="16">
        <f t="shared" si="29"/>
        <v>2032.8999999999999</v>
      </c>
      <c r="FK85" s="16">
        <f t="shared" si="29"/>
        <v>2538.8000000000002</v>
      </c>
      <c r="FL85" s="16">
        <f t="shared" si="29"/>
        <v>7568</v>
      </c>
      <c r="FM85" s="16">
        <f t="shared" si="29"/>
        <v>3895.7</v>
      </c>
      <c r="FN85" s="16">
        <f t="shared" si="29"/>
        <v>22028.799999999999</v>
      </c>
      <c r="FO85" s="16">
        <f t="shared" si="29"/>
        <v>1127.3000000000002</v>
      </c>
      <c r="FP85" s="16">
        <f t="shared" si="29"/>
        <v>2235.4</v>
      </c>
      <c r="FQ85" s="16">
        <f t="shared" si="29"/>
        <v>933.1</v>
      </c>
      <c r="FR85" s="16">
        <f t="shared" si="29"/>
        <v>173.5</v>
      </c>
      <c r="FS85" s="16">
        <f t="shared" si="29"/>
        <v>209.8</v>
      </c>
      <c r="FT85" s="16">
        <f t="shared" si="29"/>
        <v>66.400000000000006</v>
      </c>
      <c r="FU85" s="16">
        <f t="shared" si="29"/>
        <v>857.6</v>
      </c>
      <c r="FV85" s="16">
        <f t="shared" si="29"/>
        <v>728.7</v>
      </c>
      <c r="FW85" s="16">
        <f t="shared" si="29"/>
        <v>188</v>
      </c>
      <c r="FX85" s="16">
        <f t="shared" si="29"/>
        <v>59</v>
      </c>
      <c r="FY85" s="48"/>
      <c r="FZ85" s="16">
        <f t="shared" ref="FZ85:FZ90" si="30">SUM(C85:FX85)</f>
        <v>833918.99999999965</v>
      </c>
      <c r="GA85" s="97"/>
      <c r="GB85" s="48"/>
      <c r="GC85" s="48"/>
      <c r="GD85" s="48"/>
      <c r="GE85" s="6"/>
      <c r="GF85" s="6"/>
      <c r="GG85" s="4"/>
      <c r="GH85" s="4"/>
      <c r="GI85" s="4"/>
      <c r="GJ85" s="4"/>
      <c r="GK85" s="4"/>
      <c r="GL85" s="4"/>
      <c r="GM85" s="4"/>
    </row>
    <row r="86" spans="1:256" x14ac:dyDescent="0.25">
      <c r="A86" s="2" t="s">
        <v>374</v>
      </c>
      <c r="B86" s="13" t="s">
        <v>375</v>
      </c>
      <c r="C86" s="16">
        <f t="shared" ref="C86:BN89" si="31">C23</f>
        <v>6370</v>
      </c>
      <c r="D86" s="16">
        <f t="shared" si="31"/>
        <v>37392</v>
      </c>
      <c r="E86" s="16">
        <f t="shared" si="31"/>
        <v>6075.5</v>
      </c>
      <c r="F86" s="16">
        <f t="shared" si="31"/>
        <v>18594</v>
      </c>
      <c r="G86" s="16">
        <f t="shared" si="31"/>
        <v>1069</v>
      </c>
      <c r="H86" s="16">
        <f t="shared" si="31"/>
        <v>1019</v>
      </c>
      <c r="I86" s="16">
        <f t="shared" si="31"/>
        <v>8482.5</v>
      </c>
      <c r="J86" s="16">
        <f t="shared" si="31"/>
        <v>2302</v>
      </c>
      <c r="K86" s="16">
        <f t="shared" si="31"/>
        <v>271</v>
      </c>
      <c r="L86" s="16">
        <f t="shared" si="31"/>
        <v>2402.5</v>
      </c>
      <c r="M86" s="16">
        <f t="shared" si="31"/>
        <v>1210.5</v>
      </c>
      <c r="N86" s="16">
        <f t="shared" si="31"/>
        <v>54233</v>
      </c>
      <c r="O86" s="16">
        <f t="shared" si="31"/>
        <v>14424.5</v>
      </c>
      <c r="P86" s="16">
        <f t="shared" si="31"/>
        <v>220.5</v>
      </c>
      <c r="Q86" s="16">
        <f t="shared" si="31"/>
        <v>37464.5</v>
      </c>
      <c r="R86" s="16">
        <f t="shared" si="31"/>
        <v>508</v>
      </c>
      <c r="S86" s="16">
        <f t="shared" si="31"/>
        <v>1680.5</v>
      </c>
      <c r="T86" s="16">
        <f t="shared" si="31"/>
        <v>139</v>
      </c>
      <c r="U86" s="16">
        <f t="shared" si="31"/>
        <v>53</v>
      </c>
      <c r="V86" s="16">
        <f t="shared" si="31"/>
        <v>277</v>
      </c>
      <c r="W86" s="16">
        <f t="shared" si="31"/>
        <v>80</v>
      </c>
      <c r="X86" s="16">
        <f t="shared" si="31"/>
        <v>39</v>
      </c>
      <c r="Y86" s="16">
        <f t="shared" si="31"/>
        <v>454.5</v>
      </c>
      <c r="Z86" s="16">
        <f t="shared" si="31"/>
        <v>213.5</v>
      </c>
      <c r="AA86" s="16">
        <f t="shared" si="31"/>
        <v>31033.5</v>
      </c>
      <c r="AB86" s="16">
        <f t="shared" si="31"/>
        <v>29992.5</v>
      </c>
      <c r="AC86" s="16">
        <f t="shared" si="31"/>
        <v>984</v>
      </c>
      <c r="AD86" s="16">
        <f t="shared" si="31"/>
        <v>1250.5</v>
      </c>
      <c r="AE86" s="16">
        <f t="shared" si="31"/>
        <v>102.5</v>
      </c>
      <c r="AF86" s="16">
        <f t="shared" si="31"/>
        <v>181.5</v>
      </c>
      <c r="AG86" s="16">
        <f t="shared" si="31"/>
        <v>658</v>
      </c>
      <c r="AH86" s="16">
        <f t="shared" si="31"/>
        <v>1073</v>
      </c>
      <c r="AI86" s="16">
        <f t="shared" si="31"/>
        <v>326</v>
      </c>
      <c r="AJ86" s="16">
        <f t="shared" si="31"/>
        <v>146</v>
      </c>
      <c r="AK86" s="16">
        <f t="shared" si="31"/>
        <v>191</v>
      </c>
      <c r="AL86" s="16">
        <f t="shared" si="31"/>
        <v>247.5</v>
      </c>
      <c r="AM86" s="16">
        <f t="shared" si="31"/>
        <v>421.5</v>
      </c>
      <c r="AN86" s="16">
        <f t="shared" si="31"/>
        <v>366</v>
      </c>
      <c r="AO86" s="16">
        <f t="shared" si="31"/>
        <v>4676.5</v>
      </c>
      <c r="AP86" s="16">
        <f t="shared" si="31"/>
        <v>86844</v>
      </c>
      <c r="AQ86" s="16">
        <f t="shared" si="31"/>
        <v>218.5</v>
      </c>
      <c r="AR86" s="16">
        <f t="shared" si="31"/>
        <v>63331</v>
      </c>
      <c r="AS86" s="16">
        <f t="shared" si="31"/>
        <v>6556.5</v>
      </c>
      <c r="AT86" s="16">
        <f t="shared" si="31"/>
        <v>2197</v>
      </c>
      <c r="AU86" s="16">
        <f t="shared" si="31"/>
        <v>223</v>
      </c>
      <c r="AV86" s="16">
        <f t="shared" si="31"/>
        <v>309.5</v>
      </c>
      <c r="AW86" s="16">
        <f t="shared" si="31"/>
        <v>227.5</v>
      </c>
      <c r="AX86" s="16">
        <f t="shared" si="31"/>
        <v>37.5</v>
      </c>
      <c r="AY86" s="16">
        <f t="shared" si="31"/>
        <v>444.5</v>
      </c>
      <c r="AZ86" s="16">
        <f t="shared" si="31"/>
        <v>11347.5</v>
      </c>
      <c r="BA86" s="16">
        <f t="shared" si="31"/>
        <v>9292.5</v>
      </c>
      <c r="BB86" s="16">
        <f t="shared" si="31"/>
        <v>8083.5</v>
      </c>
      <c r="BC86" s="16">
        <f t="shared" si="31"/>
        <v>24645.5</v>
      </c>
      <c r="BD86" s="16">
        <f t="shared" si="31"/>
        <v>5167</v>
      </c>
      <c r="BE86" s="16">
        <f t="shared" si="31"/>
        <v>1393</v>
      </c>
      <c r="BF86" s="16">
        <f t="shared" si="31"/>
        <v>24709</v>
      </c>
      <c r="BG86" s="16">
        <f t="shared" si="31"/>
        <v>1038.5</v>
      </c>
      <c r="BH86" s="16">
        <f t="shared" si="31"/>
        <v>575.5</v>
      </c>
      <c r="BI86" s="16">
        <f t="shared" si="31"/>
        <v>226.5</v>
      </c>
      <c r="BJ86" s="16">
        <f t="shared" si="31"/>
        <v>6433</v>
      </c>
      <c r="BK86" s="16">
        <f t="shared" si="31"/>
        <v>17504</v>
      </c>
      <c r="BL86" s="16">
        <f t="shared" si="31"/>
        <v>197</v>
      </c>
      <c r="BM86" s="16">
        <f t="shared" si="31"/>
        <v>264.5</v>
      </c>
      <c r="BN86" s="16">
        <f t="shared" si="31"/>
        <v>3495</v>
      </c>
      <c r="BO86" s="16">
        <f t="shared" ref="BO86:DZ89" si="32">BO23</f>
        <v>1308.5</v>
      </c>
      <c r="BP86" s="16">
        <f t="shared" si="32"/>
        <v>211</v>
      </c>
      <c r="BQ86" s="16">
        <f t="shared" si="32"/>
        <v>5517</v>
      </c>
      <c r="BR86" s="16">
        <f t="shared" si="32"/>
        <v>4650</v>
      </c>
      <c r="BS86" s="16">
        <f t="shared" si="32"/>
        <v>1232.5</v>
      </c>
      <c r="BT86" s="16">
        <f t="shared" si="32"/>
        <v>457.5</v>
      </c>
      <c r="BU86" s="16">
        <f t="shared" si="32"/>
        <v>435.5</v>
      </c>
      <c r="BV86" s="16">
        <f t="shared" si="32"/>
        <v>1305.5</v>
      </c>
      <c r="BW86" s="16">
        <f t="shared" si="32"/>
        <v>2027</v>
      </c>
      <c r="BX86" s="16">
        <f t="shared" si="32"/>
        <v>78.5</v>
      </c>
      <c r="BY86" s="16">
        <f t="shared" si="32"/>
        <v>495</v>
      </c>
      <c r="BZ86" s="16">
        <f t="shared" si="32"/>
        <v>200</v>
      </c>
      <c r="CA86" s="16">
        <f t="shared" si="32"/>
        <v>158.5</v>
      </c>
      <c r="CB86" s="16">
        <f t="shared" si="32"/>
        <v>79941</v>
      </c>
      <c r="CC86" s="16">
        <f t="shared" si="32"/>
        <v>173</v>
      </c>
      <c r="CD86" s="16">
        <f t="shared" si="32"/>
        <v>47.5</v>
      </c>
      <c r="CE86" s="16">
        <f t="shared" si="32"/>
        <v>141</v>
      </c>
      <c r="CF86" s="16">
        <f t="shared" si="32"/>
        <v>112.5</v>
      </c>
      <c r="CG86" s="16">
        <f t="shared" si="32"/>
        <v>209.5</v>
      </c>
      <c r="CH86" s="16">
        <f t="shared" si="32"/>
        <v>112.5</v>
      </c>
      <c r="CI86" s="16">
        <f t="shared" si="32"/>
        <v>703</v>
      </c>
      <c r="CJ86" s="16">
        <f t="shared" si="32"/>
        <v>1007.5</v>
      </c>
      <c r="CK86" s="16">
        <f t="shared" si="32"/>
        <v>4473</v>
      </c>
      <c r="CL86" s="16">
        <f t="shared" si="32"/>
        <v>1366</v>
      </c>
      <c r="CM86" s="16">
        <f t="shared" si="32"/>
        <v>784.5</v>
      </c>
      <c r="CN86" s="16">
        <f t="shared" si="32"/>
        <v>29377</v>
      </c>
      <c r="CO86" s="16">
        <f t="shared" si="32"/>
        <v>15434</v>
      </c>
      <c r="CP86" s="16">
        <f t="shared" si="32"/>
        <v>1075</v>
      </c>
      <c r="CQ86" s="16">
        <f t="shared" si="32"/>
        <v>891.5</v>
      </c>
      <c r="CR86" s="16">
        <f t="shared" si="32"/>
        <v>187</v>
      </c>
      <c r="CS86" s="16">
        <f t="shared" si="32"/>
        <v>366</v>
      </c>
      <c r="CT86" s="16">
        <f t="shared" si="32"/>
        <v>108.5</v>
      </c>
      <c r="CU86" s="16">
        <f t="shared" si="32"/>
        <v>65</v>
      </c>
      <c r="CV86" s="16">
        <f t="shared" si="32"/>
        <v>42</v>
      </c>
      <c r="CW86" s="16">
        <f t="shared" si="32"/>
        <v>195.5</v>
      </c>
      <c r="CX86" s="16">
        <f t="shared" si="32"/>
        <v>456</v>
      </c>
      <c r="CY86" s="16">
        <f t="shared" si="32"/>
        <v>43</v>
      </c>
      <c r="CZ86" s="16">
        <f t="shared" si="32"/>
        <v>2080</v>
      </c>
      <c r="DA86" s="16">
        <f t="shared" si="32"/>
        <v>190.5</v>
      </c>
      <c r="DB86" s="16">
        <f t="shared" si="32"/>
        <v>303.5</v>
      </c>
      <c r="DC86" s="16">
        <f t="shared" si="32"/>
        <v>150.5</v>
      </c>
      <c r="DD86" s="16">
        <f t="shared" si="32"/>
        <v>149.5</v>
      </c>
      <c r="DE86" s="16">
        <f t="shared" si="32"/>
        <v>382</v>
      </c>
      <c r="DF86" s="16">
        <f t="shared" si="32"/>
        <v>21119</v>
      </c>
      <c r="DG86" s="16">
        <f t="shared" si="32"/>
        <v>80.5</v>
      </c>
      <c r="DH86" s="16">
        <f t="shared" si="32"/>
        <v>1989</v>
      </c>
      <c r="DI86" s="16">
        <f t="shared" si="32"/>
        <v>2641.5</v>
      </c>
      <c r="DJ86" s="16">
        <f t="shared" si="32"/>
        <v>633.5</v>
      </c>
      <c r="DK86" s="16">
        <f t="shared" si="32"/>
        <v>465.5</v>
      </c>
      <c r="DL86" s="16">
        <f t="shared" si="32"/>
        <v>5892.5</v>
      </c>
      <c r="DM86" s="16">
        <f t="shared" si="32"/>
        <v>236.5</v>
      </c>
      <c r="DN86" s="16">
        <f t="shared" si="32"/>
        <v>1374</v>
      </c>
      <c r="DO86" s="16">
        <f t="shared" si="32"/>
        <v>3256</v>
      </c>
      <c r="DP86" s="16">
        <f t="shared" si="32"/>
        <v>196.5</v>
      </c>
      <c r="DQ86" s="16">
        <f t="shared" si="32"/>
        <v>655.5</v>
      </c>
      <c r="DR86" s="16">
        <f t="shared" si="32"/>
        <v>1425.5</v>
      </c>
      <c r="DS86" s="16">
        <f t="shared" si="32"/>
        <v>740</v>
      </c>
      <c r="DT86" s="16">
        <f t="shared" si="32"/>
        <v>167</v>
      </c>
      <c r="DU86" s="16">
        <f t="shared" si="32"/>
        <v>360</v>
      </c>
      <c r="DV86" s="16">
        <f t="shared" si="32"/>
        <v>209</v>
      </c>
      <c r="DW86" s="16">
        <f t="shared" si="32"/>
        <v>321</v>
      </c>
      <c r="DX86" s="16">
        <f t="shared" si="32"/>
        <v>157.5</v>
      </c>
      <c r="DY86" s="16">
        <f t="shared" si="32"/>
        <v>330.5</v>
      </c>
      <c r="DZ86" s="16">
        <f t="shared" si="32"/>
        <v>802</v>
      </c>
      <c r="EA86" s="16">
        <f t="shared" ref="EA86:FX89" si="33">EA23</f>
        <v>624.5</v>
      </c>
      <c r="EB86" s="16">
        <f t="shared" si="33"/>
        <v>596</v>
      </c>
      <c r="EC86" s="16">
        <f t="shared" si="33"/>
        <v>311</v>
      </c>
      <c r="ED86" s="16">
        <f t="shared" si="33"/>
        <v>1638</v>
      </c>
      <c r="EE86" s="16">
        <f t="shared" si="33"/>
        <v>177.5</v>
      </c>
      <c r="EF86" s="16">
        <f t="shared" si="33"/>
        <v>1484.5</v>
      </c>
      <c r="EG86" s="16">
        <f t="shared" si="33"/>
        <v>280.5</v>
      </c>
      <c r="EH86" s="16">
        <f t="shared" si="33"/>
        <v>214</v>
      </c>
      <c r="EI86" s="16">
        <f t="shared" si="33"/>
        <v>15221.5</v>
      </c>
      <c r="EJ86" s="16">
        <f t="shared" si="33"/>
        <v>9946</v>
      </c>
      <c r="EK86" s="16">
        <f t="shared" si="33"/>
        <v>707</v>
      </c>
      <c r="EL86" s="16">
        <f t="shared" si="33"/>
        <v>475</v>
      </c>
      <c r="EM86" s="16">
        <f t="shared" si="33"/>
        <v>422</v>
      </c>
      <c r="EN86" s="16">
        <f t="shared" si="33"/>
        <v>998</v>
      </c>
      <c r="EO86" s="16">
        <f t="shared" si="33"/>
        <v>358.5</v>
      </c>
      <c r="EP86" s="16">
        <f t="shared" si="33"/>
        <v>385.5</v>
      </c>
      <c r="EQ86" s="16">
        <f t="shared" si="33"/>
        <v>2613.5</v>
      </c>
      <c r="ER86" s="16">
        <f t="shared" si="33"/>
        <v>290.5</v>
      </c>
      <c r="ES86" s="16">
        <f t="shared" si="33"/>
        <v>141</v>
      </c>
      <c r="ET86" s="16">
        <f t="shared" si="33"/>
        <v>215</v>
      </c>
      <c r="EU86" s="16">
        <f t="shared" si="33"/>
        <v>570.5</v>
      </c>
      <c r="EV86" s="16">
        <f t="shared" si="33"/>
        <v>72</v>
      </c>
      <c r="EW86" s="16">
        <f t="shared" si="33"/>
        <v>894</v>
      </c>
      <c r="EX86" s="16">
        <f t="shared" si="33"/>
        <v>171.5</v>
      </c>
      <c r="EY86" s="16">
        <f t="shared" si="33"/>
        <v>260</v>
      </c>
      <c r="EZ86" s="16">
        <f t="shared" si="33"/>
        <v>142</v>
      </c>
      <c r="FA86" s="16">
        <f t="shared" si="33"/>
        <v>3452</v>
      </c>
      <c r="FB86" s="16">
        <f t="shared" si="33"/>
        <v>340.5</v>
      </c>
      <c r="FC86" s="16">
        <f t="shared" si="33"/>
        <v>2135</v>
      </c>
      <c r="FD86" s="16">
        <f t="shared" si="33"/>
        <v>361.5</v>
      </c>
      <c r="FE86" s="16">
        <f t="shared" si="33"/>
        <v>94</v>
      </c>
      <c r="FF86" s="16">
        <f t="shared" si="33"/>
        <v>202.5</v>
      </c>
      <c r="FG86" s="16">
        <f t="shared" si="33"/>
        <v>128</v>
      </c>
      <c r="FH86" s="16">
        <f t="shared" si="33"/>
        <v>80</v>
      </c>
      <c r="FI86" s="16">
        <f t="shared" si="33"/>
        <v>1840</v>
      </c>
      <c r="FJ86" s="16">
        <f t="shared" si="33"/>
        <v>1983</v>
      </c>
      <c r="FK86" s="16">
        <f t="shared" si="33"/>
        <v>2526.5</v>
      </c>
      <c r="FL86" s="16">
        <f t="shared" si="33"/>
        <v>7095</v>
      </c>
      <c r="FM86" s="16">
        <f t="shared" si="33"/>
        <v>3847</v>
      </c>
      <c r="FN86" s="16">
        <f t="shared" si="33"/>
        <v>22102</v>
      </c>
      <c r="FO86" s="16">
        <f t="shared" si="33"/>
        <v>1109.5</v>
      </c>
      <c r="FP86" s="16">
        <f t="shared" si="33"/>
        <v>2254.5</v>
      </c>
      <c r="FQ86" s="16">
        <f t="shared" si="33"/>
        <v>940.5</v>
      </c>
      <c r="FR86" s="16">
        <f t="shared" si="33"/>
        <v>175.5</v>
      </c>
      <c r="FS86" s="16">
        <f t="shared" si="33"/>
        <v>210.5</v>
      </c>
      <c r="FT86" s="16">
        <f t="shared" si="33"/>
        <v>73</v>
      </c>
      <c r="FU86" s="16">
        <f t="shared" si="33"/>
        <v>849</v>
      </c>
      <c r="FV86" s="16">
        <f t="shared" si="33"/>
        <v>713.5</v>
      </c>
      <c r="FW86" s="16">
        <f t="shared" si="33"/>
        <v>184</v>
      </c>
      <c r="FX86" s="16">
        <f t="shared" si="33"/>
        <v>59</v>
      </c>
      <c r="FY86" s="4"/>
      <c r="FZ86" s="16">
        <f t="shared" si="30"/>
        <v>835048</v>
      </c>
      <c r="GA86" s="97"/>
      <c r="GB86" s="48"/>
      <c r="GC86" s="48"/>
      <c r="GD86" s="48"/>
      <c r="GE86" s="4"/>
      <c r="GF86" s="4"/>
      <c r="GG86" s="4"/>
      <c r="GH86" s="4"/>
      <c r="GI86" s="4"/>
      <c r="GJ86" s="4"/>
      <c r="GK86" s="4"/>
      <c r="GL86" s="4"/>
      <c r="GM86" s="4"/>
    </row>
    <row r="87" spans="1:256" x14ac:dyDescent="0.25">
      <c r="A87" s="2" t="s">
        <v>376</v>
      </c>
      <c r="B87" s="13" t="s">
        <v>377</v>
      </c>
      <c r="C87" s="16">
        <f t="shared" si="31"/>
        <v>6239</v>
      </c>
      <c r="D87" s="16">
        <f t="shared" si="31"/>
        <v>37663</v>
      </c>
      <c r="E87" s="16">
        <f t="shared" si="31"/>
        <v>6398</v>
      </c>
      <c r="F87" s="16">
        <f t="shared" si="31"/>
        <v>17953.5</v>
      </c>
      <c r="G87" s="16">
        <f t="shared" si="31"/>
        <v>999.5</v>
      </c>
      <c r="H87" s="16">
        <f t="shared" si="31"/>
        <v>993.5</v>
      </c>
      <c r="I87" s="16">
        <f t="shared" si="31"/>
        <v>8618.5</v>
      </c>
      <c r="J87" s="16">
        <f t="shared" si="31"/>
        <v>2333</v>
      </c>
      <c r="K87" s="16">
        <f t="shared" si="31"/>
        <v>290</v>
      </c>
      <c r="L87" s="16">
        <f t="shared" si="31"/>
        <v>2427</v>
      </c>
      <c r="M87" s="16">
        <f t="shared" si="31"/>
        <v>1242</v>
      </c>
      <c r="N87" s="16">
        <f t="shared" si="31"/>
        <v>54178</v>
      </c>
      <c r="O87" s="16">
        <f t="shared" si="31"/>
        <v>14606.5</v>
      </c>
      <c r="P87" s="16">
        <f t="shared" si="31"/>
        <v>184</v>
      </c>
      <c r="Q87" s="16">
        <f t="shared" si="31"/>
        <v>37304</v>
      </c>
      <c r="R87" s="16">
        <f t="shared" si="31"/>
        <v>500.5</v>
      </c>
      <c r="S87" s="16">
        <f t="shared" si="31"/>
        <v>1658.5</v>
      </c>
      <c r="T87" s="16">
        <f t="shared" si="31"/>
        <v>151</v>
      </c>
      <c r="U87" s="16">
        <f t="shared" si="31"/>
        <v>52</v>
      </c>
      <c r="V87" s="16">
        <f t="shared" si="31"/>
        <v>276.5</v>
      </c>
      <c r="W87" s="16">
        <f t="shared" si="31"/>
        <v>41.5</v>
      </c>
      <c r="X87" s="16">
        <f t="shared" si="31"/>
        <v>38</v>
      </c>
      <c r="Y87" s="16">
        <f t="shared" si="31"/>
        <v>456.5</v>
      </c>
      <c r="Z87" s="16">
        <f t="shared" si="31"/>
        <v>243.5</v>
      </c>
      <c r="AA87" s="16">
        <f t="shared" si="31"/>
        <v>30590.5</v>
      </c>
      <c r="AB87" s="16">
        <f t="shared" si="31"/>
        <v>29613.5</v>
      </c>
      <c r="AC87" s="16">
        <f t="shared" si="31"/>
        <v>968.5</v>
      </c>
      <c r="AD87" s="16">
        <f t="shared" si="31"/>
        <v>1210</v>
      </c>
      <c r="AE87" s="16">
        <f t="shared" si="31"/>
        <v>98</v>
      </c>
      <c r="AF87" s="16">
        <f t="shared" si="31"/>
        <v>165</v>
      </c>
      <c r="AG87" s="16">
        <f t="shared" si="31"/>
        <v>689</v>
      </c>
      <c r="AH87" s="16">
        <f t="shared" si="31"/>
        <v>1029</v>
      </c>
      <c r="AI87" s="16">
        <f t="shared" si="31"/>
        <v>334.5</v>
      </c>
      <c r="AJ87" s="16">
        <f t="shared" si="31"/>
        <v>154.5</v>
      </c>
      <c r="AK87" s="16">
        <f t="shared" si="31"/>
        <v>201.5</v>
      </c>
      <c r="AL87" s="16">
        <f t="shared" si="31"/>
        <v>271.5</v>
      </c>
      <c r="AM87" s="16">
        <f t="shared" si="31"/>
        <v>434.5</v>
      </c>
      <c r="AN87" s="16">
        <f t="shared" si="31"/>
        <v>353</v>
      </c>
      <c r="AO87" s="16">
        <f t="shared" si="31"/>
        <v>4622</v>
      </c>
      <c r="AP87" s="16">
        <f t="shared" si="31"/>
        <v>86729.5</v>
      </c>
      <c r="AQ87" s="16">
        <f t="shared" si="31"/>
        <v>219</v>
      </c>
      <c r="AR87" s="16">
        <f t="shared" si="31"/>
        <v>62855.5</v>
      </c>
      <c r="AS87" s="16">
        <f t="shared" si="31"/>
        <v>6633</v>
      </c>
      <c r="AT87" s="16">
        <f t="shared" si="31"/>
        <v>2235</v>
      </c>
      <c r="AU87" s="16">
        <f t="shared" si="31"/>
        <v>234</v>
      </c>
      <c r="AV87" s="16">
        <f t="shared" si="31"/>
        <v>288.5</v>
      </c>
      <c r="AW87" s="16">
        <f t="shared" si="31"/>
        <v>224.5</v>
      </c>
      <c r="AX87" s="16">
        <f t="shared" si="31"/>
        <v>46.5</v>
      </c>
      <c r="AY87" s="16">
        <f t="shared" si="31"/>
        <v>442</v>
      </c>
      <c r="AZ87" s="16">
        <f t="shared" si="31"/>
        <v>11521</v>
      </c>
      <c r="BA87" s="16">
        <f t="shared" si="31"/>
        <v>9175.5</v>
      </c>
      <c r="BB87" s="16">
        <f t="shared" si="31"/>
        <v>7941</v>
      </c>
      <c r="BC87" s="16">
        <f t="shared" si="31"/>
        <v>25237.5</v>
      </c>
      <c r="BD87" s="16">
        <f t="shared" si="31"/>
        <v>5120.5</v>
      </c>
      <c r="BE87" s="16">
        <f t="shared" si="31"/>
        <v>1454</v>
      </c>
      <c r="BF87" s="16">
        <f t="shared" si="31"/>
        <v>24172.5</v>
      </c>
      <c r="BG87" s="16">
        <f t="shared" si="31"/>
        <v>1013.5</v>
      </c>
      <c r="BH87" s="16">
        <f t="shared" si="31"/>
        <v>533.5</v>
      </c>
      <c r="BI87" s="16">
        <f t="shared" si="31"/>
        <v>222.5</v>
      </c>
      <c r="BJ87" s="16">
        <f t="shared" si="31"/>
        <v>6527.5</v>
      </c>
      <c r="BK87" s="16">
        <f t="shared" si="31"/>
        <v>17023.5</v>
      </c>
      <c r="BL87" s="16">
        <f t="shared" si="31"/>
        <v>186</v>
      </c>
      <c r="BM87" s="16">
        <f t="shared" si="31"/>
        <v>282</v>
      </c>
      <c r="BN87" s="16">
        <f t="shared" si="31"/>
        <v>3544</v>
      </c>
      <c r="BO87" s="16">
        <f t="shared" si="32"/>
        <v>1341.5</v>
      </c>
      <c r="BP87" s="16">
        <f t="shared" si="32"/>
        <v>205</v>
      </c>
      <c r="BQ87" s="16">
        <f t="shared" si="32"/>
        <v>5502</v>
      </c>
      <c r="BR87" s="16">
        <f t="shared" si="32"/>
        <v>4677</v>
      </c>
      <c r="BS87" s="16">
        <f t="shared" si="32"/>
        <v>1157.5</v>
      </c>
      <c r="BT87" s="16">
        <f t="shared" si="32"/>
        <v>452</v>
      </c>
      <c r="BU87" s="16">
        <f t="shared" si="32"/>
        <v>408</v>
      </c>
      <c r="BV87" s="16">
        <f t="shared" si="32"/>
        <v>1304.5</v>
      </c>
      <c r="BW87" s="16">
        <f t="shared" si="32"/>
        <v>2009</v>
      </c>
      <c r="BX87" s="16">
        <f t="shared" si="32"/>
        <v>70</v>
      </c>
      <c r="BY87" s="16">
        <f t="shared" si="32"/>
        <v>488</v>
      </c>
      <c r="BZ87" s="16">
        <f t="shared" si="32"/>
        <v>207</v>
      </c>
      <c r="CA87" s="16">
        <f t="shared" si="32"/>
        <v>165</v>
      </c>
      <c r="CB87" s="16">
        <f t="shared" si="32"/>
        <v>80215</v>
      </c>
      <c r="CC87" s="16">
        <f t="shared" si="32"/>
        <v>175</v>
      </c>
      <c r="CD87" s="16">
        <f t="shared" si="32"/>
        <v>48</v>
      </c>
      <c r="CE87" s="16">
        <f t="shared" si="32"/>
        <v>149.5</v>
      </c>
      <c r="CF87" s="16">
        <f t="shared" si="32"/>
        <v>115.5</v>
      </c>
      <c r="CG87" s="16">
        <f t="shared" si="32"/>
        <v>216.5</v>
      </c>
      <c r="CH87" s="16">
        <f t="shared" si="32"/>
        <v>96</v>
      </c>
      <c r="CI87" s="16">
        <f t="shared" si="32"/>
        <v>726.5</v>
      </c>
      <c r="CJ87" s="16">
        <f t="shared" si="32"/>
        <v>972</v>
      </c>
      <c r="CK87" s="16">
        <f t="shared" si="32"/>
        <v>4476.5</v>
      </c>
      <c r="CL87" s="16">
        <f t="shared" si="32"/>
        <v>1374</v>
      </c>
      <c r="CM87" s="16">
        <f t="shared" si="32"/>
        <v>778</v>
      </c>
      <c r="CN87" s="16">
        <f t="shared" si="32"/>
        <v>29003.5</v>
      </c>
      <c r="CO87" s="16">
        <f t="shared" si="32"/>
        <v>15266</v>
      </c>
      <c r="CP87" s="16">
        <f t="shared" si="32"/>
        <v>1073</v>
      </c>
      <c r="CQ87" s="16">
        <f t="shared" si="32"/>
        <v>934</v>
      </c>
      <c r="CR87" s="16">
        <f t="shared" si="32"/>
        <v>177</v>
      </c>
      <c r="CS87" s="16">
        <f t="shared" si="32"/>
        <v>372</v>
      </c>
      <c r="CT87" s="16">
        <f t="shared" si="32"/>
        <v>105.5</v>
      </c>
      <c r="CU87" s="16">
        <f t="shared" si="32"/>
        <v>79</v>
      </c>
      <c r="CV87" s="16">
        <f t="shared" si="32"/>
        <v>43</v>
      </c>
      <c r="CW87" s="16">
        <f t="shared" si="32"/>
        <v>190</v>
      </c>
      <c r="CX87" s="16">
        <f t="shared" si="32"/>
        <v>478</v>
      </c>
      <c r="CY87" s="16">
        <f t="shared" si="32"/>
        <v>42</v>
      </c>
      <c r="CZ87" s="16">
        <f t="shared" si="32"/>
        <v>2136</v>
      </c>
      <c r="DA87" s="16">
        <f t="shared" si="32"/>
        <v>183.5</v>
      </c>
      <c r="DB87" s="16">
        <f t="shared" si="32"/>
        <v>304.5</v>
      </c>
      <c r="DC87" s="16">
        <f t="shared" si="32"/>
        <v>155</v>
      </c>
      <c r="DD87" s="16">
        <f t="shared" si="32"/>
        <v>162.5</v>
      </c>
      <c r="DE87" s="16">
        <f t="shared" si="32"/>
        <v>428.5</v>
      </c>
      <c r="DF87" s="16">
        <f t="shared" si="32"/>
        <v>20793</v>
      </c>
      <c r="DG87" s="16">
        <f t="shared" si="32"/>
        <v>95</v>
      </c>
      <c r="DH87" s="16">
        <f t="shared" si="32"/>
        <v>2100</v>
      </c>
      <c r="DI87" s="16">
        <f t="shared" si="32"/>
        <v>2668.5</v>
      </c>
      <c r="DJ87" s="16">
        <f t="shared" si="32"/>
        <v>653.5</v>
      </c>
      <c r="DK87" s="16">
        <f t="shared" si="32"/>
        <v>452.5</v>
      </c>
      <c r="DL87" s="16">
        <f t="shared" si="32"/>
        <v>5838.5</v>
      </c>
      <c r="DM87" s="16">
        <f t="shared" si="32"/>
        <v>250.5</v>
      </c>
      <c r="DN87" s="16">
        <f t="shared" si="32"/>
        <v>1431.5</v>
      </c>
      <c r="DO87" s="16">
        <f t="shared" si="32"/>
        <v>3171</v>
      </c>
      <c r="DP87" s="16">
        <f t="shared" si="32"/>
        <v>184.5</v>
      </c>
      <c r="DQ87" s="16">
        <f t="shared" si="32"/>
        <v>628</v>
      </c>
      <c r="DR87" s="16">
        <f t="shared" si="32"/>
        <v>1407.5</v>
      </c>
      <c r="DS87" s="16">
        <f t="shared" si="32"/>
        <v>767</v>
      </c>
      <c r="DT87" s="16">
        <f t="shared" si="32"/>
        <v>139</v>
      </c>
      <c r="DU87" s="16">
        <f t="shared" si="32"/>
        <v>386.5</v>
      </c>
      <c r="DV87" s="16">
        <f t="shared" si="32"/>
        <v>212</v>
      </c>
      <c r="DW87" s="16">
        <f t="shared" si="32"/>
        <v>343</v>
      </c>
      <c r="DX87" s="16">
        <f t="shared" si="32"/>
        <v>165.5</v>
      </c>
      <c r="DY87" s="16">
        <f t="shared" si="32"/>
        <v>335</v>
      </c>
      <c r="DZ87" s="16">
        <f t="shared" si="32"/>
        <v>828</v>
      </c>
      <c r="EA87" s="16">
        <f t="shared" si="33"/>
        <v>615</v>
      </c>
      <c r="EB87" s="16">
        <f t="shared" si="33"/>
        <v>584</v>
      </c>
      <c r="EC87" s="16">
        <f t="shared" si="33"/>
        <v>323</v>
      </c>
      <c r="ED87" s="16">
        <f t="shared" si="33"/>
        <v>1651</v>
      </c>
      <c r="EE87" s="16">
        <f t="shared" si="33"/>
        <v>193</v>
      </c>
      <c r="EF87" s="16">
        <f t="shared" si="33"/>
        <v>1477.5</v>
      </c>
      <c r="EG87" s="16">
        <f t="shared" si="33"/>
        <v>283</v>
      </c>
      <c r="EH87" s="16">
        <f t="shared" si="33"/>
        <v>213.5</v>
      </c>
      <c r="EI87" s="16">
        <f t="shared" si="33"/>
        <v>15576</v>
      </c>
      <c r="EJ87" s="16">
        <f t="shared" si="33"/>
        <v>9487</v>
      </c>
      <c r="EK87" s="16">
        <f t="shared" si="33"/>
        <v>707.5</v>
      </c>
      <c r="EL87" s="16">
        <f t="shared" si="33"/>
        <v>470</v>
      </c>
      <c r="EM87" s="16">
        <f t="shared" si="33"/>
        <v>418.5</v>
      </c>
      <c r="EN87" s="16">
        <f t="shared" si="33"/>
        <v>984.5</v>
      </c>
      <c r="EO87" s="16">
        <f t="shared" si="33"/>
        <v>349.5</v>
      </c>
      <c r="EP87" s="16">
        <f t="shared" si="33"/>
        <v>401.5</v>
      </c>
      <c r="EQ87" s="16">
        <f t="shared" si="33"/>
        <v>2636</v>
      </c>
      <c r="ER87" s="16">
        <f t="shared" si="33"/>
        <v>307.5</v>
      </c>
      <c r="ES87" s="16">
        <f t="shared" si="33"/>
        <v>125.5</v>
      </c>
      <c r="ET87" s="16">
        <f t="shared" si="33"/>
        <v>208.5</v>
      </c>
      <c r="EU87" s="16">
        <f t="shared" si="33"/>
        <v>620.5</v>
      </c>
      <c r="EV87" s="16">
        <f t="shared" si="33"/>
        <v>60.5</v>
      </c>
      <c r="EW87" s="16">
        <f t="shared" si="33"/>
        <v>914</v>
      </c>
      <c r="EX87" s="16">
        <f t="shared" si="33"/>
        <v>183.5</v>
      </c>
      <c r="EY87" s="16">
        <f t="shared" si="33"/>
        <v>254</v>
      </c>
      <c r="EZ87" s="16">
        <f t="shared" si="33"/>
        <v>138</v>
      </c>
      <c r="FA87" s="16">
        <f t="shared" si="33"/>
        <v>3439</v>
      </c>
      <c r="FB87" s="16">
        <f t="shared" si="33"/>
        <v>348</v>
      </c>
      <c r="FC87" s="16">
        <f t="shared" si="33"/>
        <v>2225</v>
      </c>
      <c r="FD87" s="16">
        <f t="shared" si="33"/>
        <v>368</v>
      </c>
      <c r="FE87" s="16">
        <f t="shared" si="33"/>
        <v>104</v>
      </c>
      <c r="FF87" s="16">
        <f t="shared" si="33"/>
        <v>211.5</v>
      </c>
      <c r="FG87" s="16">
        <f t="shared" si="33"/>
        <v>117</v>
      </c>
      <c r="FH87" s="16">
        <f t="shared" si="33"/>
        <v>94</v>
      </c>
      <c r="FI87" s="16">
        <f t="shared" si="33"/>
        <v>1863</v>
      </c>
      <c r="FJ87" s="16">
        <f t="shared" si="33"/>
        <v>1932</v>
      </c>
      <c r="FK87" s="16">
        <f t="shared" si="33"/>
        <v>2382</v>
      </c>
      <c r="FL87" s="16">
        <f t="shared" si="33"/>
        <v>6508</v>
      </c>
      <c r="FM87" s="16">
        <f t="shared" si="33"/>
        <v>3716.5</v>
      </c>
      <c r="FN87" s="16">
        <f t="shared" si="33"/>
        <v>22059.5</v>
      </c>
      <c r="FO87" s="16">
        <f t="shared" si="33"/>
        <v>1111.5</v>
      </c>
      <c r="FP87" s="16">
        <f t="shared" si="33"/>
        <v>2308</v>
      </c>
      <c r="FQ87" s="16">
        <f t="shared" si="33"/>
        <v>934</v>
      </c>
      <c r="FR87" s="16">
        <f t="shared" si="33"/>
        <v>169.5</v>
      </c>
      <c r="FS87" s="16">
        <f t="shared" si="33"/>
        <v>194.5</v>
      </c>
      <c r="FT87" s="16">
        <f t="shared" si="33"/>
        <v>72</v>
      </c>
      <c r="FU87" s="16">
        <f t="shared" si="33"/>
        <v>808</v>
      </c>
      <c r="FV87" s="16">
        <f t="shared" si="33"/>
        <v>685.5</v>
      </c>
      <c r="FW87" s="16">
        <f t="shared" si="33"/>
        <v>188</v>
      </c>
      <c r="FX87" s="16">
        <f t="shared" si="33"/>
        <v>52.5</v>
      </c>
      <c r="FY87" s="16"/>
      <c r="FZ87" s="16">
        <f t="shared" si="30"/>
        <v>831830</v>
      </c>
      <c r="GA87" s="18"/>
      <c r="GB87" s="4"/>
      <c r="GC87" s="4"/>
      <c r="GD87" s="4"/>
      <c r="GE87" s="4"/>
      <c r="GF87" s="4"/>
      <c r="GG87" s="4"/>
      <c r="GH87" s="4"/>
      <c r="GI87" s="4"/>
      <c r="GJ87" s="4"/>
      <c r="GK87" s="4"/>
      <c r="GL87" s="4"/>
      <c r="GM87" s="4"/>
    </row>
    <row r="88" spans="1:256" x14ac:dyDescent="0.25">
      <c r="A88" s="2" t="s">
        <v>378</v>
      </c>
      <c r="B88" s="13" t="s">
        <v>379</v>
      </c>
      <c r="C88" s="16">
        <f t="shared" si="31"/>
        <v>6185</v>
      </c>
      <c r="D88" s="16">
        <f t="shared" si="31"/>
        <v>37347</v>
      </c>
      <c r="E88" s="16">
        <f t="shared" si="31"/>
        <v>6785.5</v>
      </c>
      <c r="F88" s="16">
        <f t="shared" si="31"/>
        <v>17127</v>
      </c>
      <c r="G88" s="16">
        <f t="shared" si="31"/>
        <v>1032</v>
      </c>
      <c r="H88" s="16">
        <f t="shared" si="31"/>
        <v>947.5</v>
      </c>
      <c r="I88" s="16">
        <f t="shared" si="31"/>
        <v>8798</v>
      </c>
      <c r="J88" s="16">
        <f t="shared" si="31"/>
        <v>2320</v>
      </c>
      <c r="K88" s="16">
        <f t="shared" si="31"/>
        <v>296.5</v>
      </c>
      <c r="L88" s="16">
        <f t="shared" si="31"/>
        <v>2537.5</v>
      </c>
      <c r="M88" s="16">
        <f t="shared" si="31"/>
        <v>1262</v>
      </c>
      <c r="N88" s="16">
        <f t="shared" si="31"/>
        <v>53997.5</v>
      </c>
      <c r="O88" s="16">
        <f t="shared" si="31"/>
        <v>14786</v>
      </c>
      <c r="P88" s="16">
        <f t="shared" si="31"/>
        <v>184</v>
      </c>
      <c r="Q88" s="16">
        <f t="shared" si="31"/>
        <v>38363</v>
      </c>
      <c r="R88" s="16">
        <f t="shared" si="31"/>
        <v>482</v>
      </c>
      <c r="S88" s="16">
        <f t="shared" si="31"/>
        <v>1629.5</v>
      </c>
      <c r="T88" s="16">
        <f t="shared" si="31"/>
        <v>142</v>
      </c>
      <c r="U88" s="16">
        <f t="shared" si="31"/>
        <v>37</v>
      </c>
      <c r="V88" s="16">
        <f t="shared" si="31"/>
        <v>303</v>
      </c>
      <c r="W88" s="16">
        <f t="shared" si="31"/>
        <v>45</v>
      </c>
      <c r="X88" s="16">
        <f t="shared" si="31"/>
        <v>31.5</v>
      </c>
      <c r="Y88" s="16">
        <f t="shared" si="31"/>
        <v>475</v>
      </c>
      <c r="Z88" s="16">
        <f t="shared" si="31"/>
        <v>240</v>
      </c>
      <c r="AA88" s="16">
        <f t="shared" si="31"/>
        <v>30441</v>
      </c>
      <c r="AB88" s="16">
        <f t="shared" si="31"/>
        <v>29658.5</v>
      </c>
      <c r="AC88" s="16">
        <f t="shared" si="31"/>
        <v>975.5</v>
      </c>
      <c r="AD88" s="16">
        <f t="shared" si="31"/>
        <v>1200</v>
      </c>
      <c r="AE88" s="16">
        <f t="shared" si="31"/>
        <v>99.5</v>
      </c>
      <c r="AF88" s="16">
        <f t="shared" si="31"/>
        <v>165.5</v>
      </c>
      <c r="AG88" s="16">
        <f t="shared" si="31"/>
        <v>738</v>
      </c>
      <c r="AH88" s="16">
        <f t="shared" si="31"/>
        <v>1031</v>
      </c>
      <c r="AI88" s="16">
        <f t="shared" si="31"/>
        <v>352.5</v>
      </c>
      <c r="AJ88" s="16">
        <f t="shared" si="31"/>
        <v>181.5</v>
      </c>
      <c r="AK88" s="16">
        <f t="shared" si="31"/>
        <v>196</v>
      </c>
      <c r="AL88" s="16">
        <f t="shared" si="31"/>
        <v>265</v>
      </c>
      <c r="AM88" s="16">
        <f t="shared" si="31"/>
        <v>438.5</v>
      </c>
      <c r="AN88" s="16">
        <f t="shared" si="31"/>
        <v>361</v>
      </c>
      <c r="AO88" s="16">
        <f t="shared" si="31"/>
        <v>4702.5</v>
      </c>
      <c r="AP88" s="16">
        <f t="shared" si="31"/>
        <v>86524.5</v>
      </c>
      <c r="AQ88" s="16">
        <f t="shared" si="31"/>
        <v>224</v>
      </c>
      <c r="AR88" s="16">
        <f t="shared" si="31"/>
        <v>62717.5</v>
      </c>
      <c r="AS88" s="16">
        <f t="shared" si="31"/>
        <v>6674.5</v>
      </c>
      <c r="AT88" s="16">
        <f t="shared" si="31"/>
        <v>2305.5</v>
      </c>
      <c r="AU88" s="16">
        <f t="shared" si="31"/>
        <v>244</v>
      </c>
      <c r="AV88" s="16">
        <f t="shared" si="31"/>
        <v>290.5</v>
      </c>
      <c r="AW88" s="16">
        <f t="shared" si="31"/>
        <v>211.5</v>
      </c>
      <c r="AX88" s="16">
        <f t="shared" si="31"/>
        <v>33</v>
      </c>
      <c r="AY88" s="16">
        <f t="shared" si="31"/>
        <v>428.5</v>
      </c>
      <c r="AZ88" s="16">
        <f t="shared" si="31"/>
        <v>11642</v>
      </c>
      <c r="BA88" s="16">
        <f t="shared" si="31"/>
        <v>9284.5</v>
      </c>
      <c r="BB88" s="16">
        <f t="shared" si="31"/>
        <v>8039.5</v>
      </c>
      <c r="BC88" s="16">
        <f t="shared" si="31"/>
        <v>26318.5</v>
      </c>
      <c r="BD88" s="16">
        <f t="shared" si="31"/>
        <v>5065.5</v>
      </c>
      <c r="BE88" s="16">
        <f t="shared" si="31"/>
        <v>1360</v>
      </c>
      <c r="BF88" s="16">
        <f t="shared" si="31"/>
        <v>23862</v>
      </c>
      <c r="BG88" s="16">
        <f t="shared" si="31"/>
        <v>965</v>
      </c>
      <c r="BH88" s="16">
        <f t="shared" si="31"/>
        <v>573.5</v>
      </c>
      <c r="BI88" s="16">
        <f t="shared" si="31"/>
        <v>255.5</v>
      </c>
      <c r="BJ88" s="16">
        <f t="shared" si="31"/>
        <v>6348.5</v>
      </c>
      <c r="BK88" s="16">
        <f t="shared" si="31"/>
        <v>16347</v>
      </c>
      <c r="BL88" s="16">
        <f t="shared" si="31"/>
        <v>186</v>
      </c>
      <c r="BM88" s="16">
        <f t="shared" si="31"/>
        <v>282.5</v>
      </c>
      <c r="BN88" s="16">
        <f t="shared" si="31"/>
        <v>3577.5</v>
      </c>
      <c r="BO88" s="16">
        <f t="shared" si="32"/>
        <v>1348.5</v>
      </c>
      <c r="BP88" s="16">
        <f t="shared" si="32"/>
        <v>197.5</v>
      </c>
      <c r="BQ88" s="16">
        <f t="shared" si="32"/>
        <v>5488.5</v>
      </c>
      <c r="BR88" s="16">
        <f t="shared" si="32"/>
        <v>4715.5</v>
      </c>
      <c r="BS88" s="16">
        <f t="shared" si="32"/>
        <v>1082.5</v>
      </c>
      <c r="BT88" s="16">
        <f t="shared" si="32"/>
        <v>449.5</v>
      </c>
      <c r="BU88" s="16">
        <f t="shared" si="32"/>
        <v>407.5</v>
      </c>
      <c r="BV88" s="16">
        <f t="shared" si="32"/>
        <v>1242.5</v>
      </c>
      <c r="BW88" s="16">
        <f t="shared" si="32"/>
        <v>1992.5</v>
      </c>
      <c r="BX88" s="16">
        <f t="shared" si="32"/>
        <v>83.5</v>
      </c>
      <c r="BY88" s="16">
        <f t="shared" si="32"/>
        <v>520.5</v>
      </c>
      <c r="BZ88" s="16">
        <f t="shared" si="32"/>
        <v>211.5</v>
      </c>
      <c r="CA88" s="16">
        <f t="shared" si="32"/>
        <v>166</v>
      </c>
      <c r="CB88" s="16">
        <f t="shared" si="32"/>
        <v>81663.5</v>
      </c>
      <c r="CC88" s="16">
        <f t="shared" si="32"/>
        <v>162</v>
      </c>
      <c r="CD88" s="16">
        <f t="shared" si="32"/>
        <v>45</v>
      </c>
      <c r="CE88" s="16">
        <f t="shared" si="32"/>
        <v>162.5</v>
      </c>
      <c r="CF88" s="16">
        <f t="shared" si="32"/>
        <v>95.5</v>
      </c>
      <c r="CG88" s="16">
        <f t="shared" si="32"/>
        <v>200.5</v>
      </c>
      <c r="CH88" s="16">
        <f t="shared" si="32"/>
        <v>105</v>
      </c>
      <c r="CI88" s="16">
        <f t="shared" si="32"/>
        <v>723.5</v>
      </c>
      <c r="CJ88" s="16">
        <f t="shared" si="32"/>
        <v>936</v>
      </c>
      <c r="CK88" s="16">
        <f t="shared" si="32"/>
        <v>4487</v>
      </c>
      <c r="CL88" s="16">
        <f t="shared" si="32"/>
        <v>1345.5</v>
      </c>
      <c r="CM88" s="16">
        <f t="shared" si="32"/>
        <v>806.5</v>
      </c>
      <c r="CN88" s="16">
        <f t="shared" si="32"/>
        <v>28555.5</v>
      </c>
      <c r="CO88" s="16">
        <f t="shared" si="32"/>
        <v>15388</v>
      </c>
      <c r="CP88" s="16">
        <f t="shared" si="32"/>
        <v>1085.5</v>
      </c>
      <c r="CQ88" s="16">
        <f t="shared" si="32"/>
        <v>986</v>
      </c>
      <c r="CR88" s="16">
        <f t="shared" si="32"/>
        <v>178</v>
      </c>
      <c r="CS88" s="16">
        <f t="shared" si="32"/>
        <v>358</v>
      </c>
      <c r="CT88" s="16">
        <f t="shared" si="32"/>
        <v>111</v>
      </c>
      <c r="CU88" s="16">
        <f t="shared" si="32"/>
        <v>84.5</v>
      </c>
      <c r="CV88" s="16">
        <f t="shared" si="32"/>
        <v>51</v>
      </c>
      <c r="CW88" s="16">
        <f t="shared" si="32"/>
        <v>168.5</v>
      </c>
      <c r="CX88" s="16">
        <f t="shared" si="32"/>
        <v>485.5</v>
      </c>
      <c r="CY88" s="16">
        <f t="shared" si="32"/>
        <v>33</v>
      </c>
      <c r="CZ88" s="16">
        <f t="shared" si="32"/>
        <v>2109.5</v>
      </c>
      <c r="DA88" s="16">
        <f t="shared" si="32"/>
        <v>174</v>
      </c>
      <c r="DB88" s="16">
        <f t="shared" si="32"/>
        <v>300.5</v>
      </c>
      <c r="DC88" s="16">
        <f t="shared" si="32"/>
        <v>156</v>
      </c>
      <c r="DD88" s="16">
        <f t="shared" si="32"/>
        <v>149.5</v>
      </c>
      <c r="DE88" s="16">
        <f t="shared" si="32"/>
        <v>436.5</v>
      </c>
      <c r="DF88" s="16">
        <f t="shared" si="32"/>
        <v>20837.5</v>
      </c>
      <c r="DG88" s="16">
        <f t="shared" si="32"/>
        <v>79</v>
      </c>
      <c r="DH88" s="16">
        <f t="shared" si="32"/>
        <v>2038.5</v>
      </c>
      <c r="DI88" s="16">
        <f t="shared" si="32"/>
        <v>2676.5</v>
      </c>
      <c r="DJ88" s="16">
        <f t="shared" si="32"/>
        <v>685.5</v>
      </c>
      <c r="DK88" s="16">
        <f t="shared" si="32"/>
        <v>452</v>
      </c>
      <c r="DL88" s="16">
        <f t="shared" si="32"/>
        <v>5923</v>
      </c>
      <c r="DM88" s="16">
        <f t="shared" si="32"/>
        <v>278</v>
      </c>
      <c r="DN88" s="16">
        <f t="shared" si="32"/>
        <v>1465</v>
      </c>
      <c r="DO88" s="16">
        <f t="shared" si="32"/>
        <v>3108.5</v>
      </c>
      <c r="DP88" s="16">
        <f t="shared" si="32"/>
        <v>200</v>
      </c>
      <c r="DQ88" s="16">
        <f t="shared" si="32"/>
        <v>563.5</v>
      </c>
      <c r="DR88" s="16">
        <f t="shared" si="32"/>
        <v>1431.5</v>
      </c>
      <c r="DS88" s="16">
        <f t="shared" si="32"/>
        <v>801</v>
      </c>
      <c r="DT88" s="16">
        <f t="shared" si="32"/>
        <v>137</v>
      </c>
      <c r="DU88" s="16">
        <f t="shared" si="32"/>
        <v>381</v>
      </c>
      <c r="DV88" s="16">
        <f t="shared" si="32"/>
        <v>192</v>
      </c>
      <c r="DW88" s="16">
        <f t="shared" si="32"/>
        <v>371.5</v>
      </c>
      <c r="DX88" s="16">
        <f t="shared" si="32"/>
        <v>157</v>
      </c>
      <c r="DY88" s="16">
        <f t="shared" si="32"/>
        <v>325.5</v>
      </c>
      <c r="DZ88" s="16">
        <f t="shared" si="32"/>
        <v>851.5</v>
      </c>
      <c r="EA88" s="16">
        <f t="shared" si="33"/>
        <v>644</v>
      </c>
      <c r="EB88" s="16">
        <f t="shared" si="33"/>
        <v>589.5</v>
      </c>
      <c r="EC88" s="16">
        <f t="shared" si="33"/>
        <v>316.5</v>
      </c>
      <c r="ED88" s="16">
        <f t="shared" si="33"/>
        <v>1662</v>
      </c>
      <c r="EE88" s="16">
        <f t="shared" si="33"/>
        <v>191</v>
      </c>
      <c r="EF88" s="16">
        <f t="shared" si="33"/>
        <v>1469</v>
      </c>
      <c r="EG88" s="16">
        <f t="shared" si="33"/>
        <v>285</v>
      </c>
      <c r="EH88" s="16">
        <f t="shared" si="33"/>
        <v>226.5</v>
      </c>
      <c r="EI88" s="16">
        <f t="shared" si="33"/>
        <v>16054.5</v>
      </c>
      <c r="EJ88" s="16">
        <f t="shared" si="33"/>
        <v>9570.5</v>
      </c>
      <c r="EK88" s="16">
        <f t="shared" si="33"/>
        <v>693.5</v>
      </c>
      <c r="EL88" s="16">
        <f t="shared" si="33"/>
        <v>482</v>
      </c>
      <c r="EM88" s="16">
        <f t="shared" si="33"/>
        <v>415</v>
      </c>
      <c r="EN88" s="16">
        <f t="shared" si="33"/>
        <v>956</v>
      </c>
      <c r="EO88" s="16">
        <f t="shared" si="33"/>
        <v>371.5</v>
      </c>
      <c r="EP88" s="16">
        <f t="shared" si="33"/>
        <v>409</v>
      </c>
      <c r="EQ88" s="16">
        <f t="shared" si="33"/>
        <v>2615.5</v>
      </c>
      <c r="ER88" s="16">
        <f t="shared" si="33"/>
        <v>326</v>
      </c>
      <c r="ES88" s="16">
        <f t="shared" si="33"/>
        <v>113</v>
      </c>
      <c r="ET88" s="16">
        <f t="shared" si="33"/>
        <v>218</v>
      </c>
      <c r="EU88" s="16">
        <f t="shared" si="33"/>
        <v>601</v>
      </c>
      <c r="EV88" s="16">
        <f t="shared" si="33"/>
        <v>58</v>
      </c>
      <c r="EW88" s="16">
        <f t="shared" si="33"/>
        <v>906.5</v>
      </c>
      <c r="EX88" s="16">
        <f t="shared" si="33"/>
        <v>220</v>
      </c>
      <c r="EY88" s="16">
        <f t="shared" si="33"/>
        <v>246.5</v>
      </c>
      <c r="EZ88" s="16">
        <f t="shared" si="33"/>
        <v>120</v>
      </c>
      <c r="FA88" s="16">
        <f t="shared" si="33"/>
        <v>3445.5</v>
      </c>
      <c r="FB88" s="16">
        <f t="shared" si="33"/>
        <v>336.5</v>
      </c>
      <c r="FC88" s="16">
        <f t="shared" si="33"/>
        <v>2358</v>
      </c>
      <c r="FD88" s="16">
        <f t="shared" si="33"/>
        <v>361.5</v>
      </c>
      <c r="FE88" s="16">
        <f t="shared" si="33"/>
        <v>89.5</v>
      </c>
      <c r="FF88" s="16">
        <f t="shared" si="33"/>
        <v>228</v>
      </c>
      <c r="FG88" s="16">
        <f t="shared" si="33"/>
        <v>116.5</v>
      </c>
      <c r="FH88" s="16">
        <f t="shared" si="33"/>
        <v>91</v>
      </c>
      <c r="FI88" s="16">
        <f t="shared" si="33"/>
        <v>1874</v>
      </c>
      <c r="FJ88" s="16">
        <f t="shared" si="33"/>
        <v>1930.5</v>
      </c>
      <c r="FK88" s="16">
        <f t="shared" si="33"/>
        <v>2303</v>
      </c>
      <c r="FL88" s="16">
        <f t="shared" si="33"/>
        <v>6046</v>
      </c>
      <c r="FM88" s="16">
        <f t="shared" si="33"/>
        <v>3640.5</v>
      </c>
      <c r="FN88" s="16">
        <f t="shared" si="33"/>
        <v>21957</v>
      </c>
      <c r="FO88" s="16">
        <f t="shared" si="33"/>
        <v>1115.5</v>
      </c>
      <c r="FP88" s="16">
        <f t="shared" si="33"/>
        <v>2248.5</v>
      </c>
      <c r="FQ88" s="16">
        <f t="shared" si="33"/>
        <v>917</v>
      </c>
      <c r="FR88" s="16">
        <f t="shared" si="33"/>
        <v>165.5</v>
      </c>
      <c r="FS88" s="16">
        <f t="shared" si="33"/>
        <v>195</v>
      </c>
      <c r="FT88" s="16">
        <f t="shared" si="33"/>
        <v>78</v>
      </c>
      <c r="FU88" s="16">
        <f t="shared" si="33"/>
        <v>778.5</v>
      </c>
      <c r="FV88" s="16">
        <f t="shared" si="33"/>
        <v>678.5</v>
      </c>
      <c r="FW88" s="16">
        <f t="shared" si="33"/>
        <v>202.5</v>
      </c>
      <c r="FX88" s="16">
        <f t="shared" si="33"/>
        <v>59.5</v>
      </c>
      <c r="FY88" s="16"/>
      <c r="FZ88" s="16">
        <f t="shared" si="30"/>
        <v>833300.5</v>
      </c>
      <c r="GA88" s="97"/>
      <c r="GB88" s="16"/>
      <c r="GC88" s="16"/>
      <c r="GD88" s="16"/>
      <c r="GE88" s="16"/>
      <c r="GF88" s="16"/>
      <c r="GG88" s="4"/>
      <c r="GH88" s="4"/>
      <c r="GI88" s="4"/>
      <c r="GJ88" s="4"/>
      <c r="GK88" s="4"/>
      <c r="GL88" s="4"/>
      <c r="GM88" s="4"/>
    </row>
    <row r="89" spans="1:256" x14ac:dyDescent="0.25">
      <c r="A89" s="2" t="s">
        <v>380</v>
      </c>
      <c r="B89" s="13" t="s">
        <v>381</v>
      </c>
      <c r="C89" s="16">
        <f t="shared" si="31"/>
        <v>6026</v>
      </c>
      <c r="D89" s="16">
        <f t="shared" si="31"/>
        <v>37195.5</v>
      </c>
      <c r="E89" s="16">
        <f t="shared" si="31"/>
        <v>6826.5</v>
      </c>
      <c r="F89" s="16">
        <f t="shared" si="31"/>
        <v>16477</v>
      </c>
      <c r="G89" s="16">
        <f t="shared" si="31"/>
        <v>1005</v>
      </c>
      <c r="H89" s="16">
        <f t="shared" si="31"/>
        <v>940</v>
      </c>
      <c r="I89" s="16">
        <f t="shared" si="31"/>
        <v>9071</v>
      </c>
      <c r="J89" s="16">
        <f t="shared" si="31"/>
        <v>2330</v>
      </c>
      <c r="K89" s="16">
        <f t="shared" si="31"/>
        <v>281</v>
      </c>
      <c r="L89" s="16">
        <f t="shared" si="31"/>
        <v>2571</v>
      </c>
      <c r="M89" s="16">
        <f t="shared" si="31"/>
        <v>1364.5</v>
      </c>
      <c r="N89" s="16">
        <f t="shared" si="31"/>
        <v>53111</v>
      </c>
      <c r="O89" s="16">
        <f t="shared" si="31"/>
        <v>14657</v>
      </c>
      <c r="P89" s="16">
        <f t="shared" si="31"/>
        <v>175</v>
      </c>
      <c r="Q89" s="16">
        <f t="shared" si="31"/>
        <v>39222.5</v>
      </c>
      <c r="R89" s="16">
        <f t="shared" si="31"/>
        <v>542.5</v>
      </c>
      <c r="S89" s="16">
        <f t="shared" si="31"/>
        <v>1537</v>
      </c>
      <c r="T89" s="16">
        <f t="shared" si="31"/>
        <v>137</v>
      </c>
      <c r="U89" s="16">
        <f t="shared" si="31"/>
        <v>36</v>
      </c>
      <c r="V89" s="16">
        <f t="shared" si="31"/>
        <v>279</v>
      </c>
      <c r="W89" s="16">
        <f t="shared" si="31"/>
        <v>39</v>
      </c>
      <c r="X89" s="16">
        <f t="shared" si="31"/>
        <v>32.5</v>
      </c>
      <c r="Y89" s="16">
        <f t="shared" si="31"/>
        <v>498.5</v>
      </c>
      <c r="Z89" s="16">
        <f t="shared" si="31"/>
        <v>242</v>
      </c>
      <c r="AA89" s="16">
        <f t="shared" si="31"/>
        <v>30207</v>
      </c>
      <c r="AB89" s="16">
        <f t="shared" si="31"/>
        <v>29465.5</v>
      </c>
      <c r="AC89" s="16">
        <f t="shared" si="31"/>
        <v>908</v>
      </c>
      <c r="AD89" s="16">
        <f t="shared" si="31"/>
        <v>1168</v>
      </c>
      <c r="AE89" s="16">
        <f t="shared" si="31"/>
        <v>105.5</v>
      </c>
      <c r="AF89" s="16">
        <f t="shared" si="31"/>
        <v>172</v>
      </c>
      <c r="AG89" s="16">
        <f t="shared" si="31"/>
        <v>788</v>
      </c>
      <c r="AH89" s="16">
        <f t="shared" si="31"/>
        <v>970.5</v>
      </c>
      <c r="AI89" s="16">
        <f t="shared" si="31"/>
        <v>373</v>
      </c>
      <c r="AJ89" s="16">
        <f t="shared" si="31"/>
        <v>212</v>
      </c>
      <c r="AK89" s="16">
        <f t="shared" si="31"/>
        <v>199</v>
      </c>
      <c r="AL89" s="16">
        <f t="shared" si="31"/>
        <v>263.5</v>
      </c>
      <c r="AM89" s="16">
        <f t="shared" si="31"/>
        <v>436.5</v>
      </c>
      <c r="AN89" s="16">
        <f t="shared" si="31"/>
        <v>339</v>
      </c>
      <c r="AO89" s="16">
        <f t="shared" si="31"/>
        <v>4675</v>
      </c>
      <c r="AP89" s="16">
        <f t="shared" si="31"/>
        <v>85694</v>
      </c>
      <c r="AQ89" s="16">
        <f t="shared" si="31"/>
        <v>246</v>
      </c>
      <c r="AR89" s="16">
        <f t="shared" si="31"/>
        <v>62159</v>
      </c>
      <c r="AS89" s="16">
        <f t="shared" si="31"/>
        <v>6637.5</v>
      </c>
      <c r="AT89" s="16">
        <f t="shared" si="31"/>
        <v>2371.5</v>
      </c>
      <c r="AU89" s="16">
        <f t="shared" si="31"/>
        <v>258</v>
      </c>
      <c r="AV89" s="16">
        <f t="shared" si="31"/>
        <v>273.5</v>
      </c>
      <c r="AW89" s="16">
        <f t="shared" si="31"/>
        <v>199.5</v>
      </c>
      <c r="AX89" s="16">
        <f t="shared" si="31"/>
        <v>28</v>
      </c>
      <c r="AY89" s="16">
        <f t="shared" si="31"/>
        <v>424</v>
      </c>
      <c r="AZ89" s="16">
        <f t="shared" si="31"/>
        <v>11647</v>
      </c>
      <c r="BA89" s="16">
        <f t="shared" si="31"/>
        <v>9195.5</v>
      </c>
      <c r="BB89" s="16">
        <f t="shared" si="31"/>
        <v>7865.5</v>
      </c>
      <c r="BC89" s="16">
        <f t="shared" si="31"/>
        <v>26797</v>
      </c>
      <c r="BD89" s="16">
        <f t="shared" si="31"/>
        <v>5059</v>
      </c>
      <c r="BE89" s="16">
        <f t="shared" si="31"/>
        <v>1444</v>
      </c>
      <c r="BF89" s="16">
        <f t="shared" si="31"/>
        <v>23688.5</v>
      </c>
      <c r="BG89" s="16">
        <f t="shared" si="31"/>
        <v>955</v>
      </c>
      <c r="BH89" s="16">
        <f t="shared" si="31"/>
        <v>623.5</v>
      </c>
      <c r="BI89" s="16">
        <f t="shared" si="31"/>
        <v>250</v>
      </c>
      <c r="BJ89" s="16">
        <f t="shared" si="31"/>
        <v>6201</v>
      </c>
      <c r="BK89" s="16">
        <f t="shared" si="31"/>
        <v>15792</v>
      </c>
      <c r="BL89" s="16">
        <f t="shared" si="31"/>
        <v>175.5</v>
      </c>
      <c r="BM89" s="16">
        <f t="shared" si="31"/>
        <v>274.5</v>
      </c>
      <c r="BN89" s="16">
        <f t="shared" ref="BN89" si="34">BN26</f>
        <v>3639.5</v>
      </c>
      <c r="BO89" s="16">
        <f t="shared" si="32"/>
        <v>1319</v>
      </c>
      <c r="BP89" s="16">
        <f t="shared" si="32"/>
        <v>187.5</v>
      </c>
      <c r="BQ89" s="16">
        <f t="shared" si="32"/>
        <v>5467.5</v>
      </c>
      <c r="BR89" s="16">
        <f t="shared" si="32"/>
        <v>4805.5</v>
      </c>
      <c r="BS89" s="16">
        <f t="shared" si="32"/>
        <v>1094.5</v>
      </c>
      <c r="BT89" s="16">
        <f t="shared" si="32"/>
        <v>406.5</v>
      </c>
      <c r="BU89" s="16">
        <f t="shared" si="32"/>
        <v>427</v>
      </c>
      <c r="BV89" s="16">
        <f t="shared" si="32"/>
        <v>1191</v>
      </c>
      <c r="BW89" s="16">
        <f t="shared" si="32"/>
        <v>1973.5</v>
      </c>
      <c r="BX89" s="16">
        <f t="shared" si="32"/>
        <v>97</v>
      </c>
      <c r="BY89" s="16">
        <f t="shared" si="32"/>
        <v>524</v>
      </c>
      <c r="BZ89" s="16">
        <f t="shared" si="32"/>
        <v>214.5</v>
      </c>
      <c r="CA89" s="16">
        <f t="shared" si="32"/>
        <v>170</v>
      </c>
      <c r="CB89" s="16">
        <f t="shared" si="32"/>
        <v>81755.5</v>
      </c>
      <c r="CC89" s="16">
        <f t="shared" si="32"/>
        <v>176</v>
      </c>
      <c r="CD89" s="16">
        <f t="shared" si="32"/>
        <v>58.5</v>
      </c>
      <c r="CE89" s="16">
        <f t="shared" si="32"/>
        <v>178</v>
      </c>
      <c r="CF89" s="16">
        <f t="shared" si="32"/>
        <v>91.5</v>
      </c>
      <c r="CG89" s="16">
        <f t="shared" si="32"/>
        <v>191</v>
      </c>
      <c r="CH89" s="16">
        <f t="shared" si="32"/>
        <v>105</v>
      </c>
      <c r="CI89" s="16">
        <f t="shared" si="32"/>
        <v>722.5</v>
      </c>
      <c r="CJ89" s="16">
        <f t="shared" si="32"/>
        <v>927</v>
      </c>
      <c r="CK89" s="16">
        <f t="shared" si="32"/>
        <v>4522</v>
      </c>
      <c r="CL89" s="16">
        <f t="shared" si="32"/>
        <v>1344.5</v>
      </c>
      <c r="CM89" s="16">
        <f t="shared" si="32"/>
        <v>836</v>
      </c>
      <c r="CN89" s="16">
        <f t="shared" si="32"/>
        <v>28207.5</v>
      </c>
      <c r="CO89" s="16">
        <f t="shared" si="32"/>
        <v>15376.5</v>
      </c>
      <c r="CP89" s="16">
        <f t="shared" si="32"/>
        <v>1078.5</v>
      </c>
      <c r="CQ89" s="16">
        <f t="shared" si="32"/>
        <v>1036</v>
      </c>
      <c r="CR89" s="16">
        <f t="shared" si="32"/>
        <v>183</v>
      </c>
      <c r="CS89" s="16">
        <f t="shared" si="32"/>
        <v>354.5</v>
      </c>
      <c r="CT89" s="16">
        <f t="shared" si="32"/>
        <v>110.5</v>
      </c>
      <c r="CU89" s="16">
        <f t="shared" si="32"/>
        <v>68</v>
      </c>
      <c r="CV89" s="16">
        <f t="shared" si="32"/>
        <v>47</v>
      </c>
      <c r="CW89" s="16">
        <f t="shared" si="32"/>
        <v>165.5</v>
      </c>
      <c r="CX89" s="16">
        <f t="shared" si="32"/>
        <v>485.5</v>
      </c>
      <c r="CY89" s="16">
        <f t="shared" si="32"/>
        <v>41</v>
      </c>
      <c r="CZ89" s="16">
        <f t="shared" si="32"/>
        <v>2131</v>
      </c>
      <c r="DA89" s="16">
        <f t="shared" si="32"/>
        <v>181</v>
      </c>
      <c r="DB89" s="16">
        <f t="shared" si="32"/>
        <v>306</v>
      </c>
      <c r="DC89" s="16">
        <f t="shared" si="32"/>
        <v>147</v>
      </c>
      <c r="DD89" s="16">
        <f t="shared" si="32"/>
        <v>173.5</v>
      </c>
      <c r="DE89" s="16">
        <f t="shared" si="32"/>
        <v>424</v>
      </c>
      <c r="DF89" s="16">
        <f t="shared" si="32"/>
        <v>20775</v>
      </c>
      <c r="DG89" s="16">
        <f t="shared" si="32"/>
        <v>80</v>
      </c>
      <c r="DH89" s="16">
        <f t="shared" si="32"/>
        <v>2053</v>
      </c>
      <c r="DI89" s="16">
        <f t="shared" si="32"/>
        <v>2719</v>
      </c>
      <c r="DJ89" s="16">
        <f t="shared" si="32"/>
        <v>667.5</v>
      </c>
      <c r="DK89" s="16">
        <f t="shared" si="32"/>
        <v>459</v>
      </c>
      <c r="DL89" s="16">
        <f t="shared" si="32"/>
        <v>5937</v>
      </c>
      <c r="DM89" s="16">
        <f t="shared" si="32"/>
        <v>262.5</v>
      </c>
      <c r="DN89" s="16">
        <f t="shared" si="32"/>
        <v>1508.5</v>
      </c>
      <c r="DO89" s="16">
        <f t="shared" si="32"/>
        <v>3036.5</v>
      </c>
      <c r="DP89" s="16">
        <f t="shared" si="32"/>
        <v>199.5</v>
      </c>
      <c r="DQ89" s="16">
        <f t="shared" si="32"/>
        <v>544</v>
      </c>
      <c r="DR89" s="16">
        <f t="shared" si="32"/>
        <v>1359.5</v>
      </c>
      <c r="DS89" s="16">
        <f t="shared" si="32"/>
        <v>808.5</v>
      </c>
      <c r="DT89" s="16">
        <f t="shared" si="32"/>
        <v>127.5</v>
      </c>
      <c r="DU89" s="16">
        <f t="shared" si="32"/>
        <v>397.5</v>
      </c>
      <c r="DV89" s="16">
        <f t="shared" si="32"/>
        <v>202</v>
      </c>
      <c r="DW89" s="16">
        <f t="shared" si="32"/>
        <v>366</v>
      </c>
      <c r="DX89" s="16">
        <f t="shared" si="32"/>
        <v>174</v>
      </c>
      <c r="DY89" s="16">
        <f t="shared" si="32"/>
        <v>304.5</v>
      </c>
      <c r="DZ89" s="16">
        <f t="shared" ref="DZ89" si="35">DZ26</f>
        <v>890</v>
      </c>
      <c r="EA89" s="16">
        <f t="shared" si="33"/>
        <v>591.5</v>
      </c>
      <c r="EB89" s="16">
        <f t="shared" si="33"/>
        <v>588</v>
      </c>
      <c r="EC89" s="16">
        <f t="shared" si="33"/>
        <v>294</v>
      </c>
      <c r="ED89" s="16">
        <f t="shared" si="33"/>
        <v>1679.5</v>
      </c>
      <c r="EE89" s="16">
        <f t="shared" si="33"/>
        <v>194.5</v>
      </c>
      <c r="EF89" s="16">
        <f t="shared" si="33"/>
        <v>1442.5</v>
      </c>
      <c r="EG89" s="16">
        <f t="shared" si="33"/>
        <v>286.5</v>
      </c>
      <c r="EH89" s="16">
        <f t="shared" si="33"/>
        <v>244</v>
      </c>
      <c r="EI89" s="16">
        <f t="shared" si="33"/>
        <v>16478.5</v>
      </c>
      <c r="EJ89" s="16">
        <f t="shared" si="33"/>
        <v>9370.5</v>
      </c>
      <c r="EK89" s="16">
        <f t="shared" si="33"/>
        <v>696</v>
      </c>
      <c r="EL89" s="16">
        <f t="shared" si="33"/>
        <v>494</v>
      </c>
      <c r="EM89" s="16">
        <f t="shared" si="33"/>
        <v>444.5</v>
      </c>
      <c r="EN89" s="16">
        <f t="shared" si="33"/>
        <v>1003.5</v>
      </c>
      <c r="EO89" s="16">
        <f t="shared" si="33"/>
        <v>378.5</v>
      </c>
      <c r="EP89" s="16">
        <f t="shared" si="33"/>
        <v>378</v>
      </c>
      <c r="EQ89" s="16">
        <f t="shared" si="33"/>
        <v>2521.5</v>
      </c>
      <c r="ER89" s="16">
        <f t="shared" si="33"/>
        <v>325.5</v>
      </c>
      <c r="ES89" s="16">
        <f t="shared" si="33"/>
        <v>121</v>
      </c>
      <c r="ET89" s="16">
        <f t="shared" si="33"/>
        <v>192</v>
      </c>
      <c r="EU89" s="16">
        <f t="shared" si="33"/>
        <v>603</v>
      </c>
      <c r="EV89" s="16">
        <f t="shared" si="33"/>
        <v>67.5</v>
      </c>
      <c r="EW89" s="16">
        <f t="shared" si="33"/>
        <v>875</v>
      </c>
      <c r="EX89" s="16">
        <f t="shared" si="33"/>
        <v>223.5</v>
      </c>
      <c r="EY89" s="16">
        <f t="shared" si="33"/>
        <v>248</v>
      </c>
      <c r="EZ89" s="16">
        <f t="shared" si="33"/>
        <v>121.5</v>
      </c>
      <c r="FA89" s="16">
        <f t="shared" si="33"/>
        <v>3400</v>
      </c>
      <c r="FB89" s="16">
        <f t="shared" si="33"/>
        <v>343</v>
      </c>
      <c r="FC89" s="16">
        <f t="shared" si="33"/>
        <v>2347</v>
      </c>
      <c r="FD89" s="16">
        <f t="shared" si="33"/>
        <v>366</v>
      </c>
      <c r="FE89" s="16">
        <f t="shared" si="33"/>
        <v>91.5</v>
      </c>
      <c r="FF89" s="16">
        <f t="shared" si="33"/>
        <v>228.5</v>
      </c>
      <c r="FG89" s="16">
        <f t="shared" si="33"/>
        <v>111</v>
      </c>
      <c r="FH89" s="16">
        <f t="shared" si="33"/>
        <v>94</v>
      </c>
      <c r="FI89" s="16">
        <f t="shared" si="33"/>
        <v>1888</v>
      </c>
      <c r="FJ89" s="16">
        <f t="shared" si="33"/>
        <v>1887</v>
      </c>
      <c r="FK89" s="16">
        <f t="shared" si="33"/>
        <v>2190.5</v>
      </c>
      <c r="FL89" s="16">
        <f t="shared" si="33"/>
        <v>5796.5</v>
      </c>
      <c r="FM89" s="16">
        <f t="shared" si="33"/>
        <v>3566</v>
      </c>
      <c r="FN89" s="16">
        <f t="shared" si="33"/>
        <v>21653</v>
      </c>
      <c r="FO89" s="16">
        <f t="shared" si="33"/>
        <v>1128.5</v>
      </c>
      <c r="FP89" s="16">
        <f t="shared" si="33"/>
        <v>2205</v>
      </c>
      <c r="FQ89" s="16">
        <f t="shared" si="33"/>
        <v>863</v>
      </c>
      <c r="FR89" s="16">
        <f t="shared" si="33"/>
        <v>168</v>
      </c>
      <c r="FS89" s="16">
        <f t="shared" si="33"/>
        <v>204.5</v>
      </c>
      <c r="FT89" s="16">
        <f t="shared" si="33"/>
        <v>74</v>
      </c>
      <c r="FU89" s="16">
        <f t="shared" si="33"/>
        <v>766.5</v>
      </c>
      <c r="FV89" s="16">
        <f t="shared" si="33"/>
        <v>633</v>
      </c>
      <c r="FW89" s="16">
        <f t="shared" si="33"/>
        <v>207</v>
      </c>
      <c r="FX89" s="16">
        <f t="shared" si="33"/>
        <v>65.5</v>
      </c>
      <c r="FY89" s="16"/>
      <c r="FZ89" s="16">
        <f t="shared" si="30"/>
        <v>829089</v>
      </c>
      <c r="GA89" s="38"/>
      <c r="GB89" s="16"/>
      <c r="GC89" s="16"/>
      <c r="GD89" s="16"/>
      <c r="GE89" s="16"/>
      <c r="GF89" s="16"/>
      <c r="GG89" s="4"/>
      <c r="GH89" s="4"/>
      <c r="GI89" s="4"/>
      <c r="GJ89" s="4"/>
      <c r="GK89" s="4"/>
      <c r="GL89" s="4"/>
      <c r="GM89" s="4"/>
      <c r="GN89" s="98"/>
      <c r="GO89" s="98"/>
    </row>
    <row r="90" spans="1:256" s="17" customFormat="1" x14ac:dyDescent="0.25">
      <c r="A90" s="3" t="s">
        <v>382</v>
      </c>
      <c r="B90" s="13" t="s">
        <v>383</v>
      </c>
      <c r="C90" s="15">
        <f t="shared" ref="C90:BN90" si="36">MAX(C85,ROUND(AVERAGE(C85:C86),1),ROUND(AVERAGE(C85:C87),1),ROUND(AVERAGE(C85:C88),1),ROUND(AVERAGE(C85:C89),1))</f>
        <v>6389.9</v>
      </c>
      <c r="D90" s="15">
        <f t="shared" si="36"/>
        <v>37256.400000000001</v>
      </c>
      <c r="E90" s="15">
        <f t="shared" si="36"/>
        <v>6385.6</v>
      </c>
      <c r="F90" s="15">
        <f t="shared" si="36"/>
        <v>19113.199999999997</v>
      </c>
      <c r="G90" s="15">
        <f t="shared" si="36"/>
        <v>1085</v>
      </c>
      <c r="H90" s="15">
        <f t="shared" si="36"/>
        <v>1033.4000000000001</v>
      </c>
      <c r="I90" s="15">
        <f t="shared" si="36"/>
        <v>8654.2999999999993</v>
      </c>
      <c r="J90" s="15">
        <f t="shared" si="36"/>
        <v>2354.5</v>
      </c>
      <c r="K90" s="15">
        <f t="shared" si="36"/>
        <v>279.7</v>
      </c>
      <c r="L90" s="15">
        <f t="shared" si="36"/>
        <v>2465.4</v>
      </c>
      <c r="M90" s="15">
        <f t="shared" si="36"/>
        <v>1255.5</v>
      </c>
      <c r="N90" s="15">
        <f t="shared" si="36"/>
        <v>54271.199999999997</v>
      </c>
      <c r="O90" s="15">
        <f t="shared" si="36"/>
        <v>14523.6</v>
      </c>
      <c r="P90" s="15">
        <f t="shared" si="36"/>
        <v>252</v>
      </c>
      <c r="Q90" s="15">
        <f t="shared" si="36"/>
        <v>37880.5</v>
      </c>
      <c r="R90" s="15">
        <f t="shared" si="36"/>
        <v>503</v>
      </c>
      <c r="S90" s="15">
        <f t="shared" si="36"/>
        <v>1696</v>
      </c>
      <c r="T90" s="15">
        <f t="shared" si="36"/>
        <v>142.80000000000001</v>
      </c>
      <c r="U90" s="15">
        <f t="shared" si="36"/>
        <v>55</v>
      </c>
      <c r="V90" s="15">
        <f t="shared" si="36"/>
        <v>283</v>
      </c>
      <c r="W90" s="15">
        <f t="shared" si="36"/>
        <v>79.8</v>
      </c>
      <c r="X90" s="15">
        <f t="shared" si="36"/>
        <v>40.700000000000003</v>
      </c>
      <c r="Y90" s="15">
        <f t="shared" si="36"/>
        <v>536.30000000000018</v>
      </c>
      <c r="Z90" s="15">
        <f t="shared" si="36"/>
        <v>229.9</v>
      </c>
      <c r="AA90" s="15">
        <f t="shared" si="36"/>
        <v>31250.100000000002</v>
      </c>
      <c r="AB90" s="15">
        <f t="shared" si="36"/>
        <v>29829.7</v>
      </c>
      <c r="AC90" s="15">
        <f t="shared" si="36"/>
        <v>1000.4</v>
      </c>
      <c r="AD90" s="15">
        <f t="shared" si="36"/>
        <v>1257</v>
      </c>
      <c r="AE90" s="15">
        <f t="shared" si="36"/>
        <v>99.8</v>
      </c>
      <c r="AF90" s="15">
        <f t="shared" si="36"/>
        <v>182.5</v>
      </c>
      <c r="AG90" s="15">
        <f t="shared" si="36"/>
        <v>700.5</v>
      </c>
      <c r="AH90" s="15">
        <f t="shared" si="36"/>
        <v>1073.5</v>
      </c>
      <c r="AI90" s="15">
        <f t="shared" si="36"/>
        <v>342.7</v>
      </c>
      <c r="AJ90" s="15">
        <f t="shared" si="36"/>
        <v>169</v>
      </c>
      <c r="AK90" s="15">
        <f t="shared" si="36"/>
        <v>195.5</v>
      </c>
      <c r="AL90" s="15">
        <f t="shared" si="36"/>
        <v>261.39999999999998</v>
      </c>
      <c r="AM90" s="15">
        <f t="shared" si="36"/>
        <v>434</v>
      </c>
      <c r="AN90" s="15">
        <f t="shared" si="36"/>
        <v>383</v>
      </c>
      <c r="AO90" s="15">
        <f t="shared" si="36"/>
        <v>4667.3</v>
      </c>
      <c r="AP90" s="15">
        <f t="shared" si="36"/>
        <v>86860.3</v>
      </c>
      <c r="AQ90" s="15">
        <f t="shared" si="36"/>
        <v>226.4</v>
      </c>
      <c r="AR90" s="15">
        <f t="shared" si="36"/>
        <v>63016.7</v>
      </c>
      <c r="AS90" s="15">
        <f t="shared" si="36"/>
        <v>6587.4</v>
      </c>
      <c r="AT90" s="15">
        <f t="shared" si="36"/>
        <v>2271.8000000000002</v>
      </c>
      <c r="AU90" s="15">
        <f t="shared" si="36"/>
        <v>239.4</v>
      </c>
      <c r="AV90" s="15">
        <f t="shared" si="36"/>
        <v>314.5</v>
      </c>
      <c r="AW90" s="15">
        <f t="shared" si="36"/>
        <v>231.5</v>
      </c>
      <c r="AX90" s="15">
        <f t="shared" si="36"/>
        <v>41.2</v>
      </c>
      <c r="AY90" s="15">
        <f t="shared" si="36"/>
        <v>451</v>
      </c>
      <c r="AZ90" s="15">
        <f t="shared" si="36"/>
        <v>11467.8</v>
      </c>
      <c r="BA90" s="15">
        <f t="shared" si="36"/>
        <v>9352.5</v>
      </c>
      <c r="BB90" s="15">
        <f t="shared" si="36"/>
        <v>8214.9</v>
      </c>
      <c r="BC90" s="15">
        <f t="shared" si="36"/>
        <v>25447.1</v>
      </c>
      <c r="BD90" s="15">
        <f t="shared" si="36"/>
        <v>5187</v>
      </c>
      <c r="BE90" s="15">
        <f t="shared" si="36"/>
        <v>1416.5</v>
      </c>
      <c r="BF90" s="15">
        <f t="shared" si="36"/>
        <v>24986.999999999996</v>
      </c>
      <c r="BG90" s="15">
        <f t="shared" si="36"/>
        <v>1045.7</v>
      </c>
      <c r="BH90" s="15">
        <f t="shared" si="36"/>
        <v>601.79999999999995</v>
      </c>
      <c r="BI90" s="15">
        <f t="shared" si="36"/>
        <v>237.3</v>
      </c>
      <c r="BJ90" s="15">
        <f t="shared" si="36"/>
        <v>6556.5</v>
      </c>
      <c r="BK90" s="15">
        <f t="shared" si="36"/>
        <v>17949.900000000001</v>
      </c>
      <c r="BL90" s="15">
        <f t="shared" si="36"/>
        <v>203</v>
      </c>
      <c r="BM90" s="15">
        <f t="shared" si="36"/>
        <v>274.7</v>
      </c>
      <c r="BN90" s="15">
        <f t="shared" si="36"/>
        <v>3543</v>
      </c>
      <c r="BO90" s="15">
        <f t="shared" ref="BO90:DZ90" si="37">MAX(BO85,ROUND(AVERAGE(BO85:BO86),1),ROUND(AVERAGE(BO85:BO87),1),ROUND(AVERAGE(BO85:BO88),1),ROUND(AVERAGE(BO85:BO89),1))</f>
        <v>1325</v>
      </c>
      <c r="BP90" s="15">
        <f t="shared" si="37"/>
        <v>213</v>
      </c>
      <c r="BQ90" s="15">
        <f t="shared" si="37"/>
        <v>5544.9</v>
      </c>
      <c r="BR90" s="15">
        <f t="shared" si="37"/>
        <v>4692.1000000000004</v>
      </c>
      <c r="BS90" s="15">
        <f t="shared" si="37"/>
        <v>1258.7</v>
      </c>
      <c r="BT90" s="15">
        <f t="shared" si="37"/>
        <v>450.2</v>
      </c>
      <c r="BU90" s="15">
        <f t="shared" si="37"/>
        <v>433.4</v>
      </c>
      <c r="BV90" s="15">
        <f t="shared" si="37"/>
        <v>1303.8</v>
      </c>
      <c r="BW90" s="15">
        <f t="shared" si="37"/>
        <v>2034.6000000000001</v>
      </c>
      <c r="BX90" s="15">
        <f t="shared" si="37"/>
        <v>85.9</v>
      </c>
      <c r="BY90" s="15">
        <f t="shared" si="37"/>
        <v>506.7</v>
      </c>
      <c r="BZ90" s="15">
        <f t="shared" si="37"/>
        <v>207.5</v>
      </c>
      <c r="CA90" s="15">
        <f t="shared" si="37"/>
        <v>165</v>
      </c>
      <c r="CB90" s="15">
        <f t="shared" si="37"/>
        <v>80592.7</v>
      </c>
      <c r="CC90" s="15">
        <f t="shared" si="37"/>
        <v>172</v>
      </c>
      <c r="CD90" s="15">
        <f t="shared" si="37"/>
        <v>49.7</v>
      </c>
      <c r="CE90" s="15">
        <f t="shared" si="37"/>
        <v>155.4</v>
      </c>
      <c r="CF90" s="15">
        <f t="shared" si="37"/>
        <v>113.2</v>
      </c>
      <c r="CG90" s="15">
        <f t="shared" si="37"/>
        <v>212.9</v>
      </c>
      <c r="CH90" s="15">
        <f t="shared" si="37"/>
        <v>111.5</v>
      </c>
      <c r="CI90" s="15">
        <f t="shared" si="37"/>
        <v>716.1</v>
      </c>
      <c r="CJ90" s="15">
        <f t="shared" si="37"/>
        <v>1015.3</v>
      </c>
      <c r="CK90" s="15">
        <f t="shared" si="37"/>
        <v>4470.5</v>
      </c>
      <c r="CL90" s="15">
        <f t="shared" si="37"/>
        <v>1396.9</v>
      </c>
      <c r="CM90" s="15">
        <f t="shared" si="37"/>
        <v>795.2</v>
      </c>
      <c r="CN90" s="15">
        <f t="shared" si="37"/>
        <v>29613.3</v>
      </c>
      <c r="CO90" s="15">
        <f t="shared" si="37"/>
        <v>15538.1</v>
      </c>
      <c r="CP90" s="15">
        <f t="shared" si="37"/>
        <v>1081.9000000000001</v>
      </c>
      <c r="CQ90" s="15">
        <f t="shared" si="37"/>
        <v>947</v>
      </c>
      <c r="CR90" s="15">
        <f t="shared" si="37"/>
        <v>184.8</v>
      </c>
      <c r="CS90" s="15">
        <f t="shared" si="37"/>
        <v>364.2</v>
      </c>
      <c r="CT90" s="15">
        <f t="shared" si="37"/>
        <v>107.1</v>
      </c>
      <c r="CU90" s="15">
        <f t="shared" si="37"/>
        <v>70</v>
      </c>
      <c r="CV90" s="15">
        <f t="shared" si="37"/>
        <v>45.3</v>
      </c>
      <c r="CW90" s="15">
        <f t="shared" si="37"/>
        <v>197.5</v>
      </c>
      <c r="CX90" s="15">
        <f t="shared" si="37"/>
        <v>472.7</v>
      </c>
      <c r="CY90" s="15">
        <f t="shared" si="37"/>
        <v>44</v>
      </c>
      <c r="CZ90" s="15">
        <f t="shared" si="37"/>
        <v>2110</v>
      </c>
      <c r="DA90" s="15">
        <f t="shared" si="37"/>
        <v>191.4</v>
      </c>
      <c r="DB90" s="15">
        <f t="shared" si="37"/>
        <v>303.8</v>
      </c>
      <c r="DC90" s="15">
        <f t="shared" si="37"/>
        <v>152.6</v>
      </c>
      <c r="DD90" s="15">
        <f t="shared" si="37"/>
        <v>157.6</v>
      </c>
      <c r="DE90" s="15">
        <f t="shared" si="37"/>
        <v>414.2</v>
      </c>
      <c r="DF90" s="15">
        <f t="shared" si="37"/>
        <v>21188.7</v>
      </c>
      <c r="DG90" s="15">
        <f t="shared" si="37"/>
        <v>84.5</v>
      </c>
      <c r="DH90" s="15">
        <f t="shared" si="37"/>
        <v>2030.8</v>
      </c>
      <c r="DI90" s="15">
        <f t="shared" si="37"/>
        <v>2675.2</v>
      </c>
      <c r="DJ90" s="15">
        <f t="shared" si="37"/>
        <v>655.29999999999995</v>
      </c>
      <c r="DK90" s="15">
        <f t="shared" si="37"/>
        <v>468.3</v>
      </c>
      <c r="DL90" s="15">
        <f t="shared" si="37"/>
        <v>5925.0999999999995</v>
      </c>
      <c r="DM90" s="15">
        <f t="shared" si="37"/>
        <v>251.7</v>
      </c>
      <c r="DN90" s="15">
        <f t="shared" si="37"/>
        <v>1430.5</v>
      </c>
      <c r="DO90" s="15">
        <f t="shared" si="37"/>
        <v>3312.5</v>
      </c>
      <c r="DP90" s="15">
        <f t="shared" si="37"/>
        <v>198.5</v>
      </c>
      <c r="DQ90" s="15">
        <f t="shared" si="37"/>
        <v>655.5</v>
      </c>
      <c r="DR90" s="15">
        <f t="shared" si="37"/>
        <v>1440</v>
      </c>
      <c r="DS90" s="15">
        <f t="shared" si="37"/>
        <v>768.8</v>
      </c>
      <c r="DT90" s="15">
        <f t="shared" si="37"/>
        <v>165.5</v>
      </c>
      <c r="DU90" s="15">
        <f t="shared" si="37"/>
        <v>378</v>
      </c>
      <c r="DV90" s="15">
        <f t="shared" si="37"/>
        <v>207.7</v>
      </c>
      <c r="DW90" s="15">
        <f t="shared" si="37"/>
        <v>343.7</v>
      </c>
      <c r="DX90" s="15">
        <f t="shared" si="37"/>
        <v>161.69999999999999</v>
      </c>
      <c r="DY90" s="15">
        <f t="shared" si="37"/>
        <v>329.8</v>
      </c>
      <c r="DZ90" s="15">
        <f t="shared" si="37"/>
        <v>833.1</v>
      </c>
      <c r="EA90" s="15">
        <f t="shared" ref="EA90:FX90" si="38">MAX(EA85,ROUND(AVERAGE(EA85:EA86),1),ROUND(AVERAGE(EA85:EA87),1),ROUND(AVERAGE(EA85:EA88),1),ROUND(AVERAGE(EA85:EA89),1))</f>
        <v>621.1</v>
      </c>
      <c r="EB90" s="15">
        <f t="shared" si="38"/>
        <v>586.5</v>
      </c>
      <c r="EC90" s="15">
        <f t="shared" si="38"/>
        <v>313</v>
      </c>
      <c r="ED90" s="15">
        <f t="shared" si="38"/>
        <v>1650.5</v>
      </c>
      <c r="EE90" s="15">
        <f t="shared" si="38"/>
        <v>186.5</v>
      </c>
      <c r="EF90" s="15">
        <f t="shared" si="38"/>
        <v>1482.6</v>
      </c>
      <c r="EG90" s="15">
        <f t="shared" si="38"/>
        <v>282.3</v>
      </c>
      <c r="EH90" s="15">
        <f t="shared" si="38"/>
        <v>221.8</v>
      </c>
      <c r="EI90" s="15">
        <f t="shared" si="38"/>
        <v>15643.2</v>
      </c>
      <c r="EJ90" s="15">
        <f t="shared" si="38"/>
        <v>10081.5</v>
      </c>
      <c r="EK90" s="15">
        <f t="shared" si="38"/>
        <v>704.4</v>
      </c>
      <c r="EL90" s="15">
        <f t="shared" si="38"/>
        <v>478.7</v>
      </c>
      <c r="EM90" s="15">
        <f t="shared" si="38"/>
        <v>424.5</v>
      </c>
      <c r="EN90" s="15">
        <f t="shared" si="38"/>
        <v>1001</v>
      </c>
      <c r="EO90" s="15">
        <f t="shared" si="38"/>
        <v>363.8</v>
      </c>
      <c r="EP90" s="15">
        <f t="shared" si="38"/>
        <v>394.5</v>
      </c>
      <c r="EQ90" s="15">
        <f t="shared" si="38"/>
        <v>2637.3999999999996</v>
      </c>
      <c r="ER90" s="15">
        <f t="shared" si="38"/>
        <v>309.3</v>
      </c>
      <c r="ES90" s="15">
        <f t="shared" si="38"/>
        <v>147</v>
      </c>
      <c r="ET90" s="15">
        <f t="shared" si="38"/>
        <v>218.5</v>
      </c>
      <c r="EU90" s="15">
        <f t="shared" si="38"/>
        <v>593.70000000000005</v>
      </c>
      <c r="EV90" s="15">
        <f t="shared" si="38"/>
        <v>72.600000000000009</v>
      </c>
      <c r="EW90" s="15">
        <f t="shared" si="38"/>
        <v>898.1</v>
      </c>
      <c r="EX90" s="15">
        <f t="shared" si="38"/>
        <v>196.6</v>
      </c>
      <c r="EY90" s="15">
        <f t="shared" si="38"/>
        <v>269.29999999999995</v>
      </c>
      <c r="EZ90" s="15">
        <f t="shared" si="38"/>
        <v>141.5</v>
      </c>
      <c r="FA90" s="15">
        <f t="shared" si="38"/>
        <v>3460.6</v>
      </c>
      <c r="FB90" s="15">
        <f t="shared" si="38"/>
        <v>355.8</v>
      </c>
      <c r="FC90" s="15">
        <f t="shared" si="38"/>
        <v>2244.1</v>
      </c>
      <c r="FD90" s="15">
        <f t="shared" si="38"/>
        <v>363.6</v>
      </c>
      <c r="FE90" s="15">
        <f t="shared" si="38"/>
        <v>98.3</v>
      </c>
      <c r="FF90" s="15">
        <f t="shared" si="38"/>
        <v>214.4</v>
      </c>
      <c r="FG90" s="15">
        <f t="shared" si="38"/>
        <v>127.4</v>
      </c>
      <c r="FH90" s="15">
        <f t="shared" si="38"/>
        <v>87.6</v>
      </c>
      <c r="FI90" s="15">
        <f t="shared" si="38"/>
        <v>1863.6</v>
      </c>
      <c r="FJ90" s="15">
        <f t="shared" si="38"/>
        <v>2032.8999999999999</v>
      </c>
      <c r="FK90" s="15">
        <f t="shared" si="38"/>
        <v>2538.8000000000002</v>
      </c>
      <c r="FL90" s="15">
        <f t="shared" si="38"/>
        <v>7568</v>
      </c>
      <c r="FM90" s="15">
        <f t="shared" si="38"/>
        <v>3895.7</v>
      </c>
      <c r="FN90" s="15">
        <f t="shared" si="38"/>
        <v>22065.4</v>
      </c>
      <c r="FO90" s="15">
        <f t="shared" si="38"/>
        <v>1127.3000000000002</v>
      </c>
      <c r="FP90" s="15">
        <f t="shared" si="38"/>
        <v>2266</v>
      </c>
      <c r="FQ90" s="15">
        <f t="shared" si="38"/>
        <v>936.8</v>
      </c>
      <c r="FR90" s="15">
        <f t="shared" si="38"/>
        <v>174.5</v>
      </c>
      <c r="FS90" s="15">
        <f t="shared" si="38"/>
        <v>210.2</v>
      </c>
      <c r="FT90" s="15">
        <f t="shared" si="38"/>
        <v>72.7</v>
      </c>
      <c r="FU90" s="15">
        <f t="shared" si="38"/>
        <v>857.6</v>
      </c>
      <c r="FV90" s="15">
        <f t="shared" si="38"/>
        <v>728.7</v>
      </c>
      <c r="FW90" s="15">
        <f t="shared" si="38"/>
        <v>193.9</v>
      </c>
      <c r="FX90" s="15">
        <f t="shared" si="38"/>
        <v>59.1</v>
      </c>
      <c r="FY90" s="15"/>
      <c r="FZ90" s="15">
        <f t="shared" si="30"/>
        <v>842323.49999999977</v>
      </c>
      <c r="GA90" s="20"/>
      <c r="GB90" s="15"/>
      <c r="GC90" s="15"/>
      <c r="GD90" s="15"/>
      <c r="GE90" s="15"/>
      <c r="GF90" s="15"/>
      <c r="GG90" s="21"/>
      <c r="GH90" s="21"/>
      <c r="GI90" s="21"/>
      <c r="GJ90" s="21"/>
      <c r="GK90" s="21"/>
      <c r="GL90" s="21"/>
      <c r="GM90" s="21"/>
      <c r="GN90" s="22"/>
      <c r="GO90" s="22"/>
    </row>
    <row r="91" spans="1:256" x14ac:dyDescent="0.25">
      <c r="A91" s="6"/>
      <c r="B91" s="13" t="s">
        <v>384</v>
      </c>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c r="FF91" s="48"/>
      <c r="FG91" s="48"/>
      <c r="FH91" s="48"/>
      <c r="FI91" s="48"/>
      <c r="FJ91" s="48"/>
      <c r="FK91" s="48"/>
      <c r="FL91" s="48"/>
      <c r="FM91" s="48"/>
      <c r="FN91" s="48"/>
      <c r="FO91" s="48"/>
      <c r="FP91" s="48"/>
      <c r="FQ91" s="48"/>
      <c r="FR91" s="48"/>
      <c r="FS91" s="48"/>
      <c r="FT91" s="48"/>
      <c r="FU91" s="48"/>
      <c r="FV91" s="48"/>
      <c r="FW91" s="48"/>
      <c r="FX91" s="48"/>
      <c r="FY91" s="16"/>
      <c r="FZ91" s="97"/>
      <c r="GA91" s="20"/>
      <c r="GB91" s="16"/>
      <c r="GC91" s="16"/>
      <c r="GD91" s="16"/>
      <c r="GE91" s="16"/>
      <c r="GF91" s="16"/>
      <c r="GG91" s="4"/>
      <c r="GH91" s="4"/>
      <c r="GI91" s="4"/>
      <c r="GJ91" s="4"/>
      <c r="GK91" s="4"/>
      <c r="GL91" s="4"/>
      <c r="GM91" s="4"/>
      <c r="GN91" s="98"/>
      <c r="GO91" s="98"/>
    </row>
    <row r="92" spans="1:256" s="17" customFormat="1" x14ac:dyDescent="0.25">
      <c r="A92" s="13"/>
      <c r="B92" s="13" t="s">
        <v>385</v>
      </c>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c r="DJ92" s="49"/>
      <c r="DK92" s="49"/>
      <c r="DL92" s="49"/>
      <c r="DM92" s="49"/>
      <c r="DN92" s="49"/>
      <c r="DO92" s="49"/>
      <c r="DP92" s="49"/>
      <c r="DQ92" s="49"/>
      <c r="DR92" s="49"/>
      <c r="DS92" s="49"/>
      <c r="DT92" s="49"/>
      <c r="DU92" s="49"/>
      <c r="DV92" s="49"/>
      <c r="DW92" s="49"/>
      <c r="DX92" s="49"/>
      <c r="DY92" s="49"/>
      <c r="DZ92" s="49"/>
      <c r="EA92" s="49"/>
      <c r="EB92" s="49"/>
      <c r="EC92" s="49"/>
      <c r="ED92" s="49"/>
      <c r="EE92" s="49"/>
      <c r="EF92" s="49"/>
      <c r="EG92" s="49"/>
      <c r="EH92" s="49"/>
      <c r="EI92" s="49"/>
      <c r="EJ92" s="49"/>
      <c r="EK92" s="49"/>
      <c r="EL92" s="49"/>
      <c r="EM92" s="49"/>
      <c r="EN92" s="49"/>
      <c r="EO92" s="49"/>
      <c r="EP92" s="49"/>
      <c r="EQ92" s="49"/>
      <c r="ER92" s="49"/>
      <c r="ES92" s="49"/>
      <c r="ET92" s="49"/>
      <c r="EU92" s="49"/>
      <c r="EV92" s="49"/>
      <c r="EW92" s="49"/>
      <c r="EX92" s="49"/>
      <c r="EY92" s="49"/>
      <c r="EZ92" s="49"/>
      <c r="FA92" s="49"/>
      <c r="FB92" s="49"/>
      <c r="FC92" s="49"/>
      <c r="FD92" s="49"/>
      <c r="FE92" s="49"/>
      <c r="FF92" s="49"/>
      <c r="FG92" s="49"/>
      <c r="FH92" s="49"/>
      <c r="FI92" s="49"/>
      <c r="FJ92" s="49"/>
      <c r="FK92" s="49"/>
      <c r="FL92" s="49"/>
      <c r="FM92" s="49"/>
      <c r="FN92" s="49"/>
      <c r="FO92" s="49"/>
      <c r="FP92" s="49"/>
      <c r="FQ92" s="49"/>
      <c r="FR92" s="49"/>
      <c r="FS92" s="49"/>
      <c r="FT92" s="49"/>
      <c r="FU92" s="49"/>
      <c r="FV92" s="49"/>
      <c r="FW92" s="49"/>
      <c r="FX92" s="49"/>
      <c r="FY92" s="15"/>
      <c r="FZ92" s="18"/>
      <c r="GA92" s="20"/>
      <c r="GB92" s="15"/>
      <c r="GC92" s="15"/>
      <c r="GD92" s="15"/>
      <c r="GE92" s="15"/>
      <c r="GF92" s="15"/>
      <c r="GG92" s="21"/>
      <c r="GH92" s="21"/>
      <c r="GI92" s="21"/>
      <c r="GJ92" s="21"/>
      <c r="GK92" s="21"/>
      <c r="GL92" s="21"/>
      <c r="GM92" s="21"/>
      <c r="GN92" s="22"/>
      <c r="GO92" s="22"/>
    </row>
    <row r="93" spans="1:256" x14ac:dyDescent="0.25">
      <c r="A93" s="2" t="s">
        <v>386</v>
      </c>
      <c r="B93" s="13" t="s">
        <v>387</v>
      </c>
      <c r="C93" s="99">
        <f t="shared" ref="C93:BN93" si="39">ROUND(C10*2*$A$83,2)</f>
        <v>0</v>
      </c>
      <c r="D93" s="99">
        <f t="shared" si="39"/>
        <v>1.36</v>
      </c>
      <c r="E93" s="99">
        <f t="shared" si="39"/>
        <v>0.16</v>
      </c>
      <c r="F93" s="99">
        <f t="shared" si="39"/>
        <v>0.16</v>
      </c>
      <c r="G93" s="99">
        <f t="shared" si="39"/>
        <v>0</v>
      </c>
      <c r="H93" s="99">
        <f t="shared" si="39"/>
        <v>0</v>
      </c>
      <c r="I93" s="99">
        <f t="shared" si="39"/>
        <v>0</v>
      </c>
      <c r="J93" s="99">
        <f t="shared" si="39"/>
        <v>0</v>
      </c>
      <c r="K93" s="99">
        <f t="shared" si="39"/>
        <v>0</v>
      </c>
      <c r="L93" s="99">
        <f t="shared" si="39"/>
        <v>0</v>
      </c>
      <c r="M93" s="99">
        <f t="shared" si="39"/>
        <v>0</v>
      </c>
      <c r="N93" s="99">
        <f t="shared" si="39"/>
        <v>4</v>
      </c>
      <c r="O93" s="99">
        <f t="shared" si="39"/>
        <v>0</v>
      </c>
      <c r="P93" s="99">
        <f t="shared" si="39"/>
        <v>0</v>
      </c>
      <c r="Q93" s="99">
        <f t="shared" si="39"/>
        <v>13.92</v>
      </c>
      <c r="R93" s="99">
        <f t="shared" si="39"/>
        <v>0</v>
      </c>
      <c r="S93" s="99">
        <f t="shared" si="39"/>
        <v>0.32</v>
      </c>
      <c r="T93" s="99">
        <f t="shared" si="39"/>
        <v>0</v>
      </c>
      <c r="U93" s="99">
        <f t="shared" si="39"/>
        <v>0</v>
      </c>
      <c r="V93" s="99">
        <f t="shared" si="39"/>
        <v>0</v>
      </c>
      <c r="W93" s="99">
        <f t="shared" si="39"/>
        <v>0.16</v>
      </c>
      <c r="X93" s="99">
        <f t="shared" si="39"/>
        <v>0</v>
      </c>
      <c r="Y93" s="99">
        <f t="shared" si="39"/>
        <v>0</v>
      </c>
      <c r="Z93" s="99">
        <f t="shared" si="39"/>
        <v>0</v>
      </c>
      <c r="AA93" s="99">
        <f t="shared" si="39"/>
        <v>7.36</v>
      </c>
      <c r="AB93" s="99">
        <f t="shared" si="39"/>
        <v>0.48</v>
      </c>
      <c r="AC93" s="99">
        <f t="shared" si="39"/>
        <v>0</v>
      </c>
      <c r="AD93" s="99">
        <f t="shared" si="39"/>
        <v>0</v>
      </c>
      <c r="AE93" s="99">
        <f t="shared" si="39"/>
        <v>0</v>
      </c>
      <c r="AF93" s="99">
        <f t="shared" si="39"/>
        <v>0</v>
      </c>
      <c r="AG93" s="99">
        <f t="shared" si="39"/>
        <v>0</v>
      </c>
      <c r="AH93" s="99">
        <f t="shared" si="39"/>
        <v>0</v>
      </c>
      <c r="AI93" s="99">
        <f t="shared" si="39"/>
        <v>0</v>
      </c>
      <c r="AJ93" s="99">
        <f t="shared" si="39"/>
        <v>0</v>
      </c>
      <c r="AK93" s="99">
        <f t="shared" si="39"/>
        <v>0</v>
      </c>
      <c r="AL93" s="99">
        <f t="shared" si="39"/>
        <v>0</v>
      </c>
      <c r="AM93" s="99">
        <f t="shared" si="39"/>
        <v>0</v>
      </c>
      <c r="AN93" s="99">
        <f t="shared" si="39"/>
        <v>0</v>
      </c>
      <c r="AO93" s="99">
        <f t="shared" si="39"/>
        <v>0.8</v>
      </c>
      <c r="AP93" s="99">
        <f t="shared" si="39"/>
        <v>0.32</v>
      </c>
      <c r="AQ93" s="99">
        <f t="shared" si="39"/>
        <v>0</v>
      </c>
      <c r="AR93" s="99">
        <f t="shared" si="39"/>
        <v>42.58</v>
      </c>
      <c r="AS93" s="99">
        <f t="shared" si="39"/>
        <v>0.08</v>
      </c>
      <c r="AT93" s="99">
        <f t="shared" si="39"/>
        <v>0.4</v>
      </c>
      <c r="AU93" s="99">
        <f t="shared" si="39"/>
        <v>0</v>
      </c>
      <c r="AV93" s="99">
        <f t="shared" si="39"/>
        <v>0</v>
      </c>
      <c r="AW93" s="99">
        <f t="shared" si="39"/>
        <v>0</v>
      </c>
      <c r="AX93" s="99">
        <f t="shared" si="39"/>
        <v>0</v>
      </c>
      <c r="AY93" s="99">
        <f t="shared" si="39"/>
        <v>0</v>
      </c>
      <c r="AZ93" s="99">
        <f t="shared" si="39"/>
        <v>2.4</v>
      </c>
      <c r="BA93" s="99">
        <f t="shared" si="39"/>
        <v>0.32</v>
      </c>
      <c r="BB93" s="99">
        <f t="shared" si="39"/>
        <v>0</v>
      </c>
      <c r="BC93" s="99">
        <f t="shared" si="39"/>
        <v>6.8</v>
      </c>
      <c r="BD93" s="99">
        <f t="shared" si="39"/>
        <v>4.16</v>
      </c>
      <c r="BE93" s="99">
        <f t="shared" si="39"/>
        <v>0</v>
      </c>
      <c r="BF93" s="99">
        <f t="shared" si="39"/>
        <v>43.22</v>
      </c>
      <c r="BG93" s="99">
        <f t="shared" si="39"/>
        <v>0.16</v>
      </c>
      <c r="BH93" s="99">
        <f t="shared" si="39"/>
        <v>0</v>
      </c>
      <c r="BI93" s="99">
        <f t="shared" si="39"/>
        <v>0</v>
      </c>
      <c r="BJ93" s="99">
        <f t="shared" si="39"/>
        <v>3.52</v>
      </c>
      <c r="BK93" s="99">
        <f t="shared" si="39"/>
        <v>12</v>
      </c>
      <c r="BL93" s="99">
        <f t="shared" si="39"/>
        <v>0</v>
      </c>
      <c r="BM93" s="99">
        <f t="shared" si="39"/>
        <v>0</v>
      </c>
      <c r="BN93" s="99">
        <f t="shared" si="39"/>
        <v>0</v>
      </c>
      <c r="BO93" s="99">
        <f t="shared" ref="BO93:DZ93" si="40">ROUND(BO10*2*$A$83,2)</f>
        <v>0</v>
      </c>
      <c r="BP93" s="99">
        <f t="shared" si="40"/>
        <v>0</v>
      </c>
      <c r="BQ93" s="99">
        <f t="shared" si="40"/>
        <v>1.36</v>
      </c>
      <c r="BR93" s="99">
        <f t="shared" si="40"/>
        <v>0.16</v>
      </c>
      <c r="BS93" s="99">
        <f t="shared" si="40"/>
        <v>0</v>
      </c>
      <c r="BT93" s="99">
        <f t="shared" si="40"/>
        <v>0</v>
      </c>
      <c r="BU93" s="99">
        <f t="shared" si="40"/>
        <v>0</v>
      </c>
      <c r="BV93" s="99">
        <f t="shared" si="40"/>
        <v>0</v>
      </c>
      <c r="BW93" s="99">
        <f t="shared" si="40"/>
        <v>0</v>
      </c>
      <c r="BX93" s="99">
        <f t="shared" si="40"/>
        <v>0</v>
      </c>
      <c r="BY93" s="99">
        <f t="shared" si="40"/>
        <v>0</v>
      </c>
      <c r="BZ93" s="99">
        <f t="shared" si="40"/>
        <v>0</v>
      </c>
      <c r="CA93" s="99">
        <f t="shared" si="40"/>
        <v>0</v>
      </c>
      <c r="CB93" s="99">
        <f t="shared" si="40"/>
        <v>41.92</v>
      </c>
      <c r="CC93" s="99">
        <f t="shared" si="40"/>
        <v>0</v>
      </c>
      <c r="CD93" s="99">
        <f t="shared" si="40"/>
        <v>0</v>
      </c>
      <c r="CE93" s="99">
        <f t="shared" si="40"/>
        <v>0</v>
      </c>
      <c r="CF93" s="99">
        <f t="shared" si="40"/>
        <v>0</v>
      </c>
      <c r="CG93" s="99">
        <f t="shared" si="40"/>
        <v>0</v>
      </c>
      <c r="CH93" s="99">
        <f t="shared" si="40"/>
        <v>0</v>
      </c>
      <c r="CI93" s="99">
        <f t="shared" si="40"/>
        <v>0</v>
      </c>
      <c r="CJ93" s="99">
        <f t="shared" si="40"/>
        <v>0</v>
      </c>
      <c r="CK93" s="99">
        <f t="shared" si="40"/>
        <v>1.6</v>
      </c>
      <c r="CL93" s="99">
        <f t="shared" si="40"/>
        <v>0</v>
      </c>
      <c r="CM93" s="99">
        <f t="shared" si="40"/>
        <v>1.52</v>
      </c>
      <c r="CN93" s="99">
        <f t="shared" si="40"/>
        <v>19.84</v>
      </c>
      <c r="CO93" s="99">
        <f t="shared" si="40"/>
        <v>7.52</v>
      </c>
      <c r="CP93" s="99">
        <f t="shared" si="40"/>
        <v>0.88</v>
      </c>
      <c r="CQ93" s="99">
        <f t="shared" si="40"/>
        <v>0</v>
      </c>
      <c r="CR93" s="99">
        <f t="shared" si="40"/>
        <v>0</v>
      </c>
      <c r="CS93" s="99">
        <f t="shared" si="40"/>
        <v>0</v>
      </c>
      <c r="CT93" s="99">
        <f t="shared" si="40"/>
        <v>0</v>
      </c>
      <c r="CU93" s="99">
        <f t="shared" si="40"/>
        <v>0</v>
      </c>
      <c r="CV93" s="99">
        <f t="shared" si="40"/>
        <v>0</v>
      </c>
      <c r="CW93" s="99">
        <f t="shared" si="40"/>
        <v>0</v>
      </c>
      <c r="CX93" s="99">
        <f t="shared" si="40"/>
        <v>0</v>
      </c>
      <c r="CY93" s="99">
        <f t="shared" si="40"/>
        <v>0</v>
      </c>
      <c r="CZ93" s="99">
        <f t="shared" si="40"/>
        <v>0.08</v>
      </c>
      <c r="DA93" s="99">
        <f t="shared" si="40"/>
        <v>0</v>
      </c>
      <c r="DB93" s="99">
        <f t="shared" si="40"/>
        <v>0</v>
      </c>
      <c r="DC93" s="99">
        <f t="shared" si="40"/>
        <v>0</v>
      </c>
      <c r="DD93" s="99">
        <f t="shared" si="40"/>
        <v>0</v>
      </c>
      <c r="DE93" s="99">
        <f t="shared" si="40"/>
        <v>0</v>
      </c>
      <c r="DF93" s="99">
        <f t="shared" si="40"/>
        <v>4.6399999999999997</v>
      </c>
      <c r="DG93" s="99">
        <f t="shared" si="40"/>
        <v>0</v>
      </c>
      <c r="DH93" s="99">
        <f t="shared" si="40"/>
        <v>0.8</v>
      </c>
      <c r="DI93" s="99">
        <f t="shared" si="40"/>
        <v>0.56000000000000005</v>
      </c>
      <c r="DJ93" s="99">
        <f t="shared" si="40"/>
        <v>0</v>
      </c>
      <c r="DK93" s="99">
        <f t="shared" si="40"/>
        <v>0</v>
      </c>
      <c r="DL93" s="99">
        <f t="shared" si="40"/>
        <v>0.08</v>
      </c>
      <c r="DM93" s="99">
        <f t="shared" si="40"/>
        <v>0</v>
      </c>
      <c r="DN93" s="99">
        <f t="shared" si="40"/>
        <v>0</v>
      </c>
      <c r="DO93" s="99">
        <f t="shared" si="40"/>
        <v>0</v>
      </c>
      <c r="DP93" s="99">
        <f t="shared" si="40"/>
        <v>0</v>
      </c>
      <c r="DQ93" s="99">
        <f t="shared" si="40"/>
        <v>0</v>
      </c>
      <c r="DR93" s="99">
        <f t="shared" si="40"/>
        <v>0</v>
      </c>
      <c r="DS93" s="99">
        <f t="shared" si="40"/>
        <v>0.08</v>
      </c>
      <c r="DT93" s="99">
        <f t="shared" si="40"/>
        <v>0</v>
      </c>
      <c r="DU93" s="99">
        <f t="shared" si="40"/>
        <v>0</v>
      </c>
      <c r="DV93" s="99">
        <f t="shared" si="40"/>
        <v>0</v>
      </c>
      <c r="DW93" s="99">
        <f t="shared" si="40"/>
        <v>0</v>
      </c>
      <c r="DX93" s="99">
        <f t="shared" si="40"/>
        <v>0</v>
      </c>
      <c r="DY93" s="99">
        <f t="shared" si="40"/>
        <v>0</v>
      </c>
      <c r="DZ93" s="99">
        <f t="shared" si="40"/>
        <v>0</v>
      </c>
      <c r="EA93" s="99">
        <f t="shared" ref="EA93:FX93" si="41">ROUND(EA10*2*$A$83,2)</f>
        <v>0</v>
      </c>
      <c r="EB93" s="99">
        <f t="shared" si="41"/>
        <v>0</v>
      </c>
      <c r="EC93" s="99">
        <f t="shared" si="41"/>
        <v>0</v>
      </c>
      <c r="ED93" s="99">
        <f t="shared" si="41"/>
        <v>0</v>
      </c>
      <c r="EE93" s="99">
        <f t="shared" si="41"/>
        <v>0</v>
      </c>
      <c r="EF93" s="99">
        <f t="shared" si="41"/>
        <v>0</v>
      </c>
      <c r="EG93" s="99">
        <f t="shared" si="41"/>
        <v>0</v>
      </c>
      <c r="EH93" s="99">
        <f t="shared" si="41"/>
        <v>0</v>
      </c>
      <c r="EI93" s="99">
        <f t="shared" si="41"/>
        <v>0</v>
      </c>
      <c r="EJ93" s="99">
        <f t="shared" si="41"/>
        <v>1.1200000000000001</v>
      </c>
      <c r="EK93" s="99">
        <f t="shared" si="41"/>
        <v>0</v>
      </c>
      <c r="EL93" s="99">
        <f t="shared" si="41"/>
        <v>0</v>
      </c>
      <c r="EM93" s="99">
        <f t="shared" si="41"/>
        <v>0</v>
      </c>
      <c r="EN93" s="99">
        <f t="shared" si="41"/>
        <v>0</v>
      </c>
      <c r="EO93" s="99">
        <f t="shared" si="41"/>
        <v>0</v>
      </c>
      <c r="EP93" s="99">
        <f t="shared" si="41"/>
        <v>0.16</v>
      </c>
      <c r="EQ93" s="99">
        <f t="shared" si="41"/>
        <v>0</v>
      </c>
      <c r="ER93" s="99">
        <f t="shared" si="41"/>
        <v>0.08</v>
      </c>
      <c r="ES93" s="99">
        <f t="shared" si="41"/>
        <v>0.16</v>
      </c>
      <c r="ET93" s="99">
        <f t="shared" si="41"/>
        <v>0</v>
      </c>
      <c r="EU93" s="99">
        <f t="shared" si="41"/>
        <v>0</v>
      </c>
      <c r="EV93" s="99">
        <f t="shared" si="41"/>
        <v>0</v>
      </c>
      <c r="EW93" s="99">
        <f t="shared" si="41"/>
        <v>0</v>
      </c>
      <c r="EX93" s="99">
        <f t="shared" si="41"/>
        <v>0</v>
      </c>
      <c r="EY93" s="99">
        <f t="shared" si="41"/>
        <v>0</v>
      </c>
      <c r="EZ93" s="99">
        <f t="shared" si="41"/>
        <v>0</v>
      </c>
      <c r="FA93" s="99">
        <f t="shared" si="41"/>
        <v>0</v>
      </c>
      <c r="FB93" s="99">
        <f t="shared" si="41"/>
        <v>2.48</v>
      </c>
      <c r="FC93" s="99">
        <f t="shared" si="41"/>
        <v>0.24</v>
      </c>
      <c r="FD93" s="99">
        <f t="shared" si="41"/>
        <v>0</v>
      </c>
      <c r="FE93" s="99">
        <f t="shared" si="41"/>
        <v>0</v>
      </c>
      <c r="FF93" s="99">
        <f t="shared" si="41"/>
        <v>0</v>
      </c>
      <c r="FG93" s="99">
        <f t="shared" si="41"/>
        <v>0.08</v>
      </c>
      <c r="FH93" s="99">
        <f t="shared" si="41"/>
        <v>0</v>
      </c>
      <c r="FI93" s="99">
        <f t="shared" si="41"/>
        <v>0</v>
      </c>
      <c r="FJ93" s="99">
        <f t="shared" si="41"/>
        <v>0</v>
      </c>
      <c r="FK93" s="99">
        <f t="shared" si="41"/>
        <v>0</v>
      </c>
      <c r="FL93" s="99">
        <f t="shared" si="41"/>
        <v>8.64</v>
      </c>
      <c r="FM93" s="99">
        <f t="shared" si="41"/>
        <v>0</v>
      </c>
      <c r="FN93" s="99">
        <f t="shared" si="41"/>
        <v>6.4</v>
      </c>
      <c r="FO93" s="99">
        <f t="shared" si="41"/>
        <v>0.08</v>
      </c>
      <c r="FP93" s="99">
        <f t="shared" si="41"/>
        <v>0</v>
      </c>
      <c r="FQ93" s="99">
        <f t="shared" si="41"/>
        <v>0</v>
      </c>
      <c r="FR93" s="99">
        <f t="shared" si="41"/>
        <v>0</v>
      </c>
      <c r="FS93" s="99">
        <f t="shared" si="41"/>
        <v>0</v>
      </c>
      <c r="FT93" s="99">
        <f t="shared" si="41"/>
        <v>0</v>
      </c>
      <c r="FU93" s="99">
        <f t="shared" si="41"/>
        <v>0</v>
      </c>
      <c r="FV93" s="99">
        <f t="shared" si="41"/>
        <v>0</v>
      </c>
      <c r="FW93" s="99">
        <f t="shared" si="41"/>
        <v>0</v>
      </c>
      <c r="FX93" s="99">
        <f t="shared" si="41"/>
        <v>0</v>
      </c>
      <c r="FY93" s="48"/>
      <c r="FZ93" s="48">
        <f>SUM(C93:FX93)</f>
        <v>245.16000000000008</v>
      </c>
      <c r="GA93" s="20"/>
      <c r="GB93" s="97"/>
      <c r="GC93" s="97"/>
      <c r="GD93" s="97"/>
      <c r="GE93" s="97"/>
      <c r="GF93" s="4"/>
      <c r="GG93" s="4"/>
      <c r="GH93" s="16"/>
      <c r="GI93" s="16"/>
      <c r="GJ93" s="16"/>
      <c r="GK93" s="16"/>
      <c r="GL93" s="16"/>
      <c r="GM93" s="16"/>
      <c r="GN93" s="22"/>
      <c r="GO93" s="22"/>
      <c r="GP93" s="17"/>
      <c r="GQ93" s="17"/>
      <c r="GR93" s="17"/>
      <c r="GS93" s="17"/>
      <c r="GT93" s="17"/>
      <c r="GU93" s="17"/>
      <c r="GV93" s="17"/>
      <c r="GW93" s="17"/>
      <c r="GX93" s="17"/>
      <c r="GY93" s="17"/>
      <c r="GZ93" s="17"/>
      <c r="HA93" s="17"/>
      <c r="HB93" s="17"/>
      <c r="HC93" s="17"/>
      <c r="HD93" s="17"/>
      <c r="HE93" s="17"/>
      <c r="HF93" s="17"/>
      <c r="HG93" s="17"/>
      <c r="HH93" s="17"/>
      <c r="HI93" s="17"/>
      <c r="HJ93" s="17"/>
      <c r="HK93" s="17"/>
      <c r="HL93" s="17"/>
      <c r="HM93" s="17"/>
      <c r="HN93" s="17"/>
      <c r="HO93" s="17"/>
      <c r="HP93" s="17"/>
      <c r="HQ93" s="17"/>
      <c r="HR93" s="17"/>
      <c r="HS93" s="17"/>
      <c r="HT93" s="17"/>
      <c r="HU93" s="17"/>
      <c r="HV93" s="17"/>
      <c r="HW93" s="17"/>
      <c r="HX93" s="17"/>
      <c r="HY93" s="17"/>
      <c r="HZ93" s="17"/>
      <c r="IA93" s="17"/>
      <c r="IB93" s="17"/>
      <c r="IC93" s="17"/>
      <c r="ID93" s="17"/>
      <c r="IE93" s="17"/>
      <c r="IF93" s="17"/>
      <c r="IG93" s="17"/>
      <c r="IH93" s="17"/>
      <c r="II93" s="17"/>
      <c r="IJ93" s="17"/>
      <c r="IK93" s="17"/>
      <c r="IL93" s="17"/>
      <c r="IM93" s="17"/>
      <c r="IN93" s="17"/>
      <c r="IO93" s="17"/>
      <c r="IP93" s="17"/>
      <c r="IQ93" s="17"/>
      <c r="IR93" s="17"/>
      <c r="IS93" s="17"/>
      <c r="IT93" s="17"/>
      <c r="IU93" s="17"/>
      <c r="IV93" s="17"/>
    </row>
    <row r="94" spans="1:256" s="17" customFormat="1" x14ac:dyDescent="0.25">
      <c r="A94" s="2" t="s">
        <v>388</v>
      </c>
      <c r="B94" s="13" t="s">
        <v>389</v>
      </c>
      <c r="C94" s="38">
        <f t="shared" ref="C94:BN94" si="42">C28</f>
        <v>220.5</v>
      </c>
      <c r="D94" s="38">
        <f t="shared" si="42"/>
        <v>333</v>
      </c>
      <c r="E94" s="38">
        <f t="shared" si="42"/>
        <v>290.5</v>
      </c>
      <c r="F94" s="38">
        <f t="shared" si="42"/>
        <v>277.5</v>
      </c>
      <c r="G94" s="38">
        <f t="shared" si="42"/>
        <v>12</v>
      </c>
      <c r="H94" s="38">
        <f t="shared" si="42"/>
        <v>10</v>
      </c>
      <c r="I94" s="38">
        <f t="shared" si="42"/>
        <v>405.5</v>
      </c>
      <c r="J94" s="38">
        <f t="shared" si="42"/>
        <v>109</v>
      </c>
      <c r="K94" s="38">
        <f t="shared" si="42"/>
        <v>5</v>
      </c>
      <c r="L94" s="38">
        <f t="shared" si="42"/>
        <v>104.5</v>
      </c>
      <c r="M94" s="38">
        <f t="shared" si="42"/>
        <v>62.5</v>
      </c>
      <c r="N94" s="38">
        <f t="shared" si="42"/>
        <v>284.5</v>
      </c>
      <c r="O94" s="38">
        <f t="shared" si="42"/>
        <v>119</v>
      </c>
      <c r="P94" s="38">
        <f t="shared" si="42"/>
        <v>3</v>
      </c>
      <c r="Q94" s="38">
        <f t="shared" si="42"/>
        <v>1065</v>
      </c>
      <c r="R94" s="38">
        <f t="shared" si="42"/>
        <v>10</v>
      </c>
      <c r="S94" s="38">
        <f t="shared" si="42"/>
        <v>32.5</v>
      </c>
      <c r="T94" s="38">
        <f t="shared" si="42"/>
        <v>3</v>
      </c>
      <c r="U94" s="38">
        <f t="shared" si="42"/>
        <v>1.5</v>
      </c>
      <c r="V94" s="38">
        <f t="shared" si="42"/>
        <v>7.5</v>
      </c>
      <c r="W94" s="38">
        <f t="shared" si="42"/>
        <v>1.5</v>
      </c>
      <c r="X94" s="38">
        <f t="shared" si="42"/>
        <v>1</v>
      </c>
      <c r="Y94" s="38">
        <f t="shared" si="42"/>
        <v>26.5</v>
      </c>
      <c r="Z94" s="38">
        <f t="shared" si="42"/>
        <v>6.5</v>
      </c>
      <c r="AA94" s="38">
        <f t="shared" si="42"/>
        <v>260</v>
      </c>
      <c r="AB94" s="38">
        <f t="shared" si="42"/>
        <v>238.5</v>
      </c>
      <c r="AC94" s="38">
        <f t="shared" si="42"/>
        <v>51.5</v>
      </c>
      <c r="AD94" s="38">
        <f t="shared" si="42"/>
        <v>42.5</v>
      </c>
      <c r="AE94" s="38">
        <f t="shared" si="42"/>
        <v>2</v>
      </c>
      <c r="AF94" s="38">
        <f t="shared" si="42"/>
        <v>4</v>
      </c>
      <c r="AG94" s="38">
        <f t="shared" si="42"/>
        <v>14.5</v>
      </c>
      <c r="AH94" s="38">
        <f t="shared" si="42"/>
        <v>32.5</v>
      </c>
      <c r="AI94" s="38">
        <f t="shared" si="42"/>
        <v>12.5</v>
      </c>
      <c r="AJ94" s="38">
        <f t="shared" si="42"/>
        <v>3</v>
      </c>
      <c r="AK94" s="38">
        <f t="shared" si="42"/>
        <v>25</v>
      </c>
      <c r="AL94" s="38">
        <f t="shared" si="42"/>
        <v>11</v>
      </c>
      <c r="AM94" s="38">
        <f t="shared" si="42"/>
        <v>24</v>
      </c>
      <c r="AN94" s="38">
        <f t="shared" si="42"/>
        <v>7.5</v>
      </c>
      <c r="AO94" s="38">
        <f t="shared" si="42"/>
        <v>130.5</v>
      </c>
      <c r="AP94" s="38">
        <f t="shared" si="42"/>
        <v>4013</v>
      </c>
      <c r="AQ94" s="38">
        <f t="shared" si="42"/>
        <v>5.5</v>
      </c>
      <c r="AR94" s="38">
        <f t="shared" si="42"/>
        <v>106</v>
      </c>
      <c r="AS94" s="38">
        <f t="shared" si="42"/>
        <v>104.5</v>
      </c>
      <c r="AT94" s="38">
        <f t="shared" si="42"/>
        <v>22</v>
      </c>
      <c r="AU94" s="38">
        <f t="shared" si="42"/>
        <v>9.5</v>
      </c>
      <c r="AV94" s="38">
        <f t="shared" si="42"/>
        <v>10.5</v>
      </c>
      <c r="AW94" s="38">
        <f t="shared" si="42"/>
        <v>5</v>
      </c>
      <c r="AX94" s="38">
        <f t="shared" si="42"/>
        <v>3</v>
      </c>
      <c r="AY94" s="38">
        <f t="shared" si="42"/>
        <v>11</v>
      </c>
      <c r="AZ94" s="38">
        <f t="shared" si="42"/>
        <v>228</v>
      </c>
      <c r="BA94" s="38">
        <f t="shared" si="42"/>
        <v>88</v>
      </c>
      <c r="BB94" s="38">
        <f t="shared" si="42"/>
        <v>228</v>
      </c>
      <c r="BC94" s="38">
        <f t="shared" si="42"/>
        <v>485</v>
      </c>
      <c r="BD94" s="38">
        <f t="shared" si="42"/>
        <v>6</v>
      </c>
      <c r="BE94" s="38">
        <f t="shared" si="42"/>
        <v>9</v>
      </c>
      <c r="BF94" s="38">
        <f t="shared" si="42"/>
        <v>30.5</v>
      </c>
      <c r="BG94" s="38">
        <f t="shared" si="42"/>
        <v>49</v>
      </c>
      <c r="BH94" s="38">
        <f t="shared" si="42"/>
        <v>7</v>
      </c>
      <c r="BI94" s="38">
        <f t="shared" si="42"/>
        <v>7.5</v>
      </c>
      <c r="BJ94" s="38">
        <f t="shared" si="42"/>
        <v>30.5</v>
      </c>
      <c r="BK94" s="38">
        <f t="shared" si="42"/>
        <v>65.5</v>
      </c>
      <c r="BL94" s="38">
        <f t="shared" si="42"/>
        <v>2</v>
      </c>
      <c r="BM94" s="38">
        <f t="shared" si="42"/>
        <v>8.5</v>
      </c>
      <c r="BN94" s="38">
        <f t="shared" si="42"/>
        <v>138</v>
      </c>
      <c r="BO94" s="38">
        <f t="shared" ref="BO94:DZ94" si="43">BO28</f>
        <v>40.5</v>
      </c>
      <c r="BP94" s="38">
        <f t="shared" si="43"/>
        <v>7</v>
      </c>
      <c r="BQ94" s="38">
        <f t="shared" si="43"/>
        <v>126</v>
      </c>
      <c r="BR94" s="38">
        <f t="shared" si="43"/>
        <v>121</v>
      </c>
      <c r="BS94" s="38">
        <f t="shared" si="43"/>
        <v>49.5</v>
      </c>
      <c r="BT94" s="38">
        <f t="shared" si="43"/>
        <v>3.5</v>
      </c>
      <c r="BU94" s="38">
        <f t="shared" si="43"/>
        <v>10</v>
      </c>
      <c r="BV94" s="38">
        <f t="shared" si="43"/>
        <v>25</v>
      </c>
      <c r="BW94" s="38">
        <f t="shared" si="43"/>
        <v>34.5</v>
      </c>
      <c r="BX94" s="38">
        <f t="shared" si="43"/>
        <v>4</v>
      </c>
      <c r="BY94" s="38">
        <f t="shared" si="43"/>
        <v>21</v>
      </c>
      <c r="BZ94" s="38">
        <f t="shared" si="43"/>
        <v>4.5</v>
      </c>
      <c r="CA94" s="38">
        <f t="shared" si="43"/>
        <v>5</v>
      </c>
      <c r="CB94" s="38">
        <f t="shared" si="43"/>
        <v>724</v>
      </c>
      <c r="CC94" s="38">
        <f t="shared" si="43"/>
        <v>4.5</v>
      </c>
      <c r="CD94" s="38">
        <f t="shared" si="43"/>
        <v>4</v>
      </c>
      <c r="CE94" s="38">
        <f t="shared" si="43"/>
        <v>2</v>
      </c>
      <c r="CF94" s="38">
        <f t="shared" si="43"/>
        <v>5.5</v>
      </c>
      <c r="CG94" s="38">
        <f t="shared" si="43"/>
        <v>7</v>
      </c>
      <c r="CH94" s="38">
        <f t="shared" si="43"/>
        <v>4</v>
      </c>
      <c r="CI94" s="38">
        <f t="shared" si="43"/>
        <v>19</v>
      </c>
      <c r="CJ94" s="38">
        <f t="shared" si="43"/>
        <v>37.5</v>
      </c>
      <c r="CK94" s="38">
        <f t="shared" si="43"/>
        <v>119</v>
      </c>
      <c r="CL94" s="38">
        <f t="shared" si="43"/>
        <v>23.5</v>
      </c>
      <c r="CM94" s="38">
        <f t="shared" si="43"/>
        <v>26</v>
      </c>
      <c r="CN94" s="38">
        <f t="shared" si="43"/>
        <v>210</v>
      </c>
      <c r="CO94" s="38">
        <f t="shared" si="43"/>
        <v>80.5</v>
      </c>
      <c r="CP94" s="38">
        <f t="shared" si="43"/>
        <v>14</v>
      </c>
      <c r="CQ94" s="38">
        <f t="shared" si="43"/>
        <v>45.5</v>
      </c>
      <c r="CR94" s="38">
        <f t="shared" si="43"/>
        <v>3.5</v>
      </c>
      <c r="CS94" s="38">
        <f t="shared" si="43"/>
        <v>5</v>
      </c>
      <c r="CT94" s="38">
        <f t="shared" si="43"/>
        <v>8.5</v>
      </c>
      <c r="CU94" s="38">
        <f t="shared" si="43"/>
        <v>0</v>
      </c>
      <c r="CV94" s="38">
        <f t="shared" si="43"/>
        <v>1.5</v>
      </c>
      <c r="CW94" s="38">
        <f t="shared" si="43"/>
        <v>5</v>
      </c>
      <c r="CX94" s="38">
        <f t="shared" si="43"/>
        <v>19.5</v>
      </c>
      <c r="CY94" s="38">
        <f t="shared" si="43"/>
        <v>2</v>
      </c>
      <c r="CZ94" s="38">
        <f t="shared" si="43"/>
        <v>69</v>
      </c>
      <c r="DA94" s="38">
        <f t="shared" si="43"/>
        <v>7</v>
      </c>
      <c r="DB94" s="38">
        <f t="shared" si="43"/>
        <v>4</v>
      </c>
      <c r="DC94" s="38">
        <f t="shared" si="43"/>
        <v>4</v>
      </c>
      <c r="DD94" s="38">
        <f t="shared" si="43"/>
        <v>5.5</v>
      </c>
      <c r="DE94" s="38">
        <f t="shared" si="43"/>
        <v>10</v>
      </c>
      <c r="DF94" s="38">
        <f t="shared" si="43"/>
        <v>301.5</v>
      </c>
      <c r="DG94" s="38">
        <f t="shared" si="43"/>
        <v>4.5</v>
      </c>
      <c r="DH94" s="38">
        <f t="shared" si="43"/>
        <v>95.5</v>
      </c>
      <c r="DI94" s="38">
        <f t="shared" si="43"/>
        <v>87</v>
      </c>
      <c r="DJ94" s="38">
        <f t="shared" si="43"/>
        <v>16</v>
      </c>
      <c r="DK94" s="38">
        <f t="shared" si="43"/>
        <v>16</v>
      </c>
      <c r="DL94" s="38">
        <f t="shared" si="43"/>
        <v>101</v>
      </c>
      <c r="DM94" s="38">
        <f t="shared" si="43"/>
        <v>10</v>
      </c>
      <c r="DN94" s="38">
        <f t="shared" si="43"/>
        <v>42</v>
      </c>
      <c r="DO94" s="38">
        <f t="shared" si="43"/>
        <v>70.5</v>
      </c>
      <c r="DP94" s="38">
        <f t="shared" si="43"/>
        <v>7</v>
      </c>
      <c r="DQ94" s="38">
        <f t="shared" si="43"/>
        <v>32.5</v>
      </c>
      <c r="DR94" s="38">
        <f t="shared" si="43"/>
        <v>49.5</v>
      </c>
      <c r="DS94" s="38">
        <f t="shared" si="43"/>
        <v>32</v>
      </c>
      <c r="DT94" s="38">
        <f t="shared" si="43"/>
        <v>0</v>
      </c>
      <c r="DU94" s="38">
        <f t="shared" si="43"/>
        <v>8.5</v>
      </c>
      <c r="DV94" s="38">
        <f t="shared" si="43"/>
        <v>12</v>
      </c>
      <c r="DW94" s="38">
        <f t="shared" si="43"/>
        <v>0</v>
      </c>
      <c r="DX94" s="38">
        <f t="shared" si="43"/>
        <v>4</v>
      </c>
      <c r="DY94" s="38">
        <f t="shared" si="43"/>
        <v>3.5</v>
      </c>
      <c r="DZ94" s="38">
        <f t="shared" si="43"/>
        <v>24.5</v>
      </c>
      <c r="EA94" s="38">
        <f t="shared" ref="EA94:FX94" si="44">EA28</f>
        <v>22.5</v>
      </c>
      <c r="EB94" s="38">
        <f t="shared" si="44"/>
        <v>12.5</v>
      </c>
      <c r="EC94" s="38">
        <f t="shared" si="44"/>
        <v>7.5</v>
      </c>
      <c r="ED94" s="38">
        <f t="shared" si="44"/>
        <v>22</v>
      </c>
      <c r="EE94" s="38">
        <f t="shared" si="44"/>
        <v>4</v>
      </c>
      <c r="EF94" s="38">
        <f t="shared" si="44"/>
        <v>51</v>
      </c>
      <c r="EG94" s="38">
        <f t="shared" si="44"/>
        <v>9.5</v>
      </c>
      <c r="EH94" s="38">
        <f t="shared" si="44"/>
        <v>10</v>
      </c>
      <c r="EI94" s="38">
        <f t="shared" si="44"/>
        <v>611</v>
      </c>
      <c r="EJ94" s="38">
        <f t="shared" si="44"/>
        <v>104</v>
      </c>
      <c r="EK94" s="38">
        <f t="shared" si="44"/>
        <v>14.5</v>
      </c>
      <c r="EL94" s="38">
        <f t="shared" si="44"/>
        <v>10.5</v>
      </c>
      <c r="EM94" s="38">
        <f t="shared" si="44"/>
        <v>20.5</v>
      </c>
      <c r="EN94" s="38">
        <f t="shared" si="44"/>
        <v>19</v>
      </c>
      <c r="EO94" s="38">
        <f t="shared" si="44"/>
        <v>12.5</v>
      </c>
      <c r="EP94" s="38">
        <f t="shared" si="44"/>
        <v>6</v>
      </c>
      <c r="EQ94" s="38">
        <f t="shared" si="44"/>
        <v>49</v>
      </c>
      <c r="ER94" s="38">
        <f t="shared" si="44"/>
        <v>9</v>
      </c>
      <c r="ES94" s="38">
        <f t="shared" si="44"/>
        <v>15</v>
      </c>
      <c r="ET94" s="38">
        <f t="shared" si="44"/>
        <v>11.5</v>
      </c>
      <c r="EU94" s="38">
        <f t="shared" si="44"/>
        <v>41</v>
      </c>
      <c r="EV94" s="38">
        <f t="shared" si="44"/>
        <v>9</v>
      </c>
      <c r="EW94" s="38">
        <f t="shared" si="44"/>
        <v>14.5</v>
      </c>
      <c r="EX94" s="38">
        <f t="shared" si="44"/>
        <v>10</v>
      </c>
      <c r="EY94" s="38">
        <f t="shared" si="44"/>
        <v>8.5</v>
      </c>
      <c r="EZ94" s="38">
        <f t="shared" si="44"/>
        <v>6.5</v>
      </c>
      <c r="FA94" s="38">
        <f t="shared" si="44"/>
        <v>58</v>
      </c>
      <c r="FB94" s="38">
        <f t="shared" si="44"/>
        <v>13</v>
      </c>
      <c r="FC94" s="38">
        <f t="shared" si="44"/>
        <v>29.5</v>
      </c>
      <c r="FD94" s="38">
        <f t="shared" si="44"/>
        <v>20</v>
      </c>
      <c r="FE94" s="38">
        <f t="shared" si="44"/>
        <v>8</v>
      </c>
      <c r="FF94" s="38">
        <f t="shared" si="44"/>
        <v>8</v>
      </c>
      <c r="FG94" s="38">
        <f t="shared" si="44"/>
        <v>0</v>
      </c>
      <c r="FH94" s="38">
        <f t="shared" si="44"/>
        <v>5</v>
      </c>
      <c r="FI94" s="38">
        <f t="shared" si="44"/>
        <v>36.5</v>
      </c>
      <c r="FJ94" s="38">
        <f t="shared" si="44"/>
        <v>50</v>
      </c>
      <c r="FK94" s="38">
        <f t="shared" si="44"/>
        <v>36.5</v>
      </c>
      <c r="FL94" s="38">
        <f t="shared" si="44"/>
        <v>23</v>
      </c>
      <c r="FM94" s="38">
        <f t="shared" si="44"/>
        <v>47.5</v>
      </c>
      <c r="FN94" s="38">
        <f t="shared" si="44"/>
        <v>306.5</v>
      </c>
      <c r="FO94" s="38">
        <f t="shared" si="44"/>
        <v>33.5</v>
      </c>
      <c r="FP94" s="38">
        <f t="shared" si="44"/>
        <v>56</v>
      </c>
      <c r="FQ94" s="38">
        <f t="shared" si="44"/>
        <v>22</v>
      </c>
      <c r="FR94" s="38">
        <f t="shared" si="44"/>
        <v>3.5</v>
      </c>
      <c r="FS94" s="38">
        <f t="shared" si="44"/>
        <v>5.5</v>
      </c>
      <c r="FT94" s="38">
        <f t="shared" si="44"/>
        <v>2</v>
      </c>
      <c r="FU94" s="38">
        <f t="shared" si="44"/>
        <v>15</v>
      </c>
      <c r="FV94" s="38">
        <f t="shared" si="44"/>
        <v>20</v>
      </c>
      <c r="FW94" s="38">
        <f t="shared" si="44"/>
        <v>5.5</v>
      </c>
      <c r="FX94" s="38">
        <f t="shared" si="44"/>
        <v>2</v>
      </c>
      <c r="FY94" s="48"/>
      <c r="FZ94" s="38">
        <f>SUM(C94:FX94)</f>
        <v>14680</v>
      </c>
      <c r="GA94" s="20"/>
      <c r="GB94" s="97"/>
      <c r="GC94" s="97"/>
      <c r="GD94" s="97"/>
      <c r="GE94" s="97"/>
      <c r="GF94" s="97"/>
      <c r="GG94" s="4"/>
      <c r="GH94" s="16"/>
      <c r="GI94" s="16"/>
      <c r="GJ94" s="16"/>
      <c r="GK94" s="16"/>
      <c r="GL94" s="16"/>
      <c r="GM94" s="16"/>
      <c r="GN94" s="22"/>
      <c r="GO94" s="22"/>
    </row>
    <row r="95" spans="1:256" s="17" customFormat="1" x14ac:dyDescent="0.25">
      <c r="A95" s="3" t="s">
        <v>390</v>
      </c>
      <c r="B95" s="13" t="s">
        <v>391</v>
      </c>
      <c r="C95" s="20">
        <f t="shared" ref="C95:BN95" si="45">C34</f>
        <v>0</v>
      </c>
      <c r="D95" s="20">
        <f t="shared" si="45"/>
        <v>0</v>
      </c>
      <c r="E95" s="20">
        <f t="shared" si="45"/>
        <v>0</v>
      </c>
      <c r="F95" s="20">
        <f t="shared" si="45"/>
        <v>0</v>
      </c>
      <c r="G95" s="20">
        <f t="shared" si="45"/>
        <v>0</v>
      </c>
      <c r="H95" s="20">
        <f t="shared" si="45"/>
        <v>0</v>
      </c>
      <c r="I95" s="20">
        <f t="shared" si="45"/>
        <v>0</v>
      </c>
      <c r="J95" s="20">
        <f t="shared" si="45"/>
        <v>0</v>
      </c>
      <c r="K95" s="20">
        <f t="shared" si="45"/>
        <v>0</v>
      </c>
      <c r="L95" s="20">
        <f t="shared" si="45"/>
        <v>0</v>
      </c>
      <c r="M95" s="20">
        <f t="shared" si="45"/>
        <v>0</v>
      </c>
      <c r="N95" s="20">
        <f t="shared" si="45"/>
        <v>0</v>
      </c>
      <c r="O95" s="20">
        <f t="shared" si="45"/>
        <v>0</v>
      </c>
      <c r="P95" s="20">
        <f t="shared" si="45"/>
        <v>0</v>
      </c>
      <c r="Q95" s="20">
        <f t="shared" si="45"/>
        <v>0</v>
      </c>
      <c r="R95" s="20">
        <f t="shared" si="45"/>
        <v>0</v>
      </c>
      <c r="S95" s="20">
        <f t="shared" si="45"/>
        <v>0</v>
      </c>
      <c r="T95" s="20">
        <f t="shared" si="45"/>
        <v>0</v>
      </c>
      <c r="U95" s="20">
        <f t="shared" si="45"/>
        <v>0</v>
      </c>
      <c r="V95" s="20">
        <f t="shared" si="45"/>
        <v>0</v>
      </c>
      <c r="W95" s="20">
        <f t="shared" si="45"/>
        <v>0</v>
      </c>
      <c r="X95" s="20">
        <f t="shared" si="45"/>
        <v>0</v>
      </c>
      <c r="Y95" s="20">
        <f t="shared" si="45"/>
        <v>0</v>
      </c>
      <c r="Z95" s="20">
        <f t="shared" si="45"/>
        <v>0</v>
      </c>
      <c r="AA95" s="20">
        <f t="shared" si="45"/>
        <v>0</v>
      </c>
      <c r="AB95" s="20">
        <f t="shared" si="45"/>
        <v>0</v>
      </c>
      <c r="AC95" s="20">
        <f t="shared" si="45"/>
        <v>0</v>
      </c>
      <c r="AD95" s="20">
        <f t="shared" si="45"/>
        <v>0</v>
      </c>
      <c r="AE95" s="20">
        <f t="shared" si="45"/>
        <v>0</v>
      </c>
      <c r="AF95" s="20">
        <f t="shared" si="45"/>
        <v>0</v>
      </c>
      <c r="AG95" s="20">
        <f t="shared" si="45"/>
        <v>0</v>
      </c>
      <c r="AH95" s="20">
        <f t="shared" si="45"/>
        <v>0</v>
      </c>
      <c r="AI95" s="20">
        <f t="shared" si="45"/>
        <v>0</v>
      </c>
      <c r="AJ95" s="20">
        <f t="shared" si="45"/>
        <v>0</v>
      </c>
      <c r="AK95" s="20">
        <f t="shared" si="45"/>
        <v>0</v>
      </c>
      <c r="AL95" s="20">
        <f t="shared" si="45"/>
        <v>0</v>
      </c>
      <c r="AM95" s="20">
        <f t="shared" si="45"/>
        <v>0</v>
      </c>
      <c r="AN95" s="20">
        <f t="shared" si="45"/>
        <v>0</v>
      </c>
      <c r="AO95" s="20">
        <f t="shared" si="45"/>
        <v>0</v>
      </c>
      <c r="AP95" s="20">
        <f t="shared" si="45"/>
        <v>0</v>
      </c>
      <c r="AQ95" s="20">
        <f t="shared" si="45"/>
        <v>0</v>
      </c>
      <c r="AR95" s="20">
        <f t="shared" si="45"/>
        <v>0</v>
      </c>
      <c r="AS95" s="20">
        <f t="shared" si="45"/>
        <v>0</v>
      </c>
      <c r="AT95" s="20">
        <f t="shared" si="45"/>
        <v>0</v>
      </c>
      <c r="AU95" s="20">
        <f t="shared" si="45"/>
        <v>0</v>
      </c>
      <c r="AV95" s="20">
        <f t="shared" si="45"/>
        <v>0</v>
      </c>
      <c r="AW95" s="20">
        <f t="shared" si="45"/>
        <v>0</v>
      </c>
      <c r="AX95" s="20">
        <f t="shared" si="45"/>
        <v>0</v>
      </c>
      <c r="AY95" s="20">
        <f t="shared" si="45"/>
        <v>0</v>
      </c>
      <c r="AZ95" s="20">
        <f t="shared" si="45"/>
        <v>0</v>
      </c>
      <c r="BA95" s="20">
        <f t="shared" si="45"/>
        <v>0</v>
      </c>
      <c r="BB95" s="20">
        <f t="shared" si="45"/>
        <v>0</v>
      </c>
      <c r="BC95" s="20">
        <f t="shared" si="45"/>
        <v>0</v>
      </c>
      <c r="BD95" s="20">
        <f t="shared" si="45"/>
        <v>0</v>
      </c>
      <c r="BE95" s="20">
        <f t="shared" si="45"/>
        <v>0</v>
      </c>
      <c r="BF95" s="20">
        <f t="shared" si="45"/>
        <v>0</v>
      </c>
      <c r="BG95" s="20">
        <f t="shared" si="45"/>
        <v>0</v>
      </c>
      <c r="BH95" s="20">
        <f t="shared" si="45"/>
        <v>0</v>
      </c>
      <c r="BI95" s="20">
        <f t="shared" si="45"/>
        <v>0</v>
      </c>
      <c r="BJ95" s="20">
        <f t="shared" si="45"/>
        <v>0</v>
      </c>
      <c r="BK95" s="20">
        <f t="shared" si="45"/>
        <v>0</v>
      </c>
      <c r="BL95" s="20">
        <f t="shared" si="45"/>
        <v>0</v>
      </c>
      <c r="BM95" s="20">
        <f t="shared" si="45"/>
        <v>0</v>
      </c>
      <c r="BN95" s="20">
        <f t="shared" si="45"/>
        <v>0</v>
      </c>
      <c r="BO95" s="20">
        <f t="shared" ref="BO95:DZ95" si="46">BO34</f>
        <v>0</v>
      </c>
      <c r="BP95" s="20">
        <f t="shared" si="46"/>
        <v>0</v>
      </c>
      <c r="BQ95" s="20">
        <f t="shared" si="46"/>
        <v>0</v>
      </c>
      <c r="BR95" s="20">
        <f t="shared" si="46"/>
        <v>0</v>
      </c>
      <c r="BS95" s="20">
        <f t="shared" si="46"/>
        <v>0</v>
      </c>
      <c r="BT95" s="20">
        <f t="shared" si="46"/>
        <v>0</v>
      </c>
      <c r="BU95" s="20">
        <f t="shared" si="46"/>
        <v>0</v>
      </c>
      <c r="BV95" s="20">
        <f t="shared" si="46"/>
        <v>0</v>
      </c>
      <c r="BW95" s="20">
        <f t="shared" si="46"/>
        <v>0</v>
      </c>
      <c r="BX95" s="20">
        <f t="shared" si="46"/>
        <v>0</v>
      </c>
      <c r="BY95" s="20">
        <f t="shared" si="46"/>
        <v>0</v>
      </c>
      <c r="BZ95" s="20">
        <f t="shared" si="46"/>
        <v>0</v>
      </c>
      <c r="CA95" s="20">
        <f t="shared" si="46"/>
        <v>0</v>
      </c>
      <c r="CB95" s="20">
        <f t="shared" si="46"/>
        <v>0</v>
      </c>
      <c r="CC95" s="20">
        <f t="shared" si="46"/>
        <v>0</v>
      </c>
      <c r="CD95" s="20">
        <f t="shared" si="46"/>
        <v>0</v>
      </c>
      <c r="CE95" s="20">
        <f t="shared" si="46"/>
        <v>0</v>
      </c>
      <c r="CF95" s="20">
        <f t="shared" si="46"/>
        <v>0</v>
      </c>
      <c r="CG95" s="20">
        <f t="shared" si="46"/>
        <v>0</v>
      </c>
      <c r="CH95" s="20">
        <f t="shared" si="46"/>
        <v>0</v>
      </c>
      <c r="CI95" s="20">
        <f t="shared" si="46"/>
        <v>0</v>
      </c>
      <c r="CJ95" s="20">
        <f t="shared" si="46"/>
        <v>0</v>
      </c>
      <c r="CK95" s="20">
        <f t="shared" si="46"/>
        <v>0</v>
      </c>
      <c r="CL95" s="20">
        <f t="shared" si="46"/>
        <v>0</v>
      </c>
      <c r="CM95" s="20">
        <f t="shared" si="46"/>
        <v>0</v>
      </c>
      <c r="CN95" s="20">
        <f t="shared" si="46"/>
        <v>0</v>
      </c>
      <c r="CO95" s="20">
        <f t="shared" si="46"/>
        <v>0</v>
      </c>
      <c r="CP95" s="20">
        <f t="shared" si="46"/>
        <v>0</v>
      </c>
      <c r="CQ95" s="20">
        <f t="shared" si="46"/>
        <v>0</v>
      </c>
      <c r="CR95" s="20">
        <f t="shared" si="46"/>
        <v>0</v>
      </c>
      <c r="CS95" s="20">
        <f t="shared" si="46"/>
        <v>0</v>
      </c>
      <c r="CT95" s="20">
        <f t="shared" si="46"/>
        <v>0</v>
      </c>
      <c r="CU95" s="20">
        <f t="shared" si="46"/>
        <v>0</v>
      </c>
      <c r="CV95" s="20">
        <f t="shared" si="46"/>
        <v>0</v>
      </c>
      <c r="CW95" s="20">
        <f t="shared" si="46"/>
        <v>0</v>
      </c>
      <c r="CX95" s="20">
        <f t="shared" si="46"/>
        <v>0</v>
      </c>
      <c r="CY95" s="20">
        <f t="shared" si="46"/>
        <v>0</v>
      </c>
      <c r="CZ95" s="20">
        <f t="shared" si="46"/>
        <v>0</v>
      </c>
      <c r="DA95" s="20">
        <f t="shared" si="46"/>
        <v>0</v>
      </c>
      <c r="DB95" s="20">
        <f t="shared" si="46"/>
        <v>0</v>
      </c>
      <c r="DC95" s="20">
        <f t="shared" si="46"/>
        <v>0</v>
      </c>
      <c r="DD95" s="20">
        <f t="shared" si="46"/>
        <v>0</v>
      </c>
      <c r="DE95" s="20">
        <f t="shared" si="46"/>
        <v>0</v>
      </c>
      <c r="DF95" s="20">
        <f t="shared" si="46"/>
        <v>0</v>
      </c>
      <c r="DG95" s="20">
        <f t="shared" si="46"/>
        <v>0</v>
      </c>
      <c r="DH95" s="20">
        <f t="shared" si="46"/>
        <v>0</v>
      </c>
      <c r="DI95" s="20">
        <f t="shared" si="46"/>
        <v>0</v>
      </c>
      <c r="DJ95" s="20">
        <f t="shared" si="46"/>
        <v>0</v>
      </c>
      <c r="DK95" s="20">
        <f t="shared" si="46"/>
        <v>0</v>
      </c>
      <c r="DL95" s="20">
        <f t="shared" si="46"/>
        <v>0</v>
      </c>
      <c r="DM95" s="20">
        <f t="shared" si="46"/>
        <v>0</v>
      </c>
      <c r="DN95" s="20">
        <f t="shared" si="46"/>
        <v>0</v>
      </c>
      <c r="DO95" s="20">
        <f t="shared" si="46"/>
        <v>0</v>
      </c>
      <c r="DP95" s="20">
        <f t="shared" si="46"/>
        <v>0</v>
      </c>
      <c r="DQ95" s="20">
        <f t="shared" si="46"/>
        <v>0</v>
      </c>
      <c r="DR95" s="20">
        <f t="shared" si="46"/>
        <v>0</v>
      </c>
      <c r="DS95" s="20">
        <f t="shared" si="46"/>
        <v>0</v>
      </c>
      <c r="DT95" s="20">
        <f t="shared" si="46"/>
        <v>0</v>
      </c>
      <c r="DU95" s="20">
        <f t="shared" si="46"/>
        <v>0</v>
      </c>
      <c r="DV95" s="20">
        <f t="shared" si="46"/>
        <v>0</v>
      </c>
      <c r="DW95" s="20">
        <f t="shared" si="46"/>
        <v>0</v>
      </c>
      <c r="DX95" s="20">
        <f t="shared" si="46"/>
        <v>0</v>
      </c>
      <c r="DY95" s="20">
        <f t="shared" si="46"/>
        <v>0</v>
      </c>
      <c r="DZ95" s="20">
        <f t="shared" si="46"/>
        <v>0</v>
      </c>
      <c r="EA95" s="20">
        <f t="shared" ref="EA95:FX95" si="47">EA34</f>
        <v>0</v>
      </c>
      <c r="EB95" s="20">
        <f t="shared" si="47"/>
        <v>0</v>
      </c>
      <c r="EC95" s="20">
        <f t="shared" si="47"/>
        <v>0</v>
      </c>
      <c r="ED95" s="20">
        <f t="shared" si="47"/>
        <v>0</v>
      </c>
      <c r="EE95" s="20">
        <f t="shared" si="47"/>
        <v>0</v>
      </c>
      <c r="EF95" s="20">
        <f t="shared" si="47"/>
        <v>0</v>
      </c>
      <c r="EG95" s="20">
        <f t="shared" si="47"/>
        <v>0</v>
      </c>
      <c r="EH95" s="20">
        <f t="shared" si="47"/>
        <v>0</v>
      </c>
      <c r="EI95" s="20">
        <f t="shared" si="47"/>
        <v>0</v>
      </c>
      <c r="EJ95" s="20">
        <f t="shared" si="47"/>
        <v>0</v>
      </c>
      <c r="EK95" s="20">
        <f t="shared" si="47"/>
        <v>0</v>
      </c>
      <c r="EL95" s="20">
        <f t="shared" si="47"/>
        <v>0</v>
      </c>
      <c r="EM95" s="20">
        <f t="shared" si="47"/>
        <v>0</v>
      </c>
      <c r="EN95" s="20">
        <f t="shared" si="47"/>
        <v>0</v>
      </c>
      <c r="EO95" s="20">
        <f t="shared" si="47"/>
        <v>0</v>
      </c>
      <c r="EP95" s="20">
        <f t="shared" si="47"/>
        <v>0</v>
      </c>
      <c r="EQ95" s="20">
        <f t="shared" si="47"/>
        <v>0</v>
      </c>
      <c r="ER95" s="20">
        <f t="shared" si="47"/>
        <v>0</v>
      </c>
      <c r="ES95" s="20">
        <f t="shared" si="47"/>
        <v>0</v>
      </c>
      <c r="ET95" s="20">
        <f t="shared" si="47"/>
        <v>0</v>
      </c>
      <c r="EU95" s="20">
        <f t="shared" si="47"/>
        <v>0</v>
      </c>
      <c r="EV95" s="20">
        <f t="shared" si="47"/>
        <v>0</v>
      </c>
      <c r="EW95" s="20">
        <f t="shared" si="47"/>
        <v>0</v>
      </c>
      <c r="EX95" s="20">
        <f t="shared" si="47"/>
        <v>0</v>
      </c>
      <c r="EY95" s="20">
        <f t="shared" si="47"/>
        <v>0</v>
      </c>
      <c r="EZ95" s="20">
        <f t="shared" si="47"/>
        <v>0</v>
      </c>
      <c r="FA95" s="20">
        <f t="shared" si="47"/>
        <v>0</v>
      </c>
      <c r="FB95" s="20">
        <f t="shared" si="47"/>
        <v>0</v>
      </c>
      <c r="FC95" s="20">
        <f t="shared" si="47"/>
        <v>0</v>
      </c>
      <c r="FD95" s="20">
        <f t="shared" si="47"/>
        <v>0</v>
      </c>
      <c r="FE95" s="20">
        <f t="shared" si="47"/>
        <v>0</v>
      </c>
      <c r="FF95" s="20">
        <f t="shared" si="47"/>
        <v>0</v>
      </c>
      <c r="FG95" s="20">
        <f t="shared" si="47"/>
        <v>0</v>
      </c>
      <c r="FH95" s="20">
        <f t="shared" si="47"/>
        <v>0</v>
      </c>
      <c r="FI95" s="20">
        <f t="shared" si="47"/>
        <v>0</v>
      </c>
      <c r="FJ95" s="20">
        <f t="shared" si="47"/>
        <v>0</v>
      </c>
      <c r="FK95" s="20">
        <f t="shared" si="47"/>
        <v>0</v>
      </c>
      <c r="FL95" s="20">
        <f t="shared" si="47"/>
        <v>0</v>
      </c>
      <c r="FM95" s="20">
        <f t="shared" si="47"/>
        <v>0</v>
      </c>
      <c r="FN95" s="20">
        <f t="shared" si="47"/>
        <v>0</v>
      </c>
      <c r="FO95" s="20">
        <f t="shared" si="47"/>
        <v>0</v>
      </c>
      <c r="FP95" s="20">
        <f t="shared" si="47"/>
        <v>0</v>
      </c>
      <c r="FQ95" s="20">
        <f t="shared" si="47"/>
        <v>0</v>
      </c>
      <c r="FR95" s="20">
        <f t="shared" si="47"/>
        <v>0</v>
      </c>
      <c r="FS95" s="20">
        <f t="shared" si="47"/>
        <v>0</v>
      </c>
      <c r="FT95" s="20">
        <f t="shared" si="47"/>
        <v>0</v>
      </c>
      <c r="FU95" s="20">
        <f t="shared" si="47"/>
        <v>0</v>
      </c>
      <c r="FV95" s="20">
        <f t="shared" si="47"/>
        <v>0</v>
      </c>
      <c r="FW95" s="20">
        <f t="shared" si="47"/>
        <v>0</v>
      </c>
      <c r="FX95" s="20">
        <f t="shared" si="47"/>
        <v>0</v>
      </c>
      <c r="FY95" s="20">
        <f>SUM(C95:FX95)</f>
        <v>0</v>
      </c>
      <c r="FZ95" s="38">
        <f>SUM(C95:FX95)</f>
        <v>0</v>
      </c>
      <c r="GA95" s="20"/>
      <c r="GB95" s="97"/>
      <c r="GC95" s="97"/>
      <c r="GD95" s="97"/>
      <c r="GE95" s="97"/>
      <c r="GF95" s="97"/>
      <c r="GG95" s="4"/>
      <c r="GH95" s="16"/>
      <c r="GI95" s="16"/>
      <c r="GJ95" s="16"/>
      <c r="GK95" s="16"/>
      <c r="GL95" s="16"/>
      <c r="GM95" s="16"/>
      <c r="GN95" s="22"/>
      <c r="GO95" s="22"/>
    </row>
    <row r="96" spans="1:256" s="17" customFormat="1" x14ac:dyDescent="0.25">
      <c r="A96" s="3" t="s">
        <v>392</v>
      </c>
      <c r="B96" s="13" t="s">
        <v>393</v>
      </c>
      <c r="C96" s="20">
        <f t="shared" ref="C96:BN96" si="48">C30</f>
        <v>0</v>
      </c>
      <c r="D96" s="20">
        <f t="shared" si="48"/>
        <v>4344</v>
      </c>
      <c r="E96" s="20">
        <f t="shared" si="48"/>
        <v>640</v>
      </c>
      <c r="F96" s="20">
        <f t="shared" si="48"/>
        <v>586</v>
      </c>
      <c r="G96" s="20">
        <f t="shared" si="48"/>
        <v>0</v>
      </c>
      <c r="H96" s="20">
        <f t="shared" si="48"/>
        <v>0</v>
      </c>
      <c r="I96" s="20">
        <f t="shared" si="48"/>
        <v>980</v>
      </c>
      <c r="J96" s="20">
        <f t="shared" si="48"/>
        <v>0</v>
      </c>
      <c r="K96" s="20">
        <f t="shared" si="48"/>
        <v>0</v>
      </c>
      <c r="L96" s="20">
        <f t="shared" si="48"/>
        <v>0</v>
      </c>
      <c r="M96" s="20">
        <f t="shared" si="48"/>
        <v>0</v>
      </c>
      <c r="N96" s="20">
        <f t="shared" si="48"/>
        <v>0</v>
      </c>
      <c r="O96" s="20">
        <f t="shared" si="48"/>
        <v>0</v>
      </c>
      <c r="P96" s="20">
        <f t="shared" si="48"/>
        <v>0</v>
      </c>
      <c r="Q96" s="20">
        <f t="shared" si="48"/>
        <v>1030.5</v>
      </c>
      <c r="R96" s="20">
        <f t="shared" si="48"/>
        <v>0</v>
      </c>
      <c r="S96" s="20">
        <f t="shared" si="48"/>
        <v>0</v>
      </c>
      <c r="T96" s="20">
        <f t="shared" si="48"/>
        <v>0</v>
      </c>
      <c r="U96" s="20">
        <f t="shared" si="48"/>
        <v>0</v>
      </c>
      <c r="V96" s="20">
        <f t="shared" si="48"/>
        <v>0</v>
      </c>
      <c r="W96" s="20">
        <f t="shared" si="48"/>
        <v>0</v>
      </c>
      <c r="X96" s="20">
        <f t="shared" si="48"/>
        <v>0</v>
      </c>
      <c r="Y96" s="20">
        <f t="shared" si="48"/>
        <v>0</v>
      </c>
      <c r="Z96" s="20">
        <f t="shared" si="48"/>
        <v>0</v>
      </c>
      <c r="AA96" s="20">
        <f t="shared" si="48"/>
        <v>0</v>
      </c>
      <c r="AB96" s="20">
        <f t="shared" si="48"/>
        <v>0</v>
      </c>
      <c r="AC96" s="20">
        <f t="shared" si="48"/>
        <v>0</v>
      </c>
      <c r="AD96" s="20">
        <f t="shared" si="48"/>
        <v>77</v>
      </c>
      <c r="AE96" s="20">
        <f t="shared" si="48"/>
        <v>0</v>
      </c>
      <c r="AF96" s="20">
        <f t="shared" si="48"/>
        <v>0</v>
      </c>
      <c r="AG96" s="20">
        <f t="shared" si="48"/>
        <v>0</v>
      </c>
      <c r="AH96" s="20">
        <f t="shared" si="48"/>
        <v>0</v>
      </c>
      <c r="AI96" s="20">
        <f t="shared" si="48"/>
        <v>0</v>
      </c>
      <c r="AJ96" s="20">
        <f t="shared" si="48"/>
        <v>0</v>
      </c>
      <c r="AK96" s="20">
        <f t="shared" si="48"/>
        <v>0</v>
      </c>
      <c r="AL96" s="20">
        <f t="shared" si="48"/>
        <v>0</v>
      </c>
      <c r="AM96" s="20">
        <f t="shared" si="48"/>
        <v>0</v>
      </c>
      <c r="AN96" s="20">
        <f t="shared" si="48"/>
        <v>0</v>
      </c>
      <c r="AO96" s="20">
        <f t="shared" si="48"/>
        <v>0</v>
      </c>
      <c r="AP96" s="20">
        <f t="shared" si="48"/>
        <v>0</v>
      </c>
      <c r="AQ96" s="20">
        <f t="shared" si="48"/>
        <v>0</v>
      </c>
      <c r="AR96" s="20">
        <f t="shared" si="48"/>
        <v>1193</v>
      </c>
      <c r="AS96" s="20">
        <f t="shared" si="48"/>
        <v>292</v>
      </c>
      <c r="AT96" s="20">
        <f t="shared" si="48"/>
        <v>0</v>
      </c>
      <c r="AU96" s="20">
        <f t="shared" si="48"/>
        <v>0</v>
      </c>
      <c r="AV96" s="20">
        <f t="shared" si="48"/>
        <v>0</v>
      </c>
      <c r="AW96" s="20">
        <f t="shared" si="48"/>
        <v>0</v>
      </c>
      <c r="AX96" s="20">
        <f t="shared" si="48"/>
        <v>0</v>
      </c>
      <c r="AY96" s="20">
        <f t="shared" si="48"/>
        <v>0</v>
      </c>
      <c r="AZ96" s="20">
        <f t="shared" si="48"/>
        <v>0</v>
      </c>
      <c r="BA96" s="20">
        <f t="shared" si="48"/>
        <v>0</v>
      </c>
      <c r="BB96" s="20">
        <f t="shared" si="48"/>
        <v>0</v>
      </c>
      <c r="BC96" s="20">
        <f t="shared" si="48"/>
        <v>3488</v>
      </c>
      <c r="BD96" s="20">
        <f t="shared" si="48"/>
        <v>0</v>
      </c>
      <c r="BE96" s="20">
        <f t="shared" si="48"/>
        <v>0</v>
      </c>
      <c r="BF96" s="20">
        <f t="shared" si="48"/>
        <v>0</v>
      </c>
      <c r="BG96" s="20">
        <f t="shared" si="48"/>
        <v>0</v>
      </c>
      <c r="BH96" s="20">
        <f t="shared" si="48"/>
        <v>0</v>
      </c>
      <c r="BI96" s="20">
        <f t="shared" si="48"/>
        <v>0</v>
      </c>
      <c r="BJ96" s="20">
        <f t="shared" si="48"/>
        <v>0</v>
      </c>
      <c r="BK96" s="20">
        <f t="shared" si="48"/>
        <v>0</v>
      </c>
      <c r="BL96" s="20">
        <f t="shared" si="48"/>
        <v>0</v>
      </c>
      <c r="BM96" s="20">
        <f t="shared" si="48"/>
        <v>0</v>
      </c>
      <c r="BN96" s="20">
        <f t="shared" si="48"/>
        <v>0</v>
      </c>
      <c r="BO96" s="20">
        <f t="shared" ref="BO96:DZ96" si="49">BO30</f>
        <v>0</v>
      </c>
      <c r="BP96" s="20">
        <f t="shared" si="49"/>
        <v>0</v>
      </c>
      <c r="BQ96" s="20">
        <f t="shared" si="49"/>
        <v>567</v>
      </c>
      <c r="BR96" s="20">
        <f t="shared" si="49"/>
        <v>0</v>
      </c>
      <c r="BS96" s="20">
        <f t="shared" si="49"/>
        <v>0</v>
      </c>
      <c r="BT96" s="20">
        <f t="shared" si="49"/>
        <v>0</v>
      </c>
      <c r="BU96" s="20">
        <f t="shared" si="49"/>
        <v>0</v>
      </c>
      <c r="BV96" s="20">
        <f t="shared" si="49"/>
        <v>0</v>
      </c>
      <c r="BW96" s="20">
        <f t="shared" si="49"/>
        <v>0</v>
      </c>
      <c r="BX96" s="20">
        <f t="shared" si="49"/>
        <v>0</v>
      </c>
      <c r="BY96" s="20">
        <f t="shared" si="49"/>
        <v>0</v>
      </c>
      <c r="BZ96" s="20">
        <f t="shared" si="49"/>
        <v>0</v>
      </c>
      <c r="CA96" s="20">
        <f t="shared" si="49"/>
        <v>0</v>
      </c>
      <c r="CB96" s="20">
        <f t="shared" si="49"/>
        <v>620</v>
      </c>
      <c r="CC96" s="20">
        <f t="shared" si="49"/>
        <v>0</v>
      </c>
      <c r="CD96" s="20">
        <f t="shared" si="49"/>
        <v>0</v>
      </c>
      <c r="CE96" s="20">
        <f t="shared" si="49"/>
        <v>0</v>
      </c>
      <c r="CF96" s="20">
        <f t="shared" si="49"/>
        <v>0</v>
      </c>
      <c r="CG96" s="20">
        <f t="shared" si="49"/>
        <v>0</v>
      </c>
      <c r="CH96" s="20">
        <f t="shared" si="49"/>
        <v>0</v>
      </c>
      <c r="CI96" s="20">
        <f t="shared" si="49"/>
        <v>0</v>
      </c>
      <c r="CJ96" s="20">
        <f t="shared" si="49"/>
        <v>0</v>
      </c>
      <c r="CK96" s="20">
        <f t="shared" si="49"/>
        <v>441</v>
      </c>
      <c r="CL96" s="20">
        <f t="shared" si="49"/>
        <v>0</v>
      </c>
      <c r="CM96" s="20">
        <f t="shared" si="49"/>
        <v>0</v>
      </c>
      <c r="CN96" s="20">
        <f t="shared" si="49"/>
        <v>2204</v>
      </c>
      <c r="CO96" s="20">
        <f t="shared" si="49"/>
        <v>0</v>
      </c>
      <c r="CP96" s="20">
        <f t="shared" si="49"/>
        <v>0</v>
      </c>
      <c r="CQ96" s="20">
        <f t="shared" si="49"/>
        <v>0</v>
      </c>
      <c r="CR96" s="20">
        <f t="shared" si="49"/>
        <v>0</v>
      </c>
      <c r="CS96" s="20">
        <f t="shared" si="49"/>
        <v>0</v>
      </c>
      <c r="CT96" s="20">
        <f t="shared" si="49"/>
        <v>0</v>
      </c>
      <c r="CU96" s="20">
        <f t="shared" si="49"/>
        <v>0</v>
      </c>
      <c r="CV96" s="20">
        <f t="shared" si="49"/>
        <v>0</v>
      </c>
      <c r="CW96" s="20">
        <f t="shared" si="49"/>
        <v>0</v>
      </c>
      <c r="CX96" s="20">
        <f t="shared" si="49"/>
        <v>0</v>
      </c>
      <c r="CY96" s="20">
        <f t="shared" si="49"/>
        <v>0</v>
      </c>
      <c r="CZ96" s="20">
        <f t="shared" si="49"/>
        <v>0</v>
      </c>
      <c r="DA96" s="20">
        <f t="shared" si="49"/>
        <v>0</v>
      </c>
      <c r="DB96" s="20">
        <f t="shared" si="49"/>
        <v>0</v>
      </c>
      <c r="DC96" s="20">
        <f t="shared" si="49"/>
        <v>0</v>
      </c>
      <c r="DD96" s="20">
        <f t="shared" si="49"/>
        <v>0</v>
      </c>
      <c r="DE96" s="20">
        <f t="shared" si="49"/>
        <v>0</v>
      </c>
      <c r="DF96" s="20">
        <f t="shared" si="49"/>
        <v>819</v>
      </c>
      <c r="DG96" s="20">
        <f t="shared" si="49"/>
        <v>0</v>
      </c>
      <c r="DH96" s="20">
        <f t="shared" si="49"/>
        <v>0</v>
      </c>
      <c r="DI96" s="20">
        <f t="shared" si="49"/>
        <v>0</v>
      </c>
      <c r="DJ96" s="20">
        <f t="shared" si="49"/>
        <v>0</v>
      </c>
      <c r="DK96" s="20">
        <f t="shared" si="49"/>
        <v>0</v>
      </c>
      <c r="DL96" s="20">
        <f t="shared" si="49"/>
        <v>0</v>
      </c>
      <c r="DM96" s="20">
        <f t="shared" si="49"/>
        <v>0</v>
      </c>
      <c r="DN96" s="20">
        <f t="shared" si="49"/>
        <v>0</v>
      </c>
      <c r="DO96" s="20">
        <f t="shared" si="49"/>
        <v>0</v>
      </c>
      <c r="DP96" s="20">
        <f t="shared" si="49"/>
        <v>0</v>
      </c>
      <c r="DQ96" s="20">
        <f t="shared" si="49"/>
        <v>0</v>
      </c>
      <c r="DR96" s="20">
        <f t="shared" si="49"/>
        <v>0</v>
      </c>
      <c r="DS96" s="20">
        <f t="shared" si="49"/>
        <v>0</v>
      </c>
      <c r="DT96" s="20">
        <f t="shared" si="49"/>
        <v>0</v>
      </c>
      <c r="DU96" s="20">
        <f t="shared" si="49"/>
        <v>0</v>
      </c>
      <c r="DV96" s="20">
        <f t="shared" si="49"/>
        <v>0</v>
      </c>
      <c r="DW96" s="20">
        <f t="shared" si="49"/>
        <v>0</v>
      </c>
      <c r="DX96" s="20">
        <f t="shared" si="49"/>
        <v>0</v>
      </c>
      <c r="DY96" s="20">
        <f t="shared" si="49"/>
        <v>0</v>
      </c>
      <c r="DZ96" s="20">
        <f t="shared" si="49"/>
        <v>0</v>
      </c>
      <c r="EA96" s="20">
        <f t="shared" ref="EA96:FX96" si="50">EA30</f>
        <v>0</v>
      </c>
      <c r="EB96" s="20">
        <f t="shared" si="50"/>
        <v>0</v>
      </c>
      <c r="EC96" s="20">
        <f t="shared" si="50"/>
        <v>0</v>
      </c>
      <c r="ED96" s="20">
        <f t="shared" si="50"/>
        <v>0</v>
      </c>
      <c r="EE96" s="20">
        <f t="shared" si="50"/>
        <v>0</v>
      </c>
      <c r="EF96" s="20">
        <f t="shared" si="50"/>
        <v>0</v>
      </c>
      <c r="EG96" s="20">
        <f t="shared" si="50"/>
        <v>0</v>
      </c>
      <c r="EH96" s="20">
        <f t="shared" si="50"/>
        <v>0</v>
      </c>
      <c r="EI96" s="20">
        <f t="shared" si="50"/>
        <v>0</v>
      </c>
      <c r="EJ96" s="20">
        <f t="shared" si="50"/>
        <v>0</v>
      </c>
      <c r="EK96" s="20">
        <f t="shared" si="50"/>
        <v>0</v>
      </c>
      <c r="EL96" s="20">
        <f t="shared" si="50"/>
        <v>0</v>
      </c>
      <c r="EM96" s="20">
        <f t="shared" si="50"/>
        <v>0</v>
      </c>
      <c r="EN96" s="20">
        <f t="shared" si="50"/>
        <v>0</v>
      </c>
      <c r="EO96" s="20">
        <f t="shared" si="50"/>
        <v>0</v>
      </c>
      <c r="EP96" s="20">
        <f t="shared" si="50"/>
        <v>0</v>
      </c>
      <c r="EQ96" s="20">
        <f t="shared" si="50"/>
        <v>90</v>
      </c>
      <c r="ER96" s="20">
        <f t="shared" si="50"/>
        <v>0</v>
      </c>
      <c r="ES96" s="20">
        <f t="shared" si="50"/>
        <v>0</v>
      </c>
      <c r="ET96" s="20">
        <f t="shared" si="50"/>
        <v>0</v>
      </c>
      <c r="EU96" s="20">
        <f t="shared" si="50"/>
        <v>0</v>
      </c>
      <c r="EV96" s="20">
        <f t="shared" si="50"/>
        <v>0</v>
      </c>
      <c r="EW96" s="20">
        <f t="shared" si="50"/>
        <v>0</v>
      </c>
      <c r="EX96" s="20">
        <f t="shared" si="50"/>
        <v>0</v>
      </c>
      <c r="EY96" s="20">
        <f t="shared" si="50"/>
        <v>0</v>
      </c>
      <c r="EZ96" s="20">
        <f t="shared" si="50"/>
        <v>0</v>
      </c>
      <c r="FA96" s="20">
        <f t="shared" si="50"/>
        <v>0</v>
      </c>
      <c r="FB96" s="20">
        <f t="shared" si="50"/>
        <v>0</v>
      </c>
      <c r="FC96" s="20">
        <f t="shared" si="50"/>
        <v>0</v>
      </c>
      <c r="FD96" s="20">
        <f t="shared" si="50"/>
        <v>0</v>
      </c>
      <c r="FE96" s="20">
        <f t="shared" si="50"/>
        <v>0</v>
      </c>
      <c r="FF96" s="20">
        <f t="shared" si="50"/>
        <v>0</v>
      </c>
      <c r="FG96" s="20">
        <f t="shared" si="50"/>
        <v>0</v>
      </c>
      <c r="FH96" s="20">
        <f t="shared" si="50"/>
        <v>0</v>
      </c>
      <c r="FI96" s="20">
        <f t="shared" si="50"/>
        <v>0</v>
      </c>
      <c r="FJ96" s="20">
        <f t="shared" si="50"/>
        <v>0</v>
      </c>
      <c r="FK96" s="20">
        <f t="shared" si="50"/>
        <v>0</v>
      </c>
      <c r="FL96" s="20">
        <f t="shared" si="50"/>
        <v>0</v>
      </c>
      <c r="FM96" s="20">
        <f t="shared" si="50"/>
        <v>0</v>
      </c>
      <c r="FN96" s="20">
        <f t="shared" si="50"/>
        <v>0</v>
      </c>
      <c r="FO96" s="20">
        <f t="shared" si="50"/>
        <v>0</v>
      </c>
      <c r="FP96" s="20">
        <f t="shared" si="50"/>
        <v>0</v>
      </c>
      <c r="FQ96" s="20">
        <f t="shared" si="50"/>
        <v>0</v>
      </c>
      <c r="FR96" s="20">
        <f t="shared" si="50"/>
        <v>0</v>
      </c>
      <c r="FS96" s="20">
        <f t="shared" si="50"/>
        <v>0</v>
      </c>
      <c r="FT96" s="20">
        <f t="shared" si="50"/>
        <v>0</v>
      </c>
      <c r="FU96" s="20">
        <f t="shared" si="50"/>
        <v>0</v>
      </c>
      <c r="FV96" s="20">
        <f t="shared" si="50"/>
        <v>0</v>
      </c>
      <c r="FW96" s="20">
        <f t="shared" si="50"/>
        <v>0</v>
      </c>
      <c r="FX96" s="20">
        <f t="shared" si="50"/>
        <v>0</v>
      </c>
      <c r="FY96" s="20"/>
      <c r="FZ96" s="20"/>
      <c r="GA96" s="18"/>
      <c r="GB96" s="18"/>
      <c r="GC96" s="18"/>
      <c r="GD96" s="18"/>
      <c r="GE96" s="18"/>
      <c r="GF96" s="18"/>
      <c r="GG96" s="21"/>
      <c r="GH96" s="15"/>
      <c r="GI96" s="15"/>
      <c r="GJ96" s="15"/>
      <c r="GK96" s="15"/>
      <c r="GL96" s="15"/>
      <c r="GM96" s="15"/>
      <c r="GN96" s="22"/>
      <c r="GO96" s="22"/>
    </row>
    <row r="97" spans="1:256" s="17" customFormat="1" x14ac:dyDescent="0.25">
      <c r="A97" s="3" t="s">
        <v>394</v>
      </c>
      <c r="B97" s="13" t="s">
        <v>395</v>
      </c>
      <c r="C97" s="20">
        <f t="shared" ref="C97:BN97" si="51">ROUND(C32*$A$83,1)</f>
        <v>0</v>
      </c>
      <c r="D97" s="20">
        <f t="shared" si="51"/>
        <v>0</v>
      </c>
      <c r="E97" s="20">
        <f t="shared" si="51"/>
        <v>0</v>
      </c>
      <c r="F97" s="20">
        <f t="shared" si="51"/>
        <v>0</v>
      </c>
      <c r="G97" s="20">
        <f t="shared" si="51"/>
        <v>0</v>
      </c>
      <c r="H97" s="20">
        <f t="shared" si="51"/>
        <v>0</v>
      </c>
      <c r="I97" s="20">
        <f t="shared" si="51"/>
        <v>0</v>
      </c>
      <c r="J97" s="20">
        <f t="shared" si="51"/>
        <v>0</v>
      </c>
      <c r="K97" s="20">
        <f t="shared" si="51"/>
        <v>0</v>
      </c>
      <c r="L97" s="20">
        <f t="shared" si="51"/>
        <v>0</v>
      </c>
      <c r="M97" s="20">
        <f t="shared" si="51"/>
        <v>0</v>
      </c>
      <c r="N97" s="20">
        <f t="shared" si="51"/>
        <v>0</v>
      </c>
      <c r="O97" s="20">
        <f t="shared" si="51"/>
        <v>0</v>
      </c>
      <c r="P97" s="20">
        <f t="shared" si="51"/>
        <v>0</v>
      </c>
      <c r="Q97" s="20">
        <f t="shared" si="51"/>
        <v>0</v>
      </c>
      <c r="R97" s="20">
        <f t="shared" si="51"/>
        <v>0</v>
      </c>
      <c r="S97" s="20">
        <f t="shared" si="51"/>
        <v>0</v>
      </c>
      <c r="T97" s="20">
        <f t="shared" si="51"/>
        <v>0</v>
      </c>
      <c r="U97" s="20">
        <f t="shared" si="51"/>
        <v>0</v>
      </c>
      <c r="V97" s="20">
        <f t="shared" si="51"/>
        <v>0</v>
      </c>
      <c r="W97" s="20">
        <f t="shared" si="51"/>
        <v>0</v>
      </c>
      <c r="X97" s="20">
        <f t="shared" si="51"/>
        <v>0</v>
      </c>
      <c r="Y97" s="20">
        <f t="shared" si="51"/>
        <v>0</v>
      </c>
      <c r="Z97" s="20">
        <f t="shared" si="51"/>
        <v>0</v>
      </c>
      <c r="AA97" s="20">
        <f t="shared" si="51"/>
        <v>0</v>
      </c>
      <c r="AB97" s="20">
        <f t="shared" si="51"/>
        <v>0</v>
      </c>
      <c r="AC97" s="20">
        <f t="shared" si="51"/>
        <v>0</v>
      </c>
      <c r="AD97" s="20">
        <f t="shared" si="51"/>
        <v>0</v>
      </c>
      <c r="AE97" s="20">
        <f t="shared" si="51"/>
        <v>0</v>
      </c>
      <c r="AF97" s="20">
        <f t="shared" si="51"/>
        <v>0</v>
      </c>
      <c r="AG97" s="20">
        <f t="shared" si="51"/>
        <v>0</v>
      </c>
      <c r="AH97" s="20">
        <f t="shared" si="51"/>
        <v>0</v>
      </c>
      <c r="AI97" s="20">
        <f t="shared" si="51"/>
        <v>0</v>
      </c>
      <c r="AJ97" s="20">
        <f t="shared" si="51"/>
        <v>0</v>
      </c>
      <c r="AK97" s="20">
        <f t="shared" si="51"/>
        <v>0</v>
      </c>
      <c r="AL97" s="20">
        <f t="shared" si="51"/>
        <v>0</v>
      </c>
      <c r="AM97" s="20">
        <f t="shared" si="51"/>
        <v>0</v>
      </c>
      <c r="AN97" s="20">
        <f t="shared" si="51"/>
        <v>0</v>
      </c>
      <c r="AO97" s="20">
        <f t="shared" si="51"/>
        <v>0</v>
      </c>
      <c r="AP97" s="20">
        <f t="shared" si="51"/>
        <v>0</v>
      </c>
      <c r="AQ97" s="20">
        <f t="shared" si="51"/>
        <v>0</v>
      </c>
      <c r="AR97" s="20">
        <f t="shared" si="51"/>
        <v>0</v>
      </c>
      <c r="AS97" s="20">
        <f t="shared" si="51"/>
        <v>0</v>
      </c>
      <c r="AT97" s="20">
        <f t="shared" si="51"/>
        <v>0</v>
      </c>
      <c r="AU97" s="20">
        <f t="shared" si="51"/>
        <v>0</v>
      </c>
      <c r="AV97" s="20">
        <f t="shared" si="51"/>
        <v>0</v>
      </c>
      <c r="AW97" s="20">
        <f t="shared" si="51"/>
        <v>0</v>
      </c>
      <c r="AX97" s="20">
        <f t="shared" si="51"/>
        <v>0</v>
      </c>
      <c r="AY97" s="20">
        <f t="shared" si="51"/>
        <v>0</v>
      </c>
      <c r="AZ97" s="20">
        <f t="shared" si="51"/>
        <v>0</v>
      </c>
      <c r="BA97" s="20">
        <f t="shared" si="51"/>
        <v>0</v>
      </c>
      <c r="BB97" s="20">
        <f t="shared" si="51"/>
        <v>0</v>
      </c>
      <c r="BC97" s="20">
        <f t="shared" si="51"/>
        <v>0</v>
      </c>
      <c r="BD97" s="20">
        <f t="shared" si="51"/>
        <v>0</v>
      </c>
      <c r="BE97" s="20">
        <f t="shared" si="51"/>
        <v>0</v>
      </c>
      <c r="BF97" s="20">
        <f t="shared" si="51"/>
        <v>0</v>
      </c>
      <c r="BG97" s="20">
        <f t="shared" si="51"/>
        <v>0</v>
      </c>
      <c r="BH97" s="20">
        <f t="shared" si="51"/>
        <v>0</v>
      </c>
      <c r="BI97" s="20">
        <f t="shared" si="51"/>
        <v>0</v>
      </c>
      <c r="BJ97" s="20">
        <f t="shared" si="51"/>
        <v>0</v>
      </c>
      <c r="BK97" s="20">
        <f t="shared" si="51"/>
        <v>0</v>
      </c>
      <c r="BL97" s="20">
        <f t="shared" si="51"/>
        <v>0</v>
      </c>
      <c r="BM97" s="20">
        <f t="shared" si="51"/>
        <v>0</v>
      </c>
      <c r="BN97" s="20">
        <f t="shared" si="51"/>
        <v>0</v>
      </c>
      <c r="BO97" s="20">
        <f t="shared" ref="BO97:DZ97" si="52">ROUND(BO32*$A$83,1)</f>
        <v>0</v>
      </c>
      <c r="BP97" s="20">
        <f t="shared" si="52"/>
        <v>0</v>
      </c>
      <c r="BQ97" s="20">
        <f t="shared" si="52"/>
        <v>0</v>
      </c>
      <c r="BR97" s="20">
        <f t="shared" si="52"/>
        <v>0</v>
      </c>
      <c r="BS97" s="20">
        <f t="shared" si="52"/>
        <v>0</v>
      </c>
      <c r="BT97" s="20">
        <f t="shared" si="52"/>
        <v>0</v>
      </c>
      <c r="BU97" s="20">
        <f t="shared" si="52"/>
        <v>0</v>
      </c>
      <c r="BV97" s="20">
        <f t="shared" si="52"/>
        <v>0</v>
      </c>
      <c r="BW97" s="20">
        <f t="shared" si="52"/>
        <v>0</v>
      </c>
      <c r="BX97" s="20">
        <f t="shared" si="52"/>
        <v>0</v>
      </c>
      <c r="BY97" s="20">
        <f t="shared" si="52"/>
        <v>0</v>
      </c>
      <c r="BZ97" s="20">
        <f t="shared" si="52"/>
        <v>0</v>
      </c>
      <c r="CA97" s="20">
        <f t="shared" si="52"/>
        <v>0</v>
      </c>
      <c r="CB97" s="20">
        <f t="shared" si="52"/>
        <v>0</v>
      </c>
      <c r="CC97" s="20">
        <f t="shared" si="52"/>
        <v>0</v>
      </c>
      <c r="CD97" s="20">
        <f t="shared" si="52"/>
        <v>0</v>
      </c>
      <c r="CE97" s="20">
        <f t="shared" si="52"/>
        <v>0</v>
      </c>
      <c r="CF97" s="20">
        <f t="shared" si="52"/>
        <v>0</v>
      </c>
      <c r="CG97" s="20">
        <f t="shared" si="52"/>
        <v>0</v>
      </c>
      <c r="CH97" s="20">
        <f t="shared" si="52"/>
        <v>0</v>
      </c>
      <c r="CI97" s="20">
        <f t="shared" si="52"/>
        <v>0</v>
      </c>
      <c r="CJ97" s="20">
        <f t="shared" si="52"/>
        <v>0</v>
      </c>
      <c r="CK97" s="20">
        <f t="shared" si="52"/>
        <v>0</v>
      </c>
      <c r="CL97" s="20">
        <f t="shared" si="52"/>
        <v>0</v>
      </c>
      <c r="CM97" s="20">
        <f t="shared" si="52"/>
        <v>0</v>
      </c>
      <c r="CN97" s="20">
        <f t="shared" si="52"/>
        <v>0</v>
      </c>
      <c r="CO97" s="20">
        <f t="shared" si="52"/>
        <v>0</v>
      </c>
      <c r="CP97" s="20">
        <f t="shared" si="52"/>
        <v>0</v>
      </c>
      <c r="CQ97" s="20">
        <f t="shared" si="52"/>
        <v>0</v>
      </c>
      <c r="CR97" s="20">
        <f t="shared" si="52"/>
        <v>0</v>
      </c>
      <c r="CS97" s="20">
        <f t="shared" si="52"/>
        <v>0</v>
      </c>
      <c r="CT97" s="20">
        <f t="shared" si="52"/>
        <v>0</v>
      </c>
      <c r="CU97" s="20">
        <f t="shared" si="52"/>
        <v>0</v>
      </c>
      <c r="CV97" s="20">
        <f t="shared" si="52"/>
        <v>0</v>
      </c>
      <c r="CW97" s="20">
        <f t="shared" si="52"/>
        <v>0</v>
      </c>
      <c r="CX97" s="20">
        <f t="shared" si="52"/>
        <v>0</v>
      </c>
      <c r="CY97" s="20">
        <f t="shared" si="52"/>
        <v>0</v>
      </c>
      <c r="CZ97" s="20">
        <f t="shared" si="52"/>
        <v>0</v>
      </c>
      <c r="DA97" s="20">
        <f t="shared" si="52"/>
        <v>0</v>
      </c>
      <c r="DB97" s="20">
        <f t="shared" si="52"/>
        <v>0</v>
      </c>
      <c r="DC97" s="20">
        <f t="shared" si="52"/>
        <v>0</v>
      </c>
      <c r="DD97" s="20">
        <f t="shared" si="52"/>
        <v>0</v>
      </c>
      <c r="DE97" s="20">
        <f t="shared" si="52"/>
        <v>0</v>
      </c>
      <c r="DF97" s="20">
        <f t="shared" si="52"/>
        <v>0</v>
      </c>
      <c r="DG97" s="20">
        <f t="shared" si="52"/>
        <v>0</v>
      </c>
      <c r="DH97" s="20">
        <f t="shared" si="52"/>
        <v>0</v>
      </c>
      <c r="DI97" s="20">
        <f t="shared" si="52"/>
        <v>0</v>
      </c>
      <c r="DJ97" s="20">
        <f t="shared" si="52"/>
        <v>0</v>
      </c>
      <c r="DK97" s="20">
        <f t="shared" si="52"/>
        <v>0</v>
      </c>
      <c r="DL97" s="20">
        <f t="shared" si="52"/>
        <v>0</v>
      </c>
      <c r="DM97" s="20">
        <f t="shared" si="52"/>
        <v>0</v>
      </c>
      <c r="DN97" s="20">
        <f t="shared" si="52"/>
        <v>0</v>
      </c>
      <c r="DO97" s="20">
        <f t="shared" si="52"/>
        <v>0</v>
      </c>
      <c r="DP97" s="20">
        <f t="shared" si="52"/>
        <v>0</v>
      </c>
      <c r="DQ97" s="20">
        <f t="shared" si="52"/>
        <v>0</v>
      </c>
      <c r="DR97" s="20">
        <f t="shared" si="52"/>
        <v>0</v>
      </c>
      <c r="DS97" s="20">
        <f t="shared" si="52"/>
        <v>0</v>
      </c>
      <c r="DT97" s="20">
        <f t="shared" si="52"/>
        <v>0</v>
      </c>
      <c r="DU97" s="20">
        <f t="shared" si="52"/>
        <v>0</v>
      </c>
      <c r="DV97" s="20">
        <f t="shared" si="52"/>
        <v>0</v>
      </c>
      <c r="DW97" s="20">
        <f t="shared" si="52"/>
        <v>0</v>
      </c>
      <c r="DX97" s="20">
        <f t="shared" si="52"/>
        <v>0</v>
      </c>
      <c r="DY97" s="20">
        <f t="shared" si="52"/>
        <v>0</v>
      </c>
      <c r="DZ97" s="20">
        <f t="shared" si="52"/>
        <v>0</v>
      </c>
      <c r="EA97" s="20">
        <f t="shared" ref="EA97:FY97" si="53">ROUND(EA32*$A$83,1)</f>
        <v>0</v>
      </c>
      <c r="EB97" s="20">
        <f t="shared" si="53"/>
        <v>0</v>
      </c>
      <c r="EC97" s="20">
        <f t="shared" si="53"/>
        <v>0</v>
      </c>
      <c r="ED97" s="20">
        <f t="shared" si="53"/>
        <v>0</v>
      </c>
      <c r="EE97" s="20">
        <f t="shared" si="53"/>
        <v>0</v>
      </c>
      <c r="EF97" s="20">
        <f t="shared" si="53"/>
        <v>0</v>
      </c>
      <c r="EG97" s="20">
        <f t="shared" si="53"/>
        <v>0</v>
      </c>
      <c r="EH97" s="20">
        <f t="shared" si="53"/>
        <v>0</v>
      </c>
      <c r="EI97" s="20">
        <f t="shared" si="53"/>
        <v>0</v>
      </c>
      <c r="EJ97" s="20">
        <f t="shared" si="53"/>
        <v>0</v>
      </c>
      <c r="EK97" s="20">
        <f t="shared" si="53"/>
        <v>0</v>
      </c>
      <c r="EL97" s="20">
        <f t="shared" si="53"/>
        <v>0</v>
      </c>
      <c r="EM97" s="20">
        <f t="shared" si="53"/>
        <v>0</v>
      </c>
      <c r="EN97" s="20">
        <f t="shared" si="53"/>
        <v>0</v>
      </c>
      <c r="EO97" s="20">
        <f t="shared" si="53"/>
        <v>0</v>
      </c>
      <c r="EP97" s="20">
        <f t="shared" si="53"/>
        <v>0</v>
      </c>
      <c r="EQ97" s="20">
        <f t="shared" si="53"/>
        <v>0</v>
      </c>
      <c r="ER97" s="20">
        <f t="shared" si="53"/>
        <v>0</v>
      </c>
      <c r="ES97" s="20">
        <f t="shared" si="53"/>
        <v>0</v>
      </c>
      <c r="ET97" s="20">
        <f t="shared" si="53"/>
        <v>0</v>
      </c>
      <c r="EU97" s="20">
        <f t="shared" si="53"/>
        <v>0</v>
      </c>
      <c r="EV97" s="20">
        <f t="shared" si="53"/>
        <v>0</v>
      </c>
      <c r="EW97" s="20">
        <f t="shared" si="53"/>
        <v>0</v>
      </c>
      <c r="EX97" s="20">
        <f t="shared" si="53"/>
        <v>0</v>
      </c>
      <c r="EY97" s="20">
        <f t="shared" si="53"/>
        <v>0</v>
      </c>
      <c r="EZ97" s="20">
        <f t="shared" si="53"/>
        <v>0</v>
      </c>
      <c r="FA97" s="20">
        <f t="shared" si="53"/>
        <v>0</v>
      </c>
      <c r="FB97" s="20">
        <f t="shared" si="53"/>
        <v>0</v>
      </c>
      <c r="FC97" s="20">
        <f t="shared" si="53"/>
        <v>0</v>
      </c>
      <c r="FD97" s="20">
        <f t="shared" si="53"/>
        <v>0</v>
      </c>
      <c r="FE97" s="20">
        <f t="shared" si="53"/>
        <v>0</v>
      </c>
      <c r="FF97" s="20">
        <f t="shared" si="53"/>
        <v>0</v>
      </c>
      <c r="FG97" s="20">
        <f t="shared" si="53"/>
        <v>0</v>
      </c>
      <c r="FH97" s="20">
        <f t="shared" si="53"/>
        <v>0</v>
      </c>
      <c r="FI97" s="20">
        <f t="shared" si="53"/>
        <v>0</v>
      </c>
      <c r="FJ97" s="20">
        <f t="shared" si="53"/>
        <v>0</v>
      </c>
      <c r="FK97" s="20">
        <f t="shared" si="53"/>
        <v>0</v>
      </c>
      <c r="FL97" s="20">
        <f t="shared" si="53"/>
        <v>0</v>
      </c>
      <c r="FM97" s="20">
        <f t="shared" si="53"/>
        <v>0</v>
      </c>
      <c r="FN97" s="20">
        <f t="shared" si="53"/>
        <v>0</v>
      </c>
      <c r="FO97" s="20">
        <f t="shared" si="53"/>
        <v>0</v>
      </c>
      <c r="FP97" s="20">
        <f t="shared" si="53"/>
        <v>0</v>
      </c>
      <c r="FQ97" s="20">
        <f t="shared" si="53"/>
        <v>0</v>
      </c>
      <c r="FR97" s="20">
        <f t="shared" si="53"/>
        <v>0</v>
      </c>
      <c r="FS97" s="20">
        <f t="shared" si="53"/>
        <v>0</v>
      </c>
      <c r="FT97" s="20">
        <f t="shared" si="53"/>
        <v>0</v>
      </c>
      <c r="FU97" s="20">
        <f t="shared" si="53"/>
        <v>0</v>
      </c>
      <c r="FV97" s="20">
        <f t="shared" si="53"/>
        <v>0</v>
      </c>
      <c r="FW97" s="20">
        <f t="shared" si="53"/>
        <v>0</v>
      </c>
      <c r="FX97" s="20">
        <f t="shared" si="53"/>
        <v>0</v>
      </c>
      <c r="FY97" s="20">
        <f t="shared" si="53"/>
        <v>0</v>
      </c>
      <c r="FZ97" s="20"/>
      <c r="GA97" s="18"/>
      <c r="GB97" s="20"/>
      <c r="GC97" s="20"/>
      <c r="GD97" s="20"/>
      <c r="GE97" s="20"/>
      <c r="GF97" s="21"/>
      <c r="GG97" s="21"/>
      <c r="GH97" s="15"/>
      <c r="GI97" s="15"/>
      <c r="GJ97" s="15"/>
      <c r="GK97" s="15"/>
      <c r="GL97" s="15"/>
      <c r="GM97" s="15"/>
      <c r="GN97" s="22"/>
      <c r="GO97" s="22"/>
    </row>
    <row r="98" spans="1:256" s="17" customFormat="1" x14ac:dyDescent="0.25">
      <c r="A98" s="3" t="s">
        <v>396</v>
      </c>
      <c r="B98" s="13" t="s">
        <v>397</v>
      </c>
      <c r="C98" s="34">
        <f t="shared" ref="C98:W98" si="54">IF(AND((C90+C93+C94+C95+C96+C97)&lt;50,(C13=0)),50,(C90+C93+C94+C95+C96+C97))</f>
        <v>6610.4</v>
      </c>
      <c r="D98" s="34">
        <f t="shared" si="54"/>
        <v>41934.76</v>
      </c>
      <c r="E98" s="34">
        <f t="shared" si="54"/>
        <v>7316.26</v>
      </c>
      <c r="F98" s="34">
        <f t="shared" si="54"/>
        <v>19976.859999999997</v>
      </c>
      <c r="G98" s="34">
        <f t="shared" si="54"/>
        <v>1097</v>
      </c>
      <c r="H98" s="34">
        <f t="shared" si="54"/>
        <v>1043.4000000000001</v>
      </c>
      <c r="I98" s="34">
        <f t="shared" si="54"/>
        <v>10039.799999999999</v>
      </c>
      <c r="J98" s="34">
        <f t="shared" si="54"/>
        <v>2463.5</v>
      </c>
      <c r="K98" s="34">
        <f t="shared" si="54"/>
        <v>284.7</v>
      </c>
      <c r="L98" s="34">
        <f t="shared" si="54"/>
        <v>2569.9</v>
      </c>
      <c r="M98" s="34">
        <f t="shared" si="54"/>
        <v>1318</v>
      </c>
      <c r="N98" s="34">
        <f t="shared" si="54"/>
        <v>54559.7</v>
      </c>
      <c r="O98" s="34">
        <f t="shared" si="54"/>
        <v>14642.6</v>
      </c>
      <c r="P98" s="34">
        <f t="shared" si="54"/>
        <v>255</v>
      </c>
      <c r="Q98" s="34">
        <f t="shared" si="54"/>
        <v>39989.919999999998</v>
      </c>
      <c r="R98" s="34">
        <f t="shared" si="54"/>
        <v>513</v>
      </c>
      <c r="S98" s="34">
        <f t="shared" si="54"/>
        <v>1728.82</v>
      </c>
      <c r="T98" s="34">
        <f t="shared" si="54"/>
        <v>145.80000000000001</v>
      </c>
      <c r="U98" s="34">
        <f t="shared" si="54"/>
        <v>56.5</v>
      </c>
      <c r="V98" s="34">
        <f t="shared" si="54"/>
        <v>290.5</v>
      </c>
      <c r="W98" s="34">
        <f t="shared" si="54"/>
        <v>81.459999999999994</v>
      </c>
      <c r="X98" s="34">
        <v>50</v>
      </c>
      <c r="Y98" s="34">
        <f t="shared" ref="Y98:CJ98" si="55">IF(AND((Y90+Y93+Y94+Y95+Y96+Y97)&lt;50,(Y13=0)),50,(Y90+Y93+Y94+Y95+Y96+Y97))</f>
        <v>562.80000000000018</v>
      </c>
      <c r="Z98" s="34">
        <f t="shared" si="55"/>
        <v>236.4</v>
      </c>
      <c r="AA98" s="34">
        <f t="shared" si="55"/>
        <v>31517.460000000003</v>
      </c>
      <c r="AB98" s="34">
        <f t="shared" si="55"/>
        <v>30068.68</v>
      </c>
      <c r="AC98" s="34">
        <f t="shared" si="55"/>
        <v>1051.9000000000001</v>
      </c>
      <c r="AD98" s="34">
        <f t="shared" si="55"/>
        <v>1376.5</v>
      </c>
      <c r="AE98" s="34">
        <f t="shared" si="55"/>
        <v>101.8</v>
      </c>
      <c r="AF98" s="34">
        <f t="shared" si="55"/>
        <v>186.5</v>
      </c>
      <c r="AG98" s="34">
        <f t="shared" si="55"/>
        <v>715</v>
      </c>
      <c r="AH98" s="34">
        <f t="shared" si="55"/>
        <v>1106</v>
      </c>
      <c r="AI98" s="34">
        <f t="shared" si="55"/>
        <v>355.2</v>
      </c>
      <c r="AJ98" s="34">
        <f t="shared" si="55"/>
        <v>172</v>
      </c>
      <c r="AK98" s="34">
        <f t="shared" si="55"/>
        <v>220.5</v>
      </c>
      <c r="AL98" s="34">
        <f t="shared" si="55"/>
        <v>272.39999999999998</v>
      </c>
      <c r="AM98" s="34">
        <f t="shared" si="55"/>
        <v>458</v>
      </c>
      <c r="AN98" s="34">
        <f t="shared" si="55"/>
        <v>390.5</v>
      </c>
      <c r="AO98" s="34">
        <f t="shared" si="55"/>
        <v>4798.6000000000004</v>
      </c>
      <c r="AP98" s="34">
        <f t="shared" si="55"/>
        <v>90873.62000000001</v>
      </c>
      <c r="AQ98" s="34">
        <f t="shared" si="55"/>
        <v>231.9</v>
      </c>
      <c r="AR98" s="34">
        <f t="shared" si="55"/>
        <v>64358.28</v>
      </c>
      <c r="AS98" s="34">
        <f t="shared" si="55"/>
        <v>6983.98</v>
      </c>
      <c r="AT98" s="34">
        <f t="shared" si="55"/>
        <v>2294.2000000000003</v>
      </c>
      <c r="AU98" s="34">
        <f t="shared" si="55"/>
        <v>248.9</v>
      </c>
      <c r="AV98" s="34">
        <f t="shared" si="55"/>
        <v>325</v>
      </c>
      <c r="AW98" s="34">
        <f t="shared" si="55"/>
        <v>236.5</v>
      </c>
      <c r="AX98" s="34">
        <f t="shared" si="55"/>
        <v>50</v>
      </c>
      <c r="AY98" s="34">
        <f t="shared" si="55"/>
        <v>462</v>
      </c>
      <c r="AZ98" s="34">
        <f t="shared" si="55"/>
        <v>11698.199999999999</v>
      </c>
      <c r="BA98" s="34">
        <f t="shared" si="55"/>
        <v>9440.82</v>
      </c>
      <c r="BB98" s="34">
        <f t="shared" si="55"/>
        <v>8442.9</v>
      </c>
      <c r="BC98" s="34">
        <f t="shared" si="55"/>
        <v>29426.899999999998</v>
      </c>
      <c r="BD98" s="34">
        <f t="shared" si="55"/>
        <v>5197.16</v>
      </c>
      <c r="BE98" s="34">
        <f t="shared" si="55"/>
        <v>1425.5</v>
      </c>
      <c r="BF98" s="34">
        <f t="shared" si="55"/>
        <v>25060.719999999998</v>
      </c>
      <c r="BG98" s="34">
        <f t="shared" si="55"/>
        <v>1094.8600000000001</v>
      </c>
      <c r="BH98" s="34">
        <f t="shared" si="55"/>
        <v>608.79999999999995</v>
      </c>
      <c r="BI98" s="34">
        <f t="shared" si="55"/>
        <v>244.8</v>
      </c>
      <c r="BJ98" s="34">
        <f t="shared" si="55"/>
        <v>6590.52</v>
      </c>
      <c r="BK98" s="34">
        <f t="shared" si="55"/>
        <v>18027.400000000001</v>
      </c>
      <c r="BL98" s="34">
        <f t="shared" si="55"/>
        <v>205</v>
      </c>
      <c r="BM98" s="34">
        <f t="shared" si="55"/>
        <v>283.2</v>
      </c>
      <c r="BN98" s="34">
        <f t="shared" si="55"/>
        <v>3681</v>
      </c>
      <c r="BO98" s="34">
        <f t="shared" si="55"/>
        <v>1365.5</v>
      </c>
      <c r="BP98" s="34">
        <f t="shared" si="55"/>
        <v>220</v>
      </c>
      <c r="BQ98" s="34">
        <f t="shared" si="55"/>
        <v>6239.2599999999993</v>
      </c>
      <c r="BR98" s="34">
        <f t="shared" si="55"/>
        <v>4813.26</v>
      </c>
      <c r="BS98" s="34">
        <f t="shared" si="55"/>
        <v>1308.2</v>
      </c>
      <c r="BT98" s="34">
        <f t="shared" si="55"/>
        <v>453.7</v>
      </c>
      <c r="BU98" s="34">
        <f t="shared" si="55"/>
        <v>443.4</v>
      </c>
      <c r="BV98" s="34">
        <f t="shared" si="55"/>
        <v>1328.8</v>
      </c>
      <c r="BW98" s="34">
        <f t="shared" si="55"/>
        <v>2069.1000000000004</v>
      </c>
      <c r="BX98" s="34">
        <f t="shared" si="55"/>
        <v>89.9</v>
      </c>
      <c r="BY98" s="34">
        <f t="shared" si="55"/>
        <v>527.70000000000005</v>
      </c>
      <c r="BZ98" s="34">
        <f t="shared" si="55"/>
        <v>212</v>
      </c>
      <c r="CA98" s="34">
        <f t="shared" si="55"/>
        <v>170</v>
      </c>
      <c r="CB98" s="34">
        <f t="shared" si="55"/>
        <v>81978.62</v>
      </c>
      <c r="CC98" s="34">
        <f t="shared" si="55"/>
        <v>176.5</v>
      </c>
      <c r="CD98" s="34">
        <f t="shared" si="55"/>
        <v>53.7</v>
      </c>
      <c r="CE98" s="34">
        <f t="shared" si="55"/>
        <v>157.4</v>
      </c>
      <c r="CF98" s="34">
        <f t="shared" si="55"/>
        <v>118.7</v>
      </c>
      <c r="CG98" s="34">
        <f t="shared" si="55"/>
        <v>219.9</v>
      </c>
      <c r="CH98" s="34">
        <f t="shared" si="55"/>
        <v>115.5</v>
      </c>
      <c r="CI98" s="34">
        <f t="shared" si="55"/>
        <v>735.1</v>
      </c>
      <c r="CJ98" s="34">
        <f t="shared" si="55"/>
        <v>1052.8</v>
      </c>
      <c r="CK98" s="34">
        <f t="shared" ref="CK98:EV98" si="56">IF(AND((CK90+CK93+CK94+CK95+CK96+CK97)&lt;50,(CK13=0)),50,(CK90+CK93+CK94+CK95+CK96+CK97))</f>
        <v>5032.1000000000004</v>
      </c>
      <c r="CL98" s="34">
        <f t="shared" si="56"/>
        <v>1420.4</v>
      </c>
      <c r="CM98" s="34">
        <f t="shared" si="56"/>
        <v>822.72</v>
      </c>
      <c r="CN98" s="34">
        <f t="shared" si="56"/>
        <v>32047.14</v>
      </c>
      <c r="CO98" s="34">
        <f t="shared" si="56"/>
        <v>15626.12</v>
      </c>
      <c r="CP98" s="34">
        <f t="shared" si="56"/>
        <v>1096.7800000000002</v>
      </c>
      <c r="CQ98" s="34">
        <f t="shared" si="56"/>
        <v>992.5</v>
      </c>
      <c r="CR98" s="34">
        <f t="shared" si="56"/>
        <v>188.3</v>
      </c>
      <c r="CS98" s="34">
        <f t="shared" si="56"/>
        <v>369.2</v>
      </c>
      <c r="CT98" s="34">
        <f t="shared" si="56"/>
        <v>115.6</v>
      </c>
      <c r="CU98" s="34">
        <f t="shared" si="56"/>
        <v>70</v>
      </c>
      <c r="CV98" s="34">
        <f t="shared" si="56"/>
        <v>50</v>
      </c>
      <c r="CW98" s="34">
        <f t="shared" si="56"/>
        <v>202.5</v>
      </c>
      <c r="CX98" s="34">
        <f t="shared" si="56"/>
        <v>492.2</v>
      </c>
      <c r="CY98" s="34">
        <f t="shared" si="56"/>
        <v>50</v>
      </c>
      <c r="CZ98" s="34">
        <f t="shared" si="56"/>
        <v>2179.08</v>
      </c>
      <c r="DA98" s="34">
        <f t="shared" si="56"/>
        <v>198.4</v>
      </c>
      <c r="DB98" s="34">
        <f t="shared" si="56"/>
        <v>307.8</v>
      </c>
      <c r="DC98" s="34">
        <f t="shared" si="56"/>
        <v>156.6</v>
      </c>
      <c r="DD98" s="34">
        <f t="shared" si="56"/>
        <v>163.1</v>
      </c>
      <c r="DE98" s="34">
        <f t="shared" si="56"/>
        <v>424.2</v>
      </c>
      <c r="DF98" s="34">
        <f t="shared" si="56"/>
        <v>22313.84</v>
      </c>
      <c r="DG98" s="34">
        <f t="shared" si="56"/>
        <v>89</v>
      </c>
      <c r="DH98" s="34">
        <f t="shared" si="56"/>
        <v>2127.1</v>
      </c>
      <c r="DI98" s="34">
        <f t="shared" si="56"/>
        <v>2762.7599999999998</v>
      </c>
      <c r="DJ98" s="34">
        <f t="shared" si="56"/>
        <v>671.3</v>
      </c>
      <c r="DK98" s="34">
        <f t="shared" si="56"/>
        <v>484.3</v>
      </c>
      <c r="DL98" s="34">
        <f t="shared" si="56"/>
        <v>6026.1799999999994</v>
      </c>
      <c r="DM98" s="34">
        <f t="shared" si="56"/>
        <v>261.7</v>
      </c>
      <c r="DN98" s="34">
        <f t="shared" si="56"/>
        <v>1472.5</v>
      </c>
      <c r="DO98" s="34">
        <f t="shared" si="56"/>
        <v>3383</v>
      </c>
      <c r="DP98" s="34">
        <f t="shared" si="56"/>
        <v>205.5</v>
      </c>
      <c r="DQ98" s="34">
        <f t="shared" si="56"/>
        <v>688</v>
      </c>
      <c r="DR98" s="34">
        <f t="shared" si="56"/>
        <v>1489.5</v>
      </c>
      <c r="DS98" s="34">
        <f t="shared" si="56"/>
        <v>800.88</v>
      </c>
      <c r="DT98" s="34">
        <f t="shared" si="56"/>
        <v>165.5</v>
      </c>
      <c r="DU98" s="34">
        <f t="shared" si="56"/>
        <v>386.5</v>
      </c>
      <c r="DV98" s="34">
        <f t="shared" si="56"/>
        <v>219.7</v>
      </c>
      <c r="DW98" s="34">
        <f t="shared" si="56"/>
        <v>343.7</v>
      </c>
      <c r="DX98" s="34">
        <f t="shared" si="56"/>
        <v>165.7</v>
      </c>
      <c r="DY98" s="34">
        <f t="shared" si="56"/>
        <v>333.3</v>
      </c>
      <c r="DZ98" s="34">
        <f t="shared" si="56"/>
        <v>857.6</v>
      </c>
      <c r="EA98" s="34">
        <f t="shared" si="56"/>
        <v>643.6</v>
      </c>
      <c r="EB98" s="34">
        <f t="shared" si="56"/>
        <v>599</v>
      </c>
      <c r="EC98" s="34">
        <f t="shared" si="56"/>
        <v>320.5</v>
      </c>
      <c r="ED98" s="34">
        <f t="shared" si="56"/>
        <v>1672.5</v>
      </c>
      <c r="EE98" s="34">
        <f t="shared" si="56"/>
        <v>190.5</v>
      </c>
      <c r="EF98" s="34">
        <f t="shared" si="56"/>
        <v>1533.6</v>
      </c>
      <c r="EG98" s="34">
        <f t="shared" si="56"/>
        <v>291.8</v>
      </c>
      <c r="EH98" s="34">
        <f t="shared" si="56"/>
        <v>231.8</v>
      </c>
      <c r="EI98" s="34">
        <f t="shared" si="56"/>
        <v>16254.2</v>
      </c>
      <c r="EJ98" s="34">
        <f t="shared" si="56"/>
        <v>10186.620000000001</v>
      </c>
      <c r="EK98" s="34">
        <f t="shared" si="56"/>
        <v>718.9</v>
      </c>
      <c r="EL98" s="34">
        <f t="shared" si="56"/>
        <v>489.2</v>
      </c>
      <c r="EM98" s="34">
        <f t="shared" si="56"/>
        <v>445</v>
      </c>
      <c r="EN98" s="34">
        <f t="shared" si="56"/>
        <v>1020</v>
      </c>
      <c r="EO98" s="34">
        <f t="shared" si="56"/>
        <v>376.3</v>
      </c>
      <c r="EP98" s="34">
        <f t="shared" si="56"/>
        <v>400.66</v>
      </c>
      <c r="EQ98" s="34">
        <f t="shared" si="56"/>
        <v>2776.3999999999996</v>
      </c>
      <c r="ER98" s="34">
        <f t="shared" si="56"/>
        <v>318.38</v>
      </c>
      <c r="ES98" s="34">
        <f t="shared" si="56"/>
        <v>162.16</v>
      </c>
      <c r="ET98" s="34">
        <f t="shared" si="56"/>
        <v>230</v>
      </c>
      <c r="EU98" s="34">
        <f t="shared" si="56"/>
        <v>634.70000000000005</v>
      </c>
      <c r="EV98" s="34">
        <f t="shared" si="56"/>
        <v>81.600000000000009</v>
      </c>
      <c r="EW98" s="34">
        <f t="shared" ref="EW98:FX98" si="57">IF(AND((EW90+EW93+EW94+EW95+EW96+EW97)&lt;50,(EW13=0)),50,(EW90+EW93+EW94+EW95+EW96+EW97))</f>
        <v>912.6</v>
      </c>
      <c r="EX98" s="34">
        <f t="shared" si="57"/>
        <v>206.6</v>
      </c>
      <c r="EY98" s="34">
        <f t="shared" si="57"/>
        <v>277.79999999999995</v>
      </c>
      <c r="EZ98" s="34">
        <f t="shared" si="57"/>
        <v>148</v>
      </c>
      <c r="FA98" s="34">
        <f t="shared" si="57"/>
        <v>3518.6</v>
      </c>
      <c r="FB98" s="34">
        <f t="shared" si="57"/>
        <v>371.28000000000003</v>
      </c>
      <c r="FC98" s="34">
        <f t="shared" si="57"/>
        <v>2273.8399999999997</v>
      </c>
      <c r="FD98" s="34">
        <f t="shared" si="57"/>
        <v>383.6</v>
      </c>
      <c r="FE98" s="34">
        <f t="shared" si="57"/>
        <v>106.3</v>
      </c>
      <c r="FF98" s="34">
        <f t="shared" si="57"/>
        <v>222.4</v>
      </c>
      <c r="FG98" s="34">
        <f t="shared" si="57"/>
        <v>127.48</v>
      </c>
      <c r="FH98" s="34">
        <f t="shared" si="57"/>
        <v>92.6</v>
      </c>
      <c r="FI98" s="34">
        <f t="shared" si="57"/>
        <v>1900.1</v>
      </c>
      <c r="FJ98" s="34">
        <f t="shared" si="57"/>
        <v>2082.8999999999996</v>
      </c>
      <c r="FK98" s="34">
        <f t="shared" si="57"/>
        <v>2575.3000000000002</v>
      </c>
      <c r="FL98" s="34">
        <f t="shared" si="57"/>
        <v>7599.64</v>
      </c>
      <c r="FM98" s="34">
        <f t="shared" si="57"/>
        <v>3943.2</v>
      </c>
      <c r="FN98" s="34">
        <f t="shared" si="57"/>
        <v>22378.300000000003</v>
      </c>
      <c r="FO98" s="34">
        <f t="shared" si="57"/>
        <v>1160.8800000000001</v>
      </c>
      <c r="FP98" s="34">
        <f t="shared" si="57"/>
        <v>2322</v>
      </c>
      <c r="FQ98" s="34">
        <f t="shared" si="57"/>
        <v>958.8</v>
      </c>
      <c r="FR98" s="34">
        <f t="shared" si="57"/>
        <v>178</v>
      </c>
      <c r="FS98" s="34">
        <f t="shared" si="57"/>
        <v>215.7</v>
      </c>
      <c r="FT98" s="34">
        <f t="shared" si="57"/>
        <v>74.7</v>
      </c>
      <c r="FU98" s="34">
        <f t="shared" si="57"/>
        <v>872.6</v>
      </c>
      <c r="FV98" s="34">
        <f t="shared" si="57"/>
        <v>748.7</v>
      </c>
      <c r="FW98" s="34">
        <f t="shared" si="57"/>
        <v>199.4</v>
      </c>
      <c r="FX98" s="34">
        <f t="shared" si="57"/>
        <v>61.1</v>
      </c>
      <c r="FY98" s="38">
        <f>SUM(C96:FX96)</f>
        <v>17371.5</v>
      </c>
      <c r="FZ98" s="20">
        <f t="shared" ref="FZ98:FZ105" si="58">SUM(C98:FX98)</f>
        <v>874641.45999999985</v>
      </c>
      <c r="GA98" s="18"/>
      <c r="GB98" s="20"/>
      <c r="GC98" s="20"/>
      <c r="GD98" s="20"/>
      <c r="GE98" s="20"/>
      <c r="GF98" s="21"/>
      <c r="GG98" s="21"/>
      <c r="GH98" s="15"/>
      <c r="GI98" s="15"/>
      <c r="GJ98" s="15"/>
      <c r="GK98" s="15"/>
      <c r="GL98" s="15"/>
      <c r="GM98" s="15"/>
      <c r="GN98" s="22"/>
      <c r="GO98" s="22"/>
    </row>
    <row r="99" spans="1:256" s="17" customFormat="1" x14ac:dyDescent="0.25">
      <c r="A99" s="3" t="s">
        <v>398</v>
      </c>
      <c r="B99" s="13" t="s">
        <v>399</v>
      </c>
      <c r="C99" s="20">
        <f t="shared" ref="C99:BN99" si="59">C14</f>
        <v>3</v>
      </c>
      <c r="D99" s="20">
        <f t="shared" si="59"/>
        <v>2</v>
      </c>
      <c r="E99" s="20">
        <f t="shared" si="59"/>
        <v>0</v>
      </c>
      <c r="F99" s="20">
        <f t="shared" si="59"/>
        <v>1.5</v>
      </c>
      <c r="G99" s="20">
        <f t="shared" si="59"/>
        <v>1</v>
      </c>
      <c r="H99" s="20">
        <f t="shared" si="59"/>
        <v>2</v>
      </c>
      <c r="I99" s="20">
        <f t="shared" si="59"/>
        <v>6.5</v>
      </c>
      <c r="J99" s="20">
        <f t="shared" si="59"/>
        <v>1</v>
      </c>
      <c r="K99" s="20">
        <f t="shared" si="59"/>
        <v>0</v>
      </c>
      <c r="L99" s="20">
        <f t="shared" si="59"/>
        <v>1</v>
      </c>
      <c r="M99" s="20">
        <f t="shared" si="59"/>
        <v>0</v>
      </c>
      <c r="N99" s="20">
        <f t="shared" si="59"/>
        <v>18</v>
      </c>
      <c r="O99" s="20">
        <f t="shared" si="59"/>
        <v>0</v>
      </c>
      <c r="P99" s="20">
        <f t="shared" si="59"/>
        <v>0</v>
      </c>
      <c r="Q99" s="20">
        <f t="shared" si="59"/>
        <v>137</v>
      </c>
      <c r="R99" s="20">
        <f t="shared" si="59"/>
        <v>0</v>
      </c>
      <c r="S99" s="20">
        <f t="shared" si="59"/>
        <v>0</v>
      </c>
      <c r="T99" s="20">
        <f t="shared" si="59"/>
        <v>0</v>
      </c>
      <c r="U99" s="20">
        <f t="shared" si="59"/>
        <v>0</v>
      </c>
      <c r="V99" s="20">
        <f t="shared" si="59"/>
        <v>0</v>
      </c>
      <c r="W99" s="20">
        <f t="shared" si="59"/>
        <v>0</v>
      </c>
      <c r="X99" s="20">
        <f t="shared" si="59"/>
        <v>0</v>
      </c>
      <c r="Y99" s="20">
        <f t="shared" si="59"/>
        <v>1</v>
      </c>
      <c r="Z99" s="20">
        <f t="shared" si="59"/>
        <v>1</v>
      </c>
      <c r="AA99" s="20">
        <f t="shared" si="59"/>
        <v>0</v>
      </c>
      <c r="AB99" s="20">
        <f t="shared" si="59"/>
        <v>0</v>
      </c>
      <c r="AC99" s="20">
        <f t="shared" si="59"/>
        <v>0</v>
      </c>
      <c r="AD99" s="20">
        <f t="shared" si="59"/>
        <v>0</v>
      </c>
      <c r="AE99" s="20">
        <f t="shared" si="59"/>
        <v>1</v>
      </c>
      <c r="AF99" s="20">
        <f t="shared" si="59"/>
        <v>0</v>
      </c>
      <c r="AG99" s="20">
        <f t="shared" si="59"/>
        <v>0</v>
      </c>
      <c r="AH99" s="20">
        <f t="shared" si="59"/>
        <v>0</v>
      </c>
      <c r="AI99" s="20">
        <f t="shared" si="59"/>
        <v>0</v>
      </c>
      <c r="AJ99" s="20">
        <f t="shared" si="59"/>
        <v>0</v>
      </c>
      <c r="AK99" s="20">
        <f t="shared" si="59"/>
        <v>0</v>
      </c>
      <c r="AL99" s="20">
        <f t="shared" si="59"/>
        <v>0</v>
      </c>
      <c r="AM99" s="20">
        <f t="shared" si="59"/>
        <v>0</v>
      </c>
      <c r="AN99" s="20">
        <f t="shared" si="59"/>
        <v>0</v>
      </c>
      <c r="AO99" s="20">
        <f t="shared" si="59"/>
        <v>1</v>
      </c>
      <c r="AP99" s="20">
        <f t="shared" si="59"/>
        <v>72</v>
      </c>
      <c r="AQ99" s="20">
        <f t="shared" si="59"/>
        <v>0</v>
      </c>
      <c r="AR99" s="20">
        <f t="shared" si="59"/>
        <v>2</v>
      </c>
      <c r="AS99" s="20">
        <f t="shared" si="59"/>
        <v>1</v>
      </c>
      <c r="AT99" s="20">
        <f t="shared" si="59"/>
        <v>2</v>
      </c>
      <c r="AU99" s="20">
        <f t="shared" si="59"/>
        <v>0</v>
      </c>
      <c r="AV99" s="20">
        <f t="shared" si="59"/>
        <v>0</v>
      </c>
      <c r="AW99" s="20">
        <f t="shared" si="59"/>
        <v>0</v>
      </c>
      <c r="AX99" s="20">
        <f t="shared" si="59"/>
        <v>0</v>
      </c>
      <c r="AY99" s="20">
        <f t="shared" si="59"/>
        <v>0</v>
      </c>
      <c r="AZ99" s="20">
        <f t="shared" si="59"/>
        <v>1</v>
      </c>
      <c r="BA99" s="20">
        <f t="shared" si="59"/>
        <v>8</v>
      </c>
      <c r="BB99" s="20">
        <f t="shared" si="59"/>
        <v>1.5</v>
      </c>
      <c r="BC99" s="20">
        <f t="shared" si="59"/>
        <v>5</v>
      </c>
      <c r="BD99" s="20">
        <f t="shared" si="59"/>
        <v>0</v>
      </c>
      <c r="BE99" s="20">
        <f t="shared" si="59"/>
        <v>0</v>
      </c>
      <c r="BF99" s="20">
        <f t="shared" si="59"/>
        <v>14.5</v>
      </c>
      <c r="BG99" s="20">
        <f t="shared" si="59"/>
        <v>0</v>
      </c>
      <c r="BH99" s="20">
        <f t="shared" si="59"/>
        <v>0</v>
      </c>
      <c r="BI99" s="20">
        <f t="shared" si="59"/>
        <v>1</v>
      </c>
      <c r="BJ99" s="20">
        <f t="shared" si="59"/>
        <v>3</v>
      </c>
      <c r="BK99" s="20">
        <f t="shared" si="59"/>
        <v>27.5</v>
      </c>
      <c r="BL99" s="20">
        <f t="shared" si="59"/>
        <v>8</v>
      </c>
      <c r="BM99" s="20">
        <f t="shared" si="59"/>
        <v>0</v>
      </c>
      <c r="BN99" s="20">
        <f t="shared" si="59"/>
        <v>0</v>
      </c>
      <c r="BO99" s="20">
        <f t="shared" ref="BO99:DZ99" si="60">BO14</f>
        <v>1</v>
      </c>
      <c r="BP99" s="20">
        <f t="shared" si="60"/>
        <v>0</v>
      </c>
      <c r="BQ99" s="20">
        <f t="shared" si="60"/>
        <v>0</v>
      </c>
      <c r="BR99" s="20">
        <f t="shared" si="60"/>
        <v>0</v>
      </c>
      <c r="BS99" s="20">
        <f t="shared" si="60"/>
        <v>0</v>
      </c>
      <c r="BT99" s="20">
        <f t="shared" si="60"/>
        <v>0</v>
      </c>
      <c r="BU99" s="20">
        <f t="shared" si="60"/>
        <v>0</v>
      </c>
      <c r="BV99" s="20">
        <f t="shared" si="60"/>
        <v>0</v>
      </c>
      <c r="BW99" s="20">
        <f t="shared" si="60"/>
        <v>1</v>
      </c>
      <c r="BX99" s="20">
        <f t="shared" si="60"/>
        <v>0</v>
      </c>
      <c r="BY99" s="20">
        <f t="shared" si="60"/>
        <v>0</v>
      </c>
      <c r="BZ99" s="20">
        <f t="shared" si="60"/>
        <v>0</v>
      </c>
      <c r="CA99" s="20">
        <f t="shared" si="60"/>
        <v>0</v>
      </c>
      <c r="CB99" s="20">
        <f t="shared" si="60"/>
        <v>29</v>
      </c>
      <c r="CC99" s="20">
        <f t="shared" si="60"/>
        <v>0</v>
      </c>
      <c r="CD99" s="20">
        <f t="shared" si="60"/>
        <v>0</v>
      </c>
      <c r="CE99" s="20">
        <f t="shared" si="60"/>
        <v>0</v>
      </c>
      <c r="CF99" s="20">
        <f t="shared" si="60"/>
        <v>0</v>
      </c>
      <c r="CG99" s="20">
        <f t="shared" si="60"/>
        <v>0</v>
      </c>
      <c r="CH99" s="20">
        <f t="shared" si="60"/>
        <v>0</v>
      </c>
      <c r="CI99" s="20">
        <f t="shared" si="60"/>
        <v>0</v>
      </c>
      <c r="CJ99" s="20">
        <f t="shared" si="60"/>
        <v>0</v>
      </c>
      <c r="CK99" s="20">
        <f t="shared" si="60"/>
        <v>0</v>
      </c>
      <c r="CL99" s="20">
        <f t="shared" si="60"/>
        <v>0</v>
      </c>
      <c r="CM99" s="20">
        <f t="shared" si="60"/>
        <v>0</v>
      </c>
      <c r="CN99" s="20">
        <f t="shared" si="60"/>
        <v>57.5</v>
      </c>
      <c r="CO99" s="20">
        <f t="shared" si="60"/>
        <v>22.5</v>
      </c>
      <c r="CP99" s="20">
        <f t="shared" si="60"/>
        <v>0</v>
      </c>
      <c r="CQ99" s="20">
        <f t="shared" si="60"/>
        <v>0</v>
      </c>
      <c r="CR99" s="20">
        <f t="shared" si="60"/>
        <v>0</v>
      </c>
      <c r="CS99" s="20">
        <f t="shared" si="60"/>
        <v>0</v>
      </c>
      <c r="CT99" s="20">
        <f t="shared" si="60"/>
        <v>0</v>
      </c>
      <c r="CU99" s="20">
        <f t="shared" si="60"/>
        <v>2</v>
      </c>
      <c r="CV99" s="20">
        <f t="shared" si="60"/>
        <v>0</v>
      </c>
      <c r="CW99" s="20">
        <f t="shared" si="60"/>
        <v>0</v>
      </c>
      <c r="CX99" s="20">
        <f t="shared" si="60"/>
        <v>1</v>
      </c>
      <c r="CY99" s="20">
        <f t="shared" si="60"/>
        <v>0</v>
      </c>
      <c r="CZ99" s="20">
        <f t="shared" si="60"/>
        <v>0</v>
      </c>
      <c r="DA99" s="20">
        <f t="shared" si="60"/>
        <v>0</v>
      </c>
      <c r="DB99" s="20">
        <f t="shared" si="60"/>
        <v>0</v>
      </c>
      <c r="DC99" s="20">
        <f t="shared" si="60"/>
        <v>0</v>
      </c>
      <c r="DD99" s="20">
        <f t="shared" si="60"/>
        <v>0</v>
      </c>
      <c r="DE99" s="20">
        <f t="shared" si="60"/>
        <v>0</v>
      </c>
      <c r="DF99" s="20">
        <f t="shared" si="60"/>
        <v>24.5</v>
      </c>
      <c r="DG99" s="20">
        <f t="shared" si="60"/>
        <v>0</v>
      </c>
      <c r="DH99" s="20">
        <f t="shared" si="60"/>
        <v>0</v>
      </c>
      <c r="DI99" s="20">
        <f t="shared" si="60"/>
        <v>2</v>
      </c>
      <c r="DJ99" s="20">
        <f t="shared" si="60"/>
        <v>0</v>
      </c>
      <c r="DK99" s="20">
        <f t="shared" si="60"/>
        <v>0</v>
      </c>
      <c r="DL99" s="20">
        <f t="shared" si="60"/>
        <v>0</v>
      </c>
      <c r="DM99" s="20">
        <f t="shared" si="60"/>
        <v>0</v>
      </c>
      <c r="DN99" s="20">
        <f t="shared" si="60"/>
        <v>0</v>
      </c>
      <c r="DO99" s="20">
        <f t="shared" si="60"/>
        <v>0</v>
      </c>
      <c r="DP99" s="20">
        <f t="shared" si="60"/>
        <v>0</v>
      </c>
      <c r="DQ99" s="20">
        <f t="shared" si="60"/>
        <v>0</v>
      </c>
      <c r="DR99" s="20">
        <f t="shared" si="60"/>
        <v>0</v>
      </c>
      <c r="DS99" s="20">
        <f t="shared" si="60"/>
        <v>0</v>
      </c>
      <c r="DT99" s="20">
        <f t="shared" si="60"/>
        <v>0</v>
      </c>
      <c r="DU99" s="20">
        <f t="shared" si="60"/>
        <v>0</v>
      </c>
      <c r="DV99" s="20">
        <f t="shared" si="60"/>
        <v>0</v>
      </c>
      <c r="DW99" s="20">
        <f t="shared" si="60"/>
        <v>0</v>
      </c>
      <c r="DX99" s="20">
        <f t="shared" si="60"/>
        <v>0</v>
      </c>
      <c r="DY99" s="20">
        <f t="shared" si="60"/>
        <v>0</v>
      </c>
      <c r="DZ99" s="20">
        <f t="shared" si="60"/>
        <v>1</v>
      </c>
      <c r="EA99" s="20">
        <f t="shared" ref="EA99:FX99" si="61">EA14</f>
        <v>0</v>
      </c>
      <c r="EB99" s="20">
        <f t="shared" si="61"/>
        <v>0</v>
      </c>
      <c r="EC99" s="20">
        <f t="shared" si="61"/>
        <v>0</v>
      </c>
      <c r="ED99" s="20">
        <f t="shared" si="61"/>
        <v>0</v>
      </c>
      <c r="EE99" s="20">
        <f t="shared" si="61"/>
        <v>3</v>
      </c>
      <c r="EF99" s="20">
        <f t="shared" si="61"/>
        <v>1</v>
      </c>
      <c r="EG99" s="20">
        <f t="shared" si="61"/>
        <v>0</v>
      </c>
      <c r="EH99" s="20">
        <f t="shared" si="61"/>
        <v>1</v>
      </c>
      <c r="EI99" s="20">
        <f t="shared" si="61"/>
        <v>4</v>
      </c>
      <c r="EJ99" s="20">
        <f t="shared" si="61"/>
        <v>12</v>
      </c>
      <c r="EK99" s="20">
        <f t="shared" si="61"/>
        <v>0</v>
      </c>
      <c r="EL99" s="20">
        <f t="shared" si="61"/>
        <v>0</v>
      </c>
      <c r="EM99" s="20">
        <f t="shared" si="61"/>
        <v>0</v>
      </c>
      <c r="EN99" s="20">
        <f t="shared" si="61"/>
        <v>0</v>
      </c>
      <c r="EO99" s="20">
        <f t="shared" si="61"/>
        <v>0</v>
      </c>
      <c r="EP99" s="20">
        <f t="shared" si="61"/>
        <v>0</v>
      </c>
      <c r="EQ99" s="20">
        <f t="shared" si="61"/>
        <v>0</v>
      </c>
      <c r="ER99" s="20">
        <f t="shared" si="61"/>
        <v>1</v>
      </c>
      <c r="ES99" s="20">
        <f t="shared" si="61"/>
        <v>0</v>
      </c>
      <c r="ET99" s="20">
        <f t="shared" si="61"/>
        <v>0</v>
      </c>
      <c r="EU99" s="20">
        <f t="shared" si="61"/>
        <v>0</v>
      </c>
      <c r="EV99" s="20">
        <f t="shared" si="61"/>
        <v>0</v>
      </c>
      <c r="EW99" s="20">
        <f t="shared" si="61"/>
        <v>0</v>
      </c>
      <c r="EX99" s="20">
        <f t="shared" si="61"/>
        <v>0</v>
      </c>
      <c r="EY99" s="20">
        <f t="shared" si="61"/>
        <v>0</v>
      </c>
      <c r="EZ99" s="20">
        <f t="shared" si="61"/>
        <v>0</v>
      </c>
      <c r="FA99" s="20">
        <f t="shared" si="61"/>
        <v>1</v>
      </c>
      <c r="FB99" s="20">
        <f t="shared" si="61"/>
        <v>0</v>
      </c>
      <c r="FC99" s="20">
        <f t="shared" si="61"/>
        <v>0</v>
      </c>
      <c r="FD99" s="20">
        <f t="shared" si="61"/>
        <v>0</v>
      </c>
      <c r="FE99" s="20">
        <f t="shared" si="61"/>
        <v>0</v>
      </c>
      <c r="FF99" s="20">
        <f t="shared" si="61"/>
        <v>0</v>
      </c>
      <c r="FG99" s="20">
        <f t="shared" si="61"/>
        <v>0</v>
      </c>
      <c r="FH99" s="20">
        <f t="shared" si="61"/>
        <v>0</v>
      </c>
      <c r="FI99" s="20">
        <f t="shared" si="61"/>
        <v>1</v>
      </c>
      <c r="FJ99" s="20">
        <f t="shared" si="61"/>
        <v>0</v>
      </c>
      <c r="FK99" s="20">
        <f t="shared" si="61"/>
        <v>0</v>
      </c>
      <c r="FL99" s="20">
        <f t="shared" si="61"/>
        <v>0</v>
      </c>
      <c r="FM99" s="20">
        <f t="shared" si="61"/>
        <v>0</v>
      </c>
      <c r="FN99" s="20">
        <f t="shared" si="61"/>
        <v>5.5</v>
      </c>
      <c r="FO99" s="20">
        <f t="shared" si="61"/>
        <v>0</v>
      </c>
      <c r="FP99" s="20">
        <f t="shared" si="61"/>
        <v>0</v>
      </c>
      <c r="FQ99" s="20">
        <f t="shared" si="61"/>
        <v>0</v>
      </c>
      <c r="FR99" s="20">
        <f t="shared" si="61"/>
        <v>0</v>
      </c>
      <c r="FS99" s="20">
        <f t="shared" si="61"/>
        <v>0</v>
      </c>
      <c r="FT99" s="20">
        <f t="shared" si="61"/>
        <v>0</v>
      </c>
      <c r="FU99" s="20">
        <f t="shared" si="61"/>
        <v>0</v>
      </c>
      <c r="FV99" s="20">
        <f t="shared" si="61"/>
        <v>0</v>
      </c>
      <c r="FW99" s="20">
        <f t="shared" si="61"/>
        <v>0</v>
      </c>
      <c r="FX99" s="20">
        <f t="shared" si="61"/>
        <v>0</v>
      </c>
      <c r="FZ99" s="20">
        <f t="shared" si="58"/>
        <v>494.5</v>
      </c>
      <c r="GA99" s="18"/>
      <c r="GB99" s="38"/>
      <c r="GC99" s="38"/>
      <c r="GD99" s="38"/>
      <c r="GE99" s="38"/>
      <c r="GF99" s="38"/>
      <c r="GG99" s="4"/>
      <c r="GH99" s="16"/>
      <c r="GI99" s="16"/>
      <c r="GJ99" s="16"/>
      <c r="GK99" s="16"/>
      <c r="GL99" s="16"/>
      <c r="GM99" s="16"/>
      <c r="GN99" s="22"/>
      <c r="GO99" s="22"/>
    </row>
    <row r="100" spans="1:256" s="17" customFormat="1" x14ac:dyDescent="0.25">
      <c r="A100" s="3" t="s">
        <v>400</v>
      </c>
      <c r="B100" s="13" t="s">
        <v>401</v>
      </c>
      <c r="C100" s="20">
        <f t="shared" ref="C100:BN100" si="62">C35</f>
        <v>0</v>
      </c>
      <c r="D100" s="20">
        <f t="shared" si="62"/>
        <v>5.5</v>
      </c>
      <c r="E100" s="20">
        <f t="shared" si="62"/>
        <v>0</v>
      </c>
      <c r="F100" s="20">
        <f t="shared" si="62"/>
        <v>0</v>
      </c>
      <c r="G100" s="20">
        <f t="shared" si="62"/>
        <v>0</v>
      </c>
      <c r="H100" s="20">
        <f t="shared" si="62"/>
        <v>0</v>
      </c>
      <c r="I100" s="20">
        <f t="shared" si="62"/>
        <v>0</v>
      </c>
      <c r="J100" s="20">
        <f t="shared" si="62"/>
        <v>0</v>
      </c>
      <c r="K100" s="20">
        <f t="shared" si="62"/>
        <v>0</v>
      </c>
      <c r="L100" s="20">
        <f t="shared" si="62"/>
        <v>0</v>
      </c>
      <c r="M100" s="20">
        <f t="shared" si="62"/>
        <v>0</v>
      </c>
      <c r="N100" s="20">
        <f t="shared" si="62"/>
        <v>0</v>
      </c>
      <c r="O100" s="20">
        <f t="shared" si="62"/>
        <v>0</v>
      </c>
      <c r="P100" s="20">
        <f t="shared" si="62"/>
        <v>0</v>
      </c>
      <c r="Q100" s="20">
        <f t="shared" si="62"/>
        <v>0</v>
      </c>
      <c r="R100" s="20">
        <f t="shared" si="62"/>
        <v>0</v>
      </c>
      <c r="S100" s="20">
        <f t="shared" si="62"/>
        <v>0</v>
      </c>
      <c r="T100" s="20">
        <f t="shared" si="62"/>
        <v>0</v>
      </c>
      <c r="U100" s="20">
        <f t="shared" si="62"/>
        <v>0</v>
      </c>
      <c r="V100" s="20">
        <f t="shared" si="62"/>
        <v>0</v>
      </c>
      <c r="W100" s="20">
        <f t="shared" si="62"/>
        <v>0</v>
      </c>
      <c r="X100" s="20">
        <f t="shared" si="62"/>
        <v>0</v>
      </c>
      <c r="Y100" s="20">
        <f t="shared" si="62"/>
        <v>0</v>
      </c>
      <c r="Z100" s="20">
        <f t="shared" si="62"/>
        <v>0</v>
      </c>
      <c r="AA100" s="20">
        <f t="shared" si="62"/>
        <v>0</v>
      </c>
      <c r="AB100" s="20">
        <f t="shared" si="62"/>
        <v>0</v>
      </c>
      <c r="AC100" s="20">
        <f t="shared" si="62"/>
        <v>0</v>
      </c>
      <c r="AD100" s="20">
        <f t="shared" si="62"/>
        <v>0</v>
      </c>
      <c r="AE100" s="20">
        <f t="shared" si="62"/>
        <v>0</v>
      </c>
      <c r="AF100" s="20">
        <f t="shared" si="62"/>
        <v>0</v>
      </c>
      <c r="AG100" s="20">
        <f t="shared" si="62"/>
        <v>0</v>
      </c>
      <c r="AH100" s="20">
        <f t="shared" si="62"/>
        <v>0</v>
      </c>
      <c r="AI100" s="20">
        <f t="shared" si="62"/>
        <v>0</v>
      </c>
      <c r="AJ100" s="20">
        <f t="shared" si="62"/>
        <v>0</v>
      </c>
      <c r="AK100" s="20">
        <f t="shared" si="62"/>
        <v>0</v>
      </c>
      <c r="AL100" s="20">
        <f t="shared" si="62"/>
        <v>0</v>
      </c>
      <c r="AM100" s="20">
        <f t="shared" si="62"/>
        <v>0</v>
      </c>
      <c r="AN100" s="20">
        <f t="shared" si="62"/>
        <v>0</v>
      </c>
      <c r="AO100" s="20">
        <f t="shared" si="62"/>
        <v>0</v>
      </c>
      <c r="AP100" s="20">
        <f t="shared" si="62"/>
        <v>0</v>
      </c>
      <c r="AQ100" s="20">
        <f t="shared" si="62"/>
        <v>0</v>
      </c>
      <c r="AR100" s="20">
        <f t="shared" si="62"/>
        <v>0</v>
      </c>
      <c r="AS100" s="20">
        <f t="shared" si="62"/>
        <v>0</v>
      </c>
      <c r="AT100" s="20">
        <f t="shared" si="62"/>
        <v>0</v>
      </c>
      <c r="AU100" s="20">
        <f t="shared" si="62"/>
        <v>0</v>
      </c>
      <c r="AV100" s="20">
        <f t="shared" si="62"/>
        <v>0</v>
      </c>
      <c r="AW100" s="20">
        <f t="shared" si="62"/>
        <v>0</v>
      </c>
      <c r="AX100" s="20">
        <f t="shared" si="62"/>
        <v>0</v>
      </c>
      <c r="AY100" s="20">
        <f t="shared" si="62"/>
        <v>0</v>
      </c>
      <c r="AZ100" s="20">
        <f t="shared" si="62"/>
        <v>0</v>
      </c>
      <c r="BA100" s="20">
        <f t="shared" si="62"/>
        <v>0</v>
      </c>
      <c r="BB100" s="20">
        <f t="shared" si="62"/>
        <v>0</v>
      </c>
      <c r="BC100" s="20">
        <f t="shared" si="62"/>
        <v>0</v>
      </c>
      <c r="BD100" s="20">
        <f t="shared" si="62"/>
        <v>0</v>
      </c>
      <c r="BE100" s="20">
        <f t="shared" si="62"/>
        <v>0</v>
      </c>
      <c r="BF100" s="20">
        <f t="shared" si="62"/>
        <v>0</v>
      </c>
      <c r="BG100" s="20">
        <f t="shared" si="62"/>
        <v>0</v>
      </c>
      <c r="BH100" s="20">
        <f t="shared" si="62"/>
        <v>0</v>
      </c>
      <c r="BI100" s="20">
        <f t="shared" si="62"/>
        <v>0</v>
      </c>
      <c r="BJ100" s="20">
        <f t="shared" si="62"/>
        <v>0</v>
      </c>
      <c r="BK100" s="20">
        <f t="shared" si="62"/>
        <v>0</v>
      </c>
      <c r="BL100" s="20">
        <f t="shared" si="62"/>
        <v>0</v>
      </c>
      <c r="BM100" s="20">
        <f t="shared" si="62"/>
        <v>0</v>
      </c>
      <c r="BN100" s="20">
        <f t="shared" si="62"/>
        <v>0</v>
      </c>
      <c r="BO100" s="20">
        <f t="shared" ref="BO100:DZ100" si="63">BO35</f>
        <v>0</v>
      </c>
      <c r="BP100" s="20">
        <f t="shared" si="63"/>
        <v>0</v>
      </c>
      <c r="BQ100" s="20">
        <f t="shared" si="63"/>
        <v>0</v>
      </c>
      <c r="BR100" s="20">
        <f t="shared" si="63"/>
        <v>0</v>
      </c>
      <c r="BS100" s="20">
        <f t="shared" si="63"/>
        <v>0</v>
      </c>
      <c r="BT100" s="20">
        <f t="shared" si="63"/>
        <v>0</v>
      </c>
      <c r="BU100" s="20">
        <f t="shared" si="63"/>
        <v>0</v>
      </c>
      <c r="BV100" s="20">
        <f t="shared" si="63"/>
        <v>0</v>
      </c>
      <c r="BW100" s="20">
        <f t="shared" si="63"/>
        <v>0</v>
      </c>
      <c r="BX100" s="20">
        <f t="shared" si="63"/>
        <v>0</v>
      </c>
      <c r="BY100" s="20">
        <f t="shared" si="63"/>
        <v>0</v>
      </c>
      <c r="BZ100" s="20">
        <f t="shared" si="63"/>
        <v>0</v>
      </c>
      <c r="CA100" s="20">
        <f t="shared" si="63"/>
        <v>0</v>
      </c>
      <c r="CB100" s="20">
        <f t="shared" si="63"/>
        <v>0</v>
      </c>
      <c r="CC100" s="20">
        <f t="shared" si="63"/>
        <v>0</v>
      </c>
      <c r="CD100" s="20">
        <f t="shared" si="63"/>
        <v>0</v>
      </c>
      <c r="CE100" s="20">
        <f t="shared" si="63"/>
        <v>0</v>
      </c>
      <c r="CF100" s="20">
        <f t="shared" si="63"/>
        <v>0</v>
      </c>
      <c r="CG100" s="20">
        <f t="shared" si="63"/>
        <v>0</v>
      </c>
      <c r="CH100" s="20">
        <f t="shared" si="63"/>
        <v>0</v>
      </c>
      <c r="CI100" s="20">
        <f t="shared" si="63"/>
        <v>0</v>
      </c>
      <c r="CJ100" s="20">
        <f t="shared" si="63"/>
        <v>0</v>
      </c>
      <c r="CK100" s="20">
        <f t="shared" si="63"/>
        <v>0</v>
      </c>
      <c r="CL100" s="20">
        <f t="shared" si="63"/>
        <v>0</v>
      </c>
      <c r="CM100" s="20">
        <f t="shared" si="63"/>
        <v>0</v>
      </c>
      <c r="CN100" s="20">
        <f t="shared" si="63"/>
        <v>0</v>
      </c>
      <c r="CO100" s="20">
        <f t="shared" si="63"/>
        <v>0</v>
      </c>
      <c r="CP100" s="20">
        <f t="shared" si="63"/>
        <v>0</v>
      </c>
      <c r="CQ100" s="20">
        <f t="shared" si="63"/>
        <v>0</v>
      </c>
      <c r="CR100" s="20">
        <f t="shared" si="63"/>
        <v>0</v>
      </c>
      <c r="CS100" s="20">
        <f t="shared" si="63"/>
        <v>0</v>
      </c>
      <c r="CT100" s="20">
        <f t="shared" si="63"/>
        <v>0</v>
      </c>
      <c r="CU100" s="20">
        <f t="shared" si="63"/>
        <v>0</v>
      </c>
      <c r="CV100" s="20">
        <f t="shared" si="63"/>
        <v>0</v>
      </c>
      <c r="CW100" s="20">
        <f t="shared" si="63"/>
        <v>0</v>
      </c>
      <c r="CX100" s="20">
        <f t="shared" si="63"/>
        <v>0</v>
      </c>
      <c r="CY100" s="20">
        <f t="shared" si="63"/>
        <v>0</v>
      </c>
      <c r="CZ100" s="20">
        <f t="shared" si="63"/>
        <v>0</v>
      </c>
      <c r="DA100" s="20">
        <f t="shared" si="63"/>
        <v>0</v>
      </c>
      <c r="DB100" s="20">
        <f t="shared" si="63"/>
        <v>0</v>
      </c>
      <c r="DC100" s="20">
        <f t="shared" si="63"/>
        <v>0</v>
      </c>
      <c r="DD100" s="20">
        <f t="shared" si="63"/>
        <v>0</v>
      </c>
      <c r="DE100" s="20">
        <f t="shared" si="63"/>
        <v>0</v>
      </c>
      <c r="DF100" s="20">
        <f t="shared" si="63"/>
        <v>0</v>
      </c>
      <c r="DG100" s="20">
        <f t="shared" si="63"/>
        <v>0</v>
      </c>
      <c r="DH100" s="20">
        <f t="shared" si="63"/>
        <v>0</v>
      </c>
      <c r="DI100" s="20">
        <f t="shared" si="63"/>
        <v>0</v>
      </c>
      <c r="DJ100" s="20">
        <f t="shared" si="63"/>
        <v>0</v>
      </c>
      <c r="DK100" s="20">
        <f t="shared" si="63"/>
        <v>0</v>
      </c>
      <c r="DL100" s="20">
        <f t="shared" si="63"/>
        <v>0</v>
      </c>
      <c r="DM100" s="20">
        <f t="shared" si="63"/>
        <v>0</v>
      </c>
      <c r="DN100" s="20">
        <f t="shared" si="63"/>
        <v>0</v>
      </c>
      <c r="DO100" s="20">
        <f t="shared" si="63"/>
        <v>0</v>
      </c>
      <c r="DP100" s="20">
        <f t="shared" si="63"/>
        <v>0</v>
      </c>
      <c r="DQ100" s="20">
        <f t="shared" si="63"/>
        <v>0</v>
      </c>
      <c r="DR100" s="20">
        <f t="shared" si="63"/>
        <v>0</v>
      </c>
      <c r="DS100" s="20">
        <f t="shared" si="63"/>
        <v>0</v>
      </c>
      <c r="DT100" s="20">
        <f t="shared" si="63"/>
        <v>0</v>
      </c>
      <c r="DU100" s="20">
        <f t="shared" si="63"/>
        <v>0</v>
      </c>
      <c r="DV100" s="20">
        <f t="shared" si="63"/>
        <v>0</v>
      </c>
      <c r="DW100" s="20">
        <f t="shared" si="63"/>
        <v>0</v>
      </c>
      <c r="DX100" s="20">
        <f t="shared" si="63"/>
        <v>0</v>
      </c>
      <c r="DY100" s="20">
        <f t="shared" si="63"/>
        <v>0</v>
      </c>
      <c r="DZ100" s="20">
        <f t="shared" si="63"/>
        <v>0</v>
      </c>
      <c r="EA100" s="20">
        <f t="shared" ref="EA100:FX100" si="64">EA35</f>
        <v>0</v>
      </c>
      <c r="EB100" s="20">
        <f t="shared" si="64"/>
        <v>0</v>
      </c>
      <c r="EC100" s="20">
        <f t="shared" si="64"/>
        <v>0</v>
      </c>
      <c r="ED100" s="20">
        <f t="shared" si="64"/>
        <v>0</v>
      </c>
      <c r="EE100" s="20">
        <f t="shared" si="64"/>
        <v>0</v>
      </c>
      <c r="EF100" s="20">
        <f t="shared" si="64"/>
        <v>0</v>
      </c>
      <c r="EG100" s="20">
        <f t="shared" si="64"/>
        <v>0</v>
      </c>
      <c r="EH100" s="20">
        <f t="shared" si="64"/>
        <v>0</v>
      </c>
      <c r="EI100" s="20">
        <f t="shared" si="64"/>
        <v>0</v>
      </c>
      <c r="EJ100" s="20">
        <f t="shared" si="64"/>
        <v>0</v>
      </c>
      <c r="EK100" s="20">
        <f t="shared" si="64"/>
        <v>0</v>
      </c>
      <c r="EL100" s="20">
        <f t="shared" si="64"/>
        <v>0</v>
      </c>
      <c r="EM100" s="20">
        <f t="shared" si="64"/>
        <v>0</v>
      </c>
      <c r="EN100" s="20">
        <f t="shared" si="64"/>
        <v>0</v>
      </c>
      <c r="EO100" s="20">
        <f t="shared" si="64"/>
        <v>0</v>
      </c>
      <c r="EP100" s="20">
        <f t="shared" si="64"/>
        <v>0</v>
      </c>
      <c r="EQ100" s="20">
        <f t="shared" si="64"/>
        <v>0</v>
      </c>
      <c r="ER100" s="20">
        <f t="shared" si="64"/>
        <v>0</v>
      </c>
      <c r="ES100" s="20">
        <f t="shared" si="64"/>
        <v>0</v>
      </c>
      <c r="ET100" s="20">
        <f t="shared" si="64"/>
        <v>0</v>
      </c>
      <c r="EU100" s="20">
        <f t="shared" si="64"/>
        <v>0</v>
      </c>
      <c r="EV100" s="20">
        <f t="shared" si="64"/>
        <v>0</v>
      </c>
      <c r="EW100" s="20">
        <f t="shared" si="64"/>
        <v>0</v>
      </c>
      <c r="EX100" s="20">
        <f t="shared" si="64"/>
        <v>0</v>
      </c>
      <c r="EY100" s="20">
        <f t="shared" si="64"/>
        <v>0</v>
      </c>
      <c r="EZ100" s="20">
        <f t="shared" si="64"/>
        <v>0</v>
      </c>
      <c r="FA100" s="20">
        <f t="shared" si="64"/>
        <v>0</v>
      </c>
      <c r="FB100" s="20">
        <f t="shared" si="64"/>
        <v>0</v>
      </c>
      <c r="FC100" s="20">
        <f t="shared" si="64"/>
        <v>0</v>
      </c>
      <c r="FD100" s="20">
        <f t="shared" si="64"/>
        <v>0</v>
      </c>
      <c r="FE100" s="20">
        <f t="shared" si="64"/>
        <v>0</v>
      </c>
      <c r="FF100" s="20">
        <f t="shared" si="64"/>
        <v>0</v>
      </c>
      <c r="FG100" s="20">
        <f t="shared" si="64"/>
        <v>0</v>
      </c>
      <c r="FH100" s="20">
        <f t="shared" si="64"/>
        <v>0</v>
      </c>
      <c r="FI100" s="20">
        <f t="shared" si="64"/>
        <v>0</v>
      </c>
      <c r="FJ100" s="20">
        <f t="shared" si="64"/>
        <v>0</v>
      </c>
      <c r="FK100" s="20">
        <f t="shared" si="64"/>
        <v>0</v>
      </c>
      <c r="FL100" s="20">
        <f t="shared" si="64"/>
        <v>0</v>
      </c>
      <c r="FM100" s="20">
        <f t="shared" si="64"/>
        <v>0</v>
      </c>
      <c r="FN100" s="20">
        <f t="shared" si="64"/>
        <v>0</v>
      </c>
      <c r="FO100" s="20">
        <f t="shared" si="64"/>
        <v>0</v>
      </c>
      <c r="FP100" s="20">
        <f t="shared" si="64"/>
        <v>0</v>
      </c>
      <c r="FQ100" s="20">
        <f t="shared" si="64"/>
        <v>0</v>
      </c>
      <c r="FR100" s="20">
        <f t="shared" si="64"/>
        <v>0</v>
      </c>
      <c r="FS100" s="20">
        <f t="shared" si="64"/>
        <v>0</v>
      </c>
      <c r="FT100" s="20">
        <f t="shared" si="64"/>
        <v>0</v>
      </c>
      <c r="FU100" s="20">
        <f t="shared" si="64"/>
        <v>0</v>
      </c>
      <c r="FV100" s="20">
        <f t="shared" si="64"/>
        <v>0</v>
      </c>
      <c r="FW100" s="20">
        <f t="shared" si="64"/>
        <v>0</v>
      </c>
      <c r="FX100" s="20">
        <f t="shared" si="64"/>
        <v>0</v>
      </c>
      <c r="FY100" s="34">
        <f>SUM(C100:FX100)</f>
        <v>5.5</v>
      </c>
      <c r="FZ100" s="20">
        <f t="shared" si="58"/>
        <v>5.5</v>
      </c>
      <c r="GA100" s="18"/>
      <c r="GB100" s="38"/>
      <c r="GC100" s="38"/>
      <c r="GD100" s="38"/>
      <c r="GE100" s="38"/>
      <c r="GF100" s="38"/>
      <c r="GG100" s="4"/>
      <c r="GH100" s="16"/>
      <c r="GI100" s="16"/>
      <c r="GJ100" s="16"/>
      <c r="GK100" s="16"/>
      <c r="GL100" s="16"/>
      <c r="GM100" s="16"/>
      <c r="GN100" s="22"/>
      <c r="GO100" s="22"/>
    </row>
    <row r="101" spans="1:256" s="17" customFormat="1" x14ac:dyDescent="0.25">
      <c r="A101" s="3" t="s">
        <v>402</v>
      </c>
      <c r="B101" s="13" t="s">
        <v>403</v>
      </c>
      <c r="C101" s="18">
        <f t="shared" ref="C101:BN101" si="65">C13</f>
        <v>2340.1</v>
      </c>
      <c r="D101" s="18">
        <f t="shared" si="65"/>
        <v>0</v>
      </c>
      <c r="E101" s="18">
        <f t="shared" si="65"/>
        <v>0</v>
      </c>
      <c r="F101" s="18">
        <f t="shared" si="65"/>
        <v>0</v>
      </c>
      <c r="G101" s="18">
        <f t="shared" si="65"/>
        <v>0</v>
      </c>
      <c r="H101" s="18">
        <f t="shared" si="65"/>
        <v>0</v>
      </c>
      <c r="I101" s="18">
        <f t="shared" si="65"/>
        <v>0</v>
      </c>
      <c r="J101" s="18">
        <f t="shared" si="65"/>
        <v>0</v>
      </c>
      <c r="K101" s="18">
        <f t="shared" si="65"/>
        <v>0</v>
      </c>
      <c r="L101" s="18">
        <f t="shared" si="65"/>
        <v>0</v>
      </c>
      <c r="M101" s="18">
        <f t="shared" si="65"/>
        <v>0</v>
      </c>
      <c r="N101" s="18">
        <f t="shared" si="65"/>
        <v>300</v>
      </c>
      <c r="O101" s="18">
        <f t="shared" si="65"/>
        <v>0</v>
      </c>
      <c r="P101" s="18">
        <f t="shared" si="65"/>
        <v>0</v>
      </c>
      <c r="Q101" s="18">
        <f t="shared" si="65"/>
        <v>0</v>
      </c>
      <c r="R101" s="18">
        <f t="shared" si="65"/>
        <v>1625</v>
      </c>
      <c r="S101" s="18">
        <f t="shared" si="65"/>
        <v>3</v>
      </c>
      <c r="T101" s="18">
        <f t="shared" si="65"/>
        <v>0</v>
      </c>
      <c r="U101" s="18">
        <f t="shared" si="65"/>
        <v>0</v>
      </c>
      <c r="V101" s="18">
        <f t="shared" si="65"/>
        <v>0</v>
      </c>
      <c r="W101" s="18">
        <f t="shared" si="65"/>
        <v>0</v>
      </c>
      <c r="X101" s="18">
        <f t="shared" si="65"/>
        <v>0</v>
      </c>
      <c r="Y101" s="18">
        <f t="shared" si="65"/>
        <v>1907.6</v>
      </c>
      <c r="Z101" s="18">
        <f t="shared" si="65"/>
        <v>0</v>
      </c>
      <c r="AA101" s="18">
        <f t="shared" si="65"/>
        <v>0</v>
      </c>
      <c r="AB101" s="18">
        <f t="shared" si="65"/>
        <v>74</v>
      </c>
      <c r="AC101" s="18">
        <f t="shared" si="65"/>
        <v>0</v>
      </c>
      <c r="AD101" s="18">
        <f t="shared" si="65"/>
        <v>0</v>
      </c>
      <c r="AE101" s="18">
        <f t="shared" si="65"/>
        <v>0</v>
      </c>
      <c r="AF101" s="18">
        <f t="shared" si="65"/>
        <v>0</v>
      </c>
      <c r="AG101" s="18">
        <f t="shared" si="65"/>
        <v>0</v>
      </c>
      <c r="AH101" s="18">
        <f t="shared" si="65"/>
        <v>0</v>
      </c>
      <c r="AI101" s="18">
        <f t="shared" si="65"/>
        <v>0</v>
      </c>
      <c r="AJ101" s="18">
        <f t="shared" si="65"/>
        <v>0</v>
      </c>
      <c r="AK101" s="18">
        <f t="shared" si="65"/>
        <v>0</v>
      </c>
      <c r="AL101" s="18">
        <f t="shared" si="65"/>
        <v>0</v>
      </c>
      <c r="AM101" s="18">
        <f t="shared" si="65"/>
        <v>0</v>
      </c>
      <c r="AN101" s="18">
        <f t="shared" si="65"/>
        <v>0</v>
      </c>
      <c r="AO101" s="18">
        <f t="shared" si="65"/>
        <v>0</v>
      </c>
      <c r="AP101" s="18">
        <f t="shared" si="65"/>
        <v>256</v>
      </c>
      <c r="AQ101" s="18">
        <f t="shared" si="65"/>
        <v>0</v>
      </c>
      <c r="AR101" s="18">
        <f t="shared" si="65"/>
        <v>1919</v>
      </c>
      <c r="AS101" s="18">
        <f t="shared" si="65"/>
        <v>0</v>
      </c>
      <c r="AT101" s="18">
        <f t="shared" si="65"/>
        <v>0</v>
      </c>
      <c r="AU101" s="18">
        <f t="shared" si="65"/>
        <v>0</v>
      </c>
      <c r="AV101" s="18">
        <f t="shared" si="65"/>
        <v>0</v>
      </c>
      <c r="AW101" s="18">
        <f t="shared" si="65"/>
        <v>0</v>
      </c>
      <c r="AX101" s="18">
        <f t="shared" si="65"/>
        <v>0</v>
      </c>
      <c r="AY101" s="18">
        <f t="shared" si="65"/>
        <v>0</v>
      </c>
      <c r="AZ101" s="18">
        <f t="shared" si="65"/>
        <v>0</v>
      </c>
      <c r="BA101" s="18">
        <f t="shared" si="65"/>
        <v>0</v>
      </c>
      <c r="BB101" s="18">
        <f t="shared" si="65"/>
        <v>0</v>
      </c>
      <c r="BC101" s="18">
        <f t="shared" si="65"/>
        <v>267.39999999999998</v>
      </c>
      <c r="BD101" s="18">
        <f t="shared" si="65"/>
        <v>0</v>
      </c>
      <c r="BE101" s="18">
        <f t="shared" si="65"/>
        <v>0</v>
      </c>
      <c r="BF101" s="18">
        <f t="shared" si="65"/>
        <v>890.7</v>
      </c>
      <c r="BG101" s="18">
        <f t="shared" si="65"/>
        <v>0</v>
      </c>
      <c r="BH101" s="18">
        <f t="shared" si="65"/>
        <v>31</v>
      </c>
      <c r="BI101" s="18">
        <f t="shared" si="65"/>
        <v>5</v>
      </c>
      <c r="BJ101" s="18">
        <f t="shared" si="65"/>
        <v>0</v>
      </c>
      <c r="BK101" s="18">
        <f t="shared" si="65"/>
        <v>8607.7999999999993</v>
      </c>
      <c r="BL101" s="18">
        <f t="shared" si="65"/>
        <v>0</v>
      </c>
      <c r="BM101" s="18">
        <f t="shared" si="65"/>
        <v>0</v>
      </c>
      <c r="BN101" s="18">
        <f t="shared" si="65"/>
        <v>0</v>
      </c>
      <c r="BO101" s="18">
        <f t="shared" ref="BO101:DZ101" si="66">BO13</f>
        <v>0</v>
      </c>
      <c r="BP101" s="18">
        <f t="shared" si="66"/>
        <v>0</v>
      </c>
      <c r="BQ101" s="18">
        <f t="shared" si="66"/>
        <v>0</v>
      </c>
      <c r="BR101" s="18">
        <f t="shared" si="66"/>
        <v>0</v>
      </c>
      <c r="BS101" s="18">
        <f t="shared" si="66"/>
        <v>0</v>
      </c>
      <c r="BT101" s="18">
        <f t="shared" si="66"/>
        <v>0</v>
      </c>
      <c r="BU101" s="18">
        <f t="shared" si="66"/>
        <v>0</v>
      </c>
      <c r="BV101" s="18">
        <f t="shared" si="66"/>
        <v>0</v>
      </c>
      <c r="BW101" s="18">
        <f t="shared" si="66"/>
        <v>0</v>
      </c>
      <c r="BX101" s="18">
        <f t="shared" si="66"/>
        <v>0</v>
      </c>
      <c r="BY101" s="18">
        <f t="shared" si="66"/>
        <v>0</v>
      </c>
      <c r="BZ101" s="18">
        <f t="shared" si="66"/>
        <v>0</v>
      </c>
      <c r="CA101" s="18">
        <f t="shared" si="66"/>
        <v>0</v>
      </c>
      <c r="CB101" s="18">
        <f t="shared" si="66"/>
        <v>286</v>
      </c>
      <c r="CC101" s="18">
        <f t="shared" si="66"/>
        <v>0</v>
      </c>
      <c r="CD101" s="18">
        <f t="shared" si="66"/>
        <v>0</v>
      </c>
      <c r="CE101" s="18">
        <f t="shared" si="66"/>
        <v>0</v>
      </c>
      <c r="CF101" s="18">
        <f t="shared" si="66"/>
        <v>0</v>
      </c>
      <c r="CG101" s="18">
        <f t="shared" si="66"/>
        <v>0</v>
      </c>
      <c r="CH101" s="18">
        <f t="shared" si="66"/>
        <v>0</v>
      </c>
      <c r="CI101" s="18">
        <f t="shared" si="66"/>
        <v>0</v>
      </c>
      <c r="CJ101" s="18">
        <f t="shared" si="66"/>
        <v>0</v>
      </c>
      <c r="CK101" s="18">
        <f t="shared" si="66"/>
        <v>845.1</v>
      </c>
      <c r="CL101" s="18">
        <f t="shared" si="66"/>
        <v>11</v>
      </c>
      <c r="CM101" s="18">
        <f t="shared" si="66"/>
        <v>41</v>
      </c>
      <c r="CN101" s="18">
        <f t="shared" si="66"/>
        <v>279.3</v>
      </c>
      <c r="CO101" s="18">
        <f t="shared" si="66"/>
        <v>0</v>
      </c>
      <c r="CP101" s="18">
        <f t="shared" si="66"/>
        <v>0</v>
      </c>
      <c r="CQ101" s="18">
        <f t="shared" si="66"/>
        <v>0</v>
      </c>
      <c r="CR101" s="18">
        <f t="shared" si="66"/>
        <v>0</v>
      </c>
      <c r="CS101" s="18">
        <f t="shared" si="66"/>
        <v>0</v>
      </c>
      <c r="CT101" s="18">
        <f t="shared" si="66"/>
        <v>0</v>
      </c>
      <c r="CU101" s="18">
        <f t="shared" si="66"/>
        <v>378</v>
      </c>
      <c r="CV101" s="18">
        <f t="shared" si="66"/>
        <v>0</v>
      </c>
      <c r="CW101" s="18">
        <f t="shared" si="66"/>
        <v>0</v>
      </c>
      <c r="CX101" s="18">
        <f t="shared" si="66"/>
        <v>0</v>
      </c>
      <c r="CY101" s="18">
        <f t="shared" si="66"/>
        <v>0</v>
      </c>
      <c r="CZ101" s="18">
        <f t="shared" si="66"/>
        <v>0</v>
      </c>
      <c r="DA101" s="18">
        <f t="shared" si="66"/>
        <v>0</v>
      </c>
      <c r="DB101" s="18">
        <f t="shared" si="66"/>
        <v>0</v>
      </c>
      <c r="DC101" s="18">
        <f t="shared" si="66"/>
        <v>0</v>
      </c>
      <c r="DD101" s="18">
        <f t="shared" si="66"/>
        <v>0</v>
      </c>
      <c r="DE101" s="18">
        <f t="shared" si="66"/>
        <v>0</v>
      </c>
      <c r="DF101" s="18">
        <f t="shared" si="66"/>
        <v>0</v>
      </c>
      <c r="DG101" s="18">
        <f t="shared" si="66"/>
        <v>0</v>
      </c>
      <c r="DH101" s="18">
        <f t="shared" si="66"/>
        <v>0</v>
      </c>
      <c r="DI101" s="18">
        <f t="shared" si="66"/>
        <v>1</v>
      </c>
      <c r="DJ101" s="18">
        <f t="shared" si="66"/>
        <v>1</v>
      </c>
      <c r="DK101" s="18">
        <f t="shared" si="66"/>
        <v>0</v>
      </c>
      <c r="DL101" s="18">
        <f t="shared" si="66"/>
        <v>0</v>
      </c>
      <c r="DM101" s="18">
        <f t="shared" si="66"/>
        <v>0</v>
      </c>
      <c r="DN101" s="18">
        <f t="shared" si="66"/>
        <v>0</v>
      </c>
      <c r="DO101" s="18">
        <f t="shared" si="66"/>
        <v>0</v>
      </c>
      <c r="DP101" s="18">
        <f t="shared" si="66"/>
        <v>0</v>
      </c>
      <c r="DQ101" s="18">
        <f t="shared" si="66"/>
        <v>0</v>
      </c>
      <c r="DR101" s="18">
        <f t="shared" si="66"/>
        <v>0</v>
      </c>
      <c r="DS101" s="18">
        <f t="shared" si="66"/>
        <v>0</v>
      </c>
      <c r="DT101" s="18">
        <f t="shared" si="66"/>
        <v>0</v>
      </c>
      <c r="DU101" s="18">
        <f t="shared" si="66"/>
        <v>0</v>
      </c>
      <c r="DV101" s="18">
        <f t="shared" si="66"/>
        <v>0</v>
      </c>
      <c r="DW101" s="18">
        <f t="shared" si="66"/>
        <v>0</v>
      </c>
      <c r="DX101" s="18">
        <f t="shared" si="66"/>
        <v>0</v>
      </c>
      <c r="DY101" s="18">
        <f t="shared" si="66"/>
        <v>0</v>
      </c>
      <c r="DZ101" s="18">
        <f t="shared" si="66"/>
        <v>0</v>
      </c>
      <c r="EA101" s="18">
        <f t="shared" ref="EA101:FX101" si="67">EA13</f>
        <v>0</v>
      </c>
      <c r="EB101" s="18">
        <f t="shared" si="67"/>
        <v>0</v>
      </c>
      <c r="EC101" s="18">
        <f t="shared" si="67"/>
        <v>0</v>
      </c>
      <c r="ED101" s="18">
        <f t="shared" si="67"/>
        <v>0</v>
      </c>
      <c r="EE101" s="18">
        <f t="shared" si="67"/>
        <v>0</v>
      </c>
      <c r="EF101" s="18">
        <f t="shared" si="67"/>
        <v>0</v>
      </c>
      <c r="EG101" s="18">
        <f t="shared" si="67"/>
        <v>0</v>
      </c>
      <c r="EH101" s="18">
        <f t="shared" si="67"/>
        <v>0</v>
      </c>
      <c r="EI101" s="18">
        <f t="shared" si="67"/>
        <v>0</v>
      </c>
      <c r="EJ101" s="18">
        <f t="shared" si="67"/>
        <v>220</v>
      </c>
      <c r="EK101" s="18">
        <f t="shared" si="67"/>
        <v>0</v>
      </c>
      <c r="EL101" s="18">
        <f t="shared" si="67"/>
        <v>0</v>
      </c>
      <c r="EM101" s="18">
        <f t="shared" si="67"/>
        <v>0</v>
      </c>
      <c r="EN101" s="18">
        <f t="shared" si="67"/>
        <v>113</v>
      </c>
      <c r="EO101" s="18">
        <f t="shared" si="67"/>
        <v>0</v>
      </c>
      <c r="EP101" s="18">
        <f t="shared" si="67"/>
        <v>0</v>
      </c>
      <c r="EQ101" s="18">
        <f t="shared" si="67"/>
        <v>0</v>
      </c>
      <c r="ER101" s="18">
        <f t="shared" si="67"/>
        <v>0</v>
      </c>
      <c r="ES101" s="18">
        <f t="shared" si="67"/>
        <v>0</v>
      </c>
      <c r="ET101" s="18">
        <f t="shared" si="67"/>
        <v>0</v>
      </c>
      <c r="EU101" s="18">
        <f t="shared" si="67"/>
        <v>0</v>
      </c>
      <c r="EV101" s="18">
        <f t="shared" si="67"/>
        <v>0</v>
      </c>
      <c r="EW101" s="18">
        <f t="shared" si="67"/>
        <v>0</v>
      </c>
      <c r="EX101" s="18">
        <f t="shared" si="67"/>
        <v>0</v>
      </c>
      <c r="EY101" s="18">
        <f t="shared" si="67"/>
        <v>550</v>
      </c>
      <c r="EZ101" s="18">
        <f t="shared" si="67"/>
        <v>0</v>
      </c>
      <c r="FA101" s="18">
        <f t="shared" si="67"/>
        <v>0</v>
      </c>
      <c r="FB101" s="18">
        <f t="shared" si="67"/>
        <v>0</v>
      </c>
      <c r="FC101" s="18">
        <f t="shared" si="67"/>
        <v>0</v>
      </c>
      <c r="FD101" s="18">
        <f t="shared" si="67"/>
        <v>0</v>
      </c>
      <c r="FE101" s="18">
        <f t="shared" si="67"/>
        <v>0</v>
      </c>
      <c r="FF101" s="18">
        <f t="shared" si="67"/>
        <v>0</v>
      </c>
      <c r="FG101" s="18">
        <f t="shared" si="67"/>
        <v>0</v>
      </c>
      <c r="FH101" s="18">
        <f t="shared" si="67"/>
        <v>0</v>
      </c>
      <c r="FI101" s="18">
        <f t="shared" si="67"/>
        <v>0</v>
      </c>
      <c r="FJ101" s="18">
        <f t="shared" si="67"/>
        <v>0</v>
      </c>
      <c r="FK101" s="18">
        <f t="shared" si="67"/>
        <v>0</v>
      </c>
      <c r="FL101" s="18">
        <f t="shared" si="67"/>
        <v>0</v>
      </c>
      <c r="FM101" s="18">
        <f t="shared" si="67"/>
        <v>0</v>
      </c>
      <c r="FN101" s="18">
        <f t="shared" si="67"/>
        <v>0</v>
      </c>
      <c r="FO101" s="18">
        <f t="shared" si="67"/>
        <v>0</v>
      </c>
      <c r="FP101" s="18">
        <f t="shared" si="67"/>
        <v>0</v>
      </c>
      <c r="FQ101" s="18">
        <f t="shared" si="67"/>
        <v>0</v>
      </c>
      <c r="FR101" s="18">
        <f t="shared" si="67"/>
        <v>0</v>
      </c>
      <c r="FS101" s="18">
        <f t="shared" si="67"/>
        <v>0</v>
      </c>
      <c r="FT101" s="18">
        <f t="shared" si="67"/>
        <v>0</v>
      </c>
      <c r="FU101" s="18">
        <f t="shared" si="67"/>
        <v>0</v>
      </c>
      <c r="FV101" s="18">
        <f t="shared" si="67"/>
        <v>0</v>
      </c>
      <c r="FW101" s="18">
        <f t="shared" si="67"/>
        <v>0</v>
      </c>
      <c r="FX101" s="18">
        <f t="shared" si="67"/>
        <v>0</v>
      </c>
      <c r="FY101" s="34"/>
      <c r="FZ101" s="18">
        <f t="shared" si="58"/>
        <v>20951.999999999996</v>
      </c>
      <c r="GA101" s="18"/>
      <c r="GB101" s="20"/>
      <c r="GC101" s="20"/>
      <c r="GD101" s="20"/>
      <c r="GE101" s="20"/>
      <c r="GF101" s="21"/>
      <c r="GG101" s="21"/>
      <c r="GH101" s="15"/>
      <c r="GI101" s="15"/>
      <c r="GJ101" s="15"/>
      <c r="GK101" s="15"/>
      <c r="GL101" s="15"/>
      <c r="GM101" s="15"/>
      <c r="GN101" s="22"/>
      <c r="GO101" s="22"/>
    </row>
    <row r="102" spans="1:256" s="17" customFormat="1" x14ac:dyDescent="0.25">
      <c r="A102" s="3" t="s">
        <v>404</v>
      </c>
      <c r="B102" s="13" t="s">
        <v>405</v>
      </c>
      <c r="C102" s="18">
        <f t="shared" ref="C102:BN102" si="68">C33</f>
        <v>0</v>
      </c>
      <c r="D102" s="18">
        <f t="shared" si="68"/>
        <v>0</v>
      </c>
      <c r="E102" s="18">
        <f t="shared" si="68"/>
        <v>0</v>
      </c>
      <c r="F102" s="18">
        <f t="shared" si="68"/>
        <v>0</v>
      </c>
      <c r="G102" s="18">
        <f t="shared" si="68"/>
        <v>0</v>
      </c>
      <c r="H102" s="18">
        <f t="shared" si="68"/>
        <v>0</v>
      </c>
      <c r="I102" s="18">
        <f t="shared" si="68"/>
        <v>0</v>
      </c>
      <c r="J102" s="18">
        <f t="shared" si="68"/>
        <v>0</v>
      </c>
      <c r="K102" s="18">
        <f t="shared" si="68"/>
        <v>0</v>
      </c>
      <c r="L102" s="18">
        <f t="shared" si="68"/>
        <v>0</v>
      </c>
      <c r="M102" s="18">
        <f t="shared" si="68"/>
        <v>0</v>
      </c>
      <c r="N102" s="18">
        <f t="shared" si="68"/>
        <v>0</v>
      </c>
      <c r="O102" s="18">
        <f t="shared" si="68"/>
        <v>0</v>
      </c>
      <c r="P102" s="18">
        <f t="shared" si="68"/>
        <v>0</v>
      </c>
      <c r="Q102" s="18">
        <f t="shared" si="68"/>
        <v>0</v>
      </c>
      <c r="R102" s="18">
        <f t="shared" si="68"/>
        <v>0</v>
      </c>
      <c r="S102" s="18">
        <f t="shared" si="68"/>
        <v>0</v>
      </c>
      <c r="T102" s="18">
        <f t="shared" si="68"/>
        <v>0</v>
      </c>
      <c r="U102" s="18">
        <f t="shared" si="68"/>
        <v>0</v>
      </c>
      <c r="V102" s="18">
        <f t="shared" si="68"/>
        <v>0</v>
      </c>
      <c r="W102" s="18">
        <f t="shared" si="68"/>
        <v>0</v>
      </c>
      <c r="X102" s="18">
        <f t="shared" si="68"/>
        <v>0</v>
      </c>
      <c r="Y102" s="18">
        <f t="shared" si="68"/>
        <v>0</v>
      </c>
      <c r="Z102" s="18">
        <f t="shared" si="68"/>
        <v>0</v>
      </c>
      <c r="AA102" s="18">
        <f t="shared" si="68"/>
        <v>0</v>
      </c>
      <c r="AB102" s="18">
        <f t="shared" si="68"/>
        <v>0</v>
      </c>
      <c r="AC102" s="18">
        <f t="shared" si="68"/>
        <v>0</v>
      </c>
      <c r="AD102" s="18">
        <f t="shared" si="68"/>
        <v>0</v>
      </c>
      <c r="AE102" s="18">
        <f t="shared" si="68"/>
        <v>0</v>
      </c>
      <c r="AF102" s="18">
        <f t="shared" si="68"/>
        <v>0</v>
      </c>
      <c r="AG102" s="18">
        <f t="shared" si="68"/>
        <v>0</v>
      </c>
      <c r="AH102" s="18">
        <f t="shared" si="68"/>
        <v>0</v>
      </c>
      <c r="AI102" s="18">
        <f t="shared" si="68"/>
        <v>0</v>
      </c>
      <c r="AJ102" s="18">
        <f t="shared" si="68"/>
        <v>0</v>
      </c>
      <c r="AK102" s="18">
        <f t="shared" si="68"/>
        <v>0</v>
      </c>
      <c r="AL102" s="18">
        <f t="shared" si="68"/>
        <v>0</v>
      </c>
      <c r="AM102" s="18">
        <f t="shared" si="68"/>
        <v>0</v>
      </c>
      <c r="AN102" s="18">
        <f t="shared" si="68"/>
        <v>0</v>
      </c>
      <c r="AO102" s="18">
        <f t="shared" si="68"/>
        <v>0</v>
      </c>
      <c r="AP102" s="18">
        <f t="shared" si="68"/>
        <v>0</v>
      </c>
      <c r="AQ102" s="18">
        <f t="shared" si="68"/>
        <v>0</v>
      </c>
      <c r="AR102" s="18">
        <f t="shared" si="68"/>
        <v>0</v>
      </c>
      <c r="AS102" s="18">
        <f t="shared" si="68"/>
        <v>0</v>
      </c>
      <c r="AT102" s="18">
        <f t="shared" si="68"/>
        <v>0</v>
      </c>
      <c r="AU102" s="18">
        <f t="shared" si="68"/>
        <v>0</v>
      </c>
      <c r="AV102" s="18">
        <f t="shared" si="68"/>
        <v>0</v>
      </c>
      <c r="AW102" s="18">
        <f t="shared" si="68"/>
        <v>0</v>
      </c>
      <c r="AX102" s="18">
        <f t="shared" si="68"/>
        <v>0</v>
      </c>
      <c r="AY102" s="18">
        <f t="shared" si="68"/>
        <v>0</v>
      </c>
      <c r="AZ102" s="18">
        <f t="shared" si="68"/>
        <v>0</v>
      </c>
      <c r="BA102" s="18">
        <f t="shared" si="68"/>
        <v>0</v>
      </c>
      <c r="BB102" s="18">
        <f t="shared" si="68"/>
        <v>0</v>
      </c>
      <c r="BC102" s="18">
        <f t="shared" si="68"/>
        <v>0</v>
      </c>
      <c r="BD102" s="18">
        <f t="shared" si="68"/>
        <v>0</v>
      </c>
      <c r="BE102" s="18">
        <f t="shared" si="68"/>
        <v>0</v>
      </c>
      <c r="BF102" s="18">
        <f t="shared" si="68"/>
        <v>0</v>
      </c>
      <c r="BG102" s="18">
        <f t="shared" si="68"/>
        <v>0</v>
      </c>
      <c r="BH102" s="18">
        <f t="shared" si="68"/>
        <v>0</v>
      </c>
      <c r="BI102" s="18">
        <f t="shared" si="68"/>
        <v>0</v>
      </c>
      <c r="BJ102" s="18">
        <f t="shared" si="68"/>
        <v>0</v>
      </c>
      <c r="BK102" s="18">
        <f t="shared" si="68"/>
        <v>0</v>
      </c>
      <c r="BL102" s="18">
        <f t="shared" si="68"/>
        <v>0</v>
      </c>
      <c r="BM102" s="18">
        <f t="shared" si="68"/>
        <v>0</v>
      </c>
      <c r="BN102" s="18">
        <f t="shared" si="68"/>
        <v>0</v>
      </c>
      <c r="BO102" s="18">
        <f t="shared" ref="BO102:CM102" si="69">BO33</f>
        <v>0</v>
      </c>
      <c r="BP102" s="18">
        <f t="shared" si="69"/>
        <v>0</v>
      </c>
      <c r="BQ102" s="18">
        <f t="shared" si="69"/>
        <v>0</v>
      </c>
      <c r="BR102" s="18">
        <f t="shared" si="69"/>
        <v>0</v>
      </c>
      <c r="BS102" s="18">
        <f t="shared" si="69"/>
        <v>0</v>
      </c>
      <c r="BT102" s="18">
        <f t="shared" si="69"/>
        <v>0</v>
      </c>
      <c r="BU102" s="18">
        <f t="shared" si="69"/>
        <v>0</v>
      </c>
      <c r="BV102" s="18">
        <f t="shared" si="69"/>
        <v>0</v>
      </c>
      <c r="BW102" s="18">
        <f t="shared" si="69"/>
        <v>0</v>
      </c>
      <c r="BX102" s="18">
        <f t="shared" si="69"/>
        <v>0</v>
      </c>
      <c r="BY102" s="18">
        <f t="shared" si="69"/>
        <v>0</v>
      </c>
      <c r="BZ102" s="18">
        <f t="shared" si="69"/>
        <v>0</v>
      </c>
      <c r="CA102" s="18">
        <f t="shared" si="69"/>
        <v>0</v>
      </c>
      <c r="CB102" s="18">
        <f t="shared" si="69"/>
        <v>0</v>
      </c>
      <c r="CC102" s="18">
        <f t="shared" si="69"/>
        <v>0</v>
      </c>
      <c r="CD102" s="18">
        <f t="shared" si="69"/>
        <v>0</v>
      </c>
      <c r="CE102" s="18">
        <f t="shared" si="69"/>
        <v>0</v>
      </c>
      <c r="CF102" s="18">
        <f t="shared" si="69"/>
        <v>0</v>
      </c>
      <c r="CG102" s="18">
        <f t="shared" si="69"/>
        <v>0</v>
      </c>
      <c r="CH102" s="18">
        <f t="shared" si="69"/>
        <v>0</v>
      </c>
      <c r="CI102" s="18">
        <f t="shared" si="69"/>
        <v>0</v>
      </c>
      <c r="CJ102" s="18">
        <f t="shared" si="69"/>
        <v>0</v>
      </c>
      <c r="CK102" s="18">
        <f t="shared" si="69"/>
        <v>0</v>
      </c>
      <c r="CL102" s="18">
        <f t="shared" si="69"/>
        <v>0</v>
      </c>
      <c r="CM102" s="18">
        <f t="shared" si="69"/>
        <v>0</v>
      </c>
      <c r="CN102" s="18">
        <v>0</v>
      </c>
      <c r="CO102" s="18">
        <f t="shared" ref="CO102:EZ102" si="70">CO33</f>
        <v>0</v>
      </c>
      <c r="CP102" s="18">
        <f t="shared" si="70"/>
        <v>0</v>
      </c>
      <c r="CQ102" s="18">
        <f t="shared" si="70"/>
        <v>0</v>
      </c>
      <c r="CR102" s="18">
        <f t="shared" si="70"/>
        <v>0</v>
      </c>
      <c r="CS102" s="18">
        <f t="shared" si="70"/>
        <v>0</v>
      </c>
      <c r="CT102" s="18">
        <f t="shared" si="70"/>
        <v>0</v>
      </c>
      <c r="CU102" s="18">
        <f t="shared" si="70"/>
        <v>0</v>
      </c>
      <c r="CV102" s="18">
        <f t="shared" si="70"/>
        <v>0</v>
      </c>
      <c r="CW102" s="18">
        <f t="shared" si="70"/>
        <v>0</v>
      </c>
      <c r="CX102" s="18">
        <f t="shared" si="70"/>
        <v>0</v>
      </c>
      <c r="CY102" s="18">
        <f t="shared" si="70"/>
        <v>0</v>
      </c>
      <c r="CZ102" s="18">
        <f t="shared" si="70"/>
        <v>0</v>
      </c>
      <c r="DA102" s="18">
        <f t="shared" si="70"/>
        <v>0</v>
      </c>
      <c r="DB102" s="18">
        <f t="shared" si="70"/>
        <v>0</v>
      </c>
      <c r="DC102" s="18">
        <f t="shared" si="70"/>
        <v>0</v>
      </c>
      <c r="DD102" s="18">
        <f t="shared" si="70"/>
        <v>0</v>
      </c>
      <c r="DE102" s="18">
        <f t="shared" si="70"/>
        <v>0</v>
      </c>
      <c r="DF102" s="18">
        <f t="shared" si="70"/>
        <v>0</v>
      </c>
      <c r="DG102" s="18">
        <f t="shared" si="70"/>
        <v>0</v>
      </c>
      <c r="DH102" s="18">
        <f t="shared" si="70"/>
        <v>0</v>
      </c>
      <c r="DI102" s="18">
        <f t="shared" si="70"/>
        <v>0</v>
      </c>
      <c r="DJ102" s="18">
        <f t="shared" si="70"/>
        <v>0</v>
      </c>
      <c r="DK102" s="18">
        <f t="shared" si="70"/>
        <v>0</v>
      </c>
      <c r="DL102" s="18">
        <f t="shared" si="70"/>
        <v>0</v>
      </c>
      <c r="DM102" s="18">
        <f t="shared" si="70"/>
        <v>0</v>
      </c>
      <c r="DN102" s="18">
        <f t="shared" si="70"/>
        <v>0</v>
      </c>
      <c r="DO102" s="18">
        <f t="shared" si="70"/>
        <v>0</v>
      </c>
      <c r="DP102" s="18">
        <f t="shared" si="70"/>
        <v>0</v>
      </c>
      <c r="DQ102" s="18">
        <f t="shared" si="70"/>
        <v>0</v>
      </c>
      <c r="DR102" s="18">
        <f t="shared" si="70"/>
        <v>0</v>
      </c>
      <c r="DS102" s="18">
        <f t="shared" si="70"/>
        <v>0</v>
      </c>
      <c r="DT102" s="18">
        <f t="shared" si="70"/>
        <v>0</v>
      </c>
      <c r="DU102" s="18">
        <f t="shared" si="70"/>
        <v>0</v>
      </c>
      <c r="DV102" s="18">
        <f t="shared" si="70"/>
        <v>0</v>
      </c>
      <c r="DW102" s="18">
        <f t="shared" si="70"/>
        <v>0</v>
      </c>
      <c r="DX102" s="18">
        <f t="shared" si="70"/>
        <v>0</v>
      </c>
      <c r="DY102" s="18">
        <f t="shared" si="70"/>
        <v>0</v>
      </c>
      <c r="DZ102" s="18">
        <f t="shared" si="70"/>
        <v>0</v>
      </c>
      <c r="EA102" s="18">
        <f t="shared" si="70"/>
        <v>0</v>
      </c>
      <c r="EB102" s="18">
        <f t="shared" si="70"/>
        <v>0</v>
      </c>
      <c r="EC102" s="18">
        <f t="shared" si="70"/>
        <v>0</v>
      </c>
      <c r="ED102" s="18">
        <f t="shared" si="70"/>
        <v>0</v>
      </c>
      <c r="EE102" s="18">
        <f t="shared" si="70"/>
        <v>0</v>
      </c>
      <c r="EF102" s="18">
        <f t="shared" si="70"/>
        <v>0</v>
      </c>
      <c r="EG102" s="18">
        <f t="shared" si="70"/>
        <v>0</v>
      </c>
      <c r="EH102" s="18">
        <f t="shared" si="70"/>
        <v>0</v>
      </c>
      <c r="EI102" s="18">
        <f t="shared" si="70"/>
        <v>0</v>
      </c>
      <c r="EJ102" s="18">
        <f t="shared" si="70"/>
        <v>0</v>
      </c>
      <c r="EK102" s="18">
        <f t="shared" si="70"/>
        <v>0</v>
      </c>
      <c r="EL102" s="18">
        <f t="shared" si="70"/>
        <v>0</v>
      </c>
      <c r="EM102" s="18">
        <f t="shared" si="70"/>
        <v>0</v>
      </c>
      <c r="EN102" s="18">
        <f t="shared" si="70"/>
        <v>0</v>
      </c>
      <c r="EO102" s="18">
        <f t="shared" si="70"/>
        <v>0</v>
      </c>
      <c r="EP102" s="18">
        <f t="shared" si="70"/>
        <v>0</v>
      </c>
      <c r="EQ102" s="18">
        <f t="shared" si="70"/>
        <v>0</v>
      </c>
      <c r="ER102" s="18">
        <f t="shared" si="70"/>
        <v>0</v>
      </c>
      <c r="ES102" s="18">
        <f t="shared" si="70"/>
        <v>0</v>
      </c>
      <c r="ET102" s="18">
        <f t="shared" si="70"/>
        <v>0</v>
      </c>
      <c r="EU102" s="18">
        <f t="shared" si="70"/>
        <v>0</v>
      </c>
      <c r="EV102" s="18">
        <f t="shared" si="70"/>
        <v>0</v>
      </c>
      <c r="EW102" s="18">
        <f t="shared" si="70"/>
        <v>0</v>
      </c>
      <c r="EX102" s="18">
        <f t="shared" si="70"/>
        <v>0</v>
      </c>
      <c r="EY102" s="18">
        <f t="shared" si="70"/>
        <v>0</v>
      </c>
      <c r="EZ102" s="18">
        <f t="shared" si="70"/>
        <v>0</v>
      </c>
      <c r="FA102" s="18">
        <f t="shared" ref="FA102:FX102" si="71">FA33</f>
        <v>0</v>
      </c>
      <c r="FB102" s="18">
        <f t="shared" si="71"/>
        <v>0</v>
      </c>
      <c r="FC102" s="18">
        <f t="shared" si="71"/>
        <v>0</v>
      </c>
      <c r="FD102" s="18">
        <f t="shared" si="71"/>
        <v>0</v>
      </c>
      <c r="FE102" s="18">
        <f t="shared" si="71"/>
        <v>0</v>
      </c>
      <c r="FF102" s="18">
        <f t="shared" si="71"/>
        <v>0</v>
      </c>
      <c r="FG102" s="18">
        <f t="shared" si="71"/>
        <v>0</v>
      </c>
      <c r="FH102" s="18">
        <f t="shared" si="71"/>
        <v>0</v>
      </c>
      <c r="FI102" s="18">
        <f t="shared" si="71"/>
        <v>0</v>
      </c>
      <c r="FJ102" s="18">
        <f t="shared" si="71"/>
        <v>0</v>
      </c>
      <c r="FK102" s="18">
        <f t="shared" si="71"/>
        <v>0</v>
      </c>
      <c r="FL102" s="18">
        <f t="shared" si="71"/>
        <v>0</v>
      </c>
      <c r="FM102" s="18">
        <f t="shared" si="71"/>
        <v>0</v>
      </c>
      <c r="FN102" s="18">
        <f t="shared" si="71"/>
        <v>0</v>
      </c>
      <c r="FO102" s="18">
        <f t="shared" si="71"/>
        <v>0</v>
      </c>
      <c r="FP102" s="18">
        <f t="shared" si="71"/>
        <v>0</v>
      </c>
      <c r="FQ102" s="18">
        <f t="shared" si="71"/>
        <v>0</v>
      </c>
      <c r="FR102" s="18">
        <f t="shared" si="71"/>
        <v>0</v>
      </c>
      <c r="FS102" s="18">
        <f t="shared" si="71"/>
        <v>0</v>
      </c>
      <c r="FT102" s="18">
        <f t="shared" si="71"/>
        <v>0</v>
      </c>
      <c r="FU102" s="18">
        <f t="shared" si="71"/>
        <v>0</v>
      </c>
      <c r="FV102" s="18">
        <f t="shared" si="71"/>
        <v>0</v>
      </c>
      <c r="FW102" s="18">
        <f t="shared" si="71"/>
        <v>0</v>
      </c>
      <c r="FX102" s="18">
        <f t="shared" si="71"/>
        <v>0</v>
      </c>
      <c r="FY102" s="18">
        <f>SUM(C102:FX102)</f>
        <v>0</v>
      </c>
      <c r="FZ102" s="18">
        <f t="shared" si="58"/>
        <v>0</v>
      </c>
      <c r="GA102" s="100"/>
      <c r="GB102" s="20"/>
      <c r="GC102" s="20"/>
      <c r="GD102" s="20"/>
      <c r="GE102" s="20"/>
      <c r="GF102" s="21"/>
      <c r="GG102" s="21"/>
      <c r="GH102" s="15"/>
      <c r="GI102" s="15"/>
      <c r="GJ102" s="15"/>
      <c r="GK102" s="15"/>
      <c r="GL102" s="15"/>
      <c r="GM102" s="15"/>
      <c r="GN102" s="22"/>
      <c r="GO102" s="22"/>
    </row>
    <row r="103" spans="1:256" s="17" customFormat="1" x14ac:dyDescent="0.25">
      <c r="A103" s="3" t="s">
        <v>406</v>
      </c>
      <c r="B103" s="13" t="s">
        <v>407</v>
      </c>
      <c r="C103" s="34">
        <f t="shared" ref="C103:BN103" si="72">ROUND(SUM(C98:C102),1)</f>
        <v>8953.5</v>
      </c>
      <c r="D103" s="34">
        <f t="shared" si="72"/>
        <v>41942.300000000003</v>
      </c>
      <c r="E103" s="34">
        <f t="shared" si="72"/>
        <v>7316.3</v>
      </c>
      <c r="F103" s="34">
        <f t="shared" si="72"/>
        <v>19978.400000000001</v>
      </c>
      <c r="G103" s="34">
        <f t="shared" si="72"/>
        <v>1098</v>
      </c>
      <c r="H103" s="34">
        <f t="shared" si="72"/>
        <v>1045.4000000000001</v>
      </c>
      <c r="I103" s="34">
        <f t="shared" si="72"/>
        <v>10046.299999999999</v>
      </c>
      <c r="J103" s="34">
        <f t="shared" si="72"/>
        <v>2464.5</v>
      </c>
      <c r="K103" s="34">
        <f t="shared" si="72"/>
        <v>284.7</v>
      </c>
      <c r="L103" s="34">
        <f t="shared" si="72"/>
        <v>2570.9</v>
      </c>
      <c r="M103" s="34">
        <f t="shared" si="72"/>
        <v>1318</v>
      </c>
      <c r="N103" s="34">
        <f t="shared" si="72"/>
        <v>54877.7</v>
      </c>
      <c r="O103" s="34">
        <f t="shared" si="72"/>
        <v>14642.6</v>
      </c>
      <c r="P103" s="34">
        <f t="shared" si="72"/>
        <v>255</v>
      </c>
      <c r="Q103" s="34">
        <f t="shared" si="72"/>
        <v>40126.9</v>
      </c>
      <c r="R103" s="34">
        <f t="shared" si="72"/>
        <v>2138</v>
      </c>
      <c r="S103" s="34">
        <f t="shared" si="72"/>
        <v>1731.8</v>
      </c>
      <c r="T103" s="34">
        <f t="shared" si="72"/>
        <v>145.80000000000001</v>
      </c>
      <c r="U103" s="34">
        <f t="shared" si="72"/>
        <v>56.5</v>
      </c>
      <c r="V103" s="34">
        <f t="shared" si="72"/>
        <v>290.5</v>
      </c>
      <c r="W103" s="34">
        <f t="shared" si="72"/>
        <v>81.5</v>
      </c>
      <c r="X103" s="34">
        <f t="shared" si="72"/>
        <v>50</v>
      </c>
      <c r="Y103" s="34">
        <f t="shared" si="72"/>
        <v>2471.4</v>
      </c>
      <c r="Z103" s="34">
        <f t="shared" si="72"/>
        <v>237.4</v>
      </c>
      <c r="AA103" s="34">
        <f t="shared" si="72"/>
        <v>31517.5</v>
      </c>
      <c r="AB103" s="34">
        <f t="shared" si="72"/>
        <v>30142.7</v>
      </c>
      <c r="AC103" s="34">
        <f t="shared" si="72"/>
        <v>1051.9000000000001</v>
      </c>
      <c r="AD103" s="34">
        <f t="shared" si="72"/>
        <v>1376.5</v>
      </c>
      <c r="AE103" s="34">
        <f t="shared" si="72"/>
        <v>102.8</v>
      </c>
      <c r="AF103" s="34">
        <f t="shared" si="72"/>
        <v>186.5</v>
      </c>
      <c r="AG103" s="34">
        <f t="shared" si="72"/>
        <v>715</v>
      </c>
      <c r="AH103" s="34">
        <f t="shared" si="72"/>
        <v>1106</v>
      </c>
      <c r="AI103" s="34">
        <f t="shared" si="72"/>
        <v>355.2</v>
      </c>
      <c r="AJ103" s="34">
        <f t="shared" si="72"/>
        <v>172</v>
      </c>
      <c r="AK103" s="34">
        <f t="shared" si="72"/>
        <v>220.5</v>
      </c>
      <c r="AL103" s="34">
        <f t="shared" si="72"/>
        <v>272.39999999999998</v>
      </c>
      <c r="AM103" s="34">
        <f t="shared" si="72"/>
        <v>458</v>
      </c>
      <c r="AN103" s="34">
        <f t="shared" si="72"/>
        <v>390.5</v>
      </c>
      <c r="AO103" s="34">
        <f t="shared" si="72"/>
        <v>4799.6000000000004</v>
      </c>
      <c r="AP103" s="34">
        <f t="shared" si="72"/>
        <v>91201.600000000006</v>
      </c>
      <c r="AQ103" s="34">
        <f t="shared" si="72"/>
        <v>231.9</v>
      </c>
      <c r="AR103" s="34">
        <f t="shared" si="72"/>
        <v>66279.3</v>
      </c>
      <c r="AS103" s="34">
        <f t="shared" si="72"/>
        <v>6985</v>
      </c>
      <c r="AT103" s="34">
        <f t="shared" si="72"/>
        <v>2296.1999999999998</v>
      </c>
      <c r="AU103" s="34">
        <f t="shared" si="72"/>
        <v>248.9</v>
      </c>
      <c r="AV103" s="34">
        <f t="shared" si="72"/>
        <v>325</v>
      </c>
      <c r="AW103" s="34">
        <f t="shared" si="72"/>
        <v>236.5</v>
      </c>
      <c r="AX103" s="34">
        <f t="shared" si="72"/>
        <v>50</v>
      </c>
      <c r="AY103" s="34">
        <f t="shared" si="72"/>
        <v>462</v>
      </c>
      <c r="AZ103" s="34">
        <f t="shared" si="72"/>
        <v>11699.2</v>
      </c>
      <c r="BA103" s="34">
        <f t="shared" si="72"/>
        <v>9448.7999999999993</v>
      </c>
      <c r="BB103" s="34">
        <f t="shared" si="72"/>
        <v>8444.4</v>
      </c>
      <c r="BC103" s="34">
        <f t="shared" si="72"/>
        <v>29699.3</v>
      </c>
      <c r="BD103" s="34">
        <f t="shared" si="72"/>
        <v>5197.2</v>
      </c>
      <c r="BE103" s="34">
        <f t="shared" si="72"/>
        <v>1425.5</v>
      </c>
      <c r="BF103" s="34">
        <f t="shared" si="72"/>
        <v>25965.9</v>
      </c>
      <c r="BG103" s="34">
        <f t="shared" si="72"/>
        <v>1094.9000000000001</v>
      </c>
      <c r="BH103" s="34">
        <f t="shared" si="72"/>
        <v>639.79999999999995</v>
      </c>
      <c r="BI103" s="34">
        <f t="shared" si="72"/>
        <v>250.8</v>
      </c>
      <c r="BJ103" s="34">
        <f t="shared" si="72"/>
        <v>6593.5</v>
      </c>
      <c r="BK103" s="34">
        <f t="shared" si="72"/>
        <v>26662.7</v>
      </c>
      <c r="BL103" s="34">
        <f t="shared" si="72"/>
        <v>213</v>
      </c>
      <c r="BM103" s="34">
        <f t="shared" si="72"/>
        <v>283.2</v>
      </c>
      <c r="BN103" s="34">
        <f t="shared" si="72"/>
        <v>3681</v>
      </c>
      <c r="BO103" s="34">
        <f t="shared" ref="BO103:DZ103" si="73">ROUND(SUM(BO98:BO102),1)</f>
        <v>1366.5</v>
      </c>
      <c r="BP103" s="34">
        <f t="shared" si="73"/>
        <v>220</v>
      </c>
      <c r="BQ103" s="34">
        <f t="shared" si="73"/>
        <v>6239.3</v>
      </c>
      <c r="BR103" s="34">
        <f t="shared" si="73"/>
        <v>4813.3</v>
      </c>
      <c r="BS103" s="34">
        <f t="shared" si="73"/>
        <v>1308.2</v>
      </c>
      <c r="BT103" s="34">
        <f t="shared" si="73"/>
        <v>453.7</v>
      </c>
      <c r="BU103" s="34">
        <f t="shared" si="73"/>
        <v>443.4</v>
      </c>
      <c r="BV103" s="34">
        <f t="shared" si="73"/>
        <v>1328.8</v>
      </c>
      <c r="BW103" s="34">
        <f t="shared" si="73"/>
        <v>2070.1</v>
      </c>
      <c r="BX103" s="34">
        <f t="shared" si="73"/>
        <v>89.9</v>
      </c>
      <c r="BY103" s="34">
        <f t="shared" si="73"/>
        <v>527.70000000000005</v>
      </c>
      <c r="BZ103" s="34">
        <f t="shared" si="73"/>
        <v>212</v>
      </c>
      <c r="CA103" s="34">
        <f t="shared" si="73"/>
        <v>170</v>
      </c>
      <c r="CB103" s="34">
        <f t="shared" si="73"/>
        <v>82293.600000000006</v>
      </c>
      <c r="CC103" s="34">
        <f t="shared" si="73"/>
        <v>176.5</v>
      </c>
      <c r="CD103" s="34">
        <f t="shared" si="73"/>
        <v>53.7</v>
      </c>
      <c r="CE103" s="34">
        <f t="shared" si="73"/>
        <v>157.4</v>
      </c>
      <c r="CF103" s="34">
        <f t="shared" si="73"/>
        <v>118.7</v>
      </c>
      <c r="CG103" s="34">
        <f t="shared" si="73"/>
        <v>219.9</v>
      </c>
      <c r="CH103" s="34">
        <f t="shared" si="73"/>
        <v>115.5</v>
      </c>
      <c r="CI103" s="34">
        <f t="shared" si="73"/>
        <v>735.1</v>
      </c>
      <c r="CJ103" s="34">
        <f t="shared" si="73"/>
        <v>1052.8</v>
      </c>
      <c r="CK103" s="34">
        <f t="shared" si="73"/>
        <v>5877.2</v>
      </c>
      <c r="CL103" s="34">
        <f t="shared" si="73"/>
        <v>1431.4</v>
      </c>
      <c r="CM103" s="34">
        <f t="shared" si="73"/>
        <v>863.7</v>
      </c>
      <c r="CN103" s="34">
        <f t="shared" si="73"/>
        <v>32383.9</v>
      </c>
      <c r="CO103" s="34">
        <f t="shared" si="73"/>
        <v>15648.6</v>
      </c>
      <c r="CP103" s="34">
        <f t="shared" si="73"/>
        <v>1096.8</v>
      </c>
      <c r="CQ103" s="34">
        <f t="shared" si="73"/>
        <v>992.5</v>
      </c>
      <c r="CR103" s="34">
        <f t="shared" si="73"/>
        <v>188.3</v>
      </c>
      <c r="CS103" s="34">
        <f t="shared" si="73"/>
        <v>369.2</v>
      </c>
      <c r="CT103" s="34">
        <f t="shared" si="73"/>
        <v>115.6</v>
      </c>
      <c r="CU103" s="34">
        <f t="shared" si="73"/>
        <v>450</v>
      </c>
      <c r="CV103" s="34">
        <f t="shared" si="73"/>
        <v>50</v>
      </c>
      <c r="CW103" s="34">
        <f t="shared" si="73"/>
        <v>202.5</v>
      </c>
      <c r="CX103" s="34">
        <f t="shared" si="73"/>
        <v>493.2</v>
      </c>
      <c r="CY103" s="34">
        <f t="shared" si="73"/>
        <v>50</v>
      </c>
      <c r="CZ103" s="34">
        <f t="shared" si="73"/>
        <v>2179.1</v>
      </c>
      <c r="DA103" s="34">
        <f t="shared" si="73"/>
        <v>198.4</v>
      </c>
      <c r="DB103" s="34">
        <f t="shared" si="73"/>
        <v>307.8</v>
      </c>
      <c r="DC103" s="34">
        <f t="shared" si="73"/>
        <v>156.6</v>
      </c>
      <c r="DD103" s="34">
        <f t="shared" si="73"/>
        <v>163.1</v>
      </c>
      <c r="DE103" s="34">
        <f t="shared" si="73"/>
        <v>424.2</v>
      </c>
      <c r="DF103" s="34">
        <f t="shared" si="73"/>
        <v>22338.3</v>
      </c>
      <c r="DG103" s="34">
        <f t="shared" si="73"/>
        <v>89</v>
      </c>
      <c r="DH103" s="34">
        <f t="shared" si="73"/>
        <v>2127.1</v>
      </c>
      <c r="DI103" s="34">
        <f t="shared" si="73"/>
        <v>2765.8</v>
      </c>
      <c r="DJ103" s="34">
        <f t="shared" si="73"/>
        <v>672.3</v>
      </c>
      <c r="DK103" s="34">
        <f t="shared" si="73"/>
        <v>484.3</v>
      </c>
      <c r="DL103" s="34">
        <f t="shared" si="73"/>
        <v>6026.2</v>
      </c>
      <c r="DM103" s="34">
        <f t="shared" si="73"/>
        <v>261.7</v>
      </c>
      <c r="DN103" s="34">
        <f t="shared" si="73"/>
        <v>1472.5</v>
      </c>
      <c r="DO103" s="34">
        <f t="shared" si="73"/>
        <v>3383</v>
      </c>
      <c r="DP103" s="34">
        <f t="shared" si="73"/>
        <v>205.5</v>
      </c>
      <c r="DQ103" s="34">
        <f t="shared" si="73"/>
        <v>688</v>
      </c>
      <c r="DR103" s="34">
        <f t="shared" si="73"/>
        <v>1489.5</v>
      </c>
      <c r="DS103" s="34">
        <f t="shared" si="73"/>
        <v>800.9</v>
      </c>
      <c r="DT103" s="34">
        <f t="shared" si="73"/>
        <v>165.5</v>
      </c>
      <c r="DU103" s="34">
        <f t="shared" si="73"/>
        <v>386.5</v>
      </c>
      <c r="DV103" s="34">
        <f t="shared" si="73"/>
        <v>219.7</v>
      </c>
      <c r="DW103" s="34">
        <f t="shared" si="73"/>
        <v>343.7</v>
      </c>
      <c r="DX103" s="34">
        <f t="shared" si="73"/>
        <v>165.7</v>
      </c>
      <c r="DY103" s="34">
        <f t="shared" si="73"/>
        <v>333.3</v>
      </c>
      <c r="DZ103" s="34">
        <f t="shared" si="73"/>
        <v>858.6</v>
      </c>
      <c r="EA103" s="34">
        <f t="shared" ref="EA103:FX103" si="74">ROUND(SUM(EA98:EA102),1)</f>
        <v>643.6</v>
      </c>
      <c r="EB103" s="34">
        <f t="shared" si="74"/>
        <v>599</v>
      </c>
      <c r="EC103" s="34">
        <f t="shared" si="74"/>
        <v>320.5</v>
      </c>
      <c r="ED103" s="34">
        <f t="shared" si="74"/>
        <v>1672.5</v>
      </c>
      <c r="EE103" s="34">
        <f t="shared" si="74"/>
        <v>193.5</v>
      </c>
      <c r="EF103" s="34">
        <f t="shared" si="74"/>
        <v>1534.6</v>
      </c>
      <c r="EG103" s="34">
        <f t="shared" si="74"/>
        <v>291.8</v>
      </c>
      <c r="EH103" s="34">
        <f t="shared" si="74"/>
        <v>232.8</v>
      </c>
      <c r="EI103" s="34">
        <f t="shared" si="74"/>
        <v>16258.2</v>
      </c>
      <c r="EJ103" s="34">
        <f t="shared" si="74"/>
        <v>10418.6</v>
      </c>
      <c r="EK103" s="34">
        <f t="shared" si="74"/>
        <v>718.9</v>
      </c>
      <c r="EL103" s="34">
        <f t="shared" si="74"/>
        <v>489.2</v>
      </c>
      <c r="EM103" s="34">
        <f t="shared" si="74"/>
        <v>445</v>
      </c>
      <c r="EN103" s="34">
        <f t="shared" si="74"/>
        <v>1133</v>
      </c>
      <c r="EO103" s="34">
        <f t="shared" si="74"/>
        <v>376.3</v>
      </c>
      <c r="EP103" s="34">
        <f t="shared" si="74"/>
        <v>400.7</v>
      </c>
      <c r="EQ103" s="34">
        <f t="shared" si="74"/>
        <v>2776.4</v>
      </c>
      <c r="ER103" s="34">
        <f t="shared" si="74"/>
        <v>319.39999999999998</v>
      </c>
      <c r="ES103" s="34">
        <f t="shared" si="74"/>
        <v>162.19999999999999</v>
      </c>
      <c r="ET103" s="34">
        <f t="shared" si="74"/>
        <v>230</v>
      </c>
      <c r="EU103" s="34">
        <f t="shared" si="74"/>
        <v>634.70000000000005</v>
      </c>
      <c r="EV103" s="34">
        <f t="shared" si="74"/>
        <v>81.599999999999994</v>
      </c>
      <c r="EW103" s="34">
        <f t="shared" si="74"/>
        <v>912.6</v>
      </c>
      <c r="EX103" s="34">
        <f t="shared" si="74"/>
        <v>206.6</v>
      </c>
      <c r="EY103" s="34">
        <f t="shared" si="74"/>
        <v>827.8</v>
      </c>
      <c r="EZ103" s="34">
        <f t="shared" si="74"/>
        <v>148</v>
      </c>
      <c r="FA103" s="34">
        <f t="shared" si="74"/>
        <v>3519.6</v>
      </c>
      <c r="FB103" s="34">
        <f t="shared" si="74"/>
        <v>371.3</v>
      </c>
      <c r="FC103" s="34">
        <f t="shared" si="74"/>
        <v>2273.8000000000002</v>
      </c>
      <c r="FD103" s="34">
        <f t="shared" si="74"/>
        <v>383.6</v>
      </c>
      <c r="FE103" s="34">
        <f t="shared" si="74"/>
        <v>106.3</v>
      </c>
      <c r="FF103" s="34">
        <f t="shared" si="74"/>
        <v>222.4</v>
      </c>
      <c r="FG103" s="34">
        <f t="shared" si="74"/>
        <v>127.5</v>
      </c>
      <c r="FH103" s="34">
        <f t="shared" si="74"/>
        <v>92.6</v>
      </c>
      <c r="FI103" s="34">
        <f t="shared" si="74"/>
        <v>1901.1</v>
      </c>
      <c r="FJ103" s="34">
        <f t="shared" si="74"/>
        <v>2082.9</v>
      </c>
      <c r="FK103" s="34">
        <f t="shared" si="74"/>
        <v>2575.3000000000002</v>
      </c>
      <c r="FL103" s="34">
        <f t="shared" si="74"/>
        <v>7599.6</v>
      </c>
      <c r="FM103" s="34">
        <f t="shared" si="74"/>
        <v>3943.2</v>
      </c>
      <c r="FN103" s="34">
        <f t="shared" si="74"/>
        <v>22383.8</v>
      </c>
      <c r="FO103" s="34">
        <f t="shared" si="74"/>
        <v>1160.9000000000001</v>
      </c>
      <c r="FP103" s="34">
        <f t="shared" si="74"/>
        <v>2322</v>
      </c>
      <c r="FQ103" s="34">
        <f t="shared" si="74"/>
        <v>958.8</v>
      </c>
      <c r="FR103" s="34">
        <f t="shared" si="74"/>
        <v>178</v>
      </c>
      <c r="FS103" s="34">
        <f t="shared" si="74"/>
        <v>215.7</v>
      </c>
      <c r="FT103" s="34">
        <f t="shared" si="74"/>
        <v>74.7</v>
      </c>
      <c r="FU103" s="34">
        <f t="shared" si="74"/>
        <v>872.6</v>
      </c>
      <c r="FV103" s="34">
        <f t="shared" si="74"/>
        <v>748.7</v>
      </c>
      <c r="FW103" s="34">
        <f t="shared" si="74"/>
        <v>199.4</v>
      </c>
      <c r="FX103" s="34">
        <f t="shared" si="74"/>
        <v>61.1</v>
      </c>
      <c r="FY103" s="18"/>
      <c r="FZ103" s="101">
        <f t="shared" si="58"/>
        <v>896093.79999999981</v>
      </c>
      <c r="GA103" s="18">
        <v>896093.8</v>
      </c>
      <c r="GB103" s="20">
        <f>FZ103-GA103</f>
        <v>0</v>
      </c>
      <c r="GC103" s="20"/>
      <c r="GD103" s="20"/>
      <c r="GE103" s="20"/>
      <c r="GF103" s="21"/>
      <c r="GG103" s="21"/>
      <c r="GH103" s="15"/>
      <c r="GI103" s="15"/>
      <c r="GJ103" s="15"/>
      <c r="GK103" s="15"/>
      <c r="GL103" s="15"/>
      <c r="GM103" s="15"/>
      <c r="GN103" s="22"/>
      <c r="GO103" s="22"/>
    </row>
    <row r="104" spans="1:256" s="17" customFormat="1" ht="15.6" x14ac:dyDescent="0.3">
      <c r="A104" s="3" t="s">
        <v>408</v>
      </c>
      <c r="B104" s="47" t="s">
        <v>409</v>
      </c>
      <c r="C104" s="20">
        <f t="shared" ref="C104:BN104" si="75">C103-C105</f>
        <v>8953.5</v>
      </c>
      <c r="D104" s="20">
        <f t="shared" si="75"/>
        <v>37592.800000000003</v>
      </c>
      <c r="E104" s="20">
        <f t="shared" si="75"/>
        <v>6676.3</v>
      </c>
      <c r="F104" s="20">
        <f t="shared" si="75"/>
        <v>19392.400000000001</v>
      </c>
      <c r="G104" s="20">
        <f t="shared" si="75"/>
        <v>1098</v>
      </c>
      <c r="H104" s="20">
        <f t="shared" si="75"/>
        <v>1045.4000000000001</v>
      </c>
      <c r="I104" s="20">
        <f t="shared" si="75"/>
        <v>9066.2999999999993</v>
      </c>
      <c r="J104" s="20">
        <f t="shared" si="75"/>
        <v>2464.5</v>
      </c>
      <c r="K104" s="20">
        <f t="shared" si="75"/>
        <v>284.7</v>
      </c>
      <c r="L104" s="20">
        <f t="shared" si="75"/>
        <v>2570.9</v>
      </c>
      <c r="M104" s="20">
        <f t="shared" si="75"/>
        <v>1318</v>
      </c>
      <c r="N104" s="20">
        <f t="shared" si="75"/>
        <v>54877.7</v>
      </c>
      <c r="O104" s="20">
        <f t="shared" si="75"/>
        <v>14642.6</v>
      </c>
      <c r="P104" s="20">
        <f t="shared" si="75"/>
        <v>255</v>
      </c>
      <c r="Q104" s="20">
        <f t="shared" si="75"/>
        <v>39096.400000000001</v>
      </c>
      <c r="R104" s="20">
        <f t="shared" si="75"/>
        <v>2138</v>
      </c>
      <c r="S104" s="20">
        <f t="shared" si="75"/>
        <v>1731.8</v>
      </c>
      <c r="T104" s="20">
        <f t="shared" si="75"/>
        <v>145.80000000000001</v>
      </c>
      <c r="U104" s="20">
        <f t="shared" si="75"/>
        <v>56.5</v>
      </c>
      <c r="V104" s="20">
        <f t="shared" si="75"/>
        <v>290.5</v>
      </c>
      <c r="W104" s="20">
        <f t="shared" si="75"/>
        <v>81.5</v>
      </c>
      <c r="X104" s="20">
        <f t="shared" si="75"/>
        <v>50</v>
      </c>
      <c r="Y104" s="20">
        <f t="shared" si="75"/>
        <v>2471.4</v>
      </c>
      <c r="Z104" s="20">
        <f t="shared" si="75"/>
        <v>237.4</v>
      </c>
      <c r="AA104" s="20">
        <f t="shared" si="75"/>
        <v>31517.5</v>
      </c>
      <c r="AB104" s="20">
        <f t="shared" si="75"/>
        <v>30142.7</v>
      </c>
      <c r="AC104" s="20">
        <f t="shared" si="75"/>
        <v>1051.9000000000001</v>
      </c>
      <c r="AD104" s="20">
        <f t="shared" si="75"/>
        <v>1299.5</v>
      </c>
      <c r="AE104" s="20">
        <f t="shared" si="75"/>
        <v>102.8</v>
      </c>
      <c r="AF104" s="20">
        <f t="shared" si="75"/>
        <v>186.5</v>
      </c>
      <c r="AG104" s="20">
        <f t="shared" si="75"/>
        <v>715</v>
      </c>
      <c r="AH104" s="20">
        <f t="shared" si="75"/>
        <v>1106</v>
      </c>
      <c r="AI104" s="20">
        <f t="shared" si="75"/>
        <v>355.2</v>
      </c>
      <c r="AJ104" s="20">
        <f t="shared" si="75"/>
        <v>172</v>
      </c>
      <c r="AK104" s="20">
        <f t="shared" si="75"/>
        <v>220.5</v>
      </c>
      <c r="AL104" s="20">
        <f t="shared" si="75"/>
        <v>272.39999999999998</v>
      </c>
      <c r="AM104" s="20">
        <f t="shared" si="75"/>
        <v>458</v>
      </c>
      <c r="AN104" s="20">
        <f t="shared" si="75"/>
        <v>390.5</v>
      </c>
      <c r="AO104" s="20">
        <f t="shared" si="75"/>
        <v>4799.6000000000004</v>
      </c>
      <c r="AP104" s="20">
        <f t="shared" si="75"/>
        <v>91201.600000000006</v>
      </c>
      <c r="AQ104" s="20">
        <f t="shared" si="75"/>
        <v>231.9</v>
      </c>
      <c r="AR104" s="20">
        <f t="shared" si="75"/>
        <v>65086.3</v>
      </c>
      <c r="AS104" s="20">
        <f t="shared" si="75"/>
        <v>6693</v>
      </c>
      <c r="AT104" s="20">
        <f t="shared" si="75"/>
        <v>2296.1999999999998</v>
      </c>
      <c r="AU104" s="20">
        <f t="shared" si="75"/>
        <v>248.9</v>
      </c>
      <c r="AV104" s="20">
        <f t="shared" si="75"/>
        <v>325</v>
      </c>
      <c r="AW104" s="20">
        <f t="shared" si="75"/>
        <v>236.5</v>
      </c>
      <c r="AX104" s="20">
        <f t="shared" si="75"/>
        <v>50</v>
      </c>
      <c r="AY104" s="20">
        <f t="shared" si="75"/>
        <v>462</v>
      </c>
      <c r="AZ104" s="20">
        <f t="shared" si="75"/>
        <v>11699.2</v>
      </c>
      <c r="BA104" s="20">
        <f t="shared" si="75"/>
        <v>9448.7999999999993</v>
      </c>
      <c r="BB104" s="20">
        <f t="shared" si="75"/>
        <v>8444.4</v>
      </c>
      <c r="BC104" s="20">
        <f t="shared" si="75"/>
        <v>26211.3</v>
      </c>
      <c r="BD104" s="20">
        <f t="shared" si="75"/>
        <v>5197.2</v>
      </c>
      <c r="BE104" s="20">
        <f t="shared" si="75"/>
        <v>1425.5</v>
      </c>
      <c r="BF104" s="20">
        <f t="shared" si="75"/>
        <v>25965.9</v>
      </c>
      <c r="BG104" s="20">
        <f t="shared" si="75"/>
        <v>1094.9000000000001</v>
      </c>
      <c r="BH104" s="20">
        <f t="shared" si="75"/>
        <v>639.79999999999995</v>
      </c>
      <c r="BI104" s="20">
        <f t="shared" si="75"/>
        <v>250.8</v>
      </c>
      <c r="BJ104" s="20">
        <f t="shared" si="75"/>
        <v>6593.5</v>
      </c>
      <c r="BK104" s="20">
        <f t="shared" si="75"/>
        <v>26662.7</v>
      </c>
      <c r="BL104" s="20">
        <f t="shared" si="75"/>
        <v>213</v>
      </c>
      <c r="BM104" s="20">
        <f t="shared" si="75"/>
        <v>283.2</v>
      </c>
      <c r="BN104" s="20">
        <f t="shared" si="75"/>
        <v>3681</v>
      </c>
      <c r="BO104" s="20">
        <f t="shared" ref="BO104:DZ104" si="76">BO103-BO105</f>
        <v>1366.5</v>
      </c>
      <c r="BP104" s="20">
        <f t="shared" si="76"/>
        <v>220</v>
      </c>
      <c r="BQ104" s="20">
        <f t="shared" si="76"/>
        <v>5672.3</v>
      </c>
      <c r="BR104" s="20">
        <f t="shared" si="76"/>
        <v>4813.3</v>
      </c>
      <c r="BS104" s="20">
        <f t="shared" si="76"/>
        <v>1308.2</v>
      </c>
      <c r="BT104" s="20">
        <f t="shared" si="76"/>
        <v>453.7</v>
      </c>
      <c r="BU104" s="20">
        <f t="shared" si="76"/>
        <v>443.4</v>
      </c>
      <c r="BV104" s="20">
        <f t="shared" si="76"/>
        <v>1328.8</v>
      </c>
      <c r="BW104" s="20">
        <f t="shared" si="76"/>
        <v>2070.1</v>
      </c>
      <c r="BX104" s="20">
        <f t="shared" si="76"/>
        <v>89.9</v>
      </c>
      <c r="BY104" s="20">
        <f t="shared" si="76"/>
        <v>527.70000000000005</v>
      </c>
      <c r="BZ104" s="20">
        <f t="shared" si="76"/>
        <v>212</v>
      </c>
      <c r="CA104" s="20">
        <f t="shared" si="76"/>
        <v>170</v>
      </c>
      <c r="CB104" s="20">
        <f t="shared" si="76"/>
        <v>81673.600000000006</v>
      </c>
      <c r="CC104" s="20">
        <f t="shared" si="76"/>
        <v>176.5</v>
      </c>
      <c r="CD104" s="20">
        <f t="shared" si="76"/>
        <v>53.7</v>
      </c>
      <c r="CE104" s="20">
        <f t="shared" si="76"/>
        <v>157.4</v>
      </c>
      <c r="CF104" s="20">
        <f t="shared" si="76"/>
        <v>118.7</v>
      </c>
      <c r="CG104" s="20">
        <f t="shared" si="76"/>
        <v>219.9</v>
      </c>
      <c r="CH104" s="20">
        <f t="shared" si="76"/>
        <v>115.5</v>
      </c>
      <c r="CI104" s="20">
        <f t="shared" si="76"/>
        <v>735.1</v>
      </c>
      <c r="CJ104" s="20">
        <f t="shared" si="76"/>
        <v>1052.8</v>
      </c>
      <c r="CK104" s="20">
        <f t="shared" si="76"/>
        <v>5436.2</v>
      </c>
      <c r="CL104" s="20">
        <f t="shared" si="76"/>
        <v>1431.4</v>
      </c>
      <c r="CM104" s="20">
        <f t="shared" si="76"/>
        <v>863.7</v>
      </c>
      <c r="CN104" s="20">
        <f t="shared" si="76"/>
        <v>30179.9</v>
      </c>
      <c r="CO104" s="20">
        <f t="shared" si="76"/>
        <v>15648.6</v>
      </c>
      <c r="CP104" s="20">
        <f t="shared" si="76"/>
        <v>1096.8</v>
      </c>
      <c r="CQ104" s="20">
        <f t="shared" si="76"/>
        <v>992.5</v>
      </c>
      <c r="CR104" s="20">
        <f t="shared" si="76"/>
        <v>188.3</v>
      </c>
      <c r="CS104" s="20">
        <f t="shared" si="76"/>
        <v>369.2</v>
      </c>
      <c r="CT104" s="20">
        <f t="shared" si="76"/>
        <v>115.6</v>
      </c>
      <c r="CU104" s="20">
        <f t="shared" si="76"/>
        <v>450</v>
      </c>
      <c r="CV104" s="20">
        <f t="shared" si="76"/>
        <v>50</v>
      </c>
      <c r="CW104" s="20">
        <f t="shared" si="76"/>
        <v>202.5</v>
      </c>
      <c r="CX104" s="20">
        <f t="shared" si="76"/>
        <v>493.2</v>
      </c>
      <c r="CY104" s="20">
        <f t="shared" si="76"/>
        <v>50</v>
      </c>
      <c r="CZ104" s="20">
        <f t="shared" si="76"/>
        <v>2179.1</v>
      </c>
      <c r="DA104" s="20">
        <f t="shared" si="76"/>
        <v>198.4</v>
      </c>
      <c r="DB104" s="20">
        <f t="shared" si="76"/>
        <v>307.8</v>
      </c>
      <c r="DC104" s="20">
        <f t="shared" si="76"/>
        <v>156.6</v>
      </c>
      <c r="DD104" s="20">
        <f t="shared" si="76"/>
        <v>163.1</v>
      </c>
      <c r="DE104" s="20">
        <f t="shared" si="76"/>
        <v>424.2</v>
      </c>
      <c r="DF104" s="20">
        <f t="shared" si="76"/>
        <v>21519.3</v>
      </c>
      <c r="DG104" s="20">
        <f t="shared" si="76"/>
        <v>89</v>
      </c>
      <c r="DH104" s="20">
        <f t="shared" si="76"/>
        <v>2127.1</v>
      </c>
      <c r="DI104" s="20">
        <f t="shared" si="76"/>
        <v>2765.8</v>
      </c>
      <c r="DJ104" s="20">
        <f t="shared" si="76"/>
        <v>672.3</v>
      </c>
      <c r="DK104" s="20">
        <f t="shared" si="76"/>
        <v>484.3</v>
      </c>
      <c r="DL104" s="20">
        <f t="shared" si="76"/>
        <v>6026.2</v>
      </c>
      <c r="DM104" s="20">
        <f t="shared" si="76"/>
        <v>261.7</v>
      </c>
      <c r="DN104" s="20">
        <f t="shared" si="76"/>
        <v>1472.5</v>
      </c>
      <c r="DO104" s="20">
        <f t="shared" si="76"/>
        <v>3383</v>
      </c>
      <c r="DP104" s="20">
        <f t="shared" si="76"/>
        <v>205.5</v>
      </c>
      <c r="DQ104" s="20">
        <f t="shared" si="76"/>
        <v>688</v>
      </c>
      <c r="DR104" s="20">
        <f t="shared" si="76"/>
        <v>1489.5</v>
      </c>
      <c r="DS104" s="20">
        <f t="shared" si="76"/>
        <v>800.9</v>
      </c>
      <c r="DT104" s="20">
        <f t="shared" si="76"/>
        <v>165.5</v>
      </c>
      <c r="DU104" s="20">
        <f t="shared" si="76"/>
        <v>386.5</v>
      </c>
      <c r="DV104" s="20">
        <f t="shared" si="76"/>
        <v>219.7</v>
      </c>
      <c r="DW104" s="20">
        <f t="shared" si="76"/>
        <v>343.7</v>
      </c>
      <c r="DX104" s="20">
        <f t="shared" si="76"/>
        <v>165.7</v>
      </c>
      <c r="DY104" s="20">
        <f t="shared" si="76"/>
        <v>333.3</v>
      </c>
      <c r="DZ104" s="20">
        <f t="shared" si="76"/>
        <v>858.6</v>
      </c>
      <c r="EA104" s="20">
        <f t="shared" ref="EA104:FX104" si="77">EA103-EA105</f>
        <v>643.6</v>
      </c>
      <c r="EB104" s="20">
        <f t="shared" si="77"/>
        <v>599</v>
      </c>
      <c r="EC104" s="20">
        <f t="shared" si="77"/>
        <v>320.5</v>
      </c>
      <c r="ED104" s="20">
        <f t="shared" si="77"/>
        <v>1672.5</v>
      </c>
      <c r="EE104" s="20">
        <f t="shared" si="77"/>
        <v>193.5</v>
      </c>
      <c r="EF104" s="20">
        <f t="shared" si="77"/>
        <v>1534.6</v>
      </c>
      <c r="EG104" s="20">
        <f t="shared" si="77"/>
        <v>291.8</v>
      </c>
      <c r="EH104" s="20">
        <f t="shared" si="77"/>
        <v>232.8</v>
      </c>
      <c r="EI104" s="20">
        <f t="shared" si="77"/>
        <v>16258.2</v>
      </c>
      <c r="EJ104" s="20">
        <f t="shared" si="77"/>
        <v>10418.6</v>
      </c>
      <c r="EK104" s="20">
        <f t="shared" si="77"/>
        <v>718.9</v>
      </c>
      <c r="EL104" s="20">
        <f t="shared" si="77"/>
        <v>489.2</v>
      </c>
      <c r="EM104" s="20">
        <f t="shared" si="77"/>
        <v>445</v>
      </c>
      <c r="EN104" s="20">
        <f t="shared" si="77"/>
        <v>1133</v>
      </c>
      <c r="EO104" s="20">
        <f t="shared" si="77"/>
        <v>376.3</v>
      </c>
      <c r="EP104" s="20">
        <f t="shared" si="77"/>
        <v>400.7</v>
      </c>
      <c r="EQ104" s="20">
        <f t="shared" si="77"/>
        <v>2686.4</v>
      </c>
      <c r="ER104" s="20">
        <f t="shared" si="77"/>
        <v>319.39999999999998</v>
      </c>
      <c r="ES104" s="20">
        <f t="shared" si="77"/>
        <v>162.19999999999999</v>
      </c>
      <c r="ET104" s="20">
        <f t="shared" si="77"/>
        <v>230</v>
      </c>
      <c r="EU104" s="20">
        <f t="shared" si="77"/>
        <v>634.70000000000005</v>
      </c>
      <c r="EV104" s="20">
        <f t="shared" si="77"/>
        <v>81.599999999999994</v>
      </c>
      <c r="EW104" s="20">
        <f t="shared" si="77"/>
        <v>912.6</v>
      </c>
      <c r="EX104" s="20">
        <f t="shared" si="77"/>
        <v>206.6</v>
      </c>
      <c r="EY104" s="20">
        <f t="shared" si="77"/>
        <v>827.8</v>
      </c>
      <c r="EZ104" s="20">
        <f t="shared" si="77"/>
        <v>148</v>
      </c>
      <c r="FA104" s="20">
        <f t="shared" si="77"/>
        <v>3519.6</v>
      </c>
      <c r="FB104" s="20">
        <f t="shared" si="77"/>
        <v>371.3</v>
      </c>
      <c r="FC104" s="20">
        <f t="shared" si="77"/>
        <v>2273.8000000000002</v>
      </c>
      <c r="FD104" s="20">
        <f t="shared" si="77"/>
        <v>383.6</v>
      </c>
      <c r="FE104" s="20">
        <f t="shared" si="77"/>
        <v>106.3</v>
      </c>
      <c r="FF104" s="20">
        <f t="shared" si="77"/>
        <v>222.4</v>
      </c>
      <c r="FG104" s="20">
        <f t="shared" si="77"/>
        <v>127.5</v>
      </c>
      <c r="FH104" s="20">
        <f t="shared" si="77"/>
        <v>92.6</v>
      </c>
      <c r="FI104" s="20">
        <f t="shared" si="77"/>
        <v>1901.1</v>
      </c>
      <c r="FJ104" s="20">
        <f t="shared" si="77"/>
        <v>2082.9</v>
      </c>
      <c r="FK104" s="20">
        <f t="shared" si="77"/>
        <v>2575.3000000000002</v>
      </c>
      <c r="FL104" s="20">
        <f t="shared" si="77"/>
        <v>7599.6</v>
      </c>
      <c r="FM104" s="20">
        <f t="shared" si="77"/>
        <v>3943.2</v>
      </c>
      <c r="FN104" s="20">
        <f t="shared" si="77"/>
        <v>22383.8</v>
      </c>
      <c r="FO104" s="20">
        <f t="shared" si="77"/>
        <v>1160.9000000000001</v>
      </c>
      <c r="FP104" s="20">
        <f t="shared" si="77"/>
        <v>2322</v>
      </c>
      <c r="FQ104" s="20">
        <f t="shared" si="77"/>
        <v>958.8</v>
      </c>
      <c r="FR104" s="20">
        <f t="shared" si="77"/>
        <v>178</v>
      </c>
      <c r="FS104" s="20">
        <f t="shared" si="77"/>
        <v>215.7</v>
      </c>
      <c r="FT104" s="20">
        <f t="shared" si="77"/>
        <v>74.7</v>
      </c>
      <c r="FU104" s="20">
        <f t="shared" si="77"/>
        <v>872.6</v>
      </c>
      <c r="FV104" s="20">
        <f t="shared" si="77"/>
        <v>748.7</v>
      </c>
      <c r="FW104" s="20">
        <f t="shared" si="77"/>
        <v>199.4</v>
      </c>
      <c r="FX104" s="20">
        <f t="shared" si="77"/>
        <v>61.1</v>
      </c>
      <c r="FZ104" s="18">
        <f t="shared" si="58"/>
        <v>878716.79999999981</v>
      </c>
      <c r="GA104" s="97"/>
      <c r="GB104" s="18"/>
      <c r="GC104" s="18"/>
      <c r="GD104" s="18"/>
      <c r="GE104" s="18"/>
      <c r="GF104" s="21"/>
      <c r="GG104" s="21"/>
      <c r="GH104" s="15"/>
      <c r="GI104" s="15"/>
      <c r="GJ104" s="15"/>
      <c r="GK104" s="15"/>
      <c r="GL104" s="15"/>
      <c r="GM104" s="15"/>
      <c r="GN104" s="22"/>
      <c r="GO104" s="22"/>
    </row>
    <row r="105" spans="1:256" s="17" customFormat="1" ht="15.6" x14ac:dyDescent="0.3">
      <c r="A105" s="3" t="s">
        <v>410</v>
      </c>
      <c r="B105" s="47" t="s">
        <v>411</v>
      </c>
      <c r="C105" s="15">
        <f t="shared" ref="C105:BN105" si="78">C95+C96+C97+C102+C100</f>
        <v>0</v>
      </c>
      <c r="D105" s="15">
        <f t="shared" si="78"/>
        <v>4349.5</v>
      </c>
      <c r="E105" s="15">
        <f t="shared" si="78"/>
        <v>640</v>
      </c>
      <c r="F105" s="15">
        <f t="shared" si="78"/>
        <v>586</v>
      </c>
      <c r="G105" s="15">
        <f t="shared" si="78"/>
        <v>0</v>
      </c>
      <c r="H105" s="15">
        <f t="shared" si="78"/>
        <v>0</v>
      </c>
      <c r="I105" s="15">
        <f t="shared" si="78"/>
        <v>980</v>
      </c>
      <c r="J105" s="15">
        <f t="shared" si="78"/>
        <v>0</v>
      </c>
      <c r="K105" s="15">
        <f t="shared" si="78"/>
        <v>0</v>
      </c>
      <c r="L105" s="15">
        <f t="shared" si="78"/>
        <v>0</v>
      </c>
      <c r="M105" s="15">
        <f t="shared" si="78"/>
        <v>0</v>
      </c>
      <c r="N105" s="15">
        <f t="shared" si="78"/>
        <v>0</v>
      </c>
      <c r="O105" s="15">
        <f t="shared" si="78"/>
        <v>0</v>
      </c>
      <c r="P105" s="15">
        <f t="shared" si="78"/>
        <v>0</v>
      </c>
      <c r="Q105" s="15">
        <f t="shared" si="78"/>
        <v>1030.5</v>
      </c>
      <c r="R105" s="15">
        <f t="shared" si="78"/>
        <v>0</v>
      </c>
      <c r="S105" s="15">
        <f t="shared" si="78"/>
        <v>0</v>
      </c>
      <c r="T105" s="15">
        <f t="shared" si="78"/>
        <v>0</v>
      </c>
      <c r="U105" s="15">
        <f t="shared" si="78"/>
        <v>0</v>
      </c>
      <c r="V105" s="15">
        <f t="shared" si="78"/>
        <v>0</v>
      </c>
      <c r="W105" s="15">
        <f t="shared" si="78"/>
        <v>0</v>
      </c>
      <c r="X105" s="15">
        <f t="shared" si="78"/>
        <v>0</v>
      </c>
      <c r="Y105" s="15">
        <f t="shared" si="78"/>
        <v>0</v>
      </c>
      <c r="Z105" s="15">
        <f t="shared" si="78"/>
        <v>0</v>
      </c>
      <c r="AA105" s="15">
        <f t="shared" si="78"/>
        <v>0</v>
      </c>
      <c r="AB105" s="15">
        <f t="shared" si="78"/>
        <v>0</v>
      </c>
      <c r="AC105" s="15">
        <f t="shared" si="78"/>
        <v>0</v>
      </c>
      <c r="AD105" s="15">
        <f t="shared" si="78"/>
        <v>77</v>
      </c>
      <c r="AE105" s="15">
        <f t="shared" si="78"/>
        <v>0</v>
      </c>
      <c r="AF105" s="15">
        <f t="shared" si="78"/>
        <v>0</v>
      </c>
      <c r="AG105" s="15">
        <f t="shared" si="78"/>
        <v>0</v>
      </c>
      <c r="AH105" s="15">
        <f t="shared" si="78"/>
        <v>0</v>
      </c>
      <c r="AI105" s="15">
        <f t="shared" si="78"/>
        <v>0</v>
      </c>
      <c r="AJ105" s="15">
        <f t="shared" si="78"/>
        <v>0</v>
      </c>
      <c r="AK105" s="15">
        <f t="shared" si="78"/>
        <v>0</v>
      </c>
      <c r="AL105" s="15">
        <f t="shared" si="78"/>
        <v>0</v>
      </c>
      <c r="AM105" s="15">
        <f t="shared" si="78"/>
        <v>0</v>
      </c>
      <c r="AN105" s="15">
        <f t="shared" si="78"/>
        <v>0</v>
      </c>
      <c r="AO105" s="15">
        <f t="shared" si="78"/>
        <v>0</v>
      </c>
      <c r="AP105" s="15">
        <f t="shared" si="78"/>
        <v>0</v>
      </c>
      <c r="AQ105" s="15">
        <f t="shared" si="78"/>
        <v>0</v>
      </c>
      <c r="AR105" s="15">
        <f t="shared" si="78"/>
        <v>1193</v>
      </c>
      <c r="AS105" s="15">
        <f t="shared" si="78"/>
        <v>292</v>
      </c>
      <c r="AT105" s="15">
        <f t="shared" si="78"/>
        <v>0</v>
      </c>
      <c r="AU105" s="15">
        <f t="shared" si="78"/>
        <v>0</v>
      </c>
      <c r="AV105" s="15">
        <f t="shared" si="78"/>
        <v>0</v>
      </c>
      <c r="AW105" s="15">
        <f t="shared" si="78"/>
        <v>0</v>
      </c>
      <c r="AX105" s="15">
        <f t="shared" si="78"/>
        <v>0</v>
      </c>
      <c r="AY105" s="15">
        <f t="shared" si="78"/>
        <v>0</v>
      </c>
      <c r="AZ105" s="15">
        <f t="shared" si="78"/>
        <v>0</v>
      </c>
      <c r="BA105" s="15">
        <f t="shared" si="78"/>
        <v>0</v>
      </c>
      <c r="BB105" s="15">
        <f t="shared" si="78"/>
        <v>0</v>
      </c>
      <c r="BC105" s="15">
        <f t="shared" si="78"/>
        <v>3488</v>
      </c>
      <c r="BD105" s="15">
        <f t="shared" si="78"/>
        <v>0</v>
      </c>
      <c r="BE105" s="15">
        <f t="shared" si="78"/>
        <v>0</v>
      </c>
      <c r="BF105" s="15">
        <f t="shared" si="78"/>
        <v>0</v>
      </c>
      <c r="BG105" s="15">
        <f t="shared" si="78"/>
        <v>0</v>
      </c>
      <c r="BH105" s="15">
        <f t="shared" si="78"/>
        <v>0</v>
      </c>
      <c r="BI105" s="15">
        <f t="shared" si="78"/>
        <v>0</v>
      </c>
      <c r="BJ105" s="15">
        <f t="shared" si="78"/>
        <v>0</v>
      </c>
      <c r="BK105" s="15">
        <f t="shared" si="78"/>
        <v>0</v>
      </c>
      <c r="BL105" s="15">
        <f t="shared" si="78"/>
        <v>0</v>
      </c>
      <c r="BM105" s="15">
        <f t="shared" si="78"/>
        <v>0</v>
      </c>
      <c r="BN105" s="15">
        <f t="shared" si="78"/>
        <v>0</v>
      </c>
      <c r="BO105" s="15">
        <f t="shared" ref="BO105:DZ105" si="79">BO95+BO96+BO97+BO102+BO100</f>
        <v>0</v>
      </c>
      <c r="BP105" s="15">
        <f t="shared" si="79"/>
        <v>0</v>
      </c>
      <c r="BQ105" s="15">
        <f t="shared" si="79"/>
        <v>567</v>
      </c>
      <c r="BR105" s="15">
        <f t="shared" si="79"/>
        <v>0</v>
      </c>
      <c r="BS105" s="15">
        <f t="shared" si="79"/>
        <v>0</v>
      </c>
      <c r="BT105" s="15">
        <f t="shared" si="79"/>
        <v>0</v>
      </c>
      <c r="BU105" s="15">
        <f t="shared" si="79"/>
        <v>0</v>
      </c>
      <c r="BV105" s="15">
        <f t="shared" si="79"/>
        <v>0</v>
      </c>
      <c r="BW105" s="15">
        <f t="shared" si="79"/>
        <v>0</v>
      </c>
      <c r="BX105" s="15">
        <f t="shared" si="79"/>
        <v>0</v>
      </c>
      <c r="BY105" s="15">
        <f t="shared" si="79"/>
        <v>0</v>
      </c>
      <c r="BZ105" s="15">
        <f t="shared" si="79"/>
        <v>0</v>
      </c>
      <c r="CA105" s="15">
        <f t="shared" si="79"/>
        <v>0</v>
      </c>
      <c r="CB105" s="15">
        <f t="shared" si="79"/>
        <v>620</v>
      </c>
      <c r="CC105" s="15">
        <f t="shared" si="79"/>
        <v>0</v>
      </c>
      <c r="CD105" s="15">
        <f t="shared" si="79"/>
        <v>0</v>
      </c>
      <c r="CE105" s="15">
        <f t="shared" si="79"/>
        <v>0</v>
      </c>
      <c r="CF105" s="15">
        <f t="shared" si="79"/>
        <v>0</v>
      </c>
      <c r="CG105" s="15">
        <f t="shared" si="79"/>
        <v>0</v>
      </c>
      <c r="CH105" s="15">
        <f t="shared" si="79"/>
        <v>0</v>
      </c>
      <c r="CI105" s="15">
        <f t="shared" si="79"/>
        <v>0</v>
      </c>
      <c r="CJ105" s="15">
        <f t="shared" si="79"/>
        <v>0</v>
      </c>
      <c r="CK105" s="15">
        <f t="shared" si="79"/>
        <v>441</v>
      </c>
      <c r="CL105" s="15">
        <f t="shared" si="79"/>
        <v>0</v>
      </c>
      <c r="CM105" s="15">
        <f t="shared" si="79"/>
        <v>0</v>
      </c>
      <c r="CN105" s="15">
        <f t="shared" si="79"/>
        <v>2204</v>
      </c>
      <c r="CO105" s="15">
        <f t="shared" si="79"/>
        <v>0</v>
      </c>
      <c r="CP105" s="15">
        <f t="shared" si="79"/>
        <v>0</v>
      </c>
      <c r="CQ105" s="15">
        <f t="shared" si="79"/>
        <v>0</v>
      </c>
      <c r="CR105" s="15">
        <f t="shared" si="79"/>
        <v>0</v>
      </c>
      <c r="CS105" s="15">
        <f t="shared" si="79"/>
        <v>0</v>
      </c>
      <c r="CT105" s="15">
        <f t="shared" si="79"/>
        <v>0</v>
      </c>
      <c r="CU105" s="15">
        <f t="shared" si="79"/>
        <v>0</v>
      </c>
      <c r="CV105" s="15">
        <f t="shared" si="79"/>
        <v>0</v>
      </c>
      <c r="CW105" s="15">
        <f t="shared" si="79"/>
        <v>0</v>
      </c>
      <c r="CX105" s="15">
        <f t="shared" si="79"/>
        <v>0</v>
      </c>
      <c r="CY105" s="15">
        <f t="shared" si="79"/>
        <v>0</v>
      </c>
      <c r="CZ105" s="15">
        <f t="shared" si="79"/>
        <v>0</v>
      </c>
      <c r="DA105" s="15">
        <f t="shared" si="79"/>
        <v>0</v>
      </c>
      <c r="DB105" s="15">
        <f t="shared" si="79"/>
        <v>0</v>
      </c>
      <c r="DC105" s="15">
        <f t="shared" si="79"/>
        <v>0</v>
      </c>
      <c r="DD105" s="15">
        <f t="shared" si="79"/>
        <v>0</v>
      </c>
      <c r="DE105" s="15">
        <f t="shared" si="79"/>
        <v>0</v>
      </c>
      <c r="DF105" s="15">
        <f t="shared" si="79"/>
        <v>819</v>
      </c>
      <c r="DG105" s="15">
        <f t="shared" si="79"/>
        <v>0</v>
      </c>
      <c r="DH105" s="15">
        <f t="shared" si="79"/>
        <v>0</v>
      </c>
      <c r="DI105" s="15">
        <f t="shared" si="79"/>
        <v>0</v>
      </c>
      <c r="DJ105" s="15">
        <f t="shared" si="79"/>
        <v>0</v>
      </c>
      <c r="DK105" s="15">
        <f t="shared" si="79"/>
        <v>0</v>
      </c>
      <c r="DL105" s="15">
        <f t="shared" si="79"/>
        <v>0</v>
      </c>
      <c r="DM105" s="15">
        <f t="shared" si="79"/>
        <v>0</v>
      </c>
      <c r="DN105" s="15">
        <f t="shared" si="79"/>
        <v>0</v>
      </c>
      <c r="DO105" s="15">
        <f t="shared" si="79"/>
        <v>0</v>
      </c>
      <c r="DP105" s="15">
        <f t="shared" si="79"/>
        <v>0</v>
      </c>
      <c r="DQ105" s="15">
        <f t="shared" si="79"/>
        <v>0</v>
      </c>
      <c r="DR105" s="15">
        <f t="shared" si="79"/>
        <v>0</v>
      </c>
      <c r="DS105" s="15">
        <f t="shared" si="79"/>
        <v>0</v>
      </c>
      <c r="DT105" s="15">
        <f t="shared" si="79"/>
        <v>0</v>
      </c>
      <c r="DU105" s="15">
        <f t="shared" si="79"/>
        <v>0</v>
      </c>
      <c r="DV105" s="15">
        <f t="shared" si="79"/>
        <v>0</v>
      </c>
      <c r="DW105" s="15">
        <f t="shared" si="79"/>
        <v>0</v>
      </c>
      <c r="DX105" s="15">
        <f t="shared" si="79"/>
        <v>0</v>
      </c>
      <c r="DY105" s="15">
        <f t="shared" si="79"/>
        <v>0</v>
      </c>
      <c r="DZ105" s="15">
        <f t="shared" si="79"/>
        <v>0</v>
      </c>
      <c r="EA105" s="15">
        <f t="shared" ref="EA105:FX105" si="80">EA95+EA96+EA97+EA102+EA100</f>
        <v>0</v>
      </c>
      <c r="EB105" s="15">
        <f t="shared" si="80"/>
        <v>0</v>
      </c>
      <c r="EC105" s="15">
        <f t="shared" si="80"/>
        <v>0</v>
      </c>
      <c r="ED105" s="15">
        <f t="shared" si="80"/>
        <v>0</v>
      </c>
      <c r="EE105" s="15">
        <f t="shared" si="80"/>
        <v>0</v>
      </c>
      <c r="EF105" s="15">
        <f t="shared" si="80"/>
        <v>0</v>
      </c>
      <c r="EG105" s="15">
        <f t="shared" si="80"/>
        <v>0</v>
      </c>
      <c r="EH105" s="15">
        <f t="shared" si="80"/>
        <v>0</v>
      </c>
      <c r="EI105" s="15">
        <f t="shared" si="80"/>
        <v>0</v>
      </c>
      <c r="EJ105" s="15">
        <f t="shared" si="80"/>
        <v>0</v>
      </c>
      <c r="EK105" s="15">
        <f t="shared" si="80"/>
        <v>0</v>
      </c>
      <c r="EL105" s="15">
        <f t="shared" si="80"/>
        <v>0</v>
      </c>
      <c r="EM105" s="15">
        <f t="shared" si="80"/>
        <v>0</v>
      </c>
      <c r="EN105" s="15">
        <f t="shared" si="80"/>
        <v>0</v>
      </c>
      <c r="EO105" s="15">
        <f t="shared" si="80"/>
        <v>0</v>
      </c>
      <c r="EP105" s="15">
        <f t="shared" si="80"/>
        <v>0</v>
      </c>
      <c r="EQ105" s="15">
        <f t="shared" si="80"/>
        <v>90</v>
      </c>
      <c r="ER105" s="15">
        <f t="shared" si="80"/>
        <v>0</v>
      </c>
      <c r="ES105" s="15">
        <f t="shared" si="80"/>
        <v>0</v>
      </c>
      <c r="ET105" s="15">
        <f t="shared" si="80"/>
        <v>0</v>
      </c>
      <c r="EU105" s="15">
        <f t="shared" si="80"/>
        <v>0</v>
      </c>
      <c r="EV105" s="15">
        <f t="shared" si="80"/>
        <v>0</v>
      </c>
      <c r="EW105" s="15">
        <f t="shared" si="80"/>
        <v>0</v>
      </c>
      <c r="EX105" s="15">
        <f t="shared" si="80"/>
        <v>0</v>
      </c>
      <c r="EY105" s="15">
        <f t="shared" si="80"/>
        <v>0</v>
      </c>
      <c r="EZ105" s="15">
        <f t="shared" si="80"/>
        <v>0</v>
      </c>
      <c r="FA105" s="15">
        <f t="shared" si="80"/>
        <v>0</v>
      </c>
      <c r="FB105" s="15">
        <f t="shared" si="80"/>
        <v>0</v>
      </c>
      <c r="FC105" s="15">
        <f t="shared" si="80"/>
        <v>0</v>
      </c>
      <c r="FD105" s="15">
        <f t="shared" si="80"/>
        <v>0</v>
      </c>
      <c r="FE105" s="15">
        <f t="shared" si="80"/>
        <v>0</v>
      </c>
      <c r="FF105" s="15">
        <f t="shared" si="80"/>
        <v>0</v>
      </c>
      <c r="FG105" s="15">
        <f t="shared" si="80"/>
        <v>0</v>
      </c>
      <c r="FH105" s="15">
        <f t="shared" si="80"/>
        <v>0</v>
      </c>
      <c r="FI105" s="15">
        <f t="shared" si="80"/>
        <v>0</v>
      </c>
      <c r="FJ105" s="15">
        <f t="shared" si="80"/>
        <v>0</v>
      </c>
      <c r="FK105" s="15">
        <f t="shared" si="80"/>
        <v>0</v>
      </c>
      <c r="FL105" s="15">
        <f t="shared" si="80"/>
        <v>0</v>
      </c>
      <c r="FM105" s="15">
        <f t="shared" si="80"/>
        <v>0</v>
      </c>
      <c r="FN105" s="15">
        <f t="shared" si="80"/>
        <v>0</v>
      </c>
      <c r="FO105" s="15">
        <f t="shared" si="80"/>
        <v>0</v>
      </c>
      <c r="FP105" s="15">
        <f t="shared" si="80"/>
        <v>0</v>
      </c>
      <c r="FQ105" s="15">
        <f t="shared" si="80"/>
        <v>0</v>
      </c>
      <c r="FR105" s="15">
        <f t="shared" si="80"/>
        <v>0</v>
      </c>
      <c r="FS105" s="15">
        <f t="shared" si="80"/>
        <v>0</v>
      </c>
      <c r="FT105" s="15">
        <f t="shared" si="80"/>
        <v>0</v>
      </c>
      <c r="FU105" s="15">
        <f t="shared" si="80"/>
        <v>0</v>
      </c>
      <c r="FV105" s="15">
        <f t="shared" si="80"/>
        <v>0</v>
      </c>
      <c r="FW105" s="15">
        <f t="shared" si="80"/>
        <v>0</v>
      </c>
      <c r="FX105" s="15">
        <f t="shared" si="80"/>
        <v>0</v>
      </c>
      <c r="FY105" s="18"/>
      <c r="FZ105" s="18">
        <f t="shared" si="58"/>
        <v>17377</v>
      </c>
      <c r="GA105" s="4"/>
      <c r="GB105" s="18"/>
      <c r="GC105" s="18"/>
      <c r="GD105" s="18"/>
      <c r="GE105" s="18"/>
      <c r="GF105" s="18"/>
      <c r="GG105" s="21"/>
      <c r="GH105" s="15"/>
      <c r="GI105" s="15"/>
      <c r="GJ105" s="15"/>
      <c r="GK105" s="15"/>
      <c r="GL105" s="15"/>
      <c r="GM105" s="15"/>
      <c r="GN105" s="22"/>
      <c r="GO105" s="22"/>
    </row>
    <row r="106" spans="1:256" s="17" customFormat="1" ht="15.6" x14ac:dyDescent="0.3">
      <c r="A106" s="3"/>
      <c r="B106" s="47"/>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8"/>
      <c r="FZ106" s="101"/>
      <c r="GA106" s="4"/>
      <c r="GB106" s="18"/>
      <c r="GC106" s="18"/>
      <c r="GD106" s="18"/>
      <c r="GE106" s="18"/>
      <c r="GF106" s="18"/>
      <c r="GG106" s="21"/>
      <c r="GH106" s="15"/>
      <c r="GI106" s="15"/>
      <c r="GJ106" s="15"/>
      <c r="GK106" s="15"/>
      <c r="GL106" s="15"/>
      <c r="GM106" s="15"/>
      <c r="GN106" s="22"/>
      <c r="GO106" s="22"/>
    </row>
    <row r="107" spans="1:256" s="17" customFormat="1" ht="15.6" x14ac:dyDescent="0.3">
      <c r="A107" s="3"/>
      <c r="B107" s="47"/>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8"/>
      <c r="FZ107" s="18"/>
      <c r="GA107" s="4"/>
      <c r="GB107" s="18"/>
      <c r="GC107" s="18"/>
      <c r="GD107" s="18"/>
      <c r="GE107" s="18"/>
      <c r="GF107" s="18"/>
      <c r="GG107" s="21"/>
      <c r="GH107" s="15"/>
      <c r="GI107" s="15"/>
      <c r="GJ107" s="15"/>
      <c r="GK107" s="15"/>
      <c r="GL107" s="15"/>
      <c r="GM107" s="15"/>
      <c r="GN107" s="22"/>
      <c r="GO107" s="22"/>
    </row>
    <row r="108" spans="1:256" s="17" customFormat="1" ht="15.6" x14ac:dyDescent="0.3">
      <c r="A108" s="102"/>
      <c r="B108" s="103" t="s">
        <v>412</v>
      </c>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c r="EA108" s="104"/>
      <c r="EB108" s="104"/>
      <c r="EC108" s="104"/>
      <c r="ED108" s="104"/>
      <c r="EE108" s="104"/>
      <c r="EF108" s="104"/>
      <c r="EG108" s="104"/>
      <c r="EH108" s="104"/>
      <c r="EI108" s="104"/>
      <c r="EJ108" s="104"/>
      <c r="EK108" s="104"/>
      <c r="EL108" s="104"/>
      <c r="EM108" s="104"/>
      <c r="EN108" s="104"/>
      <c r="EO108" s="104"/>
      <c r="EP108" s="104"/>
      <c r="EQ108" s="104"/>
      <c r="ER108" s="104"/>
      <c r="ES108" s="104"/>
      <c r="ET108" s="104"/>
      <c r="EU108" s="104"/>
      <c r="EV108" s="104"/>
      <c r="EW108" s="104"/>
      <c r="EX108" s="104"/>
      <c r="EY108" s="104"/>
      <c r="EZ108" s="104"/>
      <c r="FA108" s="104"/>
      <c r="FB108" s="104"/>
      <c r="FC108" s="104"/>
      <c r="FD108" s="104"/>
      <c r="FE108" s="104"/>
      <c r="FF108" s="104"/>
      <c r="FG108" s="104"/>
      <c r="FH108" s="104"/>
      <c r="FI108" s="104"/>
      <c r="FJ108" s="104"/>
      <c r="FK108" s="104"/>
      <c r="FL108" s="104"/>
      <c r="FM108" s="104"/>
      <c r="FN108" s="104"/>
      <c r="FO108" s="104"/>
      <c r="FP108" s="104"/>
      <c r="FQ108" s="104"/>
      <c r="FR108" s="104"/>
      <c r="FS108" s="104"/>
      <c r="FT108" s="104"/>
      <c r="FU108" s="104"/>
      <c r="FV108" s="104"/>
      <c r="FW108" s="104"/>
      <c r="FX108" s="104"/>
      <c r="FY108" s="102"/>
      <c r="FZ108" s="100"/>
      <c r="GA108" s="31"/>
      <c r="GB108" s="104"/>
      <c r="GC108" s="104"/>
      <c r="GD108" s="104"/>
      <c r="GE108" s="102"/>
      <c r="GF108" s="102"/>
      <c r="GG108" s="102"/>
      <c r="GH108" s="102"/>
      <c r="GI108" s="102"/>
      <c r="GJ108" s="102"/>
      <c r="GK108" s="102"/>
      <c r="GL108" s="102"/>
      <c r="GM108" s="102"/>
      <c r="GN108" s="100"/>
      <c r="GO108" s="100"/>
      <c r="GP108" s="100"/>
      <c r="GQ108" s="100"/>
      <c r="GR108" s="100"/>
      <c r="GS108" s="100"/>
      <c r="GT108" s="100"/>
      <c r="GU108" s="100"/>
      <c r="GV108" s="100"/>
      <c r="GW108" s="100"/>
      <c r="GX108" s="100"/>
      <c r="GY108" s="100"/>
      <c r="GZ108" s="100"/>
      <c r="HA108" s="100"/>
      <c r="HB108" s="100"/>
      <c r="HC108" s="100"/>
      <c r="HD108" s="100"/>
      <c r="HE108" s="100"/>
      <c r="HF108" s="100"/>
      <c r="HG108" s="100"/>
      <c r="HH108" s="100"/>
      <c r="HI108" s="100"/>
      <c r="HJ108" s="100"/>
      <c r="HK108" s="100"/>
      <c r="HL108" s="100"/>
      <c r="HM108" s="100"/>
      <c r="HN108" s="100"/>
      <c r="HO108" s="100"/>
      <c r="HP108" s="100"/>
      <c r="HQ108" s="100"/>
      <c r="HR108" s="100"/>
      <c r="HS108" s="100"/>
      <c r="HT108" s="100"/>
      <c r="HU108" s="100"/>
      <c r="HV108" s="100"/>
      <c r="HW108" s="100"/>
      <c r="HX108" s="100"/>
      <c r="HY108" s="100"/>
      <c r="HZ108" s="100"/>
      <c r="IA108" s="100"/>
      <c r="IB108" s="100"/>
      <c r="IC108" s="100"/>
      <c r="ID108" s="100"/>
      <c r="IE108" s="100"/>
      <c r="IF108" s="100"/>
      <c r="IG108" s="100"/>
      <c r="IH108" s="100"/>
      <c r="II108" s="100"/>
      <c r="IJ108" s="100"/>
      <c r="IK108" s="100"/>
      <c r="IL108" s="100"/>
      <c r="IM108" s="100"/>
      <c r="IN108" s="100"/>
      <c r="IO108" s="100"/>
      <c r="IP108" s="100"/>
      <c r="IQ108" s="100"/>
      <c r="IR108" s="100"/>
      <c r="IS108" s="100"/>
      <c r="IT108" s="100"/>
      <c r="IU108" s="100"/>
      <c r="IV108" s="100"/>
    </row>
    <row r="109" spans="1:256" x14ac:dyDescent="0.25">
      <c r="A109" s="105" t="s">
        <v>413</v>
      </c>
      <c r="B109" s="21" t="s">
        <v>414</v>
      </c>
      <c r="C109" s="106">
        <f t="shared" ref="C109:BN109" si="81">IF(AND(C21&gt;0,C103&lt;=500),C103-ROUND((C21*0.65),1),0)</f>
        <v>0</v>
      </c>
      <c r="D109" s="106">
        <f t="shared" si="81"/>
        <v>0</v>
      </c>
      <c r="E109" s="106">
        <f t="shared" si="81"/>
        <v>0</v>
      </c>
      <c r="F109" s="106">
        <f t="shared" si="81"/>
        <v>0</v>
      </c>
      <c r="G109" s="106">
        <f t="shared" si="81"/>
        <v>0</v>
      </c>
      <c r="H109" s="106">
        <f t="shared" si="81"/>
        <v>0</v>
      </c>
      <c r="I109" s="106">
        <f t="shared" si="81"/>
        <v>0</v>
      </c>
      <c r="J109" s="106">
        <f t="shared" si="81"/>
        <v>0</v>
      </c>
      <c r="K109" s="106">
        <f t="shared" si="81"/>
        <v>0</v>
      </c>
      <c r="L109" s="106">
        <f t="shared" si="81"/>
        <v>0</v>
      </c>
      <c r="M109" s="106">
        <f t="shared" si="81"/>
        <v>0</v>
      </c>
      <c r="N109" s="106">
        <f t="shared" si="81"/>
        <v>0</v>
      </c>
      <c r="O109" s="106">
        <f t="shared" si="81"/>
        <v>0</v>
      </c>
      <c r="P109" s="106">
        <f t="shared" si="81"/>
        <v>0</v>
      </c>
      <c r="Q109" s="106">
        <f t="shared" si="81"/>
        <v>0</v>
      </c>
      <c r="R109" s="106">
        <f t="shared" si="81"/>
        <v>0</v>
      </c>
      <c r="S109" s="106">
        <f t="shared" si="81"/>
        <v>0</v>
      </c>
      <c r="T109" s="106">
        <f t="shared" si="81"/>
        <v>0</v>
      </c>
      <c r="U109" s="106">
        <f t="shared" si="81"/>
        <v>0</v>
      </c>
      <c r="V109" s="106">
        <f t="shared" si="81"/>
        <v>0</v>
      </c>
      <c r="W109" s="106">
        <f t="shared" si="81"/>
        <v>0</v>
      </c>
      <c r="X109" s="106">
        <f t="shared" si="81"/>
        <v>0</v>
      </c>
      <c r="Y109" s="106">
        <f t="shared" si="81"/>
        <v>0</v>
      </c>
      <c r="Z109" s="106">
        <f t="shared" si="81"/>
        <v>0</v>
      </c>
      <c r="AA109" s="106">
        <f t="shared" si="81"/>
        <v>0</v>
      </c>
      <c r="AB109" s="106">
        <f t="shared" si="81"/>
        <v>0</v>
      </c>
      <c r="AC109" s="106">
        <f t="shared" si="81"/>
        <v>0</v>
      </c>
      <c r="AD109" s="106">
        <f t="shared" si="81"/>
        <v>0</v>
      </c>
      <c r="AE109" s="106">
        <f t="shared" si="81"/>
        <v>0</v>
      </c>
      <c r="AF109" s="106">
        <f t="shared" si="81"/>
        <v>0</v>
      </c>
      <c r="AG109" s="106">
        <f t="shared" si="81"/>
        <v>0</v>
      </c>
      <c r="AH109" s="106">
        <f t="shared" si="81"/>
        <v>0</v>
      </c>
      <c r="AI109" s="106">
        <f t="shared" si="81"/>
        <v>0</v>
      </c>
      <c r="AJ109" s="106">
        <f t="shared" si="81"/>
        <v>0</v>
      </c>
      <c r="AK109" s="106">
        <f t="shared" si="81"/>
        <v>0</v>
      </c>
      <c r="AL109" s="106">
        <f t="shared" si="81"/>
        <v>0</v>
      </c>
      <c r="AM109" s="106">
        <f t="shared" si="81"/>
        <v>0</v>
      </c>
      <c r="AN109" s="106">
        <f t="shared" si="81"/>
        <v>0</v>
      </c>
      <c r="AO109" s="106">
        <f t="shared" si="81"/>
        <v>0</v>
      </c>
      <c r="AP109" s="106">
        <f t="shared" si="81"/>
        <v>0</v>
      </c>
      <c r="AQ109" s="106">
        <f t="shared" si="81"/>
        <v>0</v>
      </c>
      <c r="AR109" s="106">
        <f t="shared" si="81"/>
        <v>0</v>
      </c>
      <c r="AS109" s="106">
        <f t="shared" si="81"/>
        <v>0</v>
      </c>
      <c r="AT109" s="106">
        <f t="shared" si="81"/>
        <v>0</v>
      </c>
      <c r="AU109" s="106">
        <f t="shared" si="81"/>
        <v>0</v>
      </c>
      <c r="AV109" s="106">
        <f t="shared" si="81"/>
        <v>0</v>
      </c>
      <c r="AW109" s="106">
        <f t="shared" si="81"/>
        <v>0</v>
      </c>
      <c r="AX109" s="106">
        <f t="shared" si="81"/>
        <v>0</v>
      </c>
      <c r="AY109" s="106">
        <f t="shared" si="81"/>
        <v>0</v>
      </c>
      <c r="AZ109" s="106">
        <f t="shared" si="81"/>
        <v>0</v>
      </c>
      <c r="BA109" s="106">
        <f t="shared" si="81"/>
        <v>0</v>
      </c>
      <c r="BB109" s="106">
        <f t="shared" si="81"/>
        <v>0</v>
      </c>
      <c r="BC109" s="106">
        <f t="shared" si="81"/>
        <v>0</v>
      </c>
      <c r="BD109" s="106">
        <f t="shared" si="81"/>
        <v>0</v>
      </c>
      <c r="BE109" s="106">
        <f t="shared" si="81"/>
        <v>0</v>
      </c>
      <c r="BF109" s="106">
        <f t="shared" si="81"/>
        <v>0</v>
      </c>
      <c r="BG109" s="106">
        <f t="shared" si="81"/>
        <v>0</v>
      </c>
      <c r="BH109" s="106">
        <f t="shared" si="81"/>
        <v>0</v>
      </c>
      <c r="BI109" s="106">
        <f t="shared" si="81"/>
        <v>0</v>
      </c>
      <c r="BJ109" s="106">
        <f t="shared" si="81"/>
        <v>0</v>
      </c>
      <c r="BK109" s="106">
        <f t="shared" si="81"/>
        <v>0</v>
      </c>
      <c r="BL109" s="106">
        <f t="shared" si="81"/>
        <v>0</v>
      </c>
      <c r="BM109" s="106">
        <f t="shared" si="81"/>
        <v>0</v>
      </c>
      <c r="BN109" s="106">
        <f t="shared" si="81"/>
        <v>0</v>
      </c>
      <c r="BO109" s="106">
        <f t="shared" ref="BO109:DZ109" si="82">IF(AND(BO21&gt;0,BO103&lt;=500),BO103-ROUND((BO21*0.65),1),0)</f>
        <v>0</v>
      </c>
      <c r="BP109" s="106">
        <f t="shared" si="82"/>
        <v>0</v>
      </c>
      <c r="BQ109" s="106">
        <f t="shared" si="82"/>
        <v>0</v>
      </c>
      <c r="BR109" s="106">
        <f t="shared" si="82"/>
        <v>0</v>
      </c>
      <c r="BS109" s="106">
        <f t="shared" si="82"/>
        <v>0</v>
      </c>
      <c r="BT109" s="106">
        <f t="shared" si="82"/>
        <v>0</v>
      </c>
      <c r="BU109" s="106">
        <f t="shared" si="82"/>
        <v>0</v>
      </c>
      <c r="BV109" s="106">
        <f t="shared" si="82"/>
        <v>0</v>
      </c>
      <c r="BW109" s="106">
        <f t="shared" si="82"/>
        <v>0</v>
      </c>
      <c r="BX109" s="106">
        <f t="shared" si="82"/>
        <v>0</v>
      </c>
      <c r="BY109" s="106">
        <f t="shared" si="82"/>
        <v>0</v>
      </c>
      <c r="BZ109" s="106">
        <f t="shared" si="82"/>
        <v>0</v>
      </c>
      <c r="CA109" s="106">
        <f t="shared" si="82"/>
        <v>0</v>
      </c>
      <c r="CB109" s="106">
        <f t="shared" si="82"/>
        <v>0</v>
      </c>
      <c r="CC109" s="106">
        <f t="shared" si="82"/>
        <v>0</v>
      </c>
      <c r="CD109" s="106">
        <f t="shared" si="82"/>
        <v>0</v>
      </c>
      <c r="CE109" s="106">
        <f t="shared" si="82"/>
        <v>0</v>
      </c>
      <c r="CF109" s="106">
        <f t="shared" si="82"/>
        <v>0</v>
      </c>
      <c r="CG109" s="106">
        <f t="shared" si="82"/>
        <v>0</v>
      </c>
      <c r="CH109" s="106">
        <f t="shared" si="82"/>
        <v>0</v>
      </c>
      <c r="CI109" s="106">
        <f t="shared" si="82"/>
        <v>0</v>
      </c>
      <c r="CJ109" s="106">
        <f t="shared" si="82"/>
        <v>0</v>
      </c>
      <c r="CK109" s="106">
        <f t="shared" si="82"/>
        <v>0</v>
      </c>
      <c r="CL109" s="106">
        <f t="shared" si="82"/>
        <v>0</v>
      </c>
      <c r="CM109" s="106">
        <f t="shared" si="82"/>
        <v>0</v>
      </c>
      <c r="CN109" s="106">
        <f t="shared" si="82"/>
        <v>0</v>
      </c>
      <c r="CO109" s="106">
        <f t="shared" si="82"/>
        <v>0</v>
      </c>
      <c r="CP109" s="106">
        <f t="shared" si="82"/>
        <v>0</v>
      </c>
      <c r="CQ109" s="106">
        <f t="shared" si="82"/>
        <v>0</v>
      </c>
      <c r="CR109" s="106">
        <f t="shared" si="82"/>
        <v>0</v>
      </c>
      <c r="CS109" s="106">
        <f t="shared" si="82"/>
        <v>0</v>
      </c>
      <c r="CT109" s="106">
        <f t="shared" si="82"/>
        <v>0</v>
      </c>
      <c r="CU109" s="106">
        <f t="shared" si="82"/>
        <v>0</v>
      </c>
      <c r="CV109" s="106">
        <f t="shared" si="82"/>
        <v>0</v>
      </c>
      <c r="CW109" s="106">
        <f t="shared" si="82"/>
        <v>0</v>
      </c>
      <c r="CX109" s="106">
        <f t="shared" si="82"/>
        <v>0</v>
      </c>
      <c r="CY109" s="106">
        <f t="shared" si="82"/>
        <v>0</v>
      </c>
      <c r="CZ109" s="106">
        <f t="shared" si="82"/>
        <v>0</v>
      </c>
      <c r="DA109" s="106">
        <f t="shared" si="82"/>
        <v>0</v>
      </c>
      <c r="DB109" s="106">
        <f t="shared" si="82"/>
        <v>0</v>
      </c>
      <c r="DC109" s="106">
        <f t="shared" si="82"/>
        <v>0</v>
      </c>
      <c r="DD109" s="106">
        <f t="shared" si="82"/>
        <v>0</v>
      </c>
      <c r="DE109" s="106">
        <f t="shared" si="82"/>
        <v>0</v>
      </c>
      <c r="DF109" s="106">
        <f t="shared" si="82"/>
        <v>0</v>
      </c>
      <c r="DG109" s="106">
        <f t="shared" si="82"/>
        <v>0</v>
      </c>
      <c r="DH109" s="106">
        <f t="shared" si="82"/>
        <v>0</v>
      </c>
      <c r="DI109" s="106">
        <f t="shared" si="82"/>
        <v>0</v>
      </c>
      <c r="DJ109" s="106">
        <f t="shared" si="82"/>
        <v>0</v>
      </c>
      <c r="DK109" s="106">
        <f t="shared" si="82"/>
        <v>0</v>
      </c>
      <c r="DL109" s="106">
        <f t="shared" si="82"/>
        <v>0</v>
      </c>
      <c r="DM109" s="106">
        <f t="shared" si="82"/>
        <v>242.2</v>
      </c>
      <c r="DN109" s="106">
        <f t="shared" si="82"/>
        <v>0</v>
      </c>
      <c r="DO109" s="106">
        <f t="shared" si="82"/>
        <v>0</v>
      </c>
      <c r="DP109" s="106">
        <f t="shared" si="82"/>
        <v>0</v>
      </c>
      <c r="DQ109" s="106">
        <f t="shared" si="82"/>
        <v>0</v>
      </c>
      <c r="DR109" s="106">
        <f t="shared" si="82"/>
        <v>0</v>
      </c>
      <c r="DS109" s="106">
        <f t="shared" si="82"/>
        <v>0</v>
      </c>
      <c r="DT109" s="106">
        <f t="shared" si="82"/>
        <v>0</v>
      </c>
      <c r="DU109" s="106">
        <f t="shared" si="82"/>
        <v>0</v>
      </c>
      <c r="DV109" s="106">
        <f t="shared" si="82"/>
        <v>0</v>
      </c>
      <c r="DW109" s="106">
        <f t="shared" si="82"/>
        <v>0</v>
      </c>
      <c r="DX109" s="106">
        <f t="shared" si="82"/>
        <v>0</v>
      </c>
      <c r="DY109" s="106">
        <f t="shared" si="82"/>
        <v>0</v>
      </c>
      <c r="DZ109" s="106">
        <f t="shared" si="82"/>
        <v>0</v>
      </c>
      <c r="EA109" s="106">
        <f t="shared" ref="EA109:FX109" si="83">IF(AND(EA21&gt;0,EA103&lt;=500),EA103-ROUND((EA21*0.65),1),0)</f>
        <v>0</v>
      </c>
      <c r="EB109" s="106">
        <f t="shared" si="83"/>
        <v>0</v>
      </c>
      <c r="EC109" s="106">
        <f t="shared" si="83"/>
        <v>0</v>
      </c>
      <c r="ED109" s="106">
        <f t="shared" si="83"/>
        <v>0</v>
      </c>
      <c r="EE109" s="106">
        <f t="shared" si="83"/>
        <v>0</v>
      </c>
      <c r="EF109" s="106">
        <f t="shared" si="83"/>
        <v>0</v>
      </c>
      <c r="EG109" s="106">
        <f t="shared" si="83"/>
        <v>0</v>
      </c>
      <c r="EH109" s="106">
        <f t="shared" si="83"/>
        <v>0</v>
      </c>
      <c r="EI109" s="106">
        <f t="shared" si="83"/>
        <v>0</v>
      </c>
      <c r="EJ109" s="106">
        <f t="shared" si="83"/>
        <v>0</v>
      </c>
      <c r="EK109" s="106">
        <f t="shared" si="83"/>
        <v>0</v>
      </c>
      <c r="EL109" s="106">
        <f t="shared" si="83"/>
        <v>0</v>
      </c>
      <c r="EM109" s="106">
        <f t="shared" si="83"/>
        <v>0</v>
      </c>
      <c r="EN109" s="106">
        <f t="shared" si="83"/>
        <v>0</v>
      </c>
      <c r="EO109" s="106">
        <f t="shared" si="83"/>
        <v>0</v>
      </c>
      <c r="EP109" s="106">
        <f t="shared" si="83"/>
        <v>0</v>
      </c>
      <c r="EQ109" s="106">
        <f t="shared" si="83"/>
        <v>0</v>
      </c>
      <c r="ER109" s="106">
        <f t="shared" si="83"/>
        <v>0</v>
      </c>
      <c r="ES109" s="106">
        <f t="shared" si="83"/>
        <v>0</v>
      </c>
      <c r="ET109" s="106">
        <f t="shared" si="83"/>
        <v>172.8</v>
      </c>
      <c r="EU109" s="106">
        <f t="shared" si="83"/>
        <v>0</v>
      </c>
      <c r="EV109" s="106">
        <f t="shared" si="83"/>
        <v>0</v>
      </c>
      <c r="EW109" s="106">
        <f t="shared" si="83"/>
        <v>0</v>
      </c>
      <c r="EX109" s="106">
        <f t="shared" si="83"/>
        <v>0</v>
      </c>
      <c r="EY109" s="106">
        <f t="shared" si="83"/>
        <v>0</v>
      </c>
      <c r="EZ109" s="106">
        <f t="shared" si="83"/>
        <v>0</v>
      </c>
      <c r="FA109" s="106">
        <f t="shared" si="83"/>
        <v>0</v>
      </c>
      <c r="FB109" s="106">
        <f t="shared" si="83"/>
        <v>0</v>
      </c>
      <c r="FC109" s="106">
        <f t="shared" si="83"/>
        <v>0</v>
      </c>
      <c r="FD109" s="106">
        <f t="shared" si="83"/>
        <v>0</v>
      </c>
      <c r="FE109" s="106">
        <f t="shared" si="83"/>
        <v>0</v>
      </c>
      <c r="FF109" s="106">
        <f t="shared" si="83"/>
        <v>0</v>
      </c>
      <c r="FG109" s="106">
        <f t="shared" si="83"/>
        <v>0</v>
      </c>
      <c r="FH109" s="106">
        <f t="shared" si="83"/>
        <v>0</v>
      </c>
      <c r="FI109" s="106">
        <f t="shared" si="83"/>
        <v>0</v>
      </c>
      <c r="FJ109" s="106">
        <f t="shared" si="83"/>
        <v>0</v>
      </c>
      <c r="FK109" s="106">
        <f t="shared" si="83"/>
        <v>0</v>
      </c>
      <c r="FL109" s="106">
        <f t="shared" si="83"/>
        <v>0</v>
      </c>
      <c r="FM109" s="106">
        <f t="shared" si="83"/>
        <v>0</v>
      </c>
      <c r="FN109" s="106">
        <f t="shared" si="83"/>
        <v>0</v>
      </c>
      <c r="FO109" s="106">
        <f t="shared" si="83"/>
        <v>0</v>
      </c>
      <c r="FP109" s="106">
        <f t="shared" si="83"/>
        <v>0</v>
      </c>
      <c r="FQ109" s="106">
        <f t="shared" si="83"/>
        <v>0</v>
      </c>
      <c r="FR109" s="106">
        <f t="shared" si="83"/>
        <v>0</v>
      </c>
      <c r="FS109" s="106">
        <f t="shared" si="83"/>
        <v>0</v>
      </c>
      <c r="FT109" s="106">
        <f t="shared" si="83"/>
        <v>0</v>
      </c>
      <c r="FU109" s="106">
        <f t="shared" si="83"/>
        <v>0</v>
      </c>
      <c r="FV109" s="106">
        <f t="shared" si="83"/>
        <v>0</v>
      </c>
      <c r="FW109" s="106">
        <f t="shared" si="83"/>
        <v>0</v>
      </c>
      <c r="FX109" s="106">
        <f t="shared" si="83"/>
        <v>0</v>
      </c>
      <c r="FY109" s="38"/>
      <c r="FZ109" s="18">
        <f>SUM(C109:FY109)</f>
        <v>415</v>
      </c>
      <c r="GA109" s="31"/>
      <c r="GB109" s="20"/>
      <c r="GC109" s="18"/>
      <c r="GD109" s="18"/>
      <c r="GE109" s="97"/>
      <c r="GF109" s="97"/>
      <c r="GG109" s="16"/>
      <c r="GH109" s="16"/>
      <c r="GI109" s="16"/>
      <c r="GJ109" s="16"/>
      <c r="GK109" s="16"/>
      <c r="GL109" s="16"/>
      <c r="GM109" s="16"/>
    </row>
    <row r="110" spans="1:256" s="100" customFormat="1" x14ac:dyDescent="0.25">
      <c r="A110" s="4"/>
      <c r="B110" s="21" t="s">
        <v>415</v>
      </c>
      <c r="C110" s="107"/>
      <c r="D110" s="107"/>
      <c r="E110" s="107"/>
      <c r="F110" s="107"/>
      <c r="G110" s="107">
        <v>1.1217999999999999</v>
      </c>
      <c r="H110" s="107"/>
      <c r="I110" s="107"/>
      <c r="J110" s="107"/>
      <c r="K110" s="107"/>
      <c r="L110" s="107"/>
      <c r="M110" s="107"/>
      <c r="N110" s="107"/>
      <c r="O110" s="107"/>
      <c r="P110" s="107"/>
      <c r="Q110" s="107"/>
      <c r="R110" s="107"/>
      <c r="S110" s="107"/>
      <c r="T110" s="107"/>
      <c r="U110" s="107"/>
      <c r="V110" s="107"/>
      <c r="W110" s="108"/>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107"/>
      <c r="BG110" s="107"/>
      <c r="BH110" s="107"/>
      <c r="BI110" s="107"/>
      <c r="BJ110" s="107"/>
      <c r="BK110" s="107"/>
      <c r="BL110" s="107"/>
      <c r="BM110" s="107"/>
      <c r="BN110" s="107"/>
      <c r="BO110" s="107"/>
      <c r="BP110" s="107"/>
      <c r="BQ110" s="107"/>
      <c r="BR110" s="107"/>
      <c r="BS110" s="107"/>
      <c r="BT110" s="107"/>
      <c r="BU110" s="107"/>
      <c r="BV110" s="107"/>
      <c r="BW110" s="107"/>
      <c r="BX110" s="107"/>
      <c r="BY110" s="107"/>
      <c r="BZ110" s="107"/>
      <c r="CA110" s="107"/>
      <c r="CB110" s="107"/>
      <c r="CC110" s="107"/>
      <c r="CD110" s="107"/>
      <c r="CE110" s="107"/>
      <c r="CF110" s="107"/>
      <c r="CG110" s="107"/>
      <c r="CH110" s="107"/>
      <c r="CI110" s="107"/>
      <c r="CJ110" s="107"/>
      <c r="CK110" s="107"/>
      <c r="CL110" s="107"/>
      <c r="CM110" s="107"/>
      <c r="CN110" s="107"/>
      <c r="CO110" s="107"/>
      <c r="CP110" s="107"/>
      <c r="CQ110" s="107"/>
      <c r="CR110" s="107"/>
      <c r="CS110" s="107"/>
      <c r="CT110" s="107"/>
      <c r="CU110" s="107"/>
      <c r="CV110" s="107"/>
      <c r="CW110" s="107"/>
      <c r="CX110" s="107"/>
      <c r="CY110" s="107"/>
      <c r="CZ110" s="107"/>
      <c r="DA110" s="107"/>
      <c r="DB110" s="107"/>
      <c r="DC110" s="107"/>
      <c r="DD110" s="107"/>
      <c r="DE110" s="107"/>
      <c r="DF110" s="107"/>
      <c r="DG110" s="107"/>
      <c r="DH110" s="107"/>
      <c r="DI110" s="107"/>
      <c r="DJ110" s="107"/>
      <c r="DK110" s="107"/>
      <c r="DL110" s="107"/>
      <c r="DM110" s="107"/>
      <c r="DN110" s="107"/>
      <c r="DO110" s="107"/>
      <c r="DP110" s="107"/>
      <c r="DQ110" s="107"/>
      <c r="DR110" s="107"/>
      <c r="DS110" s="107"/>
      <c r="DT110" s="107"/>
      <c r="DU110" s="107"/>
      <c r="DV110" s="107"/>
      <c r="DW110" s="107"/>
      <c r="DX110" s="107"/>
      <c r="DY110" s="107"/>
      <c r="DZ110" s="107"/>
      <c r="EA110" s="107"/>
      <c r="EB110" s="107"/>
      <c r="EC110" s="107"/>
      <c r="ED110" s="107"/>
      <c r="EE110" s="107"/>
      <c r="EF110" s="107"/>
      <c r="EG110" s="107"/>
      <c r="EH110" s="107"/>
      <c r="EI110" s="107"/>
      <c r="EJ110" s="107"/>
      <c r="EK110" s="107"/>
      <c r="EL110" s="107"/>
      <c r="EM110" s="107"/>
      <c r="EN110" s="107"/>
      <c r="EO110" s="107"/>
      <c r="EP110" s="107"/>
      <c r="EQ110" s="107"/>
      <c r="ER110" s="107"/>
      <c r="ES110" s="107"/>
      <c r="ET110" s="106"/>
      <c r="EU110" s="107"/>
      <c r="EV110" s="107"/>
      <c r="EW110" s="107"/>
      <c r="EX110" s="107"/>
      <c r="EY110" s="107"/>
      <c r="EZ110" s="107"/>
      <c r="FA110" s="107"/>
      <c r="FB110" s="107"/>
      <c r="FC110" s="107"/>
      <c r="FD110" s="107"/>
      <c r="FE110" s="107"/>
      <c r="FF110" s="107"/>
      <c r="FG110" s="107"/>
      <c r="FH110" s="107"/>
      <c r="FI110" s="107"/>
      <c r="FJ110" s="107"/>
      <c r="FK110" s="107"/>
      <c r="FL110" s="107"/>
      <c r="FM110" s="107"/>
      <c r="FN110" s="107"/>
      <c r="FO110" s="107"/>
      <c r="FP110" s="107"/>
      <c r="FQ110" s="107"/>
      <c r="FR110" s="107"/>
      <c r="FS110" s="107"/>
      <c r="FT110" s="108"/>
      <c r="FU110" s="107"/>
      <c r="FV110" s="107"/>
      <c r="FW110" s="107"/>
      <c r="FX110" s="107"/>
      <c r="FY110" s="38"/>
      <c r="FZ110" s="97"/>
      <c r="GA110" s="31"/>
      <c r="GB110" s="20"/>
      <c r="GC110" s="18"/>
      <c r="GD110" s="18"/>
      <c r="GE110" s="97"/>
      <c r="GF110" s="97"/>
      <c r="GG110" s="16"/>
      <c r="GH110" s="16"/>
      <c r="GI110" s="16"/>
      <c r="GJ110" s="16"/>
      <c r="GK110" s="16"/>
      <c r="GL110" s="16"/>
      <c r="GM110" s="16"/>
      <c r="GN110" s="109"/>
      <c r="GO110" s="109"/>
      <c r="GP110" s="109"/>
      <c r="GQ110" s="109"/>
      <c r="GR110" s="109"/>
      <c r="GS110" s="109"/>
      <c r="GT110" s="109"/>
      <c r="GU110" s="109"/>
      <c r="GV110"/>
      <c r="GW110"/>
      <c r="GX110"/>
      <c r="GY110"/>
      <c r="GZ110"/>
      <c r="HA110"/>
      <c r="HB110"/>
      <c r="HC110"/>
      <c r="HD110"/>
      <c r="HE110"/>
      <c r="HF110"/>
      <c r="HG110"/>
      <c r="HH110"/>
      <c r="HI110"/>
      <c r="HJ110"/>
      <c r="HK110"/>
      <c r="HL110"/>
      <c r="HM110"/>
      <c r="HN110"/>
      <c r="HO110"/>
      <c r="HP110"/>
      <c r="HQ110"/>
      <c r="HR110"/>
      <c r="HS110"/>
      <c r="HT110"/>
      <c r="HU110"/>
      <c r="HV110"/>
      <c r="HW110"/>
      <c r="HX110"/>
      <c r="HY110"/>
      <c r="HZ110"/>
      <c r="IA110"/>
      <c r="IB110"/>
      <c r="IC110"/>
      <c r="ID110"/>
      <c r="IE110"/>
      <c r="IF110"/>
      <c r="IG110"/>
      <c r="IH110"/>
      <c r="II110"/>
      <c r="IJ110"/>
      <c r="IK110"/>
      <c r="IL110"/>
      <c r="IM110"/>
      <c r="IN110"/>
      <c r="IO110"/>
      <c r="IP110"/>
      <c r="IQ110"/>
      <c r="IR110"/>
      <c r="IS110"/>
      <c r="IT110"/>
      <c r="IU110"/>
      <c r="IV110"/>
    </row>
    <row r="111" spans="1:256" x14ac:dyDescent="0.25">
      <c r="A111" s="105" t="s">
        <v>416</v>
      </c>
      <c r="B111" s="13" t="s">
        <v>417</v>
      </c>
      <c r="C111" s="31">
        <f t="shared" ref="C111:BN111" si="84">IF(C109&gt;0,ROUND(IF(C109&lt;276,((276-C109)*0.00376159)+1.5457,IF(C109&lt;459,((459-C109)*0.00167869)+1.2385,IF(C109&lt;1027,((1027-C109)*0.00020599)+1.1215,0))),4),0)</f>
        <v>0</v>
      </c>
      <c r="D111" s="31">
        <f t="shared" si="84"/>
        <v>0</v>
      </c>
      <c r="E111" s="31">
        <f t="shared" si="84"/>
        <v>0</v>
      </c>
      <c r="F111" s="31">
        <f t="shared" si="84"/>
        <v>0</v>
      </c>
      <c r="G111" s="31">
        <f t="shared" si="84"/>
        <v>0</v>
      </c>
      <c r="H111" s="31">
        <f t="shared" si="84"/>
        <v>0</v>
      </c>
      <c r="I111" s="31">
        <f t="shared" si="84"/>
        <v>0</v>
      </c>
      <c r="J111" s="31">
        <f t="shared" si="84"/>
        <v>0</v>
      </c>
      <c r="K111" s="31">
        <f t="shared" si="84"/>
        <v>0</v>
      </c>
      <c r="L111" s="31">
        <f t="shared" si="84"/>
        <v>0</v>
      </c>
      <c r="M111" s="31">
        <f t="shared" si="84"/>
        <v>0</v>
      </c>
      <c r="N111" s="31">
        <f t="shared" si="84"/>
        <v>0</v>
      </c>
      <c r="O111" s="31">
        <f t="shared" si="84"/>
        <v>0</v>
      </c>
      <c r="P111" s="31">
        <f t="shared" si="84"/>
        <v>0</v>
      </c>
      <c r="Q111" s="31">
        <f t="shared" si="84"/>
        <v>0</v>
      </c>
      <c r="R111" s="31">
        <f t="shared" si="84"/>
        <v>0</v>
      </c>
      <c r="S111" s="31">
        <f t="shared" si="84"/>
        <v>0</v>
      </c>
      <c r="T111" s="31">
        <f t="shared" si="84"/>
        <v>0</v>
      </c>
      <c r="U111" s="31">
        <f t="shared" si="84"/>
        <v>0</v>
      </c>
      <c r="V111" s="31">
        <f t="shared" si="84"/>
        <v>0</v>
      </c>
      <c r="W111" s="30">
        <f t="shared" si="84"/>
        <v>0</v>
      </c>
      <c r="X111" s="31">
        <f t="shared" si="84"/>
        <v>0</v>
      </c>
      <c r="Y111" s="31">
        <f t="shared" si="84"/>
        <v>0</v>
      </c>
      <c r="Z111" s="31">
        <f t="shared" si="84"/>
        <v>0</v>
      </c>
      <c r="AA111" s="31">
        <f t="shared" si="84"/>
        <v>0</v>
      </c>
      <c r="AB111" s="31">
        <f t="shared" si="84"/>
        <v>0</v>
      </c>
      <c r="AC111" s="31">
        <f t="shared" si="84"/>
        <v>0</v>
      </c>
      <c r="AD111" s="31">
        <f t="shared" si="84"/>
        <v>0</v>
      </c>
      <c r="AE111" s="31">
        <f t="shared" si="84"/>
        <v>0</v>
      </c>
      <c r="AF111" s="31">
        <f t="shared" si="84"/>
        <v>0</v>
      </c>
      <c r="AG111" s="31">
        <f t="shared" si="84"/>
        <v>0</v>
      </c>
      <c r="AH111" s="31">
        <f t="shared" si="84"/>
        <v>0</v>
      </c>
      <c r="AI111" s="31">
        <f t="shared" si="84"/>
        <v>0</v>
      </c>
      <c r="AJ111" s="31">
        <f t="shared" si="84"/>
        <v>0</v>
      </c>
      <c r="AK111" s="31">
        <f t="shared" si="84"/>
        <v>0</v>
      </c>
      <c r="AL111" s="31">
        <f t="shared" si="84"/>
        <v>0</v>
      </c>
      <c r="AM111" s="31">
        <f t="shared" si="84"/>
        <v>0</v>
      </c>
      <c r="AN111" s="31">
        <f t="shared" si="84"/>
        <v>0</v>
      </c>
      <c r="AO111" s="31">
        <f t="shared" si="84"/>
        <v>0</v>
      </c>
      <c r="AP111" s="31">
        <f t="shared" si="84"/>
        <v>0</v>
      </c>
      <c r="AQ111" s="31">
        <f t="shared" si="84"/>
        <v>0</v>
      </c>
      <c r="AR111" s="31">
        <f t="shared" si="84"/>
        <v>0</v>
      </c>
      <c r="AS111" s="31">
        <f t="shared" si="84"/>
        <v>0</v>
      </c>
      <c r="AT111" s="31">
        <f t="shared" si="84"/>
        <v>0</v>
      </c>
      <c r="AU111" s="31">
        <f t="shared" si="84"/>
        <v>0</v>
      </c>
      <c r="AV111" s="31">
        <f t="shared" si="84"/>
        <v>0</v>
      </c>
      <c r="AW111" s="31">
        <f t="shared" si="84"/>
        <v>0</v>
      </c>
      <c r="AX111" s="31">
        <f t="shared" si="84"/>
        <v>0</v>
      </c>
      <c r="AY111" s="31">
        <f t="shared" si="84"/>
        <v>0</v>
      </c>
      <c r="AZ111" s="31">
        <f t="shared" si="84"/>
        <v>0</v>
      </c>
      <c r="BA111" s="31">
        <f t="shared" si="84"/>
        <v>0</v>
      </c>
      <c r="BB111" s="31">
        <f t="shared" si="84"/>
        <v>0</v>
      </c>
      <c r="BC111" s="31">
        <f t="shared" si="84"/>
        <v>0</v>
      </c>
      <c r="BD111" s="31">
        <f t="shared" si="84"/>
        <v>0</v>
      </c>
      <c r="BE111" s="31">
        <f t="shared" si="84"/>
        <v>0</v>
      </c>
      <c r="BF111" s="31">
        <f t="shared" si="84"/>
        <v>0</v>
      </c>
      <c r="BG111" s="31">
        <f t="shared" si="84"/>
        <v>0</v>
      </c>
      <c r="BH111" s="31">
        <f t="shared" si="84"/>
        <v>0</v>
      </c>
      <c r="BI111" s="31">
        <f t="shared" si="84"/>
        <v>0</v>
      </c>
      <c r="BJ111" s="31">
        <f t="shared" si="84"/>
        <v>0</v>
      </c>
      <c r="BK111" s="31">
        <f t="shared" si="84"/>
        <v>0</v>
      </c>
      <c r="BL111" s="31">
        <f t="shared" si="84"/>
        <v>0</v>
      </c>
      <c r="BM111" s="31">
        <f t="shared" si="84"/>
        <v>0</v>
      </c>
      <c r="BN111" s="31">
        <f t="shared" si="84"/>
        <v>0</v>
      </c>
      <c r="BO111" s="31">
        <f t="shared" ref="BO111:DZ111" si="85">IF(BO109&gt;0,ROUND(IF(BO109&lt;276,((276-BO109)*0.00376159)+1.5457,IF(BO109&lt;459,((459-BO109)*0.00167869)+1.2385,IF(BO109&lt;1027,((1027-BO109)*0.00020599)+1.1215,0))),4),0)</f>
        <v>0</v>
      </c>
      <c r="BP111" s="31">
        <f t="shared" si="85"/>
        <v>0</v>
      </c>
      <c r="BQ111" s="31">
        <f t="shared" si="85"/>
        <v>0</v>
      </c>
      <c r="BR111" s="31">
        <f t="shared" si="85"/>
        <v>0</v>
      </c>
      <c r="BS111" s="31">
        <f t="shared" si="85"/>
        <v>0</v>
      </c>
      <c r="BT111" s="31">
        <f t="shared" si="85"/>
        <v>0</v>
      </c>
      <c r="BU111" s="31">
        <f t="shared" si="85"/>
        <v>0</v>
      </c>
      <c r="BV111" s="31">
        <f t="shared" si="85"/>
        <v>0</v>
      </c>
      <c r="BW111" s="31">
        <f t="shared" si="85"/>
        <v>0</v>
      </c>
      <c r="BX111" s="31">
        <f t="shared" si="85"/>
        <v>0</v>
      </c>
      <c r="BY111" s="31">
        <f t="shared" si="85"/>
        <v>0</v>
      </c>
      <c r="BZ111" s="31">
        <f t="shared" si="85"/>
        <v>0</v>
      </c>
      <c r="CA111" s="31">
        <f t="shared" si="85"/>
        <v>0</v>
      </c>
      <c r="CB111" s="31">
        <f t="shared" si="85"/>
        <v>0</v>
      </c>
      <c r="CC111" s="31">
        <f t="shared" si="85"/>
        <v>0</v>
      </c>
      <c r="CD111" s="31">
        <f t="shared" si="85"/>
        <v>0</v>
      </c>
      <c r="CE111" s="31">
        <f t="shared" si="85"/>
        <v>0</v>
      </c>
      <c r="CF111" s="31">
        <f t="shared" si="85"/>
        <v>0</v>
      </c>
      <c r="CG111" s="31">
        <f t="shared" si="85"/>
        <v>0</v>
      </c>
      <c r="CH111" s="31">
        <f t="shared" si="85"/>
        <v>0</v>
      </c>
      <c r="CI111" s="31">
        <f t="shared" si="85"/>
        <v>0</v>
      </c>
      <c r="CJ111" s="31">
        <f t="shared" si="85"/>
        <v>0</v>
      </c>
      <c r="CK111" s="31">
        <f t="shared" si="85"/>
        <v>0</v>
      </c>
      <c r="CL111" s="31">
        <f t="shared" si="85"/>
        <v>0</v>
      </c>
      <c r="CM111" s="31">
        <f t="shared" si="85"/>
        <v>0</v>
      </c>
      <c r="CN111" s="31">
        <f t="shared" si="85"/>
        <v>0</v>
      </c>
      <c r="CO111" s="31">
        <f t="shared" si="85"/>
        <v>0</v>
      </c>
      <c r="CP111" s="31">
        <f t="shared" si="85"/>
        <v>0</v>
      </c>
      <c r="CQ111" s="31">
        <f t="shared" si="85"/>
        <v>0</v>
      </c>
      <c r="CR111" s="31">
        <f t="shared" si="85"/>
        <v>0</v>
      </c>
      <c r="CS111" s="31">
        <f t="shared" si="85"/>
        <v>0</v>
      </c>
      <c r="CT111" s="31">
        <f t="shared" si="85"/>
        <v>0</v>
      </c>
      <c r="CU111" s="31">
        <f t="shared" si="85"/>
        <v>0</v>
      </c>
      <c r="CV111" s="31">
        <f t="shared" si="85"/>
        <v>0</v>
      </c>
      <c r="CW111" s="31">
        <f t="shared" si="85"/>
        <v>0</v>
      </c>
      <c r="CX111" s="31">
        <f t="shared" si="85"/>
        <v>0</v>
      </c>
      <c r="CY111" s="31">
        <f t="shared" si="85"/>
        <v>0</v>
      </c>
      <c r="CZ111" s="31">
        <f t="shared" si="85"/>
        <v>0</v>
      </c>
      <c r="DA111" s="31">
        <f t="shared" si="85"/>
        <v>0</v>
      </c>
      <c r="DB111" s="31">
        <f t="shared" si="85"/>
        <v>0</v>
      </c>
      <c r="DC111" s="31">
        <f t="shared" si="85"/>
        <v>0</v>
      </c>
      <c r="DD111" s="31">
        <f t="shared" si="85"/>
        <v>0</v>
      </c>
      <c r="DE111" s="31">
        <f t="shared" si="85"/>
        <v>0</v>
      </c>
      <c r="DF111" s="31">
        <f t="shared" si="85"/>
        <v>0</v>
      </c>
      <c r="DG111" s="31">
        <f t="shared" si="85"/>
        <v>0</v>
      </c>
      <c r="DH111" s="31">
        <f t="shared" si="85"/>
        <v>0</v>
      </c>
      <c r="DI111" s="31">
        <f t="shared" si="85"/>
        <v>0</v>
      </c>
      <c r="DJ111" s="31">
        <f t="shared" si="85"/>
        <v>0</v>
      </c>
      <c r="DK111" s="31">
        <f t="shared" si="85"/>
        <v>0</v>
      </c>
      <c r="DL111" s="31">
        <f t="shared" si="85"/>
        <v>0</v>
      </c>
      <c r="DM111" s="31">
        <f t="shared" si="85"/>
        <v>1.6728000000000001</v>
      </c>
      <c r="DN111" s="31">
        <f t="shared" si="85"/>
        <v>0</v>
      </c>
      <c r="DO111" s="31">
        <f t="shared" si="85"/>
        <v>0</v>
      </c>
      <c r="DP111" s="31">
        <f t="shared" si="85"/>
        <v>0</v>
      </c>
      <c r="DQ111" s="31">
        <f t="shared" si="85"/>
        <v>0</v>
      </c>
      <c r="DR111" s="31">
        <f t="shared" si="85"/>
        <v>0</v>
      </c>
      <c r="DS111" s="31">
        <f t="shared" si="85"/>
        <v>0</v>
      </c>
      <c r="DT111" s="31">
        <f t="shared" si="85"/>
        <v>0</v>
      </c>
      <c r="DU111" s="31">
        <f t="shared" si="85"/>
        <v>0</v>
      </c>
      <c r="DV111" s="31">
        <f t="shared" si="85"/>
        <v>0</v>
      </c>
      <c r="DW111" s="31">
        <f t="shared" si="85"/>
        <v>0</v>
      </c>
      <c r="DX111" s="31">
        <f t="shared" si="85"/>
        <v>0</v>
      </c>
      <c r="DY111" s="31">
        <f t="shared" si="85"/>
        <v>0</v>
      </c>
      <c r="DZ111" s="31">
        <f t="shared" si="85"/>
        <v>0</v>
      </c>
      <c r="EA111" s="31">
        <f t="shared" ref="EA111:FX111" si="86">IF(EA109&gt;0,ROUND(IF(EA109&lt;276,((276-EA109)*0.00376159)+1.5457,IF(EA109&lt;459,((459-EA109)*0.00167869)+1.2385,IF(EA109&lt;1027,((1027-EA109)*0.00020599)+1.1215,0))),4),0)</f>
        <v>0</v>
      </c>
      <c r="EB111" s="31">
        <f t="shared" si="86"/>
        <v>0</v>
      </c>
      <c r="EC111" s="31">
        <f t="shared" si="86"/>
        <v>0</v>
      </c>
      <c r="ED111" s="31">
        <f t="shared" si="86"/>
        <v>0</v>
      </c>
      <c r="EE111" s="31">
        <f t="shared" si="86"/>
        <v>0</v>
      </c>
      <c r="EF111" s="31">
        <f t="shared" si="86"/>
        <v>0</v>
      </c>
      <c r="EG111" s="31">
        <f t="shared" si="86"/>
        <v>0</v>
      </c>
      <c r="EH111" s="31">
        <f t="shared" si="86"/>
        <v>0</v>
      </c>
      <c r="EI111" s="31">
        <f t="shared" si="86"/>
        <v>0</v>
      </c>
      <c r="EJ111" s="31">
        <f t="shared" si="86"/>
        <v>0</v>
      </c>
      <c r="EK111" s="31">
        <f t="shared" si="86"/>
        <v>0</v>
      </c>
      <c r="EL111" s="31">
        <f t="shared" si="86"/>
        <v>0</v>
      </c>
      <c r="EM111" s="31">
        <f t="shared" si="86"/>
        <v>0</v>
      </c>
      <c r="EN111" s="31">
        <f t="shared" si="86"/>
        <v>0</v>
      </c>
      <c r="EO111" s="31">
        <f t="shared" si="86"/>
        <v>0</v>
      </c>
      <c r="EP111" s="31">
        <f t="shared" si="86"/>
        <v>0</v>
      </c>
      <c r="EQ111" s="31">
        <f t="shared" si="86"/>
        <v>0</v>
      </c>
      <c r="ER111" s="31">
        <f t="shared" si="86"/>
        <v>0</v>
      </c>
      <c r="ES111" s="31">
        <f t="shared" si="86"/>
        <v>0</v>
      </c>
      <c r="ET111" s="31">
        <f t="shared" si="86"/>
        <v>1.9339</v>
      </c>
      <c r="EU111" s="31">
        <f t="shared" si="86"/>
        <v>0</v>
      </c>
      <c r="EV111" s="31">
        <f t="shared" si="86"/>
        <v>0</v>
      </c>
      <c r="EW111" s="31">
        <f t="shared" si="86"/>
        <v>0</v>
      </c>
      <c r="EX111" s="31">
        <f t="shared" si="86"/>
        <v>0</v>
      </c>
      <c r="EY111" s="31">
        <f t="shared" si="86"/>
        <v>0</v>
      </c>
      <c r="EZ111" s="31">
        <f t="shared" si="86"/>
        <v>0</v>
      </c>
      <c r="FA111" s="31">
        <f t="shared" si="86"/>
        <v>0</v>
      </c>
      <c r="FB111" s="31">
        <f t="shared" si="86"/>
        <v>0</v>
      </c>
      <c r="FC111" s="31">
        <f t="shared" si="86"/>
        <v>0</v>
      </c>
      <c r="FD111" s="31">
        <f t="shared" si="86"/>
        <v>0</v>
      </c>
      <c r="FE111" s="31">
        <f t="shared" si="86"/>
        <v>0</v>
      </c>
      <c r="FF111" s="31">
        <f t="shared" si="86"/>
        <v>0</v>
      </c>
      <c r="FG111" s="31">
        <f t="shared" si="86"/>
        <v>0</v>
      </c>
      <c r="FH111" s="31">
        <f t="shared" si="86"/>
        <v>0</v>
      </c>
      <c r="FI111" s="31">
        <f t="shared" si="86"/>
        <v>0</v>
      </c>
      <c r="FJ111" s="31">
        <f t="shared" si="86"/>
        <v>0</v>
      </c>
      <c r="FK111" s="31">
        <f t="shared" si="86"/>
        <v>0</v>
      </c>
      <c r="FL111" s="31">
        <f t="shared" si="86"/>
        <v>0</v>
      </c>
      <c r="FM111" s="31">
        <f t="shared" si="86"/>
        <v>0</v>
      </c>
      <c r="FN111" s="31">
        <f t="shared" si="86"/>
        <v>0</v>
      </c>
      <c r="FO111" s="31">
        <f t="shared" si="86"/>
        <v>0</v>
      </c>
      <c r="FP111" s="31">
        <f t="shared" si="86"/>
        <v>0</v>
      </c>
      <c r="FQ111" s="31">
        <f t="shared" si="86"/>
        <v>0</v>
      </c>
      <c r="FR111" s="31">
        <f t="shared" si="86"/>
        <v>0</v>
      </c>
      <c r="FS111" s="31">
        <f t="shared" si="86"/>
        <v>0</v>
      </c>
      <c r="FT111" s="30">
        <f t="shared" si="86"/>
        <v>0</v>
      </c>
      <c r="FU111" s="31">
        <f t="shared" si="86"/>
        <v>0</v>
      </c>
      <c r="FV111" s="31">
        <f t="shared" si="86"/>
        <v>0</v>
      </c>
      <c r="FW111" s="31">
        <f t="shared" si="86"/>
        <v>0</v>
      </c>
      <c r="FX111" s="31">
        <f t="shared" si="86"/>
        <v>0</v>
      </c>
      <c r="FY111" s="110"/>
      <c r="FZ111" s="4"/>
      <c r="GA111" s="4"/>
      <c r="GB111" s="20"/>
      <c r="GC111" s="18"/>
      <c r="GD111" s="18"/>
      <c r="GE111" s="97"/>
      <c r="GF111" s="97"/>
      <c r="GG111" s="16"/>
      <c r="GH111" s="16"/>
      <c r="GI111" s="16"/>
      <c r="GJ111" s="16"/>
      <c r="GK111" s="16"/>
      <c r="GL111" s="16"/>
      <c r="GM111" s="16"/>
    </row>
    <row r="112" spans="1:256" x14ac:dyDescent="0.25">
      <c r="A112" s="2" t="s">
        <v>418</v>
      </c>
      <c r="B112" s="13" t="s">
        <v>419</v>
      </c>
      <c r="C112" s="31">
        <f t="shared" ref="C112:BN112" si="87">ROUND(IF(C103&lt;276,((276-C103)*0.00376159)+1.5457,IF(C103&lt;459,((459-C103)*0.00167869)+1.2385,IF(C103&lt;1027,((1027-C103)*0.00020599)+1.1215,IF(C103&lt;2293,((2293-C103)*0.00005387)+1.0533,IF(C103&lt;3500,((3500-C103)*0.00001367)+1.0368,IF(C103&lt;5000,((5000-C103)*0.00000473)+1.0297,IF(C103&gt;=5000,1.0297))))))),4)</f>
        <v>1.0297000000000001</v>
      </c>
      <c r="D112" s="31">
        <f t="shared" si="87"/>
        <v>1.0297000000000001</v>
      </c>
      <c r="E112" s="31">
        <f t="shared" si="87"/>
        <v>1.0297000000000001</v>
      </c>
      <c r="F112" s="31">
        <f t="shared" si="87"/>
        <v>1.0297000000000001</v>
      </c>
      <c r="G112" s="31">
        <f t="shared" si="87"/>
        <v>1.1176999999999999</v>
      </c>
      <c r="H112" s="31">
        <f t="shared" si="87"/>
        <v>1.1205000000000001</v>
      </c>
      <c r="I112" s="31">
        <f t="shared" si="87"/>
        <v>1.0297000000000001</v>
      </c>
      <c r="J112" s="31">
        <f t="shared" si="87"/>
        <v>1.0509999999999999</v>
      </c>
      <c r="K112" s="31">
        <f t="shared" si="87"/>
        <v>1.5310999999999999</v>
      </c>
      <c r="L112" s="31">
        <f t="shared" si="87"/>
        <v>1.0495000000000001</v>
      </c>
      <c r="M112" s="31">
        <f t="shared" si="87"/>
        <v>1.1057999999999999</v>
      </c>
      <c r="N112" s="31">
        <f t="shared" si="87"/>
        <v>1.0297000000000001</v>
      </c>
      <c r="O112" s="31">
        <f t="shared" si="87"/>
        <v>1.0297000000000001</v>
      </c>
      <c r="P112" s="31">
        <f t="shared" si="87"/>
        <v>1.6247</v>
      </c>
      <c r="Q112" s="31">
        <f t="shared" si="87"/>
        <v>1.0297000000000001</v>
      </c>
      <c r="R112" s="31">
        <f t="shared" si="87"/>
        <v>1.0616000000000001</v>
      </c>
      <c r="S112" s="31">
        <f t="shared" si="87"/>
        <v>1.0834999999999999</v>
      </c>
      <c r="T112" s="31">
        <f t="shared" si="87"/>
        <v>2.0354999999999999</v>
      </c>
      <c r="U112" s="31">
        <f t="shared" si="87"/>
        <v>2.3714</v>
      </c>
      <c r="V112" s="31">
        <f t="shared" si="87"/>
        <v>1.5214000000000001</v>
      </c>
      <c r="W112" s="31">
        <f t="shared" si="87"/>
        <v>2.2772999999999999</v>
      </c>
      <c r="X112" s="31">
        <f t="shared" si="87"/>
        <v>2.3957999999999999</v>
      </c>
      <c r="Y112" s="31">
        <f t="shared" si="87"/>
        <v>1.0508999999999999</v>
      </c>
      <c r="Z112" s="31">
        <f t="shared" si="87"/>
        <v>1.6909000000000001</v>
      </c>
      <c r="AA112" s="31">
        <f t="shared" si="87"/>
        <v>1.0297000000000001</v>
      </c>
      <c r="AB112" s="31">
        <f t="shared" si="87"/>
        <v>1.0297000000000001</v>
      </c>
      <c r="AC112" s="31">
        <f t="shared" si="87"/>
        <v>1.1202000000000001</v>
      </c>
      <c r="AD112" s="31">
        <f t="shared" si="87"/>
        <v>1.1027</v>
      </c>
      <c r="AE112" s="31">
        <f t="shared" si="87"/>
        <v>2.1972</v>
      </c>
      <c r="AF112" s="31">
        <f t="shared" si="87"/>
        <v>1.8824000000000001</v>
      </c>
      <c r="AG112" s="31">
        <f t="shared" si="87"/>
        <v>1.1858</v>
      </c>
      <c r="AH112" s="31">
        <f t="shared" si="87"/>
        <v>1.1172</v>
      </c>
      <c r="AI112" s="31">
        <f t="shared" si="87"/>
        <v>1.4127000000000001</v>
      </c>
      <c r="AJ112" s="31">
        <f t="shared" si="87"/>
        <v>1.9369000000000001</v>
      </c>
      <c r="AK112" s="31">
        <f t="shared" si="87"/>
        <v>1.7544999999999999</v>
      </c>
      <c r="AL112" s="31">
        <f t="shared" si="87"/>
        <v>1.5591999999999999</v>
      </c>
      <c r="AM112" s="31">
        <f t="shared" si="87"/>
        <v>1.2402</v>
      </c>
      <c r="AN112" s="31">
        <f t="shared" si="87"/>
        <v>1.3534999999999999</v>
      </c>
      <c r="AO112" s="31">
        <f t="shared" si="87"/>
        <v>1.0306</v>
      </c>
      <c r="AP112" s="31">
        <f t="shared" si="87"/>
        <v>1.0297000000000001</v>
      </c>
      <c r="AQ112" s="31">
        <f t="shared" si="87"/>
        <v>1.7116</v>
      </c>
      <c r="AR112" s="31">
        <f t="shared" si="87"/>
        <v>1.0297000000000001</v>
      </c>
      <c r="AS112" s="31">
        <f t="shared" si="87"/>
        <v>1.0297000000000001</v>
      </c>
      <c r="AT112" s="31">
        <f t="shared" si="87"/>
        <v>1.0532999999999999</v>
      </c>
      <c r="AU112" s="31">
        <f t="shared" si="87"/>
        <v>1.6476</v>
      </c>
      <c r="AV112" s="31">
        <f t="shared" si="87"/>
        <v>1.4634</v>
      </c>
      <c r="AW112" s="31">
        <f t="shared" si="87"/>
        <v>1.6942999999999999</v>
      </c>
      <c r="AX112" s="31">
        <f t="shared" si="87"/>
        <v>2.3957999999999999</v>
      </c>
      <c r="AY112" s="31">
        <f t="shared" si="87"/>
        <v>1.2379</v>
      </c>
      <c r="AZ112" s="31">
        <f t="shared" si="87"/>
        <v>1.0297000000000001</v>
      </c>
      <c r="BA112" s="31">
        <f t="shared" si="87"/>
        <v>1.0297000000000001</v>
      </c>
      <c r="BB112" s="31">
        <f t="shared" si="87"/>
        <v>1.0297000000000001</v>
      </c>
      <c r="BC112" s="31">
        <f t="shared" si="87"/>
        <v>1.0297000000000001</v>
      </c>
      <c r="BD112" s="31">
        <f t="shared" si="87"/>
        <v>1.0297000000000001</v>
      </c>
      <c r="BE112" s="31">
        <f t="shared" si="87"/>
        <v>1.1000000000000001</v>
      </c>
      <c r="BF112" s="31">
        <f t="shared" si="87"/>
        <v>1.0297000000000001</v>
      </c>
      <c r="BG112" s="31">
        <f t="shared" si="87"/>
        <v>1.1177999999999999</v>
      </c>
      <c r="BH112" s="31">
        <f t="shared" si="87"/>
        <v>1.2013</v>
      </c>
      <c r="BI112" s="31">
        <f t="shared" si="87"/>
        <v>1.6405000000000001</v>
      </c>
      <c r="BJ112" s="31">
        <f t="shared" si="87"/>
        <v>1.0297000000000001</v>
      </c>
      <c r="BK112" s="31">
        <f t="shared" si="87"/>
        <v>1.0297000000000001</v>
      </c>
      <c r="BL112" s="31">
        <f t="shared" si="87"/>
        <v>1.7827</v>
      </c>
      <c r="BM112" s="31">
        <f t="shared" si="87"/>
        <v>1.5336000000000001</v>
      </c>
      <c r="BN112" s="31">
        <f t="shared" si="87"/>
        <v>1.0359</v>
      </c>
      <c r="BO112" s="31">
        <f t="shared" ref="BO112:DZ112" si="88">ROUND(IF(BO103&lt;276,((276-BO103)*0.00376159)+1.5457,IF(BO103&lt;459,((459-BO103)*0.00167869)+1.2385,IF(BO103&lt;1027,((1027-BO103)*0.00020599)+1.1215,IF(BO103&lt;2293,((2293-BO103)*0.00005387)+1.0533,IF(BO103&lt;3500,((3500-BO103)*0.00001367)+1.0368,IF(BO103&lt;5000,((5000-BO103)*0.00000473)+1.0297,IF(BO103&gt;=5000,1.0297))))))),4)</f>
        <v>1.1032</v>
      </c>
      <c r="BP112" s="31">
        <f t="shared" si="88"/>
        <v>1.7563</v>
      </c>
      <c r="BQ112" s="31">
        <f t="shared" si="88"/>
        <v>1.0297000000000001</v>
      </c>
      <c r="BR112" s="31">
        <f t="shared" si="88"/>
        <v>1.0306</v>
      </c>
      <c r="BS112" s="31">
        <f t="shared" si="88"/>
        <v>1.1064000000000001</v>
      </c>
      <c r="BT112" s="31">
        <f t="shared" si="88"/>
        <v>1.2474000000000001</v>
      </c>
      <c r="BU112" s="31">
        <f t="shared" si="88"/>
        <v>1.2646999999999999</v>
      </c>
      <c r="BV112" s="31">
        <f t="shared" si="88"/>
        <v>1.1052</v>
      </c>
      <c r="BW112" s="31">
        <f t="shared" si="88"/>
        <v>1.0652999999999999</v>
      </c>
      <c r="BX112" s="31">
        <f t="shared" si="88"/>
        <v>2.2456999999999998</v>
      </c>
      <c r="BY112" s="31">
        <f t="shared" si="88"/>
        <v>1.2243999999999999</v>
      </c>
      <c r="BZ112" s="31">
        <f t="shared" si="88"/>
        <v>1.7864</v>
      </c>
      <c r="CA112" s="31">
        <f t="shared" si="88"/>
        <v>1.9443999999999999</v>
      </c>
      <c r="CB112" s="31">
        <f t="shared" si="88"/>
        <v>1.0297000000000001</v>
      </c>
      <c r="CC112" s="31">
        <f t="shared" si="88"/>
        <v>1.92</v>
      </c>
      <c r="CD112" s="31">
        <f t="shared" si="88"/>
        <v>2.3818999999999999</v>
      </c>
      <c r="CE112" s="31">
        <f t="shared" si="88"/>
        <v>1.9918</v>
      </c>
      <c r="CF112" s="31">
        <f t="shared" si="88"/>
        <v>2.1374</v>
      </c>
      <c r="CG112" s="31">
        <f t="shared" si="88"/>
        <v>1.7566999999999999</v>
      </c>
      <c r="CH112" s="31">
        <f t="shared" si="88"/>
        <v>2.1494</v>
      </c>
      <c r="CI112" s="31">
        <f t="shared" si="88"/>
        <v>1.1816</v>
      </c>
      <c r="CJ112" s="31">
        <f t="shared" si="88"/>
        <v>1.1201000000000001</v>
      </c>
      <c r="CK112" s="31">
        <f t="shared" si="88"/>
        <v>1.0297000000000001</v>
      </c>
      <c r="CL112" s="31">
        <f t="shared" si="88"/>
        <v>1.0996999999999999</v>
      </c>
      <c r="CM112" s="31">
        <f t="shared" si="88"/>
        <v>1.1551</v>
      </c>
      <c r="CN112" s="31">
        <f t="shared" si="88"/>
        <v>1.0297000000000001</v>
      </c>
      <c r="CO112" s="31">
        <f t="shared" si="88"/>
        <v>1.0297000000000001</v>
      </c>
      <c r="CP112" s="31">
        <f t="shared" si="88"/>
        <v>1.1176999999999999</v>
      </c>
      <c r="CQ112" s="31">
        <f t="shared" si="88"/>
        <v>1.1286</v>
      </c>
      <c r="CR112" s="31">
        <f t="shared" si="88"/>
        <v>1.8755999999999999</v>
      </c>
      <c r="CS112" s="31">
        <f t="shared" si="88"/>
        <v>1.3892</v>
      </c>
      <c r="CT112" s="31">
        <f t="shared" si="88"/>
        <v>2.1490999999999998</v>
      </c>
      <c r="CU112" s="31">
        <f t="shared" si="88"/>
        <v>1.2536</v>
      </c>
      <c r="CV112" s="31">
        <f t="shared" si="88"/>
        <v>2.3957999999999999</v>
      </c>
      <c r="CW112" s="31">
        <f t="shared" si="88"/>
        <v>1.8222</v>
      </c>
      <c r="CX112" s="31">
        <f t="shared" si="88"/>
        <v>1.2315</v>
      </c>
      <c r="CY112" s="31">
        <f t="shared" si="88"/>
        <v>2.3957999999999999</v>
      </c>
      <c r="CZ112" s="31">
        <f t="shared" si="88"/>
        <v>1.0593999999999999</v>
      </c>
      <c r="DA112" s="31">
        <f t="shared" si="88"/>
        <v>1.8375999999999999</v>
      </c>
      <c r="DB112" s="31">
        <f t="shared" si="88"/>
        <v>1.4923</v>
      </c>
      <c r="DC112" s="31">
        <f t="shared" si="88"/>
        <v>1.9947999999999999</v>
      </c>
      <c r="DD112" s="31">
        <f t="shared" si="88"/>
        <v>1.9703999999999999</v>
      </c>
      <c r="DE112" s="31">
        <f t="shared" si="88"/>
        <v>1.2968999999999999</v>
      </c>
      <c r="DF112" s="31">
        <f t="shared" si="88"/>
        <v>1.0297000000000001</v>
      </c>
      <c r="DG112" s="31">
        <f t="shared" si="88"/>
        <v>2.2490999999999999</v>
      </c>
      <c r="DH112" s="31">
        <f t="shared" si="88"/>
        <v>1.0622</v>
      </c>
      <c r="DI112" s="31">
        <f t="shared" si="88"/>
        <v>1.0468</v>
      </c>
      <c r="DJ112" s="31">
        <f t="shared" si="88"/>
        <v>1.1946000000000001</v>
      </c>
      <c r="DK112" s="31">
        <f t="shared" si="88"/>
        <v>1.2333000000000001</v>
      </c>
      <c r="DL112" s="31">
        <f t="shared" si="88"/>
        <v>1.0297000000000001</v>
      </c>
      <c r="DM112" s="31">
        <f t="shared" si="88"/>
        <v>1.5994999999999999</v>
      </c>
      <c r="DN112" s="31">
        <f t="shared" si="88"/>
        <v>1.0974999999999999</v>
      </c>
      <c r="DO112" s="31">
        <f t="shared" si="88"/>
        <v>1.0384</v>
      </c>
      <c r="DP112" s="31">
        <f t="shared" si="88"/>
        <v>1.8109</v>
      </c>
      <c r="DQ112" s="31">
        <f t="shared" si="88"/>
        <v>1.1913</v>
      </c>
      <c r="DR112" s="31">
        <f t="shared" si="88"/>
        <v>1.0966</v>
      </c>
      <c r="DS112" s="31">
        <f t="shared" si="88"/>
        <v>1.1680999999999999</v>
      </c>
      <c r="DT112" s="31">
        <f t="shared" si="88"/>
        <v>1.9614</v>
      </c>
      <c r="DU112" s="31">
        <f t="shared" si="88"/>
        <v>1.3602000000000001</v>
      </c>
      <c r="DV112" s="31">
        <f t="shared" si="88"/>
        <v>1.7575000000000001</v>
      </c>
      <c r="DW112" s="31">
        <f t="shared" si="88"/>
        <v>1.4320999999999999</v>
      </c>
      <c r="DX112" s="31">
        <f t="shared" si="88"/>
        <v>1.9605999999999999</v>
      </c>
      <c r="DY112" s="31">
        <f t="shared" si="88"/>
        <v>1.4495</v>
      </c>
      <c r="DZ112" s="31">
        <f t="shared" si="88"/>
        <v>1.1561999999999999</v>
      </c>
      <c r="EA112" s="31">
        <f t="shared" ref="EA112:FX112" si="89">ROUND(IF(EA103&lt;276,((276-EA103)*0.00376159)+1.5457,IF(EA103&lt;459,((459-EA103)*0.00167869)+1.2385,IF(EA103&lt;1027,((1027-EA103)*0.00020599)+1.1215,IF(EA103&lt;2293,((2293-EA103)*0.00005387)+1.0533,IF(EA103&lt;3500,((3500-EA103)*0.00001367)+1.0368,IF(EA103&lt;5000,((5000-EA103)*0.00000473)+1.0297,IF(EA103&gt;=5000,1.0297))))))),4)</f>
        <v>1.2004999999999999</v>
      </c>
      <c r="EB112" s="31">
        <f t="shared" si="89"/>
        <v>1.2097</v>
      </c>
      <c r="EC112" s="31">
        <f t="shared" si="89"/>
        <v>1.4710000000000001</v>
      </c>
      <c r="ED112" s="31">
        <f t="shared" si="89"/>
        <v>1.0867</v>
      </c>
      <c r="EE112" s="31">
        <f t="shared" si="89"/>
        <v>1.8560000000000001</v>
      </c>
      <c r="EF112" s="31">
        <f t="shared" si="89"/>
        <v>1.0942000000000001</v>
      </c>
      <c r="EG112" s="31">
        <f t="shared" si="89"/>
        <v>1.5192000000000001</v>
      </c>
      <c r="EH112" s="31">
        <f t="shared" si="89"/>
        <v>1.7081999999999999</v>
      </c>
      <c r="EI112" s="31">
        <f t="shared" si="89"/>
        <v>1.0297000000000001</v>
      </c>
      <c r="EJ112" s="31">
        <f t="shared" si="89"/>
        <v>1.0297000000000001</v>
      </c>
      <c r="EK112" s="31">
        <f t="shared" si="89"/>
        <v>1.1850000000000001</v>
      </c>
      <c r="EL112" s="31">
        <f t="shared" si="89"/>
        <v>1.2323</v>
      </c>
      <c r="EM112" s="31">
        <f t="shared" si="89"/>
        <v>1.262</v>
      </c>
      <c r="EN112" s="31">
        <f t="shared" si="89"/>
        <v>1.1157999999999999</v>
      </c>
      <c r="EO112" s="31">
        <f t="shared" si="89"/>
        <v>1.3773</v>
      </c>
      <c r="EP112" s="31">
        <f t="shared" si="89"/>
        <v>1.3364</v>
      </c>
      <c r="EQ112" s="31">
        <f t="shared" si="89"/>
        <v>1.0467</v>
      </c>
      <c r="ER112" s="31">
        <f t="shared" si="89"/>
        <v>1.4728000000000001</v>
      </c>
      <c r="ES112" s="31">
        <f t="shared" si="89"/>
        <v>1.9738</v>
      </c>
      <c r="ET112" s="31">
        <f t="shared" si="89"/>
        <v>1.7186999999999999</v>
      </c>
      <c r="EU112" s="31">
        <f t="shared" si="89"/>
        <v>1.2022999999999999</v>
      </c>
      <c r="EV112" s="31">
        <f t="shared" si="89"/>
        <v>2.2770000000000001</v>
      </c>
      <c r="EW112" s="31">
        <f t="shared" si="89"/>
        <v>1.1451</v>
      </c>
      <c r="EX112" s="31">
        <f t="shared" si="89"/>
        <v>1.8068</v>
      </c>
      <c r="EY112" s="31">
        <f t="shared" si="89"/>
        <v>1.1625000000000001</v>
      </c>
      <c r="EZ112" s="31">
        <f t="shared" si="89"/>
        <v>2.0272000000000001</v>
      </c>
      <c r="FA112" s="31">
        <f t="shared" si="89"/>
        <v>1.0367</v>
      </c>
      <c r="FB112" s="31">
        <f t="shared" si="89"/>
        <v>1.3856999999999999</v>
      </c>
      <c r="FC112" s="31">
        <f t="shared" si="89"/>
        <v>1.0543</v>
      </c>
      <c r="FD112" s="31">
        <f t="shared" si="89"/>
        <v>1.3651</v>
      </c>
      <c r="FE112" s="31">
        <f t="shared" si="89"/>
        <v>2.1840000000000002</v>
      </c>
      <c r="FF112" s="31">
        <f t="shared" si="89"/>
        <v>1.7473000000000001</v>
      </c>
      <c r="FG112" s="31">
        <f t="shared" si="89"/>
        <v>2.1042999999999998</v>
      </c>
      <c r="FH112" s="31">
        <f t="shared" si="89"/>
        <v>2.2355999999999998</v>
      </c>
      <c r="FI112" s="31">
        <f t="shared" si="89"/>
        <v>1.0744</v>
      </c>
      <c r="FJ112" s="31">
        <f t="shared" si="89"/>
        <v>1.0646</v>
      </c>
      <c r="FK112" s="31">
        <f t="shared" si="89"/>
        <v>1.0494000000000001</v>
      </c>
      <c r="FL112" s="31">
        <f t="shared" si="89"/>
        <v>1.0297000000000001</v>
      </c>
      <c r="FM112" s="31">
        <f t="shared" si="89"/>
        <v>1.0347</v>
      </c>
      <c r="FN112" s="31">
        <f t="shared" si="89"/>
        <v>1.0297000000000001</v>
      </c>
      <c r="FO112" s="31">
        <f t="shared" si="89"/>
        <v>1.1143000000000001</v>
      </c>
      <c r="FP112" s="31">
        <f t="shared" si="89"/>
        <v>1.0528999999999999</v>
      </c>
      <c r="FQ112" s="31">
        <f t="shared" si="89"/>
        <v>1.1355</v>
      </c>
      <c r="FR112" s="31">
        <f t="shared" si="89"/>
        <v>1.9142999999999999</v>
      </c>
      <c r="FS112" s="31">
        <f t="shared" si="89"/>
        <v>1.7725</v>
      </c>
      <c r="FT112" s="31">
        <f t="shared" si="89"/>
        <v>2.3029000000000002</v>
      </c>
      <c r="FU112" s="31">
        <f t="shared" si="89"/>
        <v>1.1533</v>
      </c>
      <c r="FV112" s="31">
        <f t="shared" si="89"/>
        <v>1.1788000000000001</v>
      </c>
      <c r="FW112" s="31">
        <f t="shared" si="89"/>
        <v>1.8338000000000001</v>
      </c>
      <c r="FX112" s="31">
        <f t="shared" si="89"/>
        <v>2.3540999999999999</v>
      </c>
      <c r="FY112" s="106"/>
      <c r="FZ112" s="4"/>
      <c r="GA112" s="48"/>
      <c r="GB112" s="20"/>
      <c r="GC112" s="97"/>
      <c r="GD112" s="97"/>
      <c r="GE112" s="111"/>
      <c r="GF112" s="111"/>
      <c r="GG112" s="4"/>
      <c r="GH112" s="4"/>
      <c r="GI112" s="4"/>
      <c r="GJ112" s="4"/>
      <c r="GK112" s="4"/>
      <c r="GL112" s="4"/>
      <c r="GM112" s="4"/>
    </row>
    <row r="113" spans="1:204" x14ac:dyDescent="0.25">
      <c r="A113" s="2" t="s">
        <v>420</v>
      </c>
      <c r="B113" s="13" t="s">
        <v>421</v>
      </c>
      <c r="C113" s="31">
        <f t="shared" ref="C113:BN113" si="90">MAX(C111,C112)</f>
        <v>1.0297000000000001</v>
      </c>
      <c r="D113" s="31">
        <f t="shared" si="90"/>
        <v>1.0297000000000001</v>
      </c>
      <c r="E113" s="31">
        <f t="shared" si="90"/>
        <v>1.0297000000000001</v>
      </c>
      <c r="F113" s="31">
        <f t="shared" si="90"/>
        <v>1.0297000000000001</v>
      </c>
      <c r="G113" s="31">
        <f t="shared" si="90"/>
        <v>1.1176999999999999</v>
      </c>
      <c r="H113" s="31">
        <f t="shared" si="90"/>
        <v>1.1205000000000001</v>
      </c>
      <c r="I113" s="31">
        <f t="shared" si="90"/>
        <v>1.0297000000000001</v>
      </c>
      <c r="J113" s="31">
        <f t="shared" si="90"/>
        <v>1.0509999999999999</v>
      </c>
      <c r="K113" s="31">
        <f t="shared" si="90"/>
        <v>1.5310999999999999</v>
      </c>
      <c r="L113" s="31">
        <f t="shared" si="90"/>
        <v>1.0495000000000001</v>
      </c>
      <c r="M113" s="31">
        <f t="shared" si="90"/>
        <v>1.1057999999999999</v>
      </c>
      <c r="N113" s="31">
        <f t="shared" si="90"/>
        <v>1.0297000000000001</v>
      </c>
      <c r="O113" s="31">
        <f t="shared" si="90"/>
        <v>1.0297000000000001</v>
      </c>
      <c r="P113" s="31">
        <f t="shared" si="90"/>
        <v>1.6247</v>
      </c>
      <c r="Q113" s="31">
        <f t="shared" si="90"/>
        <v>1.0297000000000001</v>
      </c>
      <c r="R113" s="31">
        <f t="shared" si="90"/>
        <v>1.0616000000000001</v>
      </c>
      <c r="S113" s="31">
        <f t="shared" si="90"/>
        <v>1.0834999999999999</v>
      </c>
      <c r="T113" s="31">
        <f t="shared" si="90"/>
        <v>2.0354999999999999</v>
      </c>
      <c r="U113" s="31">
        <f t="shared" si="90"/>
        <v>2.3714</v>
      </c>
      <c r="V113" s="31">
        <f t="shared" si="90"/>
        <v>1.5214000000000001</v>
      </c>
      <c r="W113" s="30">
        <f t="shared" si="90"/>
        <v>2.2772999999999999</v>
      </c>
      <c r="X113" s="31">
        <f t="shared" si="90"/>
        <v>2.3957999999999999</v>
      </c>
      <c r="Y113" s="31">
        <f t="shared" si="90"/>
        <v>1.0508999999999999</v>
      </c>
      <c r="Z113" s="31">
        <f t="shared" si="90"/>
        <v>1.6909000000000001</v>
      </c>
      <c r="AA113" s="31">
        <f t="shared" si="90"/>
        <v>1.0297000000000001</v>
      </c>
      <c r="AB113" s="31">
        <f t="shared" si="90"/>
        <v>1.0297000000000001</v>
      </c>
      <c r="AC113" s="31">
        <f t="shared" si="90"/>
        <v>1.1202000000000001</v>
      </c>
      <c r="AD113" s="31">
        <f t="shared" si="90"/>
        <v>1.1027</v>
      </c>
      <c r="AE113" s="31">
        <f t="shared" si="90"/>
        <v>2.1972</v>
      </c>
      <c r="AF113" s="31">
        <f t="shared" si="90"/>
        <v>1.8824000000000001</v>
      </c>
      <c r="AG113" s="31">
        <f t="shared" si="90"/>
        <v>1.1858</v>
      </c>
      <c r="AH113" s="31">
        <f t="shared" si="90"/>
        <v>1.1172</v>
      </c>
      <c r="AI113" s="31">
        <f t="shared" si="90"/>
        <v>1.4127000000000001</v>
      </c>
      <c r="AJ113" s="31">
        <f t="shared" si="90"/>
        <v>1.9369000000000001</v>
      </c>
      <c r="AK113" s="31">
        <f t="shared" si="90"/>
        <v>1.7544999999999999</v>
      </c>
      <c r="AL113" s="31">
        <f t="shared" si="90"/>
        <v>1.5591999999999999</v>
      </c>
      <c r="AM113" s="31">
        <f t="shared" si="90"/>
        <v>1.2402</v>
      </c>
      <c r="AN113" s="31">
        <f t="shared" si="90"/>
        <v>1.3534999999999999</v>
      </c>
      <c r="AO113" s="31">
        <f t="shared" si="90"/>
        <v>1.0306</v>
      </c>
      <c r="AP113" s="31">
        <f t="shared" si="90"/>
        <v>1.0297000000000001</v>
      </c>
      <c r="AQ113" s="31">
        <f t="shared" si="90"/>
        <v>1.7116</v>
      </c>
      <c r="AR113" s="31">
        <f t="shared" si="90"/>
        <v>1.0297000000000001</v>
      </c>
      <c r="AS113" s="31">
        <f t="shared" si="90"/>
        <v>1.0297000000000001</v>
      </c>
      <c r="AT113" s="31">
        <f t="shared" si="90"/>
        <v>1.0532999999999999</v>
      </c>
      <c r="AU113" s="31">
        <f t="shared" si="90"/>
        <v>1.6476</v>
      </c>
      <c r="AV113" s="31">
        <f t="shared" si="90"/>
        <v>1.4634</v>
      </c>
      <c r="AW113" s="31">
        <f t="shared" si="90"/>
        <v>1.6942999999999999</v>
      </c>
      <c r="AX113" s="31">
        <f t="shared" si="90"/>
        <v>2.3957999999999999</v>
      </c>
      <c r="AY113" s="31">
        <f t="shared" si="90"/>
        <v>1.2379</v>
      </c>
      <c r="AZ113" s="31">
        <f t="shared" si="90"/>
        <v>1.0297000000000001</v>
      </c>
      <c r="BA113" s="31">
        <f t="shared" si="90"/>
        <v>1.0297000000000001</v>
      </c>
      <c r="BB113" s="31">
        <f t="shared" si="90"/>
        <v>1.0297000000000001</v>
      </c>
      <c r="BC113" s="31">
        <f t="shared" si="90"/>
        <v>1.0297000000000001</v>
      </c>
      <c r="BD113" s="31">
        <f t="shared" si="90"/>
        <v>1.0297000000000001</v>
      </c>
      <c r="BE113" s="31">
        <f t="shared" si="90"/>
        <v>1.1000000000000001</v>
      </c>
      <c r="BF113" s="31">
        <f t="shared" si="90"/>
        <v>1.0297000000000001</v>
      </c>
      <c r="BG113" s="31">
        <f t="shared" si="90"/>
        <v>1.1177999999999999</v>
      </c>
      <c r="BH113" s="31">
        <f t="shared" si="90"/>
        <v>1.2013</v>
      </c>
      <c r="BI113" s="31">
        <f t="shared" si="90"/>
        <v>1.6405000000000001</v>
      </c>
      <c r="BJ113" s="31">
        <f t="shared" si="90"/>
        <v>1.0297000000000001</v>
      </c>
      <c r="BK113" s="31">
        <f t="shared" si="90"/>
        <v>1.0297000000000001</v>
      </c>
      <c r="BL113" s="31">
        <f t="shared" si="90"/>
        <v>1.7827</v>
      </c>
      <c r="BM113" s="31">
        <f t="shared" si="90"/>
        <v>1.5336000000000001</v>
      </c>
      <c r="BN113" s="31">
        <f t="shared" si="90"/>
        <v>1.0359</v>
      </c>
      <c r="BO113" s="31">
        <f t="shared" ref="BO113:DZ113" si="91">MAX(BO111,BO112)</f>
        <v>1.1032</v>
      </c>
      <c r="BP113" s="31">
        <f t="shared" si="91"/>
        <v>1.7563</v>
      </c>
      <c r="BQ113" s="31">
        <f t="shared" si="91"/>
        <v>1.0297000000000001</v>
      </c>
      <c r="BR113" s="31">
        <f t="shared" si="91"/>
        <v>1.0306</v>
      </c>
      <c r="BS113" s="31">
        <f t="shared" si="91"/>
        <v>1.1064000000000001</v>
      </c>
      <c r="BT113" s="31">
        <f t="shared" si="91"/>
        <v>1.2474000000000001</v>
      </c>
      <c r="BU113" s="31">
        <f t="shared" si="91"/>
        <v>1.2646999999999999</v>
      </c>
      <c r="BV113" s="31">
        <f t="shared" si="91"/>
        <v>1.1052</v>
      </c>
      <c r="BW113" s="31">
        <f t="shared" si="91"/>
        <v>1.0652999999999999</v>
      </c>
      <c r="BX113" s="31">
        <f t="shared" si="91"/>
        <v>2.2456999999999998</v>
      </c>
      <c r="BY113" s="31">
        <f t="shared" si="91"/>
        <v>1.2243999999999999</v>
      </c>
      <c r="BZ113" s="31">
        <f t="shared" si="91"/>
        <v>1.7864</v>
      </c>
      <c r="CA113" s="31">
        <f t="shared" si="91"/>
        <v>1.9443999999999999</v>
      </c>
      <c r="CB113" s="31">
        <f t="shared" si="91"/>
        <v>1.0297000000000001</v>
      </c>
      <c r="CC113" s="31">
        <f t="shared" si="91"/>
        <v>1.92</v>
      </c>
      <c r="CD113" s="31">
        <f t="shared" si="91"/>
        <v>2.3818999999999999</v>
      </c>
      <c r="CE113" s="31">
        <f t="shared" si="91"/>
        <v>1.9918</v>
      </c>
      <c r="CF113" s="31">
        <f t="shared" si="91"/>
        <v>2.1374</v>
      </c>
      <c r="CG113" s="31">
        <f t="shared" si="91"/>
        <v>1.7566999999999999</v>
      </c>
      <c r="CH113" s="31">
        <f t="shared" si="91"/>
        <v>2.1494</v>
      </c>
      <c r="CI113" s="31">
        <f t="shared" si="91"/>
        <v>1.1816</v>
      </c>
      <c r="CJ113" s="31">
        <f t="shared" si="91"/>
        <v>1.1201000000000001</v>
      </c>
      <c r="CK113" s="31">
        <f t="shared" si="91"/>
        <v>1.0297000000000001</v>
      </c>
      <c r="CL113" s="31">
        <f t="shared" si="91"/>
        <v>1.0996999999999999</v>
      </c>
      <c r="CM113" s="31">
        <f t="shared" si="91"/>
        <v>1.1551</v>
      </c>
      <c r="CN113" s="31">
        <f t="shared" si="91"/>
        <v>1.0297000000000001</v>
      </c>
      <c r="CO113" s="31">
        <f t="shared" si="91"/>
        <v>1.0297000000000001</v>
      </c>
      <c r="CP113" s="31">
        <f t="shared" si="91"/>
        <v>1.1176999999999999</v>
      </c>
      <c r="CQ113" s="31">
        <f t="shared" si="91"/>
        <v>1.1286</v>
      </c>
      <c r="CR113" s="31">
        <f t="shared" si="91"/>
        <v>1.8755999999999999</v>
      </c>
      <c r="CS113" s="31">
        <f t="shared" si="91"/>
        <v>1.3892</v>
      </c>
      <c r="CT113" s="31">
        <f t="shared" si="91"/>
        <v>2.1490999999999998</v>
      </c>
      <c r="CU113" s="31">
        <f t="shared" si="91"/>
        <v>1.2536</v>
      </c>
      <c r="CV113" s="31">
        <f t="shared" si="91"/>
        <v>2.3957999999999999</v>
      </c>
      <c r="CW113" s="31">
        <f t="shared" si="91"/>
        <v>1.8222</v>
      </c>
      <c r="CX113" s="31">
        <f t="shared" si="91"/>
        <v>1.2315</v>
      </c>
      <c r="CY113" s="31">
        <f t="shared" si="91"/>
        <v>2.3957999999999999</v>
      </c>
      <c r="CZ113" s="31">
        <f t="shared" si="91"/>
        <v>1.0593999999999999</v>
      </c>
      <c r="DA113" s="31">
        <f t="shared" si="91"/>
        <v>1.8375999999999999</v>
      </c>
      <c r="DB113" s="31">
        <f t="shared" si="91"/>
        <v>1.4923</v>
      </c>
      <c r="DC113" s="31">
        <f t="shared" si="91"/>
        <v>1.9947999999999999</v>
      </c>
      <c r="DD113" s="31">
        <f t="shared" si="91"/>
        <v>1.9703999999999999</v>
      </c>
      <c r="DE113" s="31">
        <f t="shared" si="91"/>
        <v>1.2968999999999999</v>
      </c>
      <c r="DF113" s="31">
        <f t="shared" si="91"/>
        <v>1.0297000000000001</v>
      </c>
      <c r="DG113" s="31">
        <f t="shared" si="91"/>
        <v>2.2490999999999999</v>
      </c>
      <c r="DH113" s="31">
        <f t="shared" si="91"/>
        <v>1.0622</v>
      </c>
      <c r="DI113" s="31">
        <f t="shared" si="91"/>
        <v>1.0468</v>
      </c>
      <c r="DJ113" s="31">
        <f t="shared" si="91"/>
        <v>1.1946000000000001</v>
      </c>
      <c r="DK113" s="31">
        <f t="shared" si="91"/>
        <v>1.2333000000000001</v>
      </c>
      <c r="DL113" s="31">
        <f t="shared" si="91"/>
        <v>1.0297000000000001</v>
      </c>
      <c r="DM113" s="31">
        <f t="shared" si="91"/>
        <v>1.6728000000000001</v>
      </c>
      <c r="DN113" s="31">
        <f t="shared" si="91"/>
        <v>1.0974999999999999</v>
      </c>
      <c r="DO113" s="31">
        <f t="shared" si="91"/>
        <v>1.0384</v>
      </c>
      <c r="DP113" s="31">
        <f t="shared" si="91"/>
        <v>1.8109</v>
      </c>
      <c r="DQ113" s="31">
        <f t="shared" si="91"/>
        <v>1.1913</v>
      </c>
      <c r="DR113" s="31">
        <f t="shared" si="91"/>
        <v>1.0966</v>
      </c>
      <c r="DS113" s="31">
        <f t="shared" si="91"/>
        <v>1.1680999999999999</v>
      </c>
      <c r="DT113" s="31">
        <f t="shared" si="91"/>
        <v>1.9614</v>
      </c>
      <c r="DU113" s="31">
        <f t="shared" si="91"/>
        <v>1.3602000000000001</v>
      </c>
      <c r="DV113" s="31">
        <f t="shared" si="91"/>
        <v>1.7575000000000001</v>
      </c>
      <c r="DW113" s="31">
        <f t="shared" si="91"/>
        <v>1.4320999999999999</v>
      </c>
      <c r="DX113" s="31">
        <f t="shared" si="91"/>
        <v>1.9605999999999999</v>
      </c>
      <c r="DY113" s="31">
        <f t="shared" si="91"/>
        <v>1.4495</v>
      </c>
      <c r="DZ113" s="31">
        <f t="shared" si="91"/>
        <v>1.1561999999999999</v>
      </c>
      <c r="EA113" s="31">
        <f t="shared" ref="EA113:FX113" si="92">MAX(EA111,EA112)</f>
        <v>1.2004999999999999</v>
      </c>
      <c r="EB113" s="31">
        <f t="shared" si="92"/>
        <v>1.2097</v>
      </c>
      <c r="EC113" s="31">
        <f t="shared" si="92"/>
        <v>1.4710000000000001</v>
      </c>
      <c r="ED113" s="31">
        <f t="shared" si="92"/>
        <v>1.0867</v>
      </c>
      <c r="EE113" s="31">
        <f t="shared" si="92"/>
        <v>1.8560000000000001</v>
      </c>
      <c r="EF113" s="31">
        <f t="shared" si="92"/>
        <v>1.0942000000000001</v>
      </c>
      <c r="EG113" s="31">
        <f t="shared" si="92"/>
        <v>1.5192000000000001</v>
      </c>
      <c r="EH113" s="31">
        <f t="shared" si="92"/>
        <v>1.7081999999999999</v>
      </c>
      <c r="EI113" s="31">
        <f t="shared" si="92"/>
        <v>1.0297000000000001</v>
      </c>
      <c r="EJ113" s="31">
        <f t="shared" si="92"/>
        <v>1.0297000000000001</v>
      </c>
      <c r="EK113" s="31">
        <f t="shared" si="92"/>
        <v>1.1850000000000001</v>
      </c>
      <c r="EL113" s="31">
        <f t="shared" si="92"/>
        <v>1.2323</v>
      </c>
      <c r="EM113" s="31">
        <f t="shared" si="92"/>
        <v>1.262</v>
      </c>
      <c r="EN113" s="31">
        <f t="shared" si="92"/>
        <v>1.1157999999999999</v>
      </c>
      <c r="EO113" s="31">
        <f t="shared" si="92"/>
        <v>1.3773</v>
      </c>
      <c r="EP113" s="31">
        <f t="shared" si="92"/>
        <v>1.3364</v>
      </c>
      <c r="EQ113" s="31">
        <f t="shared" si="92"/>
        <v>1.0467</v>
      </c>
      <c r="ER113" s="31">
        <f t="shared" si="92"/>
        <v>1.4728000000000001</v>
      </c>
      <c r="ES113" s="31">
        <f t="shared" si="92"/>
        <v>1.9738</v>
      </c>
      <c r="ET113" s="31">
        <f t="shared" si="92"/>
        <v>1.9339</v>
      </c>
      <c r="EU113" s="31">
        <f t="shared" si="92"/>
        <v>1.2022999999999999</v>
      </c>
      <c r="EV113" s="31">
        <f t="shared" si="92"/>
        <v>2.2770000000000001</v>
      </c>
      <c r="EW113" s="31">
        <f t="shared" si="92"/>
        <v>1.1451</v>
      </c>
      <c r="EX113" s="31">
        <f t="shared" si="92"/>
        <v>1.8068</v>
      </c>
      <c r="EY113" s="31">
        <f t="shared" si="92"/>
        <v>1.1625000000000001</v>
      </c>
      <c r="EZ113" s="31">
        <f t="shared" si="92"/>
        <v>2.0272000000000001</v>
      </c>
      <c r="FA113" s="31">
        <f t="shared" si="92"/>
        <v>1.0367</v>
      </c>
      <c r="FB113" s="31">
        <f t="shared" si="92"/>
        <v>1.3856999999999999</v>
      </c>
      <c r="FC113" s="31">
        <f t="shared" si="92"/>
        <v>1.0543</v>
      </c>
      <c r="FD113" s="31">
        <f t="shared" si="92"/>
        <v>1.3651</v>
      </c>
      <c r="FE113" s="31">
        <f t="shared" si="92"/>
        <v>2.1840000000000002</v>
      </c>
      <c r="FF113" s="31">
        <f t="shared" si="92"/>
        <v>1.7473000000000001</v>
      </c>
      <c r="FG113" s="31">
        <f t="shared" si="92"/>
        <v>2.1042999999999998</v>
      </c>
      <c r="FH113" s="31">
        <f t="shared" si="92"/>
        <v>2.2355999999999998</v>
      </c>
      <c r="FI113" s="31">
        <f t="shared" si="92"/>
        <v>1.0744</v>
      </c>
      <c r="FJ113" s="31">
        <f t="shared" si="92"/>
        <v>1.0646</v>
      </c>
      <c r="FK113" s="31">
        <f t="shared" si="92"/>
        <v>1.0494000000000001</v>
      </c>
      <c r="FL113" s="31">
        <f t="shared" si="92"/>
        <v>1.0297000000000001</v>
      </c>
      <c r="FM113" s="31">
        <f t="shared" si="92"/>
        <v>1.0347</v>
      </c>
      <c r="FN113" s="31">
        <f t="shared" si="92"/>
        <v>1.0297000000000001</v>
      </c>
      <c r="FO113" s="31">
        <f t="shared" si="92"/>
        <v>1.1143000000000001</v>
      </c>
      <c r="FP113" s="31">
        <f t="shared" si="92"/>
        <v>1.0528999999999999</v>
      </c>
      <c r="FQ113" s="31">
        <f t="shared" si="92"/>
        <v>1.1355</v>
      </c>
      <c r="FR113" s="31">
        <f t="shared" si="92"/>
        <v>1.9142999999999999</v>
      </c>
      <c r="FS113" s="31">
        <f t="shared" si="92"/>
        <v>1.7725</v>
      </c>
      <c r="FT113" s="30">
        <f t="shared" si="92"/>
        <v>2.3029000000000002</v>
      </c>
      <c r="FU113" s="31">
        <f t="shared" si="92"/>
        <v>1.1533</v>
      </c>
      <c r="FV113" s="31">
        <f t="shared" si="92"/>
        <v>1.1788000000000001</v>
      </c>
      <c r="FW113" s="31">
        <f t="shared" si="92"/>
        <v>1.8338000000000001</v>
      </c>
      <c r="FX113" s="31">
        <f t="shared" si="92"/>
        <v>2.3540999999999999</v>
      </c>
      <c r="FY113" s="107">
        <f>SUM(C113:FX113)</f>
        <v>251.52200000000008</v>
      </c>
      <c r="FZ113" s="112"/>
      <c r="GA113" s="48"/>
      <c r="GB113" s="97"/>
      <c r="GC113" s="97"/>
      <c r="GD113" s="97"/>
      <c r="GE113" s="111"/>
      <c r="GF113" s="111"/>
      <c r="GG113" s="4"/>
      <c r="GH113" s="4"/>
      <c r="GI113" s="4"/>
      <c r="GJ113" s="4"/>
      <c r="GK113" s="4"/>
      <c r="GL113" s="4"/>
      <c r="GM113" s="4"/>
    </row>
    <row r="114" spans="1:204" x14ac:dyDescent="0.25">
      <c r="A114" s="4"/>
      <c r="B114" s="13" t="s">
        <v>422</v>
      </c>
      <c r="C114" s="4"/>
      <c r="D114" s="4"/>
      <c r="E114" s="4"/>
      <c r="F114" s="4"/>
      <c r="G114" s="4"/>
      <c r="H114" s="4"/>
      <c r="I114" s="4"/>
      <c r="J114" s="4"/>
      <c r="K114" s="4"/>
      <c r="L114" s="4"/>
      <c r="M114" s="4"/>
      <c r="N114" s="4"/>
      <c r="O114" s="4"/>
      <c r="P114" s="4"/>
      <c r="Q114" s="4"/>
      <c r="R114" s="4"/>
      <c r="S114" s="4"/>
      <c r="T114" s="4"/>
      <c r="U114" s="4"/>
      <c r="V114" s="4"/>
      <c r="W114" s="21"/>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21"/>
      <c r="FU114" s="4"/>
      <c r="FV114" s="4"/>
      <c r="FW114" s="4"/>
      <c r="FX114" s="4"/>
      <c r="FY114" s="31"/>
      <c r="FZ114" s="31"/>
      <c r="GA114" s="48"/>
      <c r="GB114" s="4"/>
      <c r="GC114" s="4"/>
      <c r="GD114" s="4"/>
      <c r="GE114" s="4"/>
      <c r="GF114" s="4"/>
      <c r="GG114" s="4"/>
      <c r="GH114" s="4"/>
      <c r="GI114" s="4"/>
      <c r="GJ114" s="4"/>
      <c r="GK114" s="4"/>
      <c r="GL114" s="4"/>
      <c r="GM114" s="4"/>
    </row>
    <row r="115" spans="1:204" ht="15.6" x14ac:dyDescent="0.3">
      <c r="A115" s="2" t="s">
        <v>423</v>
      </c>
      <c r="B115" s="47" t="s">
        <v>424</v>
      </c>
      <c r="C115" s="31">
        <f t="shared" ref="C115:BN115" si="93">ROUND(IF(C103&lt;453.5,0.825-(0.0000639*(453.5-C103)),IF(C103&lt;1567.5,0.8595-(0.000031*(1567.5-C103)),IF(C103&lt;6682,0.885-(0.000005*(6682-C103)),IF(C103&lt;30000,0.905-(0.0000009*(30000-C103)),0.905)))),4)</f>
        <v>0.8861</v>
      </c>
      <c r="D115" s="31">
        <f t="shared" si="93"/>
        <v>0.90500000000000003</v>
      </c>
      <c r="E115" s="31">
        <f t="shared" si="93"/>
        <v>0.88460000000000005</v>
      </c>
      <c r="F115" s="31">
        <f t="shared" si="93"/>
        <v>0.89600000000000002</v>
      </c>
      <c r="G115" s="31">
        <f t="shared" si="93"/>
        <v>0.84489999999999998</v>
      </c>
      <c r="H115" s="31">
        <f t="shared" si="93"/>
        <v>0.84330000000000005</v>
      </c>
      <c r="I115" s="31">
        <f t="shared" si="93"/>
        <v>0.88700000000000001</v>
      </c>
      <c r="J115" s="31">
        <f t="shared" si="93"/>
        <v>0.8639</v>
      </c>
      <c r="K115" s="31">
        <f t="shared" si="93"/>
        <v>0.81420000000000003</v>
      </c>
      <c r="L115" s="31">
        <f t="shared" si="93"/>
        <v>0.86439999999999995</v>
      </c>
      <c r="M115" s="31">
        <f t="shared" si="93"/>
        <v>0.8518</v>
      </c>
      <c r="N115" s="31">
        <f t="shared" si="93"/>
        <v>0.90500000000000003</v>
      </c>
      <c r="O115" s="31">
        <f t="shared" si="93"/>
        <v>0.89119999999999999</v>
      </c>
      <c r="P115" s="31">
        <f t="shared" si="93"/>
        <v>0.81230000000000002</v>
      </c>
      <c r="Q115" s="31">
        <f t="shared" si="93"/>
        <v>0.90500000000000003</v>
      </c>
      <c r="R115" s="31">
        <f t="shared" si="93"/>
        <v>0.86229999999999996</v>
      </c>
      <c r="S115" s="31">
        <f t="shared" si="93"/>
        <v>0.86019999999999996</v>
      </c>
      <c r="T115" s="31">
        <f t="shared" si="93"/>
        <v>0.80530000000000002</v>
      </c>
      <c r="U115" s="31">
        <f t="shared" si="93"/>
        <v>0.79959999999999998</v>
      </c>
      <c r="V115" s="31">
        <f t="shared" si="93"/>
        <v>0.81459999999999999</v>
      </c>
      <c r="W115" s="30">
        <f t="shared" si="93"/>
        <v>0.80120000000000002</v>
      </c>
      <c r="X115" s="31">
        <f t="shared" si="93"/>
        <v>0.79920000000000002</v>
      </c>
      <c r="Y115" s="31">
        <f t="shared" si="93"/>
        <v>0.8639</v>
      </c>
      <c r="Z115" s="31">
        <f t="shared" si="93"/>
        <v>0.81120000000000003</v>
      </c>
      <c r="AA115" s="31">
        <f t="shared" si="93"/>
        <v>0.90500000000000003</v>
      </c>
      <c r="AB115" s="31">
        <f t="shared" si="93"/>
        <v>0.90500000000000003</v>
      </c>
      <c r="AC115" s="31">
        <f t="shared" si="93"/>
        <v>0.84350000000000003</v>
      </c>
      <c r="AD115" s="31">
        <f t="shared" si="93"/>
        <v>0.85360000000000003</v>
      </c>
      <c r="AE115" s="31">
        <f t="shared" si="93"/>
        <v>0.80259999999999998</v>
      </c>
      <c r="AF115" s="31">
        <f t="shared" si="93"/>
        <v>0.80789999999999995</v>
      </c>
      <c r="AG115" s="31">
        <f t="shared" si="93"/>
        <v>0.83309999999999995</v>
      </c>
      <c r="AH115" s="31">
        <f t="shared" si="93"/>
        <v>0.84519999999999995</v>
      </c>
      <c r="AI115" s="31">
        <f t="shared" si="93"/>
        <v>0.81869999999999998</v>
      </c>
      <c r="AJ115" s="31">
        <f t="shared" si="93"/>
        <v>0.80700000000000005</v>
      </c>
      <c r="AK115" s="31">
        <f t="shared" si="93"/>
        <v>0.81010000000000004</v>
      </c>
      <c r="AL115" s="31">
        <f t="shared" si="93"/>
        <v>0.81340000000000001</v>
      </c>
      <c r="AM115" s="31">
        <f t="shared" si="93"/>
        <v>0.82509999999999994</v>
      </c>
      <c r="AN115" s="31">
        <f t="shared" si="93"/>
        <v>0.82099999999999995</v>
      </c>
      <c r="AO115" s="31">
        <f t="shared" si="93"/>
        <v>0.87560000000000004</v>
      </c>
      <c r="AP115" s="31">
        <f t="shared" si="93"/>
        <v>0.90500000000000003</v>
      </c>
      <c r="AQ115" s="31">
        <f t="shared" si="93"/>
        <v>0.81079999999999997</v>
      </c>
      <c r="AR115" s="31">
        <f t="shared" si="93"/>
        <v>0.90500000000000003</v>
      </c>
      <c r="AS115" s="31">
        <f t="shared" si="93"/>
        <v>0.88429999999999997</v>
      </c>
      <c r="AT115" s="31">
        <f t="shared" si="93"/>
        <v>0.86309999999999998</v>
      </c>
      <c r="AU115" s="31">
        <f t="shared" si="93"/>
        <v>0.81189999999999996</v>
      </c>
      <c r="AV115" s="31">
        <f t="shared" si="93"/>
        <v>0.81679999999999997</v>
      </c>
      <c r="AW115" s="31">
        <f t="shared" si="93"/>
        <v>0.81110000000000004</v>
      </c>
      <c r="AX115" s="31">
        <f t="shared" si="93"/>
        <v>0.79920000000000002</v>
      </c>
      <c r="AY115" s="31">
        <f t="shared" si="93"/>
        <v>0.82520000000000004</v>
      </c>
      <c r="AZ115" s="31">
        <f t="shared" si="93"/>
        <v>0.88849999999999996</v>
      </c>
      <c r="BA115" s="31">
        <f t="shared" si="93"/>
        <v>0.88649999999999995</v>
      </c>
      <c r="BB115" s="31">
        <f t="shared" si="93"/>
        <v>0.88560000000000005</v>
      </c>
      <c r="BC115" s="31">
        <f t="shared" si="93"/>
        <v>0.90469999999999995</v>
      </c>
      <c r="BD115" s="31">
        <f t="shared" si="93"/>
        <v>0.87760000000000005</v>
      </c>
      <c r="BE115" s="31">
        <f t="shared" si="93"/>
        <v>0.85509999999999997</v>
      </c>
      <c r="BF115" s="31">
        <f t="shared" si="93"/>
        <v>0.90139999999999998</v>
      </c>
      <c r="BG115" s="31">
        <f t="shared" si="93"/>
        <v>0.8448</v>
      </c>
      <c r="BH115" s="31">
        <f t="shared" si="93"/>
        <v>0.83069999999999999</v>
      </c>
      <c r="BI115" s="31">
        <f t="shared" si="93"/>
        <v>0.81200000000000006</v>
      </c>
      <c r="BJ115" s="31">
        <f t="shared" si="93"/>
        <v>0.88460000000000005</v>
      </c>
      <c r="BK115" s="31">
        <f t="shared" si="93"/>
        <v>0.90200000000000002</v>
      </c>
      <c r="BL115" s="31">
        <f t="shared" si="93"/>
        <v>0.80959999999999999</v>
      </c>
      <c r="BM115" s="31">
        <f t="shared" si="93"/>
        <v>0.81410000000000005</v>
      </c>
      <c r="BN115" s="31">
        <f t="shared" si="93"/>
        <v>0.87</v>
      </c>
      <c r="BO115" s="31">
        <f t="shared" ref="BO115:DZ115" si="94">ROUND(IF(BO103&lt;453.5,0.825-(0.0000639*(453.5-BO103)),IF(BO103&lt;1567.5,0.8595-(0.000031*(1567.5-BO103)),IF(BO103&lt;6682,0.885-(0.000005*(6682-BO103)),IF(BO103&lt;30000,0.905-(0.0000009*(30000-BO103)),0.905)))),4)</f>
        <v>0.85329999999999995</v>
      </c>
      <c r="BP115" s="31">
        <f t="shared" si="94"/>
        <v>0.81010000000000004</v>
      </c>
      <c r="BQ115" s="31">
        <f t="shared" si="94"/>
        <v>0.88280000000000003</v>
      </c>
      <c r="BR115" s="31">
        <f t="shared" si="94"/>
        <v>0.87570000000000003</v>
      </c>
      <c r="BS115" s="31">
        <f t="shared" si="94"/>
        <v>0.85150000000000003</v>
      </c>
      <c r="BT115" s="31">
        <f t="shared" si="94"/>
        <v>0.82499999999999996</v>
      </c>
      <c r="BU115" s="31">
        <f t="shared" si="94"/>
        <v>0.82440000000000002</v>
      </c>
      <c r="BV115" s="31">
        <f t="shared" si="94"/>
        <v>0.85209999999999997</v>
      </c>
      <c r="BW115" s="31">
        <f t="shared" si="94"/>
        <v>0.8619</v>
      </c>
      <c r="BX115" s="31">
        <f t="shared" si="94"/>
        <v>0.80179999999999996</v>
      </c>
      <c r="BY115" s="31">
        <f t="shared" si="94"/>
        <v>0.82730000000000004</v>
      </c>
      <c r="BZ115" s="31">
        <f t="shared" si="94"/>
        <v>0.80959999999999999</v>
      </c>
      <c r="CA115" s="31">
        <f t="shared" si="94"/>
        <v>0.80689999999999995</v>
      </c>
      <c r="CB115" s="31">
        <f t="shared" si="94"/>
        <v>0.90500000000000003</v>
      </c>
      <c r="CC115" s="31">
        <f t="shared" si="94"/>
        <v>0.80730000000000002</v>
      </c>
      <c r="CD115" s="31">
        <f t="shared" si="94"/>
        <v>0.79949999999999999</v>
      </c>
      <c r="CE115" s="31">
        <f t="shared" si="94"/>
        <v>0.80610000000000004</v>
      </c>
      <c r="CF115" s="31">
        <f t="shared" si="94"/>
        <v>0.80359999999999998</v>
      </c>
      <c r="CG115" s="31">
        <f t="shared" si="94"/>
        <v>0.81010000000000004</v>
      </c>
      <c r="CH115" s="31">
        <f t="shared" si="94"/>
        <v>0.8034</v>
      </c>
      <c r="CI115" s="31">
        <f t="shared" si="94"/>
        <v>0.8337</v>
      </c>
      <c r="CJ115" s="31">
        <f t="shared" si="94"/>
        <v>0.84350000000000003</v>
      </c>
      <c r="CK115" s="31">
        <f t="shared" si="94"/>
        <v>0.88100000000000001</v>
      </c>
      <c r="CL115" s="31">
        <f t="shared" si="94"/>
        <v>0.85529999999999995</v>
      </c>
      <c r="CM115" s="31">
        <f t="shared" si="94"/>
        <v>0.8377</v>
      </c>
      <c r="CN115" s="31">
        <f t="shared" si="94"/>
        <v>0.90500000000000003</v>
      </c>
      <c r="CO115" s="31">
        <f t="shared" si="94"/>
        <v>0.8921</v>
      </c>
      <c r="CP115" s="31">
        <f t="shared" si="94"/>
        <v>0.84489999999999998</v>
      </c>
      <c r="CQ115" s="31">
        <f t="shared" si="94"/>
        <v>0.8417</v>
      </c>
      <c r="CR115" s="31">
        <f t="shared" si="94"/>
        <v>0.80810000000000004</v>
      </c>
      <c r="CS115" s="31">
        <f t="shared" si="94"/>
        <v>0.8196</v>
      </c>
      <c r="CT115" s="31">
        <f t="shared" si="94"/>
        <v>0.8034</v>
      </c>
      <c r="CU115" s="31">
        <f t="shared" si="94"/>
        <v>0.82479999999999998</v>
      </c>
      <c r="CV115" s="31">
        <f t="shared" si="94"/>
        <v>0.79920000000000002</v>
      </c>
      <c r="CW115" s="31">
        <f t="shared" si="94"/>
        <v>0.80900000000000005</v>
      </c>
      <c r="CX115" s="31">
        <f t="shared" si="94"/>
        <v>0.82620000000000005</v>
      </c>
      <c r="CY115" s="31">
        <f t="shared" si="94"/>
        <v>0.79920000000000002</v>
      </c>
      <c r="CZ115" s="31">
        <f t="shared" si="94"/>
        <v>0.86250000000000004</v>
      </c>
      <c r="DA115" s="31">
        <f t="shared" si="94"/>
        <v>0.80869999999999997</v>
      </c>
      <c r="DB115" s="31">
        <f t="shared" si="94"/>
        <v>0.81569999999999998</v>
      </c>
      <c r="DC115" s="31">
        <f t="shared" si="94"/>
        <v>0.80600000000000005</v>
      </c>
      <c r="DD115" s="31">
        <f t="shared" si="94"/>
        <v>0.80640000000000001</v>
      </c>
      <c r="DE115" s="31">
        <f t="shared" si="94"/>
        <v>0.82310000000000005</v>
      </c>
      <c r="DF115" s="31">
        <f t="shared" si="94"/>
        <v>0.89810000000000001</v>
      </c>
      <c r="DG115" s="31">
        <f t="shared" si="94"/>
        <v>0.80169999999999997</v>
      </c>
      <c r="DH115" s="31">
        <f t="shared" si="94"/>
        <v>0.86219999999999997</v>
      </c>
      <c r="DI115" s="31">
        <f t="shared" si="94"/>
        <v>0.86539999999999995</v>
      </c>
      <c r="DJ115" s="31">
        <f t="shared" si="94"/>
        <v>0.83169999999999999</v>
      </c>
      <c r="DK115" s="31">
        <f t="shared" si="94"/>
        <v>0.82589999999999997</v>
      </c>
      <c r="DL115" s="31">
        <f t="shared" si="94"/>
        <v>0.88170000000000004</v>
      </c>
      <c r="DM115" s="31">
        <f t="shared" si="94"/>
        <v>0.81269999999999998</v>
      </c>
      <c r="DN115" s="31">
        <f t="shared" si="94"/>
        <v>0.85660000000000003</v>
      </c>
      <c r="DO115" s="31">
        <f t="shared" si="94"/>
        <v>0.86850000000000005</v>
      </c>
      <c r="DP115" s="31">
        <f t="shared" si="94"/>
        <v>0.80920000000000003</v>
      </c>
      <c r="DQ115" s="31">
        <f t="shared" si="94"/>
        <v>0.83220000000000005</v>
      </c>
      <c r="DR115" s="31">
        <f t="shared" si="94"/>
        <v>0.85709999999999997</v>
      </c>
      <c r="DS115" s="31">
        <f t="shared" si="94"/>
        <v>0.8357</v>
      </c>
      <c r="DT115" s="31">
        <f t="shared" si="94"/>
        <v>0.80659999999999998</v>
      </c>
      <c r="DU115" s="31">
        <f t="shared" si="94"/>
        <v>0.82069999999999999</v>
      </c>
      <c r="DV115" s="31">
        <f t="shared" si="94"/>
        <v>0.81010000000000004</v>
      </c>
      <c r="DW115" s="31">
        <f t="shared" si="94"/>
        <v>0.81799999999999995</v>
      </c>
      <c r="DX115" s="31">
        <f t="shared" si="94"/>
        <v>0.80659999999999998</v>
      </c>
      <c r="DY115" s="31">
        <f t="shared" si="94"/>
        <v>0.81730000000000003</v>
      </c>
      <c r="DZ115" s="31">
        <f t="shared" si="94"/>
        <v>0.83750000000000002</v>
      </c>
      <c r="EA115" s="31">
        <f t="shared" ref="EA115:FX115" si="95">ROUND(IF(EA103&lt;453.5,0.825-(0.0000639*(453.5-EA103)),IF(EA103&lt;1567.5,0.8595-(0.000031*(1567.5-EA103)),IF(EA103&lt;6682,0.885-(0.000005*(6682-EA103)),IF(EA103&lt;30000,0.905-(0.0000009*(30000-EA103)),0.905)))),4)</f>
        <v>0.83089999999999997</v>
      </c>
      <c r="EB115" s="31">
        <f t="shared" si="95"/>
        <v>0.82950000000000002</v>
      </c>
      <c r="EC115" s="31">
        <f t="shared" si="95"/>
        <v>0.8165</v>
      </c>
      <c r="ED115" s="31">
        <f t="shared" si="95"/>
        <v>0.86</v>
      </c>
      <c r="EE115" s="31">
        <f t="shared" si="95"/>
        <v>0.80840000000000001</v>
      </c>
      <c r="EF115" s="31">
        <f t="shared" si="95"/>
        <v>0.85850000000000004</v>
      </c>
      <c r="EG115" s="31">
        <f t="shared" si="95"/>
        <v>0.81469999999999998</v>
      </c>
      <c r="EH115" s="31">
        <f t="shared" si="95"/>
        <v>0.81089999999999995</v>
      </c>
      <c r="EI115" s="31">
        <f t="shared" si="95"/>
        <v>0.89259999999999995</v>
      </c>
      <c r="EJ115" s="31">
        <f t="shared" si="95"/>
        <v>0.88739999999999997</v>
      </c>
      <c r="EK115" s="31">
        <f t="shared" si="95"/>
        <v>0.83320000000000005</v>
      </c>
      <c r="EL115" s="31">
        <f t="shared" si="95"/>
        <v>0.82609999999999995</v>
      </c>
      <c r="EM115" s="31">
        <f t="shared" si="95"/>
        <v>0.82450000000000001</v>
      </c>
      <c r="EN115" s="31">
        <f t="shared" si="95"/>
        <v>0.84599999999999997</v>
      </c>
      <c r="EO115" s="31">
        <f t="shared" si="95"/>
        <v>0.82010000000000005</v>
      </c>
      <c r="EP115" s="31">
        <f t="shared" si="95"/>
        <v>0.8216</v>
      </c>
      <c r="EQ115" s="31">
        <f t="shared" si="95"/>
        <v>0.86550000000000005</v>
      </c>
      <c r="ER115" s="31">
        <f t="shared" si="95"/>
        <v>0.81640000000000001</v>
      </c>
      <c r="ES115" s="31">
        <f t="shared" si="95"/>
        <v>0.80640000000000001</v>
      </c>
      <c r="ET115" s="31">
        <f t="shared" si="95"/>
        <v>0.81069999999999998</v>
      </c>
      <c r="EU115" s="31">
        <f t="shared" si="95"/>
        <v>0.8306</v>
      </c>
      <c r="EV115" s="31">
        <f t="shared" si="95"/>
        <v>0.80120000000000002</v>
      </c>
      <c r="EW115" s="31">
        <f t="shared" si="95"/>
        <v>0.83919999999999995</v>
      </c>
      <c r="EX115" s="31">
        <f t="shared" si="95"/>
        <v>0.80920000000000003</v>
      </c>
      <c r="EY115" s="31">
        <f t="shared" si="95"/>
        <v>0.83660000000000001</v>
      </c>
      <c r="EZ115" s="31">
        <f t="shared" si="95"/>
        <v>0.80549999999999999</v>
      </c>
      <c r="FA115" s="31">
        <f t="shared" si="95"/>
        <v>0.86919999999999997</v>
      </c>
      <c r="FB115" s="31">
        <f t="shared" si="95"/>
        <v>0.81969999999999998</v>
      </c>
      <c r="FC115" s="31">
        <f t="shared" si="95"/>
        <v>0.86299999999999999</v>
      </c>
      <c r="FD115" s="31">
        <f t="shared" si="95"/>
        <v>0.82050000000000001</v>
      </c>
      <c r="FE115" s="31">
        <f t="shared" si="95"/>
        <v>0.80279999999999996</v>
      </c>
      <c r="FF115" s="31">
        <f t="shared" si="95"/>
        <v>0.81020000000000003</v>
      </c>
      <c r="FG115" s="31">
        <f t="shared" si="95"/>
        <v>0.80420000000000003</v>
      </c>
      <c r="FH115" s="31">
        <f t="shared" si="95"/>
        <v>0.80189999999999995</v>
      </c>
      <c r="FI115" s="31">
        <f t="shared" si="95"/>
        <v>0.86109999999999998</v>
      </c>
      <c r="FJ115" s="31">
        <f t="shared" si="95"/>
        <v>0.86199999999999999</v>
      </c>
      <c r="FK115" s="31">
        <f t="shared" si="95"/>
        <v>0.86450000000000005</v>
      </c>
      <c r="FL115" s="31">
        <f t="shared" si="95"/>
        <v>0.88480000000000003</v>
      </c>
      <c r="FM115" s="31">
        <f t="shared" si="95"/>
        <v>0.87129999999999996</v>
      </c>
      <c r="FN115" s="31">
        <f t="shared" si="95"/>
        <v>0.89810000000000001</v>
      </c>
      <c r="FO115" s="31">
        <f t="shared" si="95"/>
        <v>0.84689999999999999</v>
      </c>
      <c r="FP115" s="31">
        <f t="shared" si="95"/>
        <v>0.86319999999999997</v>
      </c>
      <c r="FQ115" s="31">
        <f t="shared" si="95"/>
        <v>0.84060000000000001</v>
      </c>
      <c r="FR115" s="31">
        <f t="shared" si="95"/>
        <v>0.80740000000000001</v>
      </c>
      <c r="FS115" s="31">
        <f t="shared" si="95"/>
        <v>0.80979999999999996</v>
      </c>
      <c r="FT115" s="30">
        <f t="shared" si="95"/>
        <v>0.80079999999999996</v>
      </c>
      <c r="FU115" s="31">
        <f t="shared" si="95"/>
        <v>0.83799999999999997</v>
      </c>
      <c r="FV115" s="31">
        <f t="shared" si="95"/>
        <v>0.83409999999999995</v>
      </c>
      <c r="FW115" s="31">
        <f t="shared" si="95"/>
        <v>0.80879999999999996</v>
      </c>
      <c r="FX115" s="31">
        <f t="shared" si="95"/>
        <v>0.79990000000000006</v>
      </c>
      <c r="FY115" s="31"/>
      <c r="FZ115" s="31" t="s">
        <v>2</v>
      </c>
      <c r="GA115" s="31"/>
      <c r="GB115" s="4"/>
      <c r="GC115" s="4"/>
      <c r="GD115" s="4"/>
      <c r="GE115" s="4"/>
      <c r="GF115" s="4"/>
      <c r="GG115" s="4"/>
      <c r="GH115" s="4"/>
      <c r="GI115" s="4"/>
      <c r="GJ115" s="4"/>
      <c r="GK115" s="4"/>
      <c r="GL115" s="4"/>
      <c r="GM115" s="4"/>
    </row>
    <row r="116" spans="1:204" x14ac:dyDescent="0.25">
      <c r="A116" s="4"/>
      <c r="B116" s="13" t="s">
        <v>422</v>
      </c>
      <c r="C116" s="4"/>
      <c r="D116" s="4"/>
      <c r="E116" s="4"/>
      <c r="F116" s="4"/>
      <c r="G116" s="4"/>
      <c r="H116" s="4"/>
      <c r="I116" s="4"/>
      <c r="J116" s="4"/>
      <c r="K116" s="4"/>
      <c r="L116" s="4"/>
      <c r="M116" s="4"/>
      <c r="N116" s="4"/>
      <c r="O116" s="4"/>
      <c r="P116" s="4"/>
      <c r="Q116" s="4"/>
      <c r="R116" s="4"/>
      <c r="S116" s="4"/>
      <c r="T116" s="4"/>
      <c r="U116" s="4"/>
      <c r="V116" s="4"/>
      <c r="W116" s="21"/>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21"/>
      <c r="FU116" s="4"/>
      <c r="FV116" s="4"/>
      <c r="FW116" s="4"/>
      <c r="FX116" s="4"/>
      <c r="FY116" s="31"/>
      <c r="FZ116" s="4"/>
      <c r="GA116" s="48"/>
      <c r="GB116" s="31"/>
      <c r="GC116" s="31"/>
      <c r="GD116" s="31"/>
      <c r="GE116" s="31"/>
      <c r="GF116" s="31"/>
      <c r="GG116" s="31"/>
      <c r="GH116" s="31"/>
      <c r="GI116" s="31"/>
      <c r="GJ116" s="31"/>
      <c r="GK116" s="4"/>
      <c r="GL116" s="4"/>
      <c r="GM116" s="4"/>
    </row>
    <row r="117" spans="1:204" ht="15.6" x14ac:dyDescent="0.3">
      <c r="A117" s="2" t="s">
        <v>422</v>
      </c>
      <c r="B117" s="47" t="s">
        <v>425</v>
      </c>
      <c r="C117" s="107"/>
      <c r="D117" s="107"/>
      <c r="E117" s="107"/>
      <c r="F117" s="107"/>
      <c r="G117" s="107"/>
      <c r="H117" s="107"/>
      <c r="I117" s="107"/>
      <c r="J117" s="107"/>
      <c r="K117" s="107"/>
      <c r="L117" s="107"/>
      <c r="M117" s="107"/>
      <c r="N117" s="107"/>
      <c r="O117" s="107"/>
      <c r="P117" s="107"/>
      <c r="Q117" s="107"/>
      <c r="R117" s="107"/>
      <c r="S117" s="107"/>
      <c r="T117" s="107"/>
      <c r="U117" s="107"/>
      <c r="V117" s="107"/>
      <c r="W117" s="108"/>
      <c r="X117" s="107"/>
      <c r="Y117" s="107"/>
      <c r="Z117" s="107"/>
      <c r="AA117" s="107"/>
      <c r="AB117" s="107"/>
      <c r="AC117" s="107"/>
      <c r="AD117" s="107"/>
      <c r="AE117" s="107"/>
      <c r="AF117" s="107"/>
      <c r="AG117" s="107"/>
      <c r="AH117" s="107"/>
      <c r="AI117" s="107"/>
      <c r="AJ117" s="107"/>
      <c r="AK117" s="107"/>
      <c r="AL117" s="107"/>
      <c r="AM117" s="107"/>
      <c r="AN117" s="107"/>
      <c r="AO117" s="107"/>
      <c r="AP117" s="107"/>
      <c r="AQ117" s="107"/>
      <c r="AR117" s="107"/>
      <c r="AS117" s="107"/>
      <c r="AT117" s="107"/>
      <c r="AU117" s="107"/>
      <c r="AV117" s="107"/>
      <c r="AW117" s="107"/>
      <c r="AX117" s="107"/>
      <c r="AY117" s="107"/>
      <c r="AZ117" s="107"/>
      <c r="BA117" s="107"/>
      <c r="BB117" s="107"/>
      <c r="BC117" s="107"/>
      <c r="BD117" s="107"/>
      <c r="BE117" s="107"/>
      <c r="BF117" s="107"/>
      <c r="BG117" s="107"/>
      <c r="BH117" s="107"/>
      <c r="BI117" s="107"/>
      <c r="BJ117" s="107"/>
      <c r="BK117" s="107"/>
      <c r="BL117" s="107"/>
      <c r="BM117" s="107"/>
      <c r="BN117" s="107"/>
      <c r="BO117" s="107"/>
      <c r="BP117" s="107"/>
      <c r="BQ117" s="107"/>
      <c r="BR117" s="107"/>
      <c r="BS117" s="107"/>
      <c r="BT117" s="107"/>
      <c r="BU117" s="107"/>
      <c r="BV117" s="107"/>
      <c r="BW117" s="107"/>
      <c r="BX117" s="107"/>
      <c r="BY117" s="107"/>
      <c r="BZ117" s="107"/>
      <c r="CA117" s="107"/>
      <c r="CB117" s="107"/>
      <c r="CC117" s="107"/>
      <c r="CD117" s="107"/>
      <c r="CE117" s="107"/>
      <c r="CF117" s="107"/>
      <c r="CG117" s="107"/>
      <c r="CH117" s="107"/>
      <c r="CI117" s="107"/>
      <c r="CJ117" s="107"/>
      <c r="CK117" s="107"/>
      <c r="CL117" s="107"/>
      <c r="CM117" s="107"/>
      <c r="CN117" s="107"/>
      <c r="CO117" s="107"/>
      <c r="CP117" s="107"/>
      <c r="CQ117" s="107"/>
      <c r="CR117" s="107"/>
      <c r="CS117" s="107"/>
      <c r="CT117" s="107"/>
      <c r="CU117" s="107"/>
      <c r="CV117" s="107"/>
      <c r="CW117" s="107"/>
      <c r="CX117" s="107"/>
      <c r="CY117" s="107"/>
      <c r="CZ117" s="107"/>
      <c r="DA117" s="107"/>
      <c r="DB117" s="107"/>
      <c r="DC117" s="107"/>
      <c r="DD117" s="107"/>
      <c r="DE117" s="107"/>
      <c r="DF117" s="107"/>
      <c r="DG117" s="107"/>
      <c r="DH117" s="107"/>
      <c r="DI117" s="107"/>
      <c r="DJ117" s="107"/>
      <c r="DK117" s="107"/>
      <c r="DL117" s="107"/>
      <c r="DM117" s="107"/>
      <c r="DN117" s="107"/>
      <c r="DO117" s="107"/>
      <c r="DP117" s="107"/>
      <c r="DQ117" s="107"/>
      <c r="DR117" s="107"/>
      <c r="DS117" s="107"/>
      <c r="DT117" s="107"/>
      <c r="DU117" s="107"/>
      <c r="DV117" s="107"/>
      <c r="DW117" s="107"/>
      <c r="DX117" s="107"/>
      <c r="DY117" s="107"/>
      <c r="DZ117" s="107"/>
      <c r="EA117" s="107"/>
      <c r="EB117" s="107"/>
      <c r="EC117" s="107"/>
      <c r="ED117" s="107"/>
      <c r="EE117" s="107"/>
      <c r="EF117" s="107"/>
      <c r="EG117" s="107"/>
      <c r="EH117" s="107"/>
      <c r="EI117" s="107"/>
      <c r="EJ117" s="107"/>
      <c r="EK117" s="107"/>
      <c r="EL117" s="107"/>
      <c r="EM117" s="107"/>
      <c r="EN117" s="107"/>
      <c r="EO117" s="107"/>
      <c r="EP117" s="107"/>
      <c r="EQ117" s="107"/>
      <c r="ER117" s="107"/>
      <c r="ES117" s="107"/>
      <c r="ET117" s="107"/>
      <c r="EU117" s="107"/>
      <c r="EV117" s="107"/>
      <c r="EW117" s="107"/>
      <c r="EX117" s="107"/>
      <c r="EY117" s="107"/>
      <c r="EZ117" s="107"/>
      <c r="FA117" s="107"/>
      <c r="FB117" s="107"/>
      <c r="FC117" s="107"/>
      <c r="FD117" s="107"/>
      <c r="FE117" s="107"/>
      <c r="FF117" s="107"/>
      <c r="FG117" s="107"/>
      <c r="FH117" s="107"/>
      <c r="FI117" s="107"/>
      <c r="FJ117" s="107"/>
      <c r="FK117" s="107"/>
      <c r="FL117" s="107"/>
      <c r="FM117" s="107"/>
      <c r="FN117" s="107"/>
      <c r="FO117" s="107"/>
      <c r="FP117" s="107"/>
      <c r="FQ117" s="107"/>
      <c r="FR117" s="107"/>
      <c r="FS117" s="107"/>
      <c r="FT117" s="108"/>
      <c r="FU117" s="107"/>
      <c r="FV117" s="107"/>
      <c r="FW117" s="107"/>
      <c r="FX117" s="107"/>
      <c r="FY117" s="31"/>
      <c r="FZ117" s="48"/>
      <c r="GA117" s="48"/>
      <c r="GB117" s="31"/>
      <c r="GC117" s="31"/>
      <c r="GD117" s="31"/>
      <c r="GE117" s="31"/>
      <c r="GF117" s="31"/>
      <c r="GG117" s="31"/>
      <c r="GH117" s="31"/>
      <c r="GI117" s="31"/>
      <c r="GJ117" s="31"/>
      <c r="GK117" s="31"/>
      <c r="GL117" s="31"/>
      <c r="GM117" s="31"/>
    </row>
    <row r="118" spans="1:204" x14ac:dyDescent="0.25">
      <c r="A118" s="2" t="s">
        <v>426</v>
      </c>
      <c r="B118" s="21" t="s">
        <v>427</v>
      </c>
      <c r="C118" s="48">
        <f t="shared" ref="C118:BN118" si="96">+C38</f>
        <v>7083.61</v>
      </c>
      <c r="D118" s="48">
        <f t="shared" si="96"/>
        <v>7083.61</v>
      </c>
      <c r="E118" s="48">
        <f t="shared" si="96"/>
        <v>7083.61</v>
      </c>
      <c r="F118" s="48">
        <f t="shared" si="96"/>
        <v>7083.61</v>
      </c>
      <c r="G118" s="48">
        <f t="shared" si="96"/>
        <v>7083.61</v>
      </c>
      <c r="H118" s="48">
        <f t="shared" si="96"/>
        <v>7083.61</v>
      </c>
      <c r="I118" s="48">
        <f t="shared" si="96"/>
        <v>7083.61</v>
      </c>
      <c r="J118" s="48">
        <f t="shared" si="96"/>
        <v>7083.61</v>
      </c>
      <c r="K118" s="48">
        <f t="shared" si="96"/>
        <v>7083.61</v>
      </c>
      <c r="L118" s="48">
        <f t="shared" si="96"/>
        <v>7083.61</v>
      </c>
      <c r="M118" s="48">
        <f t="shared" si="96"/>
        <v>7083.61</v>
      </c>
      <c r="N118" s="48">
        <f t="shared" si="96"/>
        <v>7083.61</v>
      </c>
      <c r="O118" s="48">
        <f t="shared" si="96"/>
        <v>7083.61</v>
      </c>
      <c r="P118" s="48">
        <f t="shared" si="96"/>
        <v>7083.61</v>
      </c>
      <c r="Q118" s="48">
        <f t="shared" si="96"/>
        <v>7083.61</v>
      </c>
      <c r="R118" s="48">
        <f t="shared" si="96"/>
        <v>7083.61</v>
      </c>
      <c r="S118" s="48">
        <f t="shared" si="96"/>
        <v>7083.61</v>
      </c>
      <c r="T118" s="48">
        <f t="shared" si="96"/>
        <v>7083.61</v>
      </c>
      <c r="U118" s="48">
        <f t="shared" si="96"/>
        <v>7083.61</v>
      </c>
      <c r="V118" s="48">
        <f t="shared" si="96"/>
        <v>7083.61</v>
      </c>
      <c r="W118" s="48">
        <f t="shared" si="96"/>
        <v>7083.61</v>
      </c>
      <c r="X118" s="48">
        <f t="shared" si="96"/>
        <v>7083.61</v>
      </c>
      <c r="Y118" s="48">
        <f t="shared" si="96"/>
        <v>7083.61</v>
      </c>
      <c r="Z118" s="48">
        <f t="shared" si="96"/>
        <v>7083.61</v>
      </c>
      <c r="AA118" s="48">
        <f t="shared" si="96"/>
        <v>7083.61</v>
      </c>
      <c r="AB118" s="48">
        <f t="shared" si="96"/>
        <v>7083.61</v>
      </c>
      <c r="AC118" s="48">
        <f t="shared" si="96"/>
        <v>7083.61</v>
      </c>
      <c r="AD118" s="48">
        <f t="shared" si="96"/>
        <v>7083.61</v>
      </c>
      <c r="AE118" s="48">
        <f t="shared" si="96"/>
        <v>7083.61</v>
      </c>
      <c r="AF118" s="48">
        <f t="shared" si="96"/>
        <v>7083.61</v>
      </c>
      <c r="AG118" s="48">
        <f t="shared" si="96"/>
        <v>7083.61</v>
      </c>
      <c r="AH118" s="48">
        <f t="shared" si="96"/>
        <v>7083.61</v>
      </c>
      <c r="AI118" s="48">
        <f t="shared" si="96"/>
        <v>7083.61</v>
      </c>
      <c r="AJ118" s="48">
        <f t="shared" si="96"/>
        <v>7083.61</v>
      </c>
      <c r="AK118" s="48">
        <f t="shared" si="96"/>
        <v>7083.61</v>
      </c>
      <c r="AL118" s="48">
        <f t="shared" si="96"/>
        <v>7083.61</v>
      </c>
      <c r="AM118" s="48">
        <f t="shared" si="96"/>
        <v>7083.61</v>
      </c>
      <c r="AN118" s="48">
        <f t="shared" si="96"/>
        <v>7083.61</v>
      </c>
      <c r="AO118" s="48">
        <f t="shared" si="96"/>
        <v>7083.61</v>
      </c>
      <c r="AP118" s="48">
        <f t="shared" si="96"/>
        <v>7083.61</v>
      </c>
      <c r="AQ118" s="48">
        <f t="shared" si="96"/>
        <v>7083.61</v>
      </c>
      <c r="AR118" s="48">
        <f t="shared" si="96"/>
        <v>7083.61</v>
      </c>
      <c r="AS118" s="48">
        <f t="shared" si="96"/>
        <v>7083.61</v>
      </c>
      <c r="AT118" s="48">
        <f t="shared" si="96"/>
        <v>7083.61</v>
      </c>
      <c r="AU118" s="48">
        <f t="shared" si="96"/>
        <v>7083.61</v>
      </c>
      <c r="AV118" s="48">
        <f t="shared" si="96"/>
        <v>7083.61</v>
      </c>
      <c r="AW118" s="48">
        <f t="shared" si="96"/>
        <v>7083.61</v>
      </c>
      <c r="AX118" s="48">
        <f t="shared" si="96"/>
        <v>7083.61</v>
      </c>
      <c r="AY118" s="48">
        <f t="shared" si="96"/>
        <v>7083.61</v>
      </c>
      <c r="AZ118" s="48">
        <f t="shared" si="96"/>
        <v>7083.61</v>
      </c>
      <c r="BA118" s="48">
        <f t="shared" si="96"/>
        <v>7083.61</v>
      </c>
      <c r="BB118" s="48">
        <f t="shared" si="96"/>
        <v>7083.61</v>
      </c>
      <c r="BC118" s="48">
        <f t="shared" si="96"/>
        <v>7083.61</v>
      </c>
      <c r="BD118" s="48">
        <f t="shared" si="96"/>
        <v>7083.61</v>
      </c>
      <c r="BE118" s="48">
        <f t="shared" si="96"/>
        <v>7083.61</v>
      </c>
      <c r="BF118" s="48">
        <f t="shared" si="96"/>
        <v>7083.61</v>
      </c>
      <c r="BG118" s="48">
        <f t="shared" si="96"/>
        <v>7083.61</v>
      </c>
      <c r="BH118" s="48">
        <f t="shared" si="96"/>
        <v>7083.61</v>
      </c>
      <c r="BI118" s="48">
        <f t="shared" si="96"/>
        <v>7083.61</v>
      </c>
      <c r="BJ118" s="48">
        <f t="shared" si="96"/>
        <v>7083.61</v>
      </c>
      <c r="BK118" s="48">
        <f t="shared" si="96"/>
        <v>7083.61</v>
      </c>
      <c r="BL118" s="48">
        <f t="shared" si="96"/>
        <v>7083.61</v>
      </c>
      <c r="BM118" s="48">
        <f t="shared" si="96"/>
        <v>7083.61</v>
      </c>
      <c r="BN118" s="48">
        <f t="shared" si="96"/>
        <v>7083.61</v>
      </c>
      <c r="BO118" s="48">
        <f t="shared" ref="BO118:DZ118" si="97">+BO38</f>
        <v>7083.61</v>
      </c>
      <c r="BP118" s="48">
        <f t="shared" si="97"/>
        <v>7083.61</v>
      </c>
      <c r="BQ118" s="48">
        <f t="shared" si="97"/>
        <v>7083.61</v>
      </c>
      <c r="BR118" s="48">
        <f t="shared" si="97"/>
        <v>7083.61</v>
      </c>
      <c r="BS118" s="48">
        <f t="shared" si="97"/>
        <v>7083.61</v>
      </c>
      <c r="BT118" s="48">
        <f t="shared" si="97"/>
        <v>7083.61</v>
      </c>
      <c r="BU118" s="48">
        <f t="shared" si="97"/>
        <v>7083.61</v>
      </c>
      <c r="BV118" s="48">
        <f t="shared" si="97"/>
        <v>7083.61</v>
      </c>
      <c r="BW118" s="48">
        <f t="shared" si="97"/>
        <v>7083.61</v>
      </c>
      <c r="BX118" s="48">
        <f t="shared" si="97"/>
        <v>7083.61</v>
      </c>
      <c r="BY118" s="48">
        <f t="shared" si="97"/>
        <v>7083.61</v>
      </c>
      <c r="BZ118" s="48">
        <f t="shared" si="97"/>
        <v>7083.61</v>
      </c>
      <c r="CA118" s="48">
        <f t="shared" si="97"/>
        <v>7083.61</v>
      </c>
      <c r="CB118" s="48">
        <f t="shared" si="97"/>
        <v>7083.61</v>
      </c>
      <c r="CC118" s="48">
        <f t="shared" si="97"/>
        <v>7083.61</v>
      </c>
      <c r="CD118" s="48">
        <f t="shared" si="97"/>
        <v>7083.61</v>
      </c>
      <c r="CE118" s="48">
        <f t="shared" si="97"/>
        <v>7083.61</v>
      </c>
      <c r="CF118" s="48">
        <f t="shared" si="97"/>
        <v>7083.61</v>
      </c>
      <c r="CG118" s="48">
        <f t="shared" si="97"/>
        <v>7083.61</v>
      </c>
      <c r="CH118" s="48">
        <f t="shared" si="97"/>
        <v>7083.61</v>
      </c>
      <c r="CI118" s="48">
        <f t="shared" si="97"/>
        <v>7083.61</v>
      </c>
      <c r="CJ118" s="48">
        <f t="shared" si="97"/>
        <v>7083.61</v>
      </c>
      <c r="CK118" s="48">
        <f t="shared" si="97"/>
        <v>7083.61</v>
      </c>
      <c r="CL118" s="48">
        <f t="shared" si="97"/>
        <v>7083.61</v>
      </c>
      <c r="CM118" s="48">
        <f t="shared" si="97"/>
        <v>7083.61</v>
      </c>
      <c r="CN118" s="48">
        <f t="shared" si="97"/>
        <v>7083.61</v>
      </c>
      <c r="CO118" s="48">
        <f t="shared" si="97"/>
        <v>7083.61</v>
      </c>
      <c r="CP118" s="48">
        <f t="shared" si="97"/>
        <v>7083.61</v>
      </c>
      <c r="CQ118" s="48">
        <f t="shared" si="97"/>
        <v>7083.61</v>
      </c>
      <c r="CR118" s="48">
        <f t="shared" si="97"/>
        <v>7083.61</v>
      </c>
      <c r="CS118" s="48">
        <f t="shared" si="97"/>
        <v>7083.61</v>
      </c>
      <c r="CT118" s="48">
        <f t="shared" si="97"/>
        <v>7083.61</v>
      </c>
      <c r="CU118" s="48">
        <f t="shared" si="97"/>
        <v>7083.61</v>
      </c>
      <c r="CV118" s="48">
        <f t="shared" si="97"/>
        <v>7083.61</v>
      </c>
      <c r="CW118" s="48">
        <f t="shared" si="97"/>
        <v>7083.61</v>
      </c>
      <c r="CX118" s="48">
        <f t="shared" si="97"/>
        <v>7083.61</v>
      </c>
      <c r="CY118" s="48">
        <f t="shared" si="97"/>
        <v>7083.61</v>
      </c>
      <c r="CZ118" s="48">
        <f t="shared" si="97"/>
        <v>7083.61</v>
      </c>
      <c r="DA118" s="48">
        <f t="shared" si="97"/>
        <v>7083.61</v>
      </c>
      <c r="DB118" s="48">
        <f t="shared" si="97"/>
        <v>7083.61</v>
      </c>
      <c r="DC118" s="48">
        <f t="shared" si="97"/>
        <v>7083.61</v>
      </c>
      <c r="DD118" s="48">
        <f t="shared" si="97"/>
        <v>7083.61</v>
      </c>
      <c r="DE118" s="48">
        <f t="shared" si="97"/>
        <v>7083.61</v>
      </c>
      <c r="DF118" s="48">
        <f t="shared" si="97"/>
        <v>7083.61</v>
      </c>
      <c r="DG118" s="48">
        <f t="shared" si="97"/>
        <v>7083.61</v>
      </c>
      <c r="DH118" s="48">
        <f t="shared" si="97"/>
        <v>7083.61</v>
      </c>
      <c r="DI118" s="48">
        <f t="shared" si="97"/>
        <v>7083.61</v>
      </c>
      <c r="DJ118" s="48">
        <f t="shared" si="97"/>
        <v>7083.61</v>
      </c>
      <c r="DK118" s="48">
        <f t="shared" si="97"/>
        <v>7083.61</v>
      </c>
      <c r="DL118" s="48">
        <f t="shared" si="97"/>
        <v>7083.61</v>
      </c>
      <c r="DM118" s="48">
        <f t="shared" si="97"/>
        <v>7083.61</v>
      </c>
      <c r="DN118" s="48">
        <f t="shared" si="97"/>
        <v>7083.61</v>
      </c>
      <c r="DO118" s="48">
        <f t="shared" si="97"/>
        <v>7083.61</v>
      </c>
      <c r="DP118" s="48">
        <f t="shared" si="97"/>
        <v>7083.61</v>
      </c>
      <c r="DQ118" s="48">
        <f t="shared" si="97"/>
        <v>7083.61</v>
      </c>
      <c r="DR118" s="48">
        <f t="shared" si="97"/>
        <v>7083.61</v>
      </c>
      <c r="DS118" s="48">
        <f t="shared" si="97"/>
        <v>7083.61</v>
      </c>
      <c r="DT118" s="48">
        <f t="shared" si="97"/>
        <v>7083.61</v>
      </c>
      <c r="DU118" s="48">
        <f t="shared" si="97"/>
        <v>7083.61</v>
      </c>
      <c r="DV118" s="48">
        <f t="shared" si="97"/>
        <v>7083.61</v>
      </c>
      <c r="DW118" s="48">
        <f t="shared" si="97"/>
        <v>7083.61</v>
      </c>
      <c r="DX118" s="48">
        <f t="shared" si="97"/>
        <v>7083.61</v>
      </c>
      <c r="DY118" s="48">
        <f t="shared" si="97"/>
        <v>7083.61</v>
      </c>
      <c r="DZ118" s="48">
        <f t="shared" si="97"/>
        <v>7083.61</v>
      </c>
      <c r="EA118" s="48">
        <f t="shared" ref="EA118:FX118" si="98">+EA38</f>
        <v>7083.61</v>
      </c>
      <c r="EB118" s="48">
        <f t="shared" si="98"/>
        <v>7083.61</v>
      </c>
      <c r="EC118" s="48">
        <f t="shared" si="98"/>
        <v>7083.61</v>
      </c>
      <c r="ED118" s="48">
        <f t="shared" si="98"/>
        <v>7083.61</v>
      </c>
      <c r="EE118" s="48">
        <f t="shared" si="98"/>
        <v>7083.61</v>
      </c>
      <c r="EF118" s="48">
        <f t="shared" si="98"/>
        <v>7083.61</v>
      </c>
      <c r="EG118" s="48">
        <f t="shared" si="98"/>
        <v>7083.61</v>
      </c>
      <c r="EH118" s="48">
        <f t="shared" si="98"/>
        <v>7083.61</v>
      </c>
      <c r="EI118" s="48">
        <f t="shared" si="98"/>
        <v>7083.61</v>
      </c>
      <c r="EJ118" s="48">
        <f t="shared" si="98"/>
        <v>7083.61</v>
      </c>
      <c r="EK118" s="48">
        <f t="shared" si="98"/>
        <v>7083.61</v>
      </c>
      <c r="EL118" s="48">
        <f t="shared" si="98"/>
        <v>7083.61</v>
      </c>
      <c r="EM118" s="48">
        <f t="shared" si="98"/>
        <v>7083.61</v>
      </c>
      <c r="EN118" s="48">
        <f t="shared" si="98"/>
        <v>7083.61</v>
      </c>
      <c r="EO118" s="48">
        <f t="shared" si="98"/>
        <v>7083.61</v>
      </c>
      <c r="EP118" s="48">
        <f t="shared" si="98"/>
        <v>7083.61</v>
      </c>
      <c r="EQ118" s="48">
        <f t="shared" si="98"/>
        <v>7083.61</v>
      </c>
      <c r="ER118" s="48">
        <f t="shared" si="98"/>
        <v>7083.61</v>
      </c>
      <c r="ES118" s="48">
        <f t="shared" si="98"/>
        <v>7083.61</v>
      </c>
      <c r="ET118" s="48">
        <f t="shared" si="98"/>
        <v>7083.61</v>
      </c>
      <c r="EU118" s="48">
        <f t="shared" si="98"/>
        <v>7083.61</v>
      </c>
      <c r="EV118" s="48">
        <f t="shared" si="98"/>
        <v>7083.61</v>
      </c>
      <c r="EW118" s="48">
        <f t="shared" si="98"/>
        <v>7083.61</v>
      </c>
      <c r="EX118" s="48">
        <f t="shared" si="98"/>
        <v>7083.61</v>
      </c>
      <c r="EY118" s="48">
        <f t="shared" si="98"/>
        <v>7083.61</v>
      </c>
      <c r="EZ118" s="48">
        <f t="shared" si="98"/>
        <v>7083.61</v>
      </c>
      <c r="FA118" s="48">
        <f t="shared" si="98"/>
        <v>7083.61</v>
      </c>
      <c r="FB118" s="48">
        <f t="shared" si="98"/>
        <v>7083.61</v>
      </c>
      <c r="FC118" s="48">
        <f t="shared" si="98"/>
        <v>7083.61</v>
      </c>
      <c r="FD118" s="48">
        <f t="shared" si="98"/>
        <v>7083.61</v>
      </c>
      <c r="FE118" s="48">
        <f t="shared" si="98"/>
        <v>7083.61</v>
      </c>
      <c r="FF118" s="48">
        <f t="shared" si="98"/>
        <v>7083.61</v>
      </c>
      <c r="FG118" s="48">
        <f t="shared" si="98"/>
        <v>7083.61</v>
      </c>
      <c r="FH118" s="48">
        <f t="shared" si="98"/>
        <v>7083.61</v>
      </c>
      <c r="FI118" s="48">
        <f t="shared" si="98"/>
        <v>7083.61</v>
      </c>
      <c r="FJ118" s="48">
        <f t="shared" si="98"/>
        <v>7083.61</v>
      </c>
      <c r="FK118" s="48">
        <f t="shared" si="98"/>
        <v>7083.61</v>
      </c>
      <c r="FL118" s="48">
        <f t="shared" si="98"/>
        <v>7083.61</v>
      </c>
      <c r="FM118" s="48">
        <f t="shared" si="98"/>
        <v>7083.61</v>
      </c>
      <c r="FN118" s="48">
        <f t="shared" si="98"/>
        <v>7083.61</v>
      </c>
      <c r="FO118" s="48">
        <f t="shared" si="98"/>
        <v>7083.61</v>
      </c>
      <c r="FP118" s="48">
        <f t="shared" si="98"/>
        <v>7083.61</v>
      </c>
      <c r="FQ118" s="48">
        <f t="shared" si="98"/>
        <v>7083.61</v>
      </c>
      <c r="FR118" s="48">
        <f t="shared" si="98"/>
        <v>7083.61</v>
      </c>
      <c r="FS118" s="48">
        <f t="shared" si="98"/>
        <v>7083.61</v>
      </c>
      <c r="FT118" s="48">
        <f t="shared" si="98"/>
        <v>7083.61</v>
      </c>
      <c r="FU118" s="48">
        <f t="shared" si="98"/>
        <v>7083.61</v>
      </c>
      <c r="FV118" s="48">
        <f t="shared" si="98"/>
        <v>7083.61</v>
      </c>
      <c r="FW118" s="48">
        <f t="shared" si="98"/>
        <v>7083.61</v>
      </c>
      <c r="FX118" s="48">
        <f t="shared" si="98"/>
        <v>7083.61</v>
      </c>
      <c r="FY118" s="31"/>
      <c r="FZ118" s="48"/>
      <c r="GA118" s="31"/>
      <c r="GB118" s="31"/>
      <c r="GC118" s="31"/>
      <c r="GD118" s="31"/>
      <c r="GE118" s="113"/>
      <c r="GF118" s="113"/>
      <c r="GG118" s="4"/>
      <c r="GH118" s="4"/>
      <c r="GI118" s="4"/>
      <c r="GJ118" s="4"/>
      <c r="GK118" s="4"/>
      <c r="GL118" s="4"/>
      <c r="GM118" s="4"/>
    </row>
    <row r="119" spans="1:204" x14ac:dyDescent="0.25">
      <c r="A119" s="2" t="s">
        <v>428</v>
      </c>
      <c r="B119" s="21" t="s">
        <v>429</v>
      </c>
      <c r="C119" s="31">
        <f t="shared" ref="C119:BN119" si="99">+C115</f>
        <v>0.8861</v>
      </c>
      <c r="D119" s="31">
        <f t="shared" si="99"/>
        <v>0.90500000000000003</v>
      </c>
      <c r="E119" s="31">
        <f t="shared" si="99"/>
        <v>0.88460000000000005</v>
      </c>
      <c r="F119" s="31">
        <f t="shared" si="99"/>
        <v>0.89600000000000002</v>
      </c>
      <c r="G119" s="31">
        <f t="shared" si="99"/>
        <v>0.84489999999999998</v>
      </c>
      <c r="H119" s="31">
        <f t="shared" si="99"/>
        <v>0.84330000000000005</v>
      </c>
      <c r="I119" s="31">
        <f t="shared" si="99"/>
        <v>0.88700000000000001</v>
      </c>
      <c r="J119" s="31">
        <f t="shared" si="99"/>
        <v>0.8639</v>
      </c>
      <c r="K119" s="31">
        <f t="shared" si="99"/>
        <v>0.81420000000000003</v>
      </c>
      <c r="L119" s="31">
        <f t="shared" si="99"/>
        <v>0.86439999999999995</v>
      </c>
      <c r="M119" s="31">
        <f t="shared" si="99"/>
        <v>0.8518</v>
      </c>
      <c r="N119" s="31">
        <f t="shared" si="99"/>
        <v>0.90500000000000003</v>
      </c>
      <c r="O119" s="31">
        <f t="shared" si="99"/>
        <v>0.89119999999999999</v>
      </c>
      <c r="P119" s="31">
        <f t="shared" si="99"/>
        <v>0.81230000000000002</v>
      </c>
      <c r="Q119" s="31">
        <f t="shared" si="99"/>
        <v>0.90500000000000003</v>
      </c>
      <c r="R119" s="31">
        <f t="shared" si="99"/>
        <v>0.86229999999999996</v>
      </c>
      <c r="S119" s="31">
        <f t="shared" si="99"/>
        <v>0.86019999999999996</v>
      </c>
      <c r="T119" s="31">
        <f t="shared" si="99"/>
        <v>0.80530000000000002</v>
      </c>
      <c r="U119" s="31">
        <f t="shared" si="99"/>
        <v>0.79959999999999998</v>
      </c>
      <c r="V119" s="31">
        <f t="shared" si="99"/>
        <v>0.81459999999999999</v>
      </c>
      <c r="W119" s="31">
        <f t="shared" si="99"/>
        <v>0.80120000000000002</v>
      </c>
      <c r="X119" s="31">
        <f t="shared" si="99"/>
        <v>0.79920000000000002</v>
      </c>
      <c r="Y119" s="31">
        <f t="shared" si="99"/>
        <v>0.8639</v>
      </c>
      <c r="Z119" s="31">
        <f t="shared" si="99"/>
        <v>0.81120000000000003</v>
      </c>
      <c r="AA119" s="31">
        <f t="shared" si="99"/>
        <v>0.90500000000000003</v>
      </c>
      <c r="AB119" s="31">
        <f t="shared" si="99"/>
        <v>0.90500000000000003</v>
      </c>
      <c r="AC119" s="31">
        <f t="shared" si="99"/>
        <v>0.84350000000000003</v>
      </c>
      <c r="AD119" s="31">
        <f t="shared" si="99"/>
        <v>0.85360000000000003</v>
      </c>
      <c r="AE119" s="31">
        <f t="shared" si="99"/>
        <v>0.80259999999999998</v>
      </c>
      <c r="AF119" s="31">
        <f t="shared" si="99"/>
        <v>0.80789999999999995</v>
      </c>
      <c r="AG119" s="31">
        <f t="shared" si="99"/>
        <v>0.83309999999999995</v>
      </c>
      <c r="AH119" s="31">
        <f t="shared" si="99"/>
        <v>0.84519999999999995</v>
      </c>
      <c r="AI119" s="31">
        <f t="shared" si="99"/>
        <v>0.81869999999999998</v>
      </c>
      <c r="AJ119" s="31">
        <f t="shared" si="99"/>
        <v>0.80700000000000005</v>
      </c>
      <c r="AK119" s="31">
        <f t="shared" si="99"/>
        <v>0.81010000000000004</v>
      </c>
      <c r="AL119" s="31">
        <f t="shared" si="99"/>
        <v>0.81340000000000001</v>
      </c>
      <c r="AM119" s="31">
        <f t="shared" si="99"/>
        <v>0.82509999999999994</v>
      </c>
      <c r="AN119" s="31">
        <f t="shared" si="99"/>
        <v>0.82099999999999995</v>
      </c>
      <c r="AO119" s="31">
        <f t="shared" si="99"/>
        <v>0.87560000000000004</v>
      </c>
      <c r="AP119" s="31">
        <f t="shared" si="99"/>
        <v>0.90500000000000003</v>
      </c>
      <c r="AQ119" s="31">
        <f t="shared" si="99"/>
        <v>0.81079999999999997</v>
      </c>
      <c r="AR119" s="31">
        <f t="shared" si="99"/>
        <v>0.90500000000000003</v>
      </c>
      <c r="AS119" s="31">
        <f t="shared" si="99"/>
        <v>0.88429999999999997</v>
      </c>
      <c r="AT119" s="31">
        <f t="shared" si="99"/>
        <v>0.86309999999999998</v>
      </c>
      <c r="AU119" s="31">
        <f t="shared" si="99"/>
        <v>0.81189999999999996</v>
      </c>
      <c r="AV119" s="31">
        <f t="shared" si="99"/>
        <v>0.81679999999999997</v>
      </c>
      <c r="AW119" s="31">
        <f t="shared" si="99"/>
        <v>0.81110000000000004</v>
      </c>
      <c r="AX119" s="31">
        <f t="shared" si="99"/>
        <v>0.79920000000000002</v>
      </c>
      <c r="AY119" s="31">
        <f t="shared" si="99"/>
        <v>0.82520000000000004</v>
      </c>
      <c r="AZ119" s="31">
        <f t="shared" si="99"/>
        <v>0.88849999999999996</v>
      </c>
      <c r="BA119" s="31">
        <f t="shared" si="99"/>
        <v>0.88649999999999995</v>
      </c>
      <c r="BB119" s="31">
        <f t="shared" si="99"/>
        <v>0.88560000000000005</v>
      </c>
      <c r="BC119" s="31">
        <f t="shared" si="99"/>
        <v>0.90469999999999995</v>
      </c>
      <c r="BD119" s="31">
        <f t="shared" si="99"/>
        <v>0.87760000000000005</v>
      </c>
      <c r="BE119" s="31">
        <f t="shared" si="99"/>
        <v>0.85509999999999997</v>
      </c>
      <c r="BF119" s="31">
        <f t="shared" si="99"/>
        <v>0.90139999999999998</v>
      </c>
      <c r="BG119" s="31">
        <f t="shared" si="99"/>
        <v>0.8448</v>
      </c>
      <c r="BH119" s="31">
        <f t="shared" si="99"/>
        <v>0.83069999999999999</v>
      </c>
      <c r="BI119" s="31">
        <f t="shared" si="99"/>
        <v>0.81200000000000006</v>
      </c>
      <c r="BJ119" s="31">
        <f t="shared" si="99"/>
        <v>0.88460000000000005</v>
      </c>
      <c r="BK119" s="31">
        <f t="shared" si="99"/>
        <v>0.90200000000000002</v>
      </c>
      <c r="BL119" s="31">
        <f t="shared" si="99"/>
        <v>0.80959999999999999</v>
      </c>
      <c r="BM119" s="31">
        <f t="shared" si="99"/>
        <v>0.81410000000000005</v>
      </c>
      <c r="BN119" s="31">
        <f t="shared" si="99"/>
        <v>0.87</v>
      </c>
      <c r="BO119" s="31">
        <f t="shared" ref="BO119:DZ119" si="100">+BO115</f>
        <v>0.85329999999999995</v>
      </c>
      <c r="BP119" s="31">
        <f t="shared" si="100"/>
        <v>0.81010000000000004</v>
      </c>
      <c r="BQ119" s="31">
        <f t="shared" si="100"/>
        <v>0.88280000000000003</v>
      </c>
      <c r="BR119" s="31">
        <f t="shared" si="100"/>
        <v>0.87570000000000003</v>
      </c>
      <c r="BS119" s="31">
        <f t="shared" si="100"/>
        <v>0.85150000000000003</v>
      </c>
      <c r="BT119" s="31">
        <f t="shared" si="100"/>
        <v>0.82499999999999996</v>
      </c>
      <c r="BU119" s="31">
        <f t="shared" si="100"/>
        <v>0.82440000000000002</v>
      </c>
      <c r="BV119" s="31">
        <f t="shared" si="100"/>
        <v>0.85209999999999997</v>
      </c>
      <c r="BW119" s="31">
        <f t="shared" si="100"/>
        <v>0.8619</v>
      </c>
      <c r="BX119" s="31">
        <f t="shared" si="100"/>
        <v>0.80179999999999996</v>
      </c>
      <c r="BY119" s="31">
        <f t="shared" si="100"/>
        <v>0.82730000000000004</v>
      </c>
      <c r="BZ119" s="31">
        <f t="shared" si="100"/>
        <v>0.80959999999999999</v>
      </c>
      <c r="CA119" s="31">
        <f t="shared" si="100"/>
        <v>0.80689999999999995</v>
      </c>
      <c r="CB119" s="31">
        <f t="shared" si="100"/>
        <v>0.90500000000000003</v>
      </c>
      <c r="CC119" s="31">
        <f t="shared" si="100"/>
        <v>0.80730000000000002</v>
      </c>
      <c r="CD119" s="31">
        <f t="shared" si="100"/>
        <v>0.79949999999999999</v>
      </c>
      <c r="CE119" s="31">
        <f t="shared" si="100"/>
        <v>0.80610000000000004</v>
      </c>
      <c r="CF119" s="31">
        <f t="shared" si="100"/>
        <v>0.80359999999999998</v>
      </c>
      <c r="CG119" s="31">
        <f t="shared" si="100"/>
        <v>0.81010000000000004</v>
      </c>
      <c r="CH119" s="31">
        <f t="shared" si="100"/>
        <v>0.8034</v>
      </c>
      <c r="CI119" s="31">
        <f t="shared" si="100"/>
        <v>0.8337</v>
      </c>
      <c r="CJ119" s="31">
        <f t="shared" si="100"/>
        <v>0.84350000000000003</v>
      </c>
      <c r="CK119" s="31">
        <f t="shared" si="100"/>
        <v>0.88100000000000001</v>
      </c>
      <c r="CL119" s="31">
        <f t="shared" si="100"/>
        <v>0.85529999999999995</v>
      </c>
      <c r="CM119" s="31">
        <f t="shared" si="100"/>
        <v>0.8377</v>
      </c>
      <c r="CN119" s="31">
        <f t="shared" si="100"/>
        <v>0.90500000000000003</v>
      </c>
      <c r="CO119" s="31">
        <f t="shared" si="100"/>
        <v>0.8921</v>
      </c>
      <c r="CP119" s="31">
        <f t="shared" si="100"/>
        <v>0.84489999999999998</v>
      </c>
      <c r="CQ119" s="31">
        <f t="shared" si="100"/>
        <v>0.8417</v>
      </c>
      <c r="CR119" s="31">
        <f t="shared" si="100"/>
        <v>0.80810000000000004</v>
      </c>
      <c r="CS119" s="31">
        <f t="shared" si="100"/>
        <v>0.8196</v>
      </c>
      <c r="CT119" s="31">
        <f t="shared" si="100"/>
        <v>0.8034</v>
      </c>
      <c r="CU119" s="31">
        <f t="shared" si="100"/>
        <v>0.82479999999999998</v>
      </c>
      <c r="CV119" s="31">
        <f t="shared" si="100"/>
        <v>0.79920000000000002</v>
      </c>
      <c r="CW119" s="31">
        <f t="shared" si="100"/>
        <v>0.80900000000000005</v>
      </c>
      <c r="CX119" s="31">
        <f t="shared" si="100"/>
        <v>0.82620000000000005</v>
      </c>
      <c r="CY119" s="31">
        <f t="shared" si="100"/>
        <v>0.79920000000000002</v>
      </c>
      <c r="CZ119" s="31">
        <f t="shared" si="100"/>
        <v>0.86250000000000004</v>
      </c>
      <c r="DA119" s="31">
        <f t="shared" si="100"/>
        <v>0.80869999999999997</v>
      </c>
      <c r="DB119" s="31">
        <f t="shared" si="100"/>
        <v>0.81569999999999998</v>
      </c>
      <c r="DC119" s="31">
        <f t="shared" si="100"/>
        <v>0.80600000000000005</v>
      </c>
      <c r="DD119" s="31">
        <f t="shared" si="100"/>
        <v>0.80640000000000001</v>
      </c>
      <c r="DE119" s="31">
        <f t="shared" si="100"/>
        <v>0.82310000000000005</v>
      </c>
      <c r="DF119" s="31">
        <f t="shared" si="100"/>
        <v>0.89810000000000001</v>
      </c>
      <c r="DG119" s="31">
        <f t="shared" si="100"/>
        <v>0.80169999999999997</v>
      </c>
      <c r="DH119" s="31">
        <f t="shared" si="100"/>
        <v>0.86219999999999997</v>
      </c>
      <c r="DI119" s="31">
        <f t="shared" si="100"/>
        <v>0.86539999999999995</v>
      </c>
      <c r="DJ119" s="31">
        <f t="shared" si="100"/>
        <v>0.83169999999999999</v>
      </c>
      <c r="DK119" s="31">
        <f t="shared" si="100"/>
        <v>0.82589999999999997</v>
      </c>
      <c r="DL119" s="31">
        <f t="shared" si="100"/>
        <v>0.88170000000000004</v>
      </c>
      <c r="DM119" s="31">
        <f t="shared" si="100"/>
        <v>0.81269999999999998</v>
      </c>
      <c r="DN119" s="31">
        <f t="shared" si="100"/>
        <v>0.85660000000000003</v>
      </c>
      <c r="DO119" s="31">
        <f t="shared" si="100"/>
        <v>0.86850000000000005</v>
      </c>
      <c r="DP119" s="31">
        <f t="shared" si="100"/>
        <v>0.80920000000000003</v>
      </c>
      <c r="DQ119" s="31">
        <f t="shared" si="100"/>
        <v>0.83220000000000005</v>
      </c>
      <c r="DR119" s="31">
        <f t="shared" si="100"/>
        <v>0.85709999999999997</v>
      </c>
      <c r="DS119" s="31">
        <f t="shared" si="100"/>
        <v>0.8357</v>
      </c>
      <c r="DT119" s="31">
        <f t="shared" si="100"/>
        <v>0.80659999999999998</v>
      </c>
      <c r="DU119" s="31">
        <f t="shared" si="100"/>
        <v>0.82069999999999999</v>
      </c>
      <c r="DV119" s="31">
        <f t="shared" si="100"/>
        <v>0.81010000000000004</v>
      </c>
      <c r="DW119" s="31">
        <f t="shared" si="100"/>
        <v>0.81799999999999995</v>
      </c>
      <c r="DX119" s="31">
        <f t="shared" si="100"/>
        <v>0.80659999999999998</v>
      </c>
      <c r="DY119" s="31">
        <f t="shared" si="100"/>
        <v>0.81730000000000003</v>
      </c>
      <c r="DZ119" s="31">
        <f t="shared" si="100"/>
        <v>0.83750000000000002</v>
      </c>
      <c r="EA119" s="31">
        <f t="shared" ref="EA119:FX119" si="101">+EA115</f>
        <v>0.83089999999999997</v>
      </c>
      <c r="EB119" s="31">
        <f t="shared" si="101"/>
        <v>0.82950000000000002</v>
      </c>
      <c r="EC119" s="31">
        <f t="shared" si="101"/>
        <v>0.8165</v>
      </c>
      <c r="ED119" s="31">
        <f t="shared" si="101"/>
        <v>0.86</v>
      </c>
      <c r="EE119" s="31">
        <f t="shared" si="101"/>
        <v>0.80840000000000001</v>
      </c>
      <c r="EF119" s="31">
        <f t="shared" si="101"/>
        <v>0.85850000000000004</v>
      </c>
      <c r="EG119" s="31">
        <f t="shared" si="101"/>
        <v>0.81469999999999998</v>
      </c>
      <c r="EH119" s="31">
        <f t="shared" si="101"/>
        <v>0.81089999999999995</v>
      </c>
      <c r="EI119" s="31">
        <f t="shared" si="101"/>
        <v>0.89259999999999995</v>
      </c>
      <c r="EJ119" s="31">
        <f t="shared" si="101"/>
        <v>0.88739999999999997</v>
      </c>
      <c r="EK119" s="31">
        <f t="shared" si="101"/>
        <v>0.83320000000000005</v>
      </c>
      <c r="EL119" s="31">
        <f t="shared" si="101"/>
        <v>0.82609999999999995</v>
      </c>
      <c r="EM119" s="31">
        <f t="shared" si="101"/>
        <v>0.82450000000000001</v>
      </c>
      <c r="EN119" s="31">
        <f t="shared" si="101"/>
        <v>0.84599999999999997</v>
      </c>
      <c r="EO119" s="31">
        <f t="shared" si="101"/>
        <v>0.82010000000000005</v>
      </c>
      <c r="EP119" s="31">
        <f t="shared" si="101"/>
        <v>0.8216</v>
      </c>
      <c r="EQ119" s="31">
        <f t="shared" si="101"/>
        <v>0.86550000000000005</v>
      </c>
      <c r="ER119" s="31">
        <f t="shared" si="101"/>
        <v>0.81640000000000001</v>
      </c>
      <c r="ES119" s="31">
        <f t="shared" si="101"/>
        <v>0.80640000000000001</v>
      </c>
      <c r="ET119" s="31">
        <f t="shared" si="101"/>
        <v>0.81069999999999998</v>
      </c>
      <c r="EU119" s="31">
        <f t="shared" si="101"/>
        <v>0.8306</v>
      </c>
      <c r="EV119" s="31">
        <f t="shared" si="101"/>
        <v>0.80120000000000002</v>
      </c>
      <c r="EW119" s="31">
        <f t="shared" si="101"/>
        <v>0.83919999999999995</v>
      </c>
      <c r="EX119" s="31">
        <f t="shared" si="101"/>
        <v>0.80920000000000003</v>
      </c>
      <c r="EY119" s="31">
        <f t="shared" si="101"/>
        <v>0.83660000000000001</v>
      </c>
      <c r="EZ119" s="31">
        <f t="shared" si="101"/>
        <v>0.80549999999999999</v>
      </c>
      <c r="FA119" s="31">
        <f t="shared" si="101"/>
        <v>0.86919999999999997</v>
      </c>
      <c r="FB119" s="31">
        <f t="shared" si="101"/>
        <v>0.81969999999999998</v>
      </c>
      <c r="FC119" s="31">
        <f t="shared" si="101"/>
        <v>0.86299999999999999</v>
      </c>
      <c r="FD119" s="31">
        <f t="shared" si="101"/>
        <v>0.82050000000000001</v>
      </c>
      <c r="FE119" s="31">
        <f t="shared" si="101"/>
        <v>0.80279999999999996</v>
      </c>
      <c r="FF119" s="31">
        <f t="shared" si="101"/>
        <v>0.81020000000000003</v>
      </c>
      <c r="FG119" s="31">
        <f t="shared" si="101"/>
        <v>0.80420000000000003</v>
      </c>
      <c r="FH119" s="31">
        <f t="shared" si="101"/>
        <v>0.80189999999999995</v>
      </c>
      <c r="FI119" s="31">
        <f t="shared" si="101"/>
        <v>0.86109999999999998</v>
      </c>
      <c r="FJ119" s="31">
        <f t="shared" si="101"/>
        <v>0.86199999999999999</v>
      </c>
      <c r="FK119" s="31">
        <f t="shared" si="101"/>
        <v>0.86450000000000005</v>
      </c>
      <c r="FL119" s="31">
        <f t="shared" si="101"/>
        <v>0.88480000000000003</v>
      </c>
      <c r="FM119" s="31">
        <f t="shared" si="101"/>
        <v>0.87129999999999996</v>
      </c>
      <c r="FN119" s="31">
        <f t="shared" si="101"/>
        <v>0.89810000000000001</v>
      </c>
      <c r="FO119" s="31">
        <f t="shared" si="101"/>
        <v>0.84689999999999999</v>
      </c>
      <c r="FP119" s="31">
        <f t="shared" si="101"/>
        <v>0.86319999999999997</v>
      </c>
      <c r="FQ119" s="31">
        <f t="shared" si="101"/>
        <v>0.84060000000000001</v>
      </c>
      <c r="FR119" s="31">
        <f t="shared" si="101"/>
        <v>0.80740000000000001</v>
      </c>
      <c r="FS119" s="31">
        <f t="shared" si="101"/>
        <v>0.80979999999999996</v>
      </c>
      <c r="FT119" s="31">
        <f t="shared" si="101"/>
        <v>0.80079999999999996</v>
      </c>
      <c r="FU119" s="31">
        <f t="shared" si="101"/>
        <v>0.83799999999999997</v>
      </c>
      <c r="FV119" s="31">
        <f t="shared" si="101"/>
        <v>0.83409999999999995</v>
      </c>
      <c r="FW119" s="31">
        <f t="shared" si="101"/>
        <v>0.80879999999999996</v>
      </c>
      <c r="FX119" s="31">
        <f t="shared" si="101"/>
        <v>0.79990000000000006</v>
      </c>
      <c r="FY119" s="48">
        <f>SUM(C119:FX119)</f>
        <v>149.44330000000005</v>
      </c>
      <c r="FZ119" s="48"/>
      <c r="GA119" s="31"/>
      <c r="GB119" s="4"/>
      <c r="GC119" s="4"/>
      <c r="GD119" s="4"/>
      <c r="GE119" s="4"/>
      <c r="GF119" s="4"/>
      <c r="GG119" s="4"/>
      <c r="GH119" s="4"/>
      <c r="GI119" s="4"/>
      <c r="GJ119" s="4"/>
      <c r="GK119" s="4"/>
      <c r="GL119" s="4"/>
      <c r="GM119" s="4"/>
    </row>
    <row r="120" spans="1:204" x14ac:dyDescent="0.25">
      <c r="A120" s="2" t="s">
        <v>430</v>
      </c>
      <c r="B120" s="21" t="s">
        <v>431</v>
      </c>
      <c r="C120" s="114">
        <f>C41</f>
        <v>1.2250000000000001</v>
      </c>
      <c r="D120" s="114">
        <f t="shared" ref="D120:BO120" si="102">D41</f>
        <v>1.2250000000000001</v>
      </c>
      <c r="E120" s="114">
        <f t="shared" si="102"/>
        <v>1.214</v>
      </c>
      <c r="F120" s="114">
        <f t="shared" si="102"/>
        <v>1.2150000000000001</v>
      </c>
      <c r="G120" s="114">
        <f t="shared" si="102"/>
        <v>1.216</v>
      </c>
      <c r="H120" s="114">
        <f t="shared" si="102"/>
        <v>1.2070000000000001</v>
      </c>
      <c r="I120" s="114">
        <f t="shared" si="102"/>
        <v>1.216</v>
      </c>
      <c r="J120" s="114">
        <f t="shared" si="102"/>
        <v>1.1319999999999999</v>
      </c>
      <c r="K120" s="114">
        <f t="shared" si="102"/>
        <v>1.111</v>
      </c>
      <c r="L120" s="114">
        <f t="shared" si="102"/>
        <v>1.2430000000000001</v>
      </c>
      <c r="M120" s="114">
        <f t="shared" si="102"/>
        <v>1.2430000000000001</v>
      </c>
      <c r="N120" s="114">
        <f t="shared" si="102"/>
        <v>1.264</v>
      </c>
      <c r="O120" s="114">
        <f t="shared" si="102"/>
        <v>1.2350000000000001</v>
      </c>
      <c r="P120" s="114">
        <f t="shared" si="102"/>
        <v>1.214</v>
      </c>
      <c r="Q120" s="114">
        <f t="shared" si="102"/>
        <v>1.244</v>
      </c>
      <c r="R120" s="114">
        <f t="shared" si="102"/>
        <v>1.2150000000000001</v>
      </c>
      <c r="S120" s="114">
        <f t="shared" si="102"/>
        <v>1.1839999999999999</v>
      </c>
      <c r="T120" s="114">
        <f t="shared" si="102"/>
        <v>1.0840000000000001</v>
      </c>
      <c r="U120" s="114">
        <f t="shared" si="102"/>
        <v>1.075</v>
      </c>
      <c r="V120" s="114">
        <f t="shared" si="102"/>
        <v>1.083</v>
      </c>
      <c r="W120" s="114">
        <f t="shared" si="102"/>
        <v>1.075</v>
      </c>
      <c r="X120" s="114">
        <f t="shared" si="102"/>
        <v>1.0740000000000001</v>
      </c>
      <c r="Y120" s="114">
        <f t="shared" si="102"/>
        <v>1.0720000000000001</v>
      </c>
      <c r="Z120" s="114">
        <f t="shared" si="102"/>
        <v>1.054</v>
      </c>
      <c r="AA120" s="114">
        <f t="shared" si="102"/>
        <v>1.2350000000000001</v>
      </c>
      <c r="AB120" s="114">
        <f t="shared" si="102"/>
        <v>1.2649999999999999</v>
      </c>
      <c r="AC120" s="114">
        <f t="shared" si="102"/>
        <v>1.1759999999999999</v>
      </c>
      <c r="AD120" s="114">
        <f t="shared" si="102"/>
        <v>1.1559999999999999</v>
      </c>
      <c r="AE120" s="114">
        <f t="shared" si="102"/>
        <v>1.0669999999999999</v>
      </c>
      <c r="AF120" s="114">
        <f t="shared" si="102"/>
        <v>1.121</v>
      </c>
      <c r="AG120" s="114">
        <f t="shared" si="102"/>
        <v>1.214</v>
      </c>
      <c r="AH120" s="114">
        <f t="shared" si="102"/>
        <v>1.111</v>
      </c>
      <c r="AI120" s="114">
        <f t="shared" si="102"/>
        <v>1.1020000000000001</v>
      </c>
      <c r="AJ120" s="114">
        <f t="shared" si="102"/>
        <v>1.115</v>
      </c>
      <c r="AK120" s="114">
        <f t="shared" si="102"/>
        <v>1.091</v>
      </c>
      <c r="AL120" s="114">
        <f t="shared" si="102"/>
        <v>1.103</v>
      </c>
      <c r="AM120" s="114">
        <f t="shared" si="102"/>
        <v>1.1120000000000001</v>
      </c>
      <c r="AN120" s="114">
        <f t="shared" si="102"/>
        <v>1.145</v>
      </c>
      <c r="AO120" s="114">
        <f t="shared" si="102"/>
        <v>1.1930000000000001</v>
      </c>
      <c r="AP120" s="114">
        <f t="shared" si="102"/>
        <v>1.2450000000000001</v>
      </c>
      <c r="AQ120" s="114">
        <f t="shared" si="102"/>
        <v>1.169</v>
      </c>
      <c r="AR120" s="114">
        <f t="shared" si="102"/>
        <v>1.2450000000000001</v>
      </c>
      <c r="AS120" s="114">
        <f t="shared" si="102"/>
        <v>1.319</v>
      </c>
      <c r="AT120" s="114">
        <f t="shared" si="102"/>
        <v>1.2470000000000001</v>
      </c>
      <c r="AU120" s="114">
        <f t="shared" si="102"/>
        <v>1.2150000000000001</v>
      </c>
      <c r="AV120" s="114">
        <f t="shared" si="102"/>
        <v>1.2010000000000001</v>
      </c>
      <c r="AW120" s="114">
        <f t="shared" si="102"/>
        <v>1.204</v>
      </c>
      <c r="AX120" s="114">
        <f t="shared" si="102"/>
        <v>1.173</v>
      </c>
      <c r="AY120" s="114">
        <f t="shared" si="102"/>
        <v>1.2030000000000001</v>
      </c>
      <c r="AZ120" s="114">
        <f t="shared" si="102"/>
        <v>1.208</v>
      </c>
      <c r="BA120" s="114">
        <f t="shared" si="102"/>
        <v>1.1779999999999999</v>
      </c>
      <c r="BB120" s="114">
        <f t="shared" si="102"/>
        <v>1.1879999999999999</v>
      </c>
      <c r="BC120" s="114">
        <f t="shared" si="102"/>
        <v>1.2070000000000001</v>
      </c>
      <c r="BD120" s="114">
        <f t="shared" si="102"/>
        <v>1.21</v>
      </c>
      <c r="BE120" s="114">
        <f t="shared" si="102"/>
        <v>1.208</v>
      </c>
      <c r="BF120" s="114">
        <f t="shared" si="102"/>
        <v>1.2170000000000001</v>
      </c>
      <c r="BG120" s="114">
        <f t="shared" si="102"/>
        <v>1.194</v>
      </c>
      <c r="BH120" s="114">
        <f t="shared" si="102"/>
        <v>1.2050000000000001</v>
      </c>
      <c r="BI120" s="114">
        <f t="shared" si="102"/>
        <v>1.1779999999999999</v>
      </c>
      <c r="BJ120" s="114">
        <f t="shared" si="102"/>
        <v>1.2290000000000001</v>
      </c>
      <c r="BK120" s="114">
        <f t="shared" si="102"/>
        <v>1.208</v>
      </c>
      <c r="BL120" s="114">
        <f t="shared" si="102"/>
        <v>1.163</v>
      </c>
      <c r="BM120" s="114">
        <f t="shared" si="102"/>
        <v>1.1659999999999999</v>
      </c>
      <c r="BN120" s="114">
        <f t="shared" si="102"/>
        <v>1.1539999999999999</v>
      </c>
      <c r="BO120" s="114">
        <f t="shared" si="102"/>
        <v>1.137</v>
      </c>
      <c r="BP120" s="114">
        <f t="shared" ref="BP120:EA120" si="103">BP41</f>
        <v>1.125</v>
      </c>
      <c r="BQ120" s="114">
        <f t="shared" si="103"/>
        <v>1.3089999999999999</v>
      </c>
      <c r="BR120" s="114">
        <f t="shared" si="103"/>
        <v>1.206</v>
      </c>
      <c r="BS120" s="114">
        <f t="shared" si="103"/>
        <v>1.2130000000000001</v>
      </c>
      <c r="BT120" s="114">
        <f t="shared" si="103"/>
        <v>1.2350000000000001</v>
      </c>
      <c r="BU120" s="114">
        <f t="shared" si="103"/>
        <v>1.2370000000000001</v>
      </c>
      <c r="BV120" s="114">
        <f t="shared" si="103"/>
        <v>1.1890000000000001</v>
      </c>
      <c r="BW120" s="114">
        <f t="shared" si="103"/>
        <v>1.218</v>
      </c>
      <c r="BX120" s="114">
        <f t="shared" si="103"/>
        <v>1.2170000000000001</v>
      </c>
      <c r="BY120" s="114">
        <f t="shared" si="103"/>
        <v>1.0840000000000001</v>
      </c>
      <c r="BZ120" s="114">
        <f t="shared" si="103"/>
        <v>1.0660000000000001</v>
      </c>
      <c r="CA120" s="114">
        <f t="shared" si="103"/>
        <v>1.165</v>
      </c>
      <c r="CB120" s="114">
        <f t="shared" si="103"/>
        <v>1.234</v>
      </c>
      <c r="CC120" s="114">
        <f t="shared" si="103"/>
        <v>1.0649999999999999</v>
      </c>
      <c r="CD120" s="114">
        <f t="shared" si="103"/>
        <v>1.0449999999999999</v>
      </c>
      <c r="CE120" s="114">
        <f t="shared" si="103"/>
        <v>1.0760000000000001</v>
      </c>
      <c r="CF120" s="114">
        <f t="shared" si="103"/>
        <v>1.0369999999999999</v>
      </c>
      <c r="CG120" s="114">
        <f t="shared" si="103"/>
        <v>1.0760000000000001</v>
      </c>
      <c r="CH120" s="114">
        <f t="shared" si="103"/>
        <v>1.0760000000000001</v>
      </c>
      <c r="CI120" s="114">
        <f t="shared" si="103"/>
        <v>1.0780000000000001</v>
      </c>
      <c r="CJ120" s="114">
        <f t="shared" si="103"/>
        <v>1.1870000000000001</v>
      </c>
      <c r="CK120" s="114">
        <f t="shared" si="103"/>
        <v>1.256</v>
      </c>
      <c r="CL120" s="114">
        <f t="shared" si="103"/>
        <v>1.236</v>
      </c>
      <c r="CM120" s="114">
        <f t="shared" si="103"/>
        <v>1.2250000000000001</v>
      </c>
      <c r="CN120" s="114">
        <f t="shared" si="103"/>
        <v>1.1850000000000001</v>
      </c>
      <c r="CO120" s="114">
        <f t="shared" si="103"/>
        <v>1.1859999999999999</v>
      </c>
      <c r="CP120" s="114">
        <f t="shared" si="103"/>
        <v>1.224</v>
      </c>
      <c r="CQ120" s="114">
        <f t="shared" si="103"/>
        <v>1.1619999999999999</v>
      </c>
      <c r="CR120" s="114">
        <f t="shared" si="103"/>
        <v>1.113</v>
      </c>
      <c r="CS120" s="114">
        <f t="shared" si="103"/>
        <v>1.1220000000000001</v>
      </c>
      <c r="CT120" s="114">
        <f t="shared" si="103"/>
        <v>1.073</v>
      </c>
      <c r="CU120" s="114">
        <f t="shared" si="103"/>
        <v>1.0149999999999999</v>
      </c>
      <c r="CV120" s="114">
        <f t="shared" si="103"/>
        <v>1.014</v>
      </c>
      <c r="CW120" s="114">
        <f t="shared" si="103"/>
        <v>1.115</v>
      </c>
      <c r="CX120" s="114">
        <f t="shared" si="103"/>
        <v>1.145</v>
      </c>
      <c r="CY120" s="114">
        <f t="shared" si="103"/>
        <v>1.085</v>
      </c>
      <c r="CZ120" s="114">
        <f t="shared" si="103"/>
        <v>1.161</v>
      </c>
      <c r="DA120" s="114">
        <f t="shared" si="103"/>
        <v>1.1220000000000001</v>
      </c>
      <c r="DB120" s="114">
        <f t="shared" si="103"/>
        <v>1.1519999999999999</v>
      </c>
      <c r="DC120" s="114">
        <f t="shared" si="103"/>
        <v>1.133</v>
      </c>
      <c r="DD120" s="114">
        <f t="shared" si="103"/>
        <v>1.127</v>
      </c>
      <c r="DE120" s="114">
        <f t="shared" si="103"/>
        <v>1.1459999999999999</v>
      </c>
      <c r="DF120" s="114">
        <f t="shared" si="103"/>
        <v>1.1459999999999999</v>
      </c>
      <c r="DG120" s="114">
        <f t="shared" si="103"/>
        <v>1.153</v>
      </c>
      <c r="DH120" s="114">
        <f t="shared" si="103"/>
        <v>1.135</v>
      </c>
      <c r="DI120" s="114">
        <f t="shared" si="103"/>
        <v>1.149</v>
      </c>
      <c r="DJ120" s="114">
        <f t="shared" si="103"/>
        <v>1.159</v>
      </c>
      <c r="DK120" s="114">
        <f t="shared" si="103"/>
        <v>1.147</v>
      </c>
      <c r="DL120" s="114">
        <f t="shared" si="103"/>
        <v>1.226</v>
      </c>
      <c r="DM120" s="114">
        <f t="shared" si="103"/>
        <v>1.2030000000000001</v>
      </c>
      <c r="DN120" s="114">
        <f t="shared" si="103"/>
        <v>1.1879999999999999</v>
      </c>
      <c r="DO120" s="114">
        <f t="shared" si="103"/>
        <v>1.1950000000000001</v>
      </c>
      <c r="DP120" s="114">
        <f t="shared" si="103"/>
        <v>1.175</v>
      </c>
      <c r="DQ120" s="114">
        <f t="shared" si="103"/>
        <v>1.171</v>
      </c>
      <c r="DR120" s="114">
        <f t="shared" si="103"/>
        <v>1.1439999999999999</v>
      </c>
      <c r="DS120" s="114">
        <f t="shared" si="103"/>
        <v>1.133</v>
      </c>
      <c r="DT120" s="114">
        <f t="shared" si="103"/>
        <v>1.1319999999999999</v>
      </c>
      <c r="DU120" s="114">
        <f t="shared" si="103"/>
        <v>1.1240000000000001</v>
      </c>
      <c r="DV120" s="114">
        <f t="shared" si="103"/>
        <v>1.1220000000000001</v>
      </c>
      <c r="DW120" s="114">
        <f t="shared" si="103"/>
        <v>1.1319999999999999</v>
      </c>
      <c r="DX120" s="114">
        <f t="shared" si="103"/>
        <v>1.3080000000000001</v>
      </c>
      <c r="DY120" s="114">
        <f t="shared" si="103"/>
        <v>1.2849999999999999</v>
      </c>
      <c r="DZ120" s="114">
        <f t="shared" si="103"/>
        <v>1.2370000000000001</v>
      </c>
      <c r="EA120" s="114">
        <f t="shared" si="103"/>
        <v>1.2130000000000001</v>
      </c>
      <c r="EB120" s="114">
        <f t="shared" ref="EB120:FX120" si="104">EB41</f>
        <v>1.1180000000000001</v>
      </c>
      <c r="EC120" s="114">
        <f t="shared" si="104"/>
        <v>1.075</v>
      </c>
      <c r="ED120" s="114">
        <f t="shared" si="104"/>
        <v>1.65</v>
      </c>
      <c r="EE120" s="114">
        <f t="shared" si="104"/>
        <v>1.0740000000000001</v>
      </c>
      <c r="EF120" s="114">
        <f t="shared" si="104"/>
        <v>1.133</v>
      </c>
      <c r="EG120" s="114">
        <f t="shared" si="104"/>
        <v>1.0429999999999999</v>
      </c>
      <c r="EH120" s="114">
        <f t="shared" si="104"/>
        <v>1.073</v>
      </c>
      <c r="EI120" s="114">
        <f t="shared" si="104"/>
        <v>1.1759999999999999</v>
      </c>
      <c r="EJ120" s="114">
        <f t="shared" si="104"/>
        <v>1.1639999999999999</v>
      </c>
      <c r="EK120" s="114">
        <f t="shared" si="104"/>
        <v>1.127</v>
      </c>
      <c r="EL120" s="114">
        <f t="shared" si="104"/>
        <v>1.105</v>
      </c>
      <c r="EM120" s="114">
        <f t="shared" si="104"/>
        <v>1.1220000000000001</v>
      </c>
      <c r="EN120" s="114">
        <f t="shared" si="104"/>
        <v>1.123</v>
      </c>
      <c r="EO120" s="114">
        <f t="shared" si="104"/>
        <v>1.113</v>
      </c>
      <c r="EP120" s="114">
        <f t="shared" si="104"/>
        <v>1.248</v>
      </c>
      <c r="EQ120" s="114">
        <f t="shared" si="104"/>
        <v>1.27</v>
      </c>
      <c r="ER120" s="114">
        <f t="shared" si="104"/>
        <v>1.2470000000000001</v>
      </c>
      <c r="ES120" s="114">
        <f t="shared" si="104"/>
        <v>1.081</v>
      </c>
      <c r="ET120" s="114">
        <f t="shared" si="104"/>
        <v>1.105</v>
      </c>
      <c r="EU120" s="114">
        <f t="shared" si="104"/>
        <v>1.0920000000000001</v>
      </c>
      <c r="EV120" s="114">
        <f t="shared" si="104"/>
        <v>1.179</v>
      </c>
      <c r="EW120" s="114">
        <f t="shared" si="104"/>
        <v>1.5940000000000001</v>
      </c>
      <c r="EX120" s="114">
        <f t="shared" si="104"/>
        <v>1.2310000000000001</v>
      </c>
      <c r="EY120" s="114">
        <f t="shared" si="104"/>
        <v>1.1160000000000001</v>
      </c>
      <c r="EZ120" s="114">
        <f t="shared" si="104"/>
        <v>1.1040000000000001</v>
      </c>
      <c r="FA120" s="114">
        <f t="shared" si="104"/>
        <v>1.319</v>
      </c>
      <c r="FB120" s="114">
        <f t="shared" si="104"/>
        <v>1.1439999999999999</v>
      </c>
      <c r="FC120" s="114">
        <f t="shared" si="104"/>
        <v>1.194</v>
      </c>
      <c r="FD120" s="114">
        <f t="shared" si="104"/>
        <v>1.145</v>
      </c>
      <c r="FE120" s="114">
        <f t="shared" si="104"/>
        <v>1.1160000000000001</v>
      </c>
      <c r="FF120" s="114">
        <f t="shared" si="104"/>
        <v>1.1339999999999999</v>
      </c>
      <c r="FG120" s="114">
        <f t="shared" si="104"/>
        <v>1.1439999999999999</v>
      </c>
      <c r="FH120" s="114">
        <f t="shared" si="104"/>
        <v>1.107</v>
      </c>
      <c r="FI120" s="114">
        <f t="shared" si="104"/>
        <v>1.175</v>
      </c>
      <c r="FJ120" s="114">
        <f t="shared" si="104"/>
        <v>1.1659999999999999</v>
      </c>
      <c r="FK120" s="114">
        <f t="shared" si="104"/>
        <v>1.1859999999999999</v>
      </c>
      <c r="FL120" s="114">
        <f t="shared" si="104"/>
        <v>1.1739999999999999</v>
      </c>
      <c r="FM120" s="114">
        <f t="shared" si="104"/>
        <v>1.1759999999999999</v>
      </c>
      <c r="FN120" s="114">
        <f t="shared" si="104"/>
        <v>1.1839999999999999</v>
      </c>
      <c r="FO120" s="114">
        <f t="shared" si="104"/>
        <v>1.175</v>
      </c>
      <c r="FP120" s="114">
        <f t="shared" si="104"/>
        <v>1.2050000000000001</v>
      </c>
      <c r="FQ120" s="114">
        <f t="shared" si="104"/>
        <v>1.1659999999999999</v>
      </c>
      <c r="FR120" s="114">
        <f t="shared" si="104"/>
        <v>1.147</v>
      </c>
      <c r="FS120" s="114">
        <f t="shared" si="104"/>
        <v>1.145</v>
      </c>
      <c r="FT120" s="114">
        <f t="shared" si="104"/>
        <v>1.145</v>
      </c>
      <c r="FU120" s="114">
        <f t="shared" si="104"/>
        <v>1.1950000000000001</v>
      </c>
      <c r="FV120" s="114">
        <f t="shared" si="104"/>
        <v>1.147</v>
      </c>
      <c r="FW120" s="114">
        <f t="shared" si="104"/>
        <v>1.147</v>
      </c>
      <c r="FX120" s="114">
        <f t="shared" si="104"/>
        <v>1.1950000000000001</v>
      </c>
      <c r="FY120" s="115">
        <f>SUM(C120:FX120)</f>
        <v>208.00299999999999</v>
      </c>
      <c r="FZ120" s="31"/>
      <c r="GA120" s="116"/>
      <c r="GB120" s="48"/>
      <c r="GC120" s="48"/>
      <c r="GD120" s="48"/>
      <c r="GE120" s="4"/>
      <c r="GF120" s="4"/>
      <c r="GG120" s="4"/>
      <c r="GH120" s="4"/>
      <c r="GI120" s="4"/>
      <c r="GJ120" s="4"/>
      <c r="GK120" s="4"/>
      <c r="GL120" s="4"/>
      <c r="GM120" s="4"/>
      <c r="GN120" s="109"/>
      <c r="GO120" s="109"/>
      <c r="GP120" s="109"/>
      <c r="GQ120" s="109"/>
      <c r="GR120" s="109"/>
      <c r="GS120" s="109"/>
      <c r="GT120" s="109"/>
      <c r="GU120" s="109"/>
      <c r="GV120" s="109"/>
    </row>
    <row r="121" spans="1:204" x14ac:dyDescent="0.25">
      <c r="A121" s="2" t="s">
        <v>432</v>
      </c>
      <c r="B121" s="21" t="s">
        <v>433</v>
      </c>
      <c r="C121" s="48">
        <f t="shared" ref="C121:BN121" si="105">+C38</f>
        <v>7083.61</v>
      </c>
      <c r="D121" s="48">
        <f t="shared" si="105"/>
        <v>7083.61</v>
      </c>
      <c r="E121" s="48">
        <f t="shared" si="105"/>
        <v>7083.61</v>
      </c>
      <c r="F121" s="48">
        <f t="shared" si="105"/>
        <v>7083.61</v>
      </c>
      <c r="G121" s="48">
        <f t="shared" si="105"/>
        <v>7083.61</v>
      </c>
      <c r="H121" s="48">
        <f t="shared" si="105"/>
        <v>7083.61</v>
      </c>
      <c r="I121" s="48">
        <f t="shared" si="105"/>
        <v>7083.61</v>
      </c>
      <c r="J121" s="48">
        <f t="shared" si="105"/>
        <v>7083.61</v>
      </c>
      <c r="K121" s="48">
        <f t="shared" si="105"/>
        <v>7083.61</v>
      </c>
      <c r="L121" s="48">
        <f t="shared" si="105"/>
        <v>7083.61</v>
      </c>
      <c r="M121" s="48">
        <f t="shared" si="105"/>
        <v>7083.61</v>
      </c>
      <c r="N121" s="48">
        <f t="shared" si="105"/>
        <v>7083.61</v>
      </c>
      <c r="O121" s="48">
        <f t="shared" si="105"/>
        <v>7083.61</v>
      </c>
      <c r="P121" s="48">
        <f t="shared" si="105"/>
        <v>7083.61</v>
      </c>
      <c r="Q121" s="48">
        <f t="shared" si="105"/>
        <v>7083.61</v>
      </c>
      <c r="R121" s="48">
        <f t="shared" si="105"/>
        <v>7083.61</v>
      </c>
      <c r="S121" s="48">
        <f t="shared" si="105"/>
        <v>7083.61</v>
      </c>
      <c r="T121" s="48">
        <f t="shared" si="105"/>
        <v>7083.61</v>
      </c>
      <c r="U121" s="48">
        <f t="shared" si="105"/>
        <v>7083.61</v>
      </c>
      <c r="V121" s="48">
        <f t="shared" si="105"/>
        <v>7083.61</v>
      </c>
      <c r="W121" s="48">
        <f t="shared" si="105"/>
        <v>7083.61</v>
      </c>
      <c r="X121" s="48">
        <f t="shared" si="105"/>
        <v>7083.61</v>
      </c>
      <c r="Y121" s="48">
        <f t="shared" si="105"/>
        <v>7083.61</v>
      </c>
      <c r="Z121" s="48">
        <f t="shared" si="105"/>
        <v>7083.61</v>
      </c>
      <c r="AA121" s="48">
        <f t="shared" si="105"/>
        <v>7083.61</v>
      </c>
      <c r="AB121" s="48">
        <f t="shared" si="105"/>
        <v>7083.61</v>
      </c>
      <c r="AC121" s="48">
        <f t="shared" si="105"/>
        <v>7083.61</v>
      </c>
      <c r="AD121" s="48">
        <f t="shared" si="105"/>
        <v>7083.61</v>
      </c>
      <c r="AE121" s="48">
        <f t="shared" si="105"/>
        <v>7083.61</v>
      </c>
      <c r="AF121" s="48">
        <f t="shared" si="105"/>
        <v>7083.61</v>
      </c>
      <c r="AG121" s="48">
        <f t="shared" si="105"/>
        <v>7083.61</v>
      </c>
      <c r="AH121" s="48">
        <f t="shared" si="105"/>
        <v>7083.61</v>
      </c>
      <c r="AI121" s="48">
        <f t="shared" si="105"/>
        <v>7083.61</v>
      </c>
      <c r="AJ121" s="48">
        <f t="shared" si="105"/>
        <v>7083.61</v>
      </c>
      <c r="AK121" s="48">
        <f t="shared" si="105"/>
        <v>7083.61</v>
      </c>
      <c r="AL121" s="48">
        <f t="shared" si="105"/>
        <v>7083.61</v>
      </c>
      <c r="AM121" s="48">
        <f t="shared" si="105"/>
        <v>7083.61</v>
      </c>
      <c r="AN121" s="48">
        <f t="shared" si="105"/>
        <v>7083.61</v>
      </c>
      <c r="AO121" s="48">
        <f t="shared" si="105"/>
        <v>7083.61</v>
      </c>
      <c r="AP121" s="48">
        <f t="shared" si="105"/>
        <v>7083.61</v>
      </c>
      <c r="AQ121" s="48">
        <f t="shared" si="105"/>
        <v>7083.61</v>
      </c>
      <c r="AR121" s="48">
        <f t="shared" si="105"/>
        <v>7083.61</v>
      </c>
      <c r="AS121" s="48">
        <f t="shared" si="105"/>
        <v>7083.61</v>
      </c>
      <c r="AT121" s="48">
        <f t="shared" si="105"/>
        <v>7083.61</v>
      </c>
      <c r="AU121" s="48">
        <f t="shared" si="105"/>
        <v>7083.61</v>
      </c>
      <c r="AV121" s="48">
        <f t="shared" si="105"/>
        <v>7083.61</v>
      </c>
      <c r="AW121" s="48">
        <f t="shared" si="105"/>
        <v>7083.61</v>
      </c>
      <c r="AX121" s="48">
        <f t="shared" si="105"/>
        <v>7083.61</v>
      </c>
      <c r="AY121" s="48">
        <f t="shared" si="105"/>
        <v>7083.61</v>
      </c>
      <c r="AZ121" s="48">
        <f t="shared" si="105"/>
        <v>7083.61</v>
      </c>
      <c r="BA121" s="48">
        <f t="shared" si="105"/>
        <v>7083.61</v>
      </c>
      <c r="BB121" s="48">
        <f t="shared" si="105"/>
        <v>7083.61</v>
      </c>
      <c r="BC121" s="48">
        <f t="shared" si="105"/>
        <v>7083.61</v>
      </c>
      <c r="BD121" s="48">
        <f t="shared" si="105"/>
        <v>7083.61</v>
      </c>
      <c r="BE121" s="48">
        <f t="shared" si="105"/>
        <v>7083.61</v>
      </c>
      <c r="BF121" s="48">
        <f t="shared" si="105"/>
        <v>7083.61</v>
      </c>
      <c r="BG121" s="48">
        <f t="shared" si="105"/>
        <v>7083.61</v>
      </c>
      <c r="BH121" s="48">
        <f t="shared" si="105"/>
        <v>7083.61</v>
      </c>
      <c r="BI121" s="48">
        <f t="shared" si="105"/>
        <v>7083.61</v>
      </c>
      <c r="BJ121" s="48">
        <f t="shared" si="105"/>
        <v>7083.61</v>
      </c>
      <c r="BK121" s="48">
        <f t="shared" si="105"/>
        <v>7083.61</v>
      </c>
      <c r="BL121" s="48">
        <f t="shared" si="105"/>
        <v>7083.61</v>
      </c>
      <c r="BM121" s="48">
        <f t="shared" si="105"/>
        <v>7083.61</v>
      </c>
      <c r="BN121" s="48">
        <f t="shared" si="105"/>
        <v>7083.61</v>
      </c>
      <c r="BO121" s="48">
        <f t="shared" ref="BO121:DZ121" si="106">+BO38</f>
        <v>7083.61</v>
      </c>
      <c r="BP121" s="48">
        <f t="shared" si="106"/>
        <v>7083.61</v>
      </c>
      <c r="BQ121" s="48">
        <f t="shared" si="106"/>
        <v>7083.61</v>
      </c>
      <c r="BR121" s="48">
        <f t="shared" si="106"/>
        <v>7083.61</v>
      </c>
      <c r="BS121" s="48">
        <f t="shared" si="106"/>
        <v>7083.61</v>
      </c>
      <c r="BT121" s="48">
        <f t="shared" si="106"/>
        <v>7083.61</v>
      </c>
      <c r="BU121" s="48">
        <f t="shared" si="106"/>
        <v>7083.61</v>
      </c>
      <c r="BV121" s="48">
        <f t="shared" si="106"/>
        <v>7083.61</v>
      </c>
      <c r="BW121" s="48">
        <f t="shared" si="106"/>
        <v>7083.61</v>
      </c>
      <c r="BX121" s="48">
        <f t="shared" si="106"/>
        <v>7083.61</v>
      </c>
      <c r="BY121" s="48">
        <f t="shared" si="106"/>
        <v>7083.61</v>
      </c>
      <c r="BZ121" s="48">
        <f t="shared" si="106"/>
        <v>7083.61</v>
      </c>
      <c r="CA121" s="48">
        <f t="shared" si="106"/>
        <v>7083.61</v>
      </c>
      <c r="CB121" s="48">
        <f t="shared" si="106"/>
        <v>7083.61</v>
      </c>
      <c r="CC121" s="48">
        <f t="shared" si="106"/>
        <v>7083.61</v>
      </c>
      <c r="CD121" s="48">
        <f t="shared" si="106"/>
        <v>7083.61</v>
      </c>
      <c r="CE121" s="48">
        <f t="shared" si="106"/>
        <v>7083.61</v>
      </c>
      <c r="CF121" s="48">
        <f t="shared" si="106"/>
        <v>7083.61</v>
      </c>
      <c r="CG121" s="48">
        <f t="shared" si="106"/>
        <v>7083.61</v>
      </c>
      <c r="CH121" s="48">
        <f t="shared" si="106"/>
        <v>7083.61</v>
      </c>
      <c r="CI121" s="48">
        <f t="shared" si="106"/>
        <v>7083.61</v>
      </c>
      <c r="CJ121" s="48">
        <f t="shared" si="106"/>
        <v>7083.61</v>
      </c>
      <c r="CK121" s="48">
        <f t="shared" si="106"/>
        <v>7083.61</v>
      </c>
      <c r="CL121" s="48">
        <f t="shared" si="106"/>
        <v>7083.61</v>
      </c>
      <c r="CM121" s="48">
        <f t="shared" si="106"/>
        <v>7083.61</v>
      </c>
      <c r="CN121" s="48">
        <f t="shared" si="106"/>
        <v>7083.61</v>
      </c>
      <c r="CO121" s="48">
        <f t="shared" si="106"/>
        <v>7083.61</v>
      </c>
      <c r="CP121" s="48">
        <f t="shared" si="106"/>
        <v>7083.61</v>
      </c>
      <c r="CQ121" s="48">
        <f t="shared" si="106"/>
        <v>7083.61</v>
      </c>
      <c r="CR121" s="48">
        <f t="shared" si="106"/>
        <v>7083.61</v>
      </c>
      <c r="CS121" s="48">
        <f t="shared" si="106"/>
        <v>7083.61</v>
      </c>
      <c r="CT121" s="48">
        <f t="shared" si="106"/>
        <v>7083.61</v>
      </c>
      <c r="CU121" s="48">
        <f t="shared" si="106"/>
        <v>7083.61</v>
      </c>
      <c r="CV121" s="48">
        <f t="shared" si="106"/>
        <v>7083.61</v>
      </c>
      <c r="CW121" s="48">
        <f t="shared" si="106"/>
        <v>7083.61</v>
      </c>
      <c r="CX121" s="48">
        <f t="shared" si="106"/>
        <v>7083.61</v>
      </c>
      <c r="CY121" s="48">
        <f t="shared" si="106"/>
        <v>7083.61</v>
      </c>
      <c r="CZ121" s="48">
        <f t="shared" si="106"/>
        <v>7083.61</v>
      </c>
      <c r="DA121" s="48">
        <f t="shared" si="106"/>
        <v>7083.61</v>
      </c>
      <c r="DB121" s="48">
        <f t="shared" si="106"/>
        <v>7083.61</v>
      </c>
      <c r="DC121" s="48">
        <f t="shared" si="106"/>
        <v>7083.61</v>
      </c>
      <c r="DD121" s="48">
        <f t="shared" si="106"/>
        <v>7083.61</v>
      </c>
      <c r="DE121" s="48">
        <f t="shared" si="106"/>
        <v>7083.61</v>
      </c>
      <c r="DF121" s="48">
        <f t="shared" si="106"/>
        <v>7083.61</v>
      </c>
      <c r="DG121" s="48">
        <f t="shared" si="106"/>
        <v>7083.61</v>
      </c>
      <c r="DH121" s="48">
        <f t="shared" si="106"/>
        <v>7083.61</v>
      </c>
      <c r="DI121" s="48">
        <f t="shared" si="106"/>
        <v>7083.61</v>
      </c>
      <c r="DJ121" s="48">
        <f t="shared" si="106"/>
        <v>7083.61</v>
      </c>
      <c r="DK121" s="48">
        <f t="shared" si="106"/>
        <v>7083.61</v>
      </c>
      <c r="DL121" s="48">
        <f t="shared" si="106"/>
        <v>7083.61</v>
      </c>
      <c r="DM121" s="48">
        <f t="shared" si="106"/>
        <v>7083.61</v>
      </c>
      <c r="DN121" s="48">
        <f t="shared" si="106"/>
        <v>7083.61</v>
      </c>
      <c r="DO121" s="48">
        <f t="shared" si="106"/>
        <v>7083.61</v>
      </c>
      <c r="DP121" s="48">
        <f t="shared" si="106"/>
        <v>7083.61</v>
      </c>
      <c r="DQ121" s="48">
        <f t="shared" si="106"/>
        <v>7083.61</v>
      </c>
      <c r="DR121" s="48">
        <f t="shared" si="106"/>
        <v>7083.61</v>
      </c>
      <c r="DS121" s="48">
        <f t="shared" si="106"/>
        <v>7083.61</v>
      </c>
      <c r="DT121" s="48">
        <f t="shared" si="106"/>
        <v>7083.61</v>
      </c>
      <c r="DU121" s="48">
        <f t="shared" si="106"/>
        <v>7083.61</v>
      </c>
      <c r="DV121" s="48">
        <f t="shared" si="106"/>
        <v>7083.61</v>
      </c>
      <c r="DW121" s="48">
        <f t="shared" si="106"/>
        <v>7083.61</v>
      </c>
      <c r="DX121" s="48">
        <f t="shared" si="106"/>
        <v>7083.61</v>
      </c>
      <c r="DY121" s="48">
        <f t="shared" si="106"/>
        <v>7083.61</v>
      </c>
      <c r="DZ121" s="48">
        <f t="shared" si="106"/>
        <v>7083.61</v>
      </c>
      <c r="EA121" s="48">
        <f t="shared" ref="EA121:FX121" si="107">+EA38</f>
        <v>7083.61</v>
      </c>
      <c r="EB121" s="48">
        <f t="shared" si="107"/>
        <v>7083.61</v>
      </c>
      <c r="EC121" s="48">
        <f t="shared" si="107"/>
        <v>7083.61</v>
      </c>
      <c r="ED121" s="48">
        <f t="shared" si="107"/>
        <v>7083.61</v>
      </c>
      <c r="EE121" s="48">
        <f t="shared" si="107"/>
        <v>7083.61</v>
      </c>
      <c r="EF121" s="48">
        <f t="shared" si="107"/>
        <v>7083.61</v>
      </c>
      <c r="EG121" s="48">
        <f t="shared" si="107"/>
        <v>7083.61</v>
      </c>
      <c r="EH121" s="48">
        <f t="shared" si="107"/>
        <v>7083.61</v>
      </c>
      <c r="EI121" s="48">
        <f t="shared" si="107"/>
        <v>7083.61</v>
      </c>
      <c r="EJ121" s="48">
        <f t="shared" si="107"/>
        <v>7083.61</v>
      </c>
      <c r="EK121" s="48">
        <f t="shared" si="107"/>
        <v>7083.61</v>
      </c>
      <c r="EL121" s="48">
        <f t="shared" si="107"/>
        <v>7083.61</v>
      </c>
      <c r="EM121" s="48">
        <f t="shared" si="107"/>
        <v>7083.61</v>
      </c>
      <c r="EN121" s="48">
        <f t="shared" si="107"/>
        <v>7083.61</v>
      </c>
      <c r="EO121" s="48">
        <f t="shared" si="107"/>
        <v>7083.61</v>
      </c>
      <c r="EP121" s="48">
        <f t="shared" si="107"/>
        <v>7083.61</v>
      </c>
      <c r="EQ121" s="48">
        <f t="shared" si="107"/>
        <v>7083.61</v>
      </c>
      <c r="ER121" s="48">
        <f t="shared" si="107"/>
        <v>7083.61</v>
      </c>
      <c r="ES121" s="48">
        <f t="shared" si="107"/>
        <v>7083.61</v>
      </c>
      <c r="ET121" s="48">
        <f t="shared" si="107"/>
        <v>7083.61</v>
      </c>
      <c r="EU121" s="48">
        <f t="shared" si="107"/>
        <v>7083.61</v>
      </c>
      <c r="EV121" s="48">
        <f t="shared" si="107"/>
        <v>7083.61</v>
      </c>
      <c r="EW121" s="48">
        <f t="shared" si="107"/>
        <v>7083.61</v>
      </c>
      <c r="EX121" s="48">
        <f t="shared" si="107"/>
        <v>7083.61</v>
      </c>
      <c r="EY121" s="48">
        <f t="shared" si="107"/>
        <v>7083.61</v>
      </c>
      <c r="EZ121" s="48">
        <f t="shared" si="107"/>
        <v>7083.61</v>
      </c>
      <c r="FA121" s="48">
        <f t="shared" si="107"/>
        <v>7083.61</v>
      </c>
      <c r="FB121" s="48">
        <f t="shared" si="107"/>
        <v>7083.61</v>
      </c>
      <c r="FC121" s="48">
        <f t="shared" si="107"/>
        <v>7083.61</v>
      </c>
      <c r="FD121" s="48">
        <f t="shared" si="107"/>
        <v>7083.61</v>
      </c>
      <c r="FE121" s="48">
        <f t="shared" si="107"/>
        <v>7083.61</v>
      </c>
      <c r="FF121" s="48">
        <f t="shared" si="107"/>
        <v>7083.61</v>
      </c>
      <c r="FG121" s="48">
        <f t="shared" si="107"/>
        <v>7083.61</v>
      </c>
      <c r="FH121" s="48">
        <f t="shared" si="107"/>
        <v>7083.61</v>
      </c>
      <c r="FI121" s="48">
        <f t="shared" si="107"/>
        <v>7083.61</v>
      </c>
      <c r="FJ121" s="48">
        <f t="shared" si="107"/>
        <v>7083.61</v>
      </c>
      <c r="FK121" s="48">
        <f t="shared" si="107"/>
        <v>7083.61</v>
      </c>
      <c r="FL121" s="48">
        <f t="shared" si="107"/>
        <v>7083.61</v>
      </c>
      <c r="FM121" s="48">
        <f t="shared" si="107"/>
        <v>7083.61</v>
      </c>
      <c r="FN121" s="48">
        <f t="shared" si="107"/>
        <v>7083.61</v>
      </c>
      <c r="FO121" s="48">
        <f t="shared" si="107"/>
        <v>7083.61</v>
      </c>
      <c r="FP121" s="48">
        <f t="shared" si="107"/>
        <v>7083.61</v>
      </c>
      <c r="FQ121" s="48">
        <f t="shared" si="107"/>
        <v>7083.61</v>
      </c>
      <c r="FR121" s="48">
        <f t="shared" si="107"/>
        <v>7083.61</v>
      </c>
      <c r="FS121" s="48">
        <f t="shared" si="107"/>
        <v>7083.61</v>
      </c>
      <c r="FT121" s="48">
        <f t="shared" si="107"/>
        <v>7083.61</v>
      </c>
      <c r="FU121" s="48">
        <f t="shared" si="107"/>
        <v>7083.61</v>
      </c>
      <c r="FV121" s="48">
        <f t="shared" si="107"/>
        <v>7083.61</v>
      </c>
      <c r="FW121" s="48">
        <f t="shared" si="107"/>
        <v>7083.61</v>
      </c>
      <c r="FX121" s="48">
        <f t="shared" si="107"/>
        <v>7083.61</v>
      </c>
      <c r="FY121" s="48"/>
      <c r="FZ121" s="48"/>
      <c r="GA121" s="116"/>
      <c r="GB121" s="48"/>
      <c r="GC121" s="48"/>
      <c r="GD121" s="48"/>
      <c r="GE121" s="4"/>
      <c r="GF121" s="4"/>
      <c r="GG121" s="4"/>
      <c r="GH121" s="4"/>
      <c r="GI121" s="4"/>
      <c r="GJ121" s="4"/>
      <c r="GK121" s="4"/>
      <c r="GL121" s="4"/>
      <c r="GM121" s="4"/>
    </row>
    <row r="122" spans="1:204" x14ac:dyDescent="0.25">
      <c r="A122" s="2" t="s">
        <v>434</v>
      </c>
      <c r="B122" s="21" t="s">
        <v>435</v>
      </c>
      <c r="C122" s="31">
        <f t="shared" ref="C122:BN122" si="108">1-C115</f>
        <v>0.1139</v>
      </c>
      <c r="D122" s="31">
        <f t="shared" si="108"/>
        <v>9.4999999999999973E-2</v>
      </c>
      <c r="E122" s="31">
        <f t="shared" si="108"/>
        <v>0.11539999999999995</v>
      </c>
      <c r="F122" s="31">
        <f t="shared" si="108"/>
        <v>0.10399999999999998</v>
      </c>
      <c r="G122" s="31">
        <f t="shared" si="108"/>
        <v>0.15510000000000002</v>
      </c>
      <c r="H122" s="31">
        <f t="shared" si="108"/>
        <v>0.15669999999999995</v>
      </c>
      <c r="I122" s="31">
        <f t="shared" si="108"/>
        <v>0.11299999999999999</v>
      </c>
      <c r="J122" s="31">
        <f t="shared" si="108"/>
        <v>0.1361</v>
      </c>
      <c r="K122" s="31">
        <f t="shared" si="108"/>
        <v>0.18579999999999997</v>
      </c>
      <c r="L122" s="31">
        <f t="shared" si="108"/>
        <v>0.13560000000000005</v>
      </c>
      <c r="M122" s="31">
        <f t="shared" si="108"/>
        <v>0.1482</v>
      </c>
      <c r="N122" s="31">
        <f t="shared" si="108"/>
        <v>9.4999999999999973E-2</v>
      </c>
      <c r="O122" s="31">
        <f t="shared" si="108"/>
        <v>0.10880000000000001</v>
      </c>
      <c r="P122" s="31">
        <f t="shared" si="108"/>
        <v>0.18769999999999998</v>
      </c>
      <c r="Q122" s="31">
        <f t="shared" si="108"/>
        <v>9.4999999999999973E-2</v>
      </c>
      <c r="R122" s="31">
        <f t="shared" si="108"/>
        <v>0.13770000000000004</v>
      </c>
      <c r="S122" s="31">
        <f t="shared" si="108"/>
        <v>0.13980000000000004</v>
      </c>
      <c r="T122" s="31">
        <f t="shared" si="108"/>
        <v>0.19469999999999998</v>
      </c>
      <c r="U122" s="31">
        <f t="shared" si="108"/>
        <v>0.20040000000000002</v>
      </c>
      <c r="V122" s="31">
        <f t="shared" si="108"/>
        <v>0.18540000000000001</v>
      </c>
      <c r="W122" s="31">
        <f t="shared" si="108"/>
        <v>0.19879999999999998</v>
      </c>
      <c r="X122" s="31">
        <f t="shared" si="108"/>
        <v>0.20079999999999998</v>
      </c>
      <c r="Y122" s="31">
        <f t="shared" si="108"/>
        <v>0.1361</v>
      </c>
      <c r="Z122" s="31">
        <f t="shared" si="108"/>
        <v>0.18879999999999997</v>
      </c>
      <c r="AA122" s="31">
        <f t="shared" si="108"/>
        <v>9.4999999999999973E-2</v>
      </c>
      <c r="AB122" s="31">
        <f t="shared" si="108"/>
        <v>9.4999999999999973E-2</v>
      </c>
      <c r="AC122" s="31">
        <f t="shared" si="108"/>
        <v>0.15649999999999997</v>
      </c>
      <c r="AD122" s="31">
        <f t="shared" si="108"/>
        <v>0.14639999999999997</v>
      </c>
      <c r="AE122" s="31">
        <f t="shared" si="108"/>
        <v>0.19740000000000002</v>
      </c>
      <c r="AF122" s="31">
        <f t="shared" si="108"/>
        <v>0.19210000000000005</v>
      </c>
      <c r="AG122" s="31">
        <f t="shared" si="108"/>
        <v>0.16690000000000005</v>
      </c>
      <c r="AH122" s="31">
        <f t="shared" si="108"/>
        <v>0.15480000000000005</v>
      </c>
      <c r="AI122" s="31">
        <f t="shared" si="108"/>
        <v>0.18130000000000002</v>
      </c>
      <c r="AJ122" s="31">
        <f t="shared" si="108"/>
        <v>0.19299999999999995</v>
      </c>
      <c r="AK122" s="31">
        <f t="shared" si="108"/>
        <v>0.18989999999999996</v>
      </c>
      <c r="AL122" s="31">
        <f t="shared" si="108"/>
        <v>0.18659999999999999</v>
      </c>
      <c r="AM122" s="31">
        <f t="shared" si="108"/>
        <v>0.17490000000000006</v>
      </c>
      <c r="AN122" s="31">
        <f t="shared" si="108"/>
        <v>0.17900000000000005</v>
      </c>
      <c r="AO122" s="31">
        <f t="shared" si="108"/>
        <v>0.12439999999999996</v>
      </c>
      <c r="AP122" s="31">
        <f t="shared" si="108"/>
        <v>9.4999999999999973E-2</v>
      </c>
      <c r="AQ122" s="31">
        <f t="shared" si="108"/>
        <v>0.18920000000000003</v>
      </c>
      <c r="AR122" s="31">
        <f t="shared" si="108"/>
        <v>9.4999999999999973E-2</v>
      </c>
      <c r="AS122" s="31">
        <f t="shared" si="108"/>
        <v>0.11570000000000003</v>
      </c>
      <c r="AT122" s="31">
        <f t="shared" si="108"/>
        <v>0.13690000000000002</v>
      </c>
      <c r="AU122" s="31">
        <f t="shared" si="108"/>
        <v>0.18810000000000004</v>
      </c>
      <c r="AV122" s="31">
        <f t="shared" si="108"/>
        <v>0.18320000000000003</v>
      </c>
      <c r="AW122" s="31">
        <f t="shared" si="108"/>
        <v>0.18889999999999996</v>
      </c>
      <c r="AX122" s="31">
        <f t="shared" si="108"/>
        <v>0.20079999999999998</v>
      </c>
      <c r="AY122" s="31">
        <f t="shared" si="108"/>
        <v>0.17479999999999996</v>
      </c>
      <c r="AZ122" s="31">
        <f t="shared" si="108"/>
        <v>0.11150000000000004</v>
      </c>
      <c r="BA122" s="31">
        <f t="shared" si="108"/>
        <v>0.11350000000000005</v>
      </c>
      <c r="BB122" s="31">
        <f t="shared" si="108"/>
        <v>0.11439999999999995</v>
      </c>
      <c r="BC122" s="31">
        <f t="shared" si="108"/>
        <v>9.5300000000000051E-2</v>
      </c>
      <c r="BD122" s="31">
        <f t="shared" si="108"/>
        <v>0.12239999999999995</v>
      </c>
      <c r="BE122" s="31">
        <f t="shared" si="108"/>
        <v>0.14490000000000003</v>
      </c>
      <c r="BF122" s="31">
        <f t="shared" si="108"/>
        <v>9.8600000000000021E-2</v>
      </c>
      <c r="BG122" s="31">
        <f t="shared" si="108"/>
        <v>0.1552</v>
      </c>
      <c r="BH122" s="31">
        <f t="shared" si="108"/>
        <v>0.16930000000000001</v>
      </c>
      <c r="BI122" s="31">
        <f t="shared" si="108"/>
        <v>0.18799999999999994</v>
      </c>
      <c r="BJ122" s="31">
        <f t="shared" si="108"/>
        <v>0.11539999999999995</v>
      </c>
      <c r="BK122" s="31">
        <f t="shared" si="108"/>
        <v>9.7999999999999976E-2</v>
      </c>
      <c r="BL122" s="31">
        <f t="shared" si="108"/>
        <v>0.19040000000000001</v>
      </c>
      <c r="BM122" s="31">
        <f t="shared" si="108"/>
        <v>0.18589999999999995</v>
      </c>
      <c r="BN122" s="31">
        <f t="shared" si="108"/>
        <v>0.13</v>
      </c>
      <c r="BO122" s="31">
        <f t="shared" ref="BO122:DZ122" si="109">1-BO115</f>
        <v>0.14670000000000005</v>
      </c>
      <c r="BP122" s="31">
        <f t="shared" si="109"/>
        <v>0.18989999999999996</v>
      </c>
      <c r="BQ122" s="31">
        <f t="shared" si="109"/>
        <v>0.11719999999999997</v>
      </c>
      <c r="BR122" s="31">
        <f t="shared" si="109"/>
        <v>0.12429999999999997</v>
      </c>
      <c r="BS122" s="31">
        <f t="shared" si="109"/>
        <v>0.14849999999999997</v>
      </c>
      <c r="BT122" s="31">
        <f t="shared" si="109"/>
        <v>0.17500000000000004</v>
      </c>
      <c r="BU122" s="31">
        <f t="shared" si="109"/>
        <v>0.17559999999999998</v>
      </c>
      <c r="BV122" s="31">
        <f t="shared" si="109"/>
        <v>0.14790000000000003</v>
      </c>
      <c r="BW122" s="31">
        <f t="shared" si="109"/>
        <v>0.1381</v>
      </c>
      <c r="BX122" s="31">
        <f t="shared" si="109"/>
        <v>0.19820000000000004</v>
      </c>
      <c r="BY122" s="31">
        <f t="shared" si="109"/>
        <v>0.17269999999999996</v>
      </c>
      <c r="BZ122" s="31">
        <f t="shared" si="109"/>
        <v>0.19040000000000001</v>
      </c>
      <c r="CA122" s="31">
        <f t="shared" si="109"/>
        <v>0.19310000000000005</v>
      </c>
      <c r="CB122" s="31">
        <f t="shared" si="109"/>
        <v>9.4999999999999973E-2</v>
      </c>
      <c r="CC122" s="31">
        <f t="shared" si="109"/>
        <v>0.19269999999999998</v>
      </c>
      <c r="CD122" s="31">
        <f t="shared" si="109"/>
        <v>0.20050000000000001</v>
      </c>
      <c r="CE122" s="31">
        <f t="shared" si="109"/>
        <v>0.19389999999999996</v>
      </c>
      <c r="CF122" s="31">
        <f t="shared" si="109"/>
        <v>0.19640000000000002</v>
      </c>
      <c r="CG122" s="31">
        <f t="shared" si="109"/>
        <v>0.18989999999999996</v>
      </c>
      <c r="CH122" s="31">
        <f t="shared" si="109"/>
        <v>0.1966</v>
      </c>
      <c r="CI122" s="31">
        <f t="shared" si="109"/>
        <v>0.1663</v>
      </c>
      <c r="CJ122" s="31">
        <f t="shared" si="109"/>
        <v>0.15649999999999997</v>
      </c>
      <c r="CK122" s="31">
        <f t="shared" si="109"/>
        <v>0.11899999999999999</v>
      </c>
      <c r="CL122" s="31">
        <f t="shared" si="109"/>
        <v>0.14470000000000005</v>
      </c>
      <c r="CM122" s="31">
        <f t="shared" si="109"/>
        <v>0.1623</v>
      </c>
      <c r="CN122" s="31">
        <f t="shared" si="109"/>
        <v>9.4999999999999973E-2</v>
      </c>
      <c r="CO122" s="31">
        <f t="shared" si="109"/>
        <v>0.1079</v>
      </c>
      <c r="CP122" s="31">
        <f t="shared" si="109"/>
        <v>0.15510000000000002</v>
      </c>
      <c r="CQ122" s="31">
        <f t="shared" si="109"/>
        <v>0.1583</v>
      </c>
      <c r="CR122" s="31">
        <f t="shared" si="109"/>
        <v>0.19189999999999996</v>
      </c>
      <c r="CS122" s="31">
        <f t="shared" si="109"/>
        <v>0.1804</v>
      </c>
      <c r="CT122" s="31">
        <f t="shared" si="109"/>
        <v>0.1966</v>
      </c>
      <c r="CU122" s="31">
        <f t="shared" si="109"/>
        <v>0.17520000000000002</v>
      </c>
      <c r="CV122" s="31">
        <f t="shared" si="109"/>
        <v>0.20079999999999998</v>
      </c>
      <c r="CW122" s="31">
        <f t="shared" si="109"/>
        <v>0.19099999999999995</v>
      </c>
      <c r="CX122" s="31">
        <f t="shared" si="109"/>
        <v>0.17379999999999995</v>
      </c>
      <c r="CY122" s="31">
        <f t="shared" si="109"/>
        <v>0.20079999999999998</v>
      </c>
      <c r="CZ122" s="31">
        <f t="shared" si="109"/>
        <v>0.13749999999999996</v>
      </c>
      <c r="DA122" s="31">
        <f t="shared" si="109"/>
        <v>0.19130000000000003</v>
      </c>
      <c r="DB122" s="31">
        <f t="shared" si="109"/>
        <v>0.18430000000000002</v>
      </c>
      <c r="DC122" s="31">
        <f t="shared" si="109"/>
        <v>0.19399999999999995</v>
      </c>
      <c r="DD122" s="31">
        <f t="shared" si="109"/>
        <v>0.19359999999999999</v>
      </c>
      <c r="DE122" s="31">
        <f t="shared" si="109"/>
        <v>0.17689999999999995</v>
      </c>
      <c r="DF122" s="31">
        <f t="shared" si="109"/>
        <v>0.10189999999999999</v>
      </c>
      <c r="DG122" s="31">
        <f t="shared" si="109"/>
        <v>0.19830000000000003</v>
      </c>
      <c r="DH122" s="31">
        <f t="shared" si="109"/>
        <v>0.13780000000000003</v>
      </c>
      <c r="DI122" s="31">
        <f t="shared" si="109"/>
        <v>0.13460000000000005</v>
      </c>
      <c r="DJ122" s="31">
        <f t="shared" si="109"/>
        <v>0.16830000000000001</v>
      </c>
      <c r="DK122" s="31">
        <f t="shared" si="109"/>
        <v>0.17410000000000003</v>
      </c>
      <c r="DL122" s="31">
        <f t="shared" si="109"/>
        <v>0.11829999999999996</v>
      </c>
      <c r="DM122" s="31">
        <f t="shared" si="109"/>
        <v>0.18730000000000002</v>
      </c>
      <c r="DN122" s="31">
        <f t="shared" si="109"/>
        <v>0.14339999999999997</v>
      </c>
      <c r="DO122" s="31">
        <f t="shared" si="109"/>
        <v>0.13149999999999995</v>
      </c>
      <c r="DP122" s="31">
        <f t="shared" si="109"/>
        <v>0.19079999999999997</v>
      </c>
      <c r="DQ122" s="31">
        <f t="shared" si="109"/>
        <v>0.16779999999999995</v>
      </c>
      <c r="DR122" s="31">
        <f t="shared" si="109"/>
        <v>0.14290000000000003</v>
      </c>
      <c r="DS122" s="31">
        <f t="shared" si="109"/>
        <v>0.1643</v>
      </c>
      <c r="DT122" s="31">
        <f t="shared" si="109"/>
        <v>0.19340000000000002</v>
      </c>
      <c r="DU122" s="31">
        <f t="shared" si="109"/>
        <v>0.17930000000000001</v>
      </c>
      <c r="DV122" s="31">
        <f t="shared" si="109"/>
        <v>0.18989999999999996</v>
      </c>
      <c r="DW122" s="31">
        <f t="shared" si="109"/>
        <v>0.18200000000000005</v>
      </c>
      <c r="DX122" s="31">
        <f t="shared" si="109"/>
        <v>0.19340000000000002</v>
      </c>
      <c r="DY122" s="31">
        <f t="shared" si="109"/>
        <v>0.18269999999999997</v>
      </c>
      <c r="DZ122" s="31">
        <f t="shared" si="109"/>
        <v>0.16249999999999998</v>
      </c>
      <c r="EA122" s="31">
        <f t="shared" ref="EA122:FX122" si="110">1-EA115</f>
        <v>0.16910000000000003</v>
      </c>
      <c r="EB122" s="31">
        <f t="shared" si="110"/>
        <v>0.17049999999999998</v>
      </c>
      <c r="EC122" s="31">
        <f t="shared" si="110"/>
        <v>0.1835</v>
      </c>
      <c r="ED122" s="31">
        <f t="shared" si="110"/>
        <v>0.14000000000000001</v>
      </c>
      <c r="EE122" s="31">
        <f t="shared" si="110"/>
        <v>0.19159999999999999</v>
      </c>
      <c r="EF122" s="31">
        <f t="shared" si="110"/>
        <v>0.14149999999999996</v>
      </c>
      <c r="EG122" s="31">
        <f t="shared" si="110"/>
        <v>0.18530000000000002</v>
      </c>
      <c r="EH122" s="31">
        <f t="shared" si="110"/>
        <v>0.18910000000000005</v>
      </c>
      <c r="EI122" s="31">
        <f t="shared" si="110"/>
        <v>0.10740000000000005</v>
      </c>
      <c r="EJ122" s="31">
        <f t="shared" si="110"/>
        <v>0.11260000000000003</v>
      </c>
      <c r="EK122" s="31">
        <f t="shared" si="110"/>
        <v>0.16679999999999995</v>
      </c>
      <c r="EL122" s="31">
        <f t="shared" si="110"/>
        <v>0.17390000000000005</v>
      </c>
      <c r="EM122" s="31">
        <f t="shared" si="110"/>
        <v>0.17549999999999999</v>
      </c>
      <c r="EN122" s="31">
        <f t="shared" si="110"/>
        <v>0.15400000000000003</v>
      </c>
      <c r="EO122" s="31">
        <f t="shared" si="110"/>
        <v>0.17989999999999995</v>
      </c>
      <c r="EP122" s="31">
        <f t="shared" si="110"/>
        <v>0.1784</v>
      </c>
      <c r="EQ122" s="31">
        <f t="shared" si="110"/>
        <v>0.13449999999999995</v>
      </c>
      <c r="ER122" s="31">
        <f t="shared" si="110"/>
        <v>0.18359999999999999</v>
      </c>
      <c r="ES122" s="31">
        <f t="shared" si="110"/>
        <v>0.19359999999999999</v>
      </c>
      <c r="ET122" s="31">
        <f t="shared" si="110"/>
        <v>0.18930000000000002</v>
      </c>
      <c r="EU122" s="31">
        <f t="shared" si="110"/>
        <v>0.1694</v>
      </c>
      <c r="EV122" s="31">
        <f t="shared" si="110"/>
        <v>0.19879999999999998</v>
      </c>
      <c r="EW122" s="31">
        <f t="shared" si="110"/>
        <v>0.16080000000000005</v>
      </c>
      <c r="EX122" s="31">
        <f t="shared" si="110"/>
        <v>0.19079999999999997</v>
      </c>
      <c r="EY122" s="31">
        <f t="shared" si="110"/>
        <v>0.16339999999999999</v>
      </c>
      <c r="EZ122" s="31">
        <f t="shared" si="110"/>
        <v>0.19450000000000001</v>
      </c>
      <c r="FA122" s="31">
        <f t="shared" si="110"/>
        <v>0.13080000000000003</v>
      </c>
      <c r="FB122" s="31">
        <f t="shared" si="110"/>
        <v>0.18030000000000002</v>
      </c>
      <c r="FC122" s="31">
        <f t="shared" si="110"/>
        <v>0.13700000000000001</v>
      </c>
      <c r="FD122" s="31">
        <f t="shared" si="110"/>
        <v>0.17949999999999999</v>
      </c>
      <c r="FE122" s="31">
        <f t="shared" si="110"/>
        <v>0.19720000000000004</v>
      </c>
      <c r="FF122" s="31">
        <f t="shared" si="110"/>
        <v>0.18979999999999997</v>
      </c>
      <c r="FG122" s="31">
        <f t="shared" si="110"/>
        <v>0.19579999999999997</v>
      </c>
      <c r="FH122" s="31">
        <f t="shared" si="110"/>
        <v>0.19810000000000005</v>
      </c>
      <c r="FI122" s="31">
        <f t="shared" si="110"/>
        <v>0.13890000000000002</v>
      </c>
      <c r="FJ122" s="31">
        <f t="shared" si="110"/>
        <v>0.13800000000000001</v>
      </c>
      <c r="FK122" s="31">
        <f t="shared" si="110"/>
        <v>0.13549999999999995</v>
      </c>
      <c r="FL122" s="31">
        <f t="shared" si="110"/>
        <v>0.11519999999999997</v>
      </c>
      <c r="FM122" s="31">
        <f t="shared" si="110"/>
        <v>0.12870000000000004</v>
      </c>
      <c r="FN122" s="31">
        <f t="shared" si="110"/>
        <v>0.10189999999999999</v>
      </c>
      <c r="FO122" s="31">
        <f t="shared" si="110"/>
        <v>0.15310000000000001</v>
      </c>
      <c r="FP122" s="31">
        <f t="shared" si="110"/>
        <v>0.13680000000000003</v>
      </c>
      <c r="FQ122" s="31">
        <f t="shared" si="110"/>
        <v>0.15939999999999999</v>
      </c>
      <c r="FR122" s="31">
        <f t="shared" si="110"/>
        <v>0.19259999999999999</v>
      </c>
      <c r="FS122" s="31">
        <f t="shared" si="110"/>
        <v>0.19020000000000004</v>
      </c>
      <c r="FT122" s="31">
        <f t="shared" si="110"/>
        <v>0.19920000000000004</v>
      </c>
      <c r="FU122" s="31">
        <f t="shared" si="110"/>
        <v>0.16200000000000003</v>
      </c>
      <c r="FV122" s="31">
        <f t="shared" si="110"/>
        <v>0.16590000000000005</v>
      </c>
      <c r="FW122" s="31">
        <f t="shared" si="110"/>
        <v>0.19120000000000004</v>
      </c>
      <c r="FX122" s="31">
        <f t="shared" si="110"/>
        <v>0.20009999999999994</v>
      </c>
      <c r="FY122" s="31"/>
      <c r="FZ122" s="48"/>
      <c r="GA122" s="48"/>
      <c r="GB122" s="48"/>
      <c r="GC122" s="48"/>
      <c r="GD122" s="48"/>
      <c r="GE122" s="4"/>
      <c r="GF122" s="4"/>
      <c r="GG122" s="4"/>
      <c r="GH122" s="4"/>
      <c r="GI122" s="4"/>
      <c r="GJ122" s="4"/>
      <c r="GK122" s="4"/>
      <c r="GL122" s="4"/>
      <c r="GM122" s="4"/>
    </row>
    <row r="123" spans="1:204" x14ac:dyDescent="0.25">
      <c r="A123" s="2" t="s">
        <v>436</v>
      </c>
      <c r="B123" s="21" t="s">
        <v>437</v>
      </c>
      <c r="C123" s="31">
        <f t="shared" ref="C123:BN123" si="111">C113</f>
        <v>1.0297000000000001</v>
      </c>
      <c r="D123" s="31">
        <f t="shared" si="111"/>
        <v>1.0297000000000001</v>
      </c>
      <c r="E123" s="31">
        <f t="shared" si="111"/>
        <v>1.0297000000000001</v>
      </c>
      <c r="F123" s="31">
        <f t="shared" si="111"/>
        <v>1.0297000000000001</v>
      </c>
      <c r="G123" s="31">
        <f t="shared" si="111"/>
        <v>1.1176999999999999</v>
      </c>
      <c r="H123" s="31">
        <f t="shared" si="111"/>
        <v>1.1205000000000001</v>
      </c>
      <c r="I123" s="31">
        <f t="shared" si="111"/>
        <v>1.0297000000000001</v>
      </c>
      <c r="J123" s="31">
        <f t="shared" si="111"/>
        <v>1.0509999999999999</v>
      </c>
      <c r="K123" s="31">
        <f t="shared" si="111"/>
        <v>1.5310999999999999</v>
      </c>
      <c r="L123" s="31">
        <f t="shared" si="111"/>
        <v>1.0495000000000001</v>
      </c>
      <c r="M123" s="31">
        <f t="shared" si="111"/>
        <v>1.1057999999999999</v>
      </c>
      <c r="N123" s="31">
        <f t="shared" si="111"/>
        <v>1.0297000000000001</v>
      </c>
      <c r="O123" s="31">
        <f t="shared" si="111"/>
        <v>1.0297000000000001</v>
      </c>
      <c r="P123" s="31">
        <f t="shared" si="111"/>
        <v>1.6247</v>
      </c>
      <c r="Q123" s="31">
        <f t="shared" si="111"/>
        <v>1.0297000000000001</v>
      </c>
      <c r="R123" s="31">
        <f t="shared" si="111"/>
        <v>1.0616000000000001</v>
      </c>
      <c r="S123" s="31">
        <f t="shared" si="111"/>
        <v>1.0834999999999999</v>
      </c>
      <c r="T123" s="31">
        <f t="shared" si="111"/>
        <v>2.0354999999999999</v>
      </c>
      <c r="U123" s="31">
        <f t="shared" si="111"/>
        <v>2.3714</v>
      </c>
      <c r="V123" s="31">
        <f t="shared" si="111"/>
        <v>1.5214000000000001</v>
      </c>
      <c r="W123" s="31">
        <f t="shared" si="111"/>
        <v>2.2772999999999999</v>
      </c>
      <c r="X123" s="31">
        <f t="shared" si="111"/>
        <v>2.3957999999999999</v>
      </c>
      <c r="Y123" s="31">
        <f t="shared" si="111"/>
        <v>1.0508999999999999</v>
      </c>
      <c r="Z123" s="31">
        <f t="shared" si="111"/>
        <v>1.6909000000000001</v>
      </c>
      <c r="AA123" s="31">
        <f t="shared" si="111"/>
        <v>1.0297000000000001</v>
      </c>
      <c r="AB123" s="31">
        <f t="shared" si="111"/>
        <v>1.0297000000000001</v>
      </c>
      <c r="AC123" s="31">
        <f t="shared" si="111"/>
        <v>1.1202000000000001</v>
      </c>
      <c r="AD123" s="31">
        <f t="shared" si="111"/>
        <v>1.1027</v>
      </c>
      <c r="AE123" s="31">
        <f t="shared" si="111"/>
        <v>2.1972</v>
      </c>
      <c r="AF123" s="31">
        <f t="shared" si="111"/>
        <v>1.8824000000000001</v>
      </c>
      <c r="AG123" s="31">
        <f t="shared" si="111"/>
        <v>1.1858</v>
      </c>
      <c r="AH123" s="31">
        <f t="shared" si="111"/>
        <v>1.1172</v>
      </c>
      <c r="AI123" s="31">
        <f t="shared" si="111"/>
        <v>1.4127000000000001</v>
      </c>
      <c r="AJ123" s="31">
        <f t="shared" si="111"/>
        <v>1.9369000000000001</v>
      </c>
      <c r="AK123" s="31">
        <f t="shared" si="111"/>
        <v>1.7544999999999999</v>
      </c>
      <c r="AL123" s="31">
        <f t="shared" si="111"/>
        <v>1.5591999999999999</v>
      </c>
      <c r="AM123" s="31">
        <f t="shared" si="111"/>
        <v>1.2402</v>
      </c>
      <c r="AN123" s="31">
        <f t="shared" si="111"/>
        <v>1.3534999999999999</v>
      </c>
      <c r="AO123" s="31">
        <f t="shared" si="111"/>
        <v>1.0306</v>
      </c>
      <c r="AP123" s="31">
        <f t="shared" si="111"/>
        <v>1.0297000000000001</v>
      </c>
      <c r="AQ123" s="31">
        <f t="shared" si="111"/>
        <v>1.7116</v>
      </c>
      <c r="AR123" s="31">
        <f t="shared" si="111"/>
        <v>1.0297000000000001</v>
      </c>
      <c r="AS123" s="31">
        <f t="shared" si="111"/>
        <v>1.0297000000000001</v>
      </c>
      <c r="AT123" s="31">
        <f t="shared" si="111"/>
        <v>1.0532999999999999</v>
      </c>
      <c r="AU123" s="31">
        <f t="shared" si="111"/>
        <v>1.6476</v>
      </c>
      <c r="AV123" s="31">
        <f t="shared" si="111"/>
        <v>1.4634</v>
      </c>
      <c r="AW123" s="31">
        <f t="shared" si="111"/>
        <v>1.6942999999999999</v>
      </c>
      <c r="AX123" s="31">
        <f t="shared" si="111"/>
        <v>2.3957999999999999</v>
      </c>
      <c r="AY123" s="31">
        <f t="shared" si="111"/>
        <v>1.2379</v>
      </c>
      <c r="AZ123" s="31">
        <f t="shared" si="111"/>
        <v>1.0297000000000001</v>
      </c>
      <c r="BA123" s="31">
        <f t="shared" si="111"/>
        <v>1.0297000000000001</v>
      </c>
      <c r="BB123" s="31">
        <f t="shared" si="111"/>
        <v>1.0297000000000001</v>
      </c>
      <c r="BC123" s="31">
        <f t="shared" si="111"/>
        <v>1.0297000000000001</v>
      </c>
      <c r="BD123" s="31">
        <f t="shared" si="111"/>
        <v>1.0297000000000001</v>
      </c>
      <c r="BE123" s="31">
        <f t="shared" si="111"/>
        <v>1.1000000000000001</v>
      </c>
      <c r="BF123" s="31">
        <f t="shared" si="111"/>
        <v>1.0297000000000001</v>
      </c>
      <c r="BG123" s="31">
        <f t="shared" si="111"/>
        <v>1.1177999999999999</v>
      </c>
      <c r="BH123" s="31">
        <f t="shared" si="111"/>
        <v>1.2013</v>
      </c>
      <c r="BI123" s="31">
        <f t="shared" si="111"/>
        <v>1.6405000000000001</v>
      </c>
      <c r="BJ123" s="31">
        <f t="shared" si="111"/>
        <v>1.0297000000000001</v>
      </c>
      <c r="BK123" s="31">
        <f t="shared" si="111"/>
        <v>1.0297000000000001</v>
      </c>
      <c r="BL123" s="31">
        <f t="shared" si="111"/>
        <v>1.7827</v>
      </c>
      <c r="BM123" s="31">
        <f t="shared" si="111"/>
        <v>1.5336000000000001</v>
      </c>
      <c r="BN123" s="31">
        <f t="shared" si="111"/>
        <v>1.0359</v>
      </c>
      <c r="BO123" s="31">
        <f t="shared" ref="BO123:DZ123" si="112">BO113</f>
        <v>1.1032</v>
      </c>
      <c r="BP123" s="31">
        <f t="shared" si="112"/>
        <v>1.7563</v>
      </c>
      <c r="BQ123" s="31">
        <f t="shared" si="112"/>
        <v>1.0297000000000001</v>
      </c>
      <c r="BR123" s="31">
        <f t="shared" si="112"/>
        <v>1.0306</v>
      </c>
      <c r="BS123" s="31">
        <f t="shared" si="112"/>
        <v>1.1064000000000001</v>
      </c>
      <c r="BT123" s="31">
        <f t="shared" si="112"/>
        <v>1.2474000000000001</v>
      </c>
      <c r="BU123" s="31">
        <f t="shared" si="112"/>
        <v>1.2646999999999999</v>
      </c>
      <c r="BV123" s="31">
        <f t="shared" si="112"/>
        <v>1.1052</v>
      </c>
      <c r="BW123" s="31">
        <f t="shared" si="112"/>
        <v>1.0652999999999999</v>
      </c>
      <c r="BX123" s="31">
        <f t="shared" si="112"/>
        <v>2.2456999999999998</v>
      </c>
      <c r="BY123" s="31">
        <f t="shared" si="112"/>
        <v>1.2243999999999999</v>
      </c>
      <c r="BZ123" s="31">
        <f t="shared" si="112"/>
        <v>1.7864</v>
      </c>
      <c r="CA123" s="31">
        <f t="shared" si="112"/>
        <v>1.9443999999999999</v>
      </c>
      <c r="CB123" s="31">
        <f t="shared" si="112"/>
        <v>1.0297000000000001</v>
      </c>
      <c r="CC123" s="31">
        <f t="shared" si="112"/>
        <v>1.92</v>
      </c>
      <c r="CD123" s="31">
        <f t="shared" si="112"/>
        <v>2.3818999999999999</v>
      </c>
      <c r="CE123" s="31">
        <f t="shared" si="112"/>
        <v>1.9918</v>
      </c>
      <c r="CF123" s="31">
        <f t="shared" si="112"/>
        <v>2.1374</v>
      </c>
      <c r="CG123" s="31">
        <f t="shared" si="112"/>
        <v>1.7566999999999999</v>
      </c>
      <c r="CH123" s="31">
        <f t="shared" si="112"/>
        <v>2.1494</v>
      </c>
      <c r="CI123" s="31">
        <f t="shared" si="112"/>
        <v>1.1816</v>
      </c>
      <c r="CJ123" s="31">
        <f t="shared" si="112"/>
        <v>1.1201000000000001</v>
      </c>
      <c r="CK123" s="31">
        <f t="shared" si="112"/>
        <v>1.0297000000000001</v>
      </c>
      <c r="CL123" s="31">
        <f t="shared" si="112"/>
        <v>1.0996999999999999</v>
      </c>
      <c r="CM123" s="31">
        <f t="shared" si="112"/>
        <v>1.1551</v>
      </c>
      <c r="CN123" s="31">
        <f t="shared" si="112"/>
        <v>1.0297000000000001</v>
      </c>
      <c r="CO123" s="31">
        <f t="shared" si="112"/>
        <v>1.0297000000000001</v>
      </c>
      <c r="CP123" s="31">
        <f t="shared" si="112"/>
        <v>1.1176999999999999</v>
      </c>
      <c r="CQ123" s="31">
        <f t="shared" si="112"/>
        <v>1.1286</v>
      </c>
      <c r="CR123" s="31">
        <f t="shared" si="112"/>
        <v>1.8755999999999999</v>
      </c>
      <c r="CS123" s="31">
        <f t="shared" si="112"/>
        <v>1.3892</v>
      </c>
      <c r="CT123" s="31">
        <f t="shared" si="112"/>
        <v>2.1490999999999998</v>
      </c>
      <c r="CU123" s="31">
        <f t="shared" si="112"/>
        <v>1.2536</v>
      </c>
      <c r="CV123" s="31">
        <f t="shared" si="112"/>
        <v>2.3957999999999999</v>
      </c>
      <c r="CW123" s="31">
        <f t="shared" si="112"/>
        <v>1.8222</v>
      </c>
      <c r="CX123" s="31">
        <f t="shared" si="112"/>
        <v>1.2315</v>
      </c>
      <c r="CY123" s="31">
        <f t="shared" si="112"/>
        <v>2.3957999999999999</v>
      </c>
      <c r="CZ123" s="31">
        <f t="shared" si="112"/>
        <v>1.0593999999999999</v>
      </c>
      <c r="DA123" s="31">
        <f t="shared" si="112"/>
        <v>1.8375999999999999</v>
      </c>
      <c r="DB123" s="31">
        <f t="shared" si="112"/>
        <v>1.4923</v>
      </c>
      <c r="DC123" s="31">
        <f t="shared" si="112"/>
        <v>1.9947999999999999</v>
      </c>
      <c r="DD123" s="31">
        <f t="shared" si="112"/>
        <v>1.9703999999999999</v>
      </c>
      <c r="DE123" s="31">
        <f t="shared" si="112"/>
        <v>1.2968999999999999</v>
      </c>
      <c r="DF123" s="31">
        <f t="shared" si="112"/>
        <v>1.0297000000000001</v>
      </c>
      <c r="DG123" s="31">
        <f t="shared" si="112"/>
        <v>2.2490999999999999</v>
      </c>
      <c r="DH123" s="31">
        <f t="shared" si="112"/>
        <v>1.0622</v>
      </c>
      <c r="DI123" s="31">
        <f t="shared" si="112"/>
        <v>1.0468</v>
      </c>
      <c r="DJ123" s="31">
        <f t="shared" si="112"/>
        <v>1.1946000000000001</v>
      </c>
      <c r="DK123" s="31">
        <f t="shared" si="112"/>
        <v>1.2333000000000001</v>
      </c>
      <c r="DL123" s="31">
        <f t="shared" si="112"/>
        <v>1.0297000000000001</v>
      </c>
      <c r="DM123" s="31">
        <f t="shared" si="112"/>
        <v>1.6728000000000001</v>
      </c>
      <c r="DN123" s="31">
        <f t="shared" si="112"/>
        <v>1.0974999999999999</v>
      </c>
      <c r="DO123" s="31">
        <f t="shared" si="112"/>
        <v>1.0384</v>
      </c>
      <c r="DP123" s="31">
        <f t="shared" si="112"/>
        <v>1.8109</v>
      </c>
      <c r="DQ123" s="31">
        <f t="shared" si="112"/>
        <v>1.1913</v>
      </c>
      <c r="DR123" s="31">
        <f t="shared" si="112"/>
        <v>1.0966</v>
      </c>
      <c r="DS123" s="31">
        <f t="shared" si="112"/>
        <v>1.1680999999999999</v>
      </c>
      <c r="DT123" s="31">
        <f t="shared" si="112"/>
        <v>1.9614</v>
      </c>
      <c r="DU123" s="31">
        <f t="shared" si="112"/>
        <v>1.3602000000000001</v>
      </c>
      <c r="DV123" s="31">
        <f t="shared" si="112"/>
        <v>1.7575000000000001</v>
      </c>
      <c r="DW123" s="31">
        <f t="shared" si="112"/>
        <v>1.4320999999999999</v>
      </c>
      <c r="DX123" s="31">
        <f t="shared" si="112"/>
        <v>1.9605999999999999</v>
      </c>
      <c r="DY123" s="31">
        <f t="shared" si="112"/>
        <v>1.4495</v>
      </c>
      <c r="DZ123" s="31">
        <f t="shared" si="112"/>
        <v>1.1561999999999999</v>
      </c>
      <c r="EA123" s="31">
        <f t="shared" ref="EA123:FX123" si="113">EA113</f>
        <v>1.2004999999999999</v>
      </c>
      <c r="EB123" s="31">
        <f t="shared" si="113"/>
        <v>1.2097</v>
      </c>
      <c r="EC123" s="31">
        <f t="shared" si="113"/>
        <v>1.4710000000000001</v>
      </c>
      <c r="ED123" s="31">
        <f t="shared" si="113"/>
        <v>1.0867</v>
      </c>
      <c r="EE123" s="31">
        <f t="shared" si="113"/>
        <v>1.8560000000000001</v>
      </c>
      <c r="EF123" s="31">
        <f t="shared" si="113"/>
        <v>1.0942000000000001</v>
      </c>
      <c r="EG123" s="31">
        <f t="shared" si="113"/>
        <v>1.5192000000000001</v>
      </c>
      <c r="EH123" s="31">
        <f t="shared" si="113"/>
        <v>1.7081999999999999</v>
      </c>
      <c r="EI123" s="31">
        <f t="shared" si="113"/>
        <v>1.0297000000000001</v>
      </c>
      <c r="EJ123" s="31">
        <f t="shared" si="113"/>
        <v>1.0297000000000001</v>
      </c>
      <c r="EK123" s="31">
        <f t="shared" si="113"/>
        <v>1.1850000000000001</v>
      </c>
      <c r="EL123" s="31">
        <f t="shared" si="113"/>
        <v>1.2323</v>
      </c>
      <c r="EM123" s="31">
        <f t="shared" si="113"/>
        <v>1.262</v>
      </c>
      <c r="EN123" s="31">
        <f t="shared" si="113"/>
        <v>1.1157999999999999</v>
      </c>
      <c r="EO123" s="31">
        <f t="shared" si="113"/>
        <v>1.3773</v>
      </c>
      <c r="EP123" s="31">
        <f t="shared" si="113"/>
        <v>1.3364</v>
      </c>
      <c r="EQ123" s="31">
        <f t="shared" si="113"/>
        <v>1.0467</v>
      </c>
      <c r="ER123" s="31">
        <f t="shared" si="113"/>
        <v>1.4728000000000001</v>
      </c>
      <c r="ES123" s="31">
        <f t="shared" si="113"/>
        <v>1.9738</v>
      </c>
      <c r="ET123" s="31">
        <f t="shared" si="113"/>
        <v>1.9339</v>
      </c>
      <c r="EU123" s="31">
        <f t="shared" si="113"/>
        <v>1.2022999999999999</v>
      </c>
      <c r="EV123" s="31">
        <f t="shared" si="113"/>
        <v>2.2770000000000001</v>
      </c>
      <c r="EW123" s="31">
        <f t="shared" si="113"/>
        <v>1.1451</v>
      </c>
      <c r="EX123" s="31">
        <f t="shared" si="113"/>
        <v>1.8068</v>
      </c>
      <c r="EY123" s="31">
        <f t="shared" si="113"/>
        <v>1.1625000000000001</v>
      </c>
      <c r="EZ123" s="31">
        <f t="shared" si="113"/>
        <v>2.0272000000000001</v>
      </c>
      <c r="FA123" s="31">
        <f t="shared" si="113"/>
        <v>1.0367</v>
      </c>
      <c r="FB123" s="31">
        <f t="shared" si="113"/>
        <v>1.3856999999999999</v>
      </c>
      <c r="FC123" s="31">
        <f t="shared" si="113"/>
        <v>1.0543</v>
      </c>
      <c r="FD123" s="31">
        <f t="shared" si="113"/>
        <v>1.3651</v>
      </c>
      <c r="FE123" s="31">
        <f t="shared" si="113"/>
        <v>2.1840000000000002</v>
      </c>
      <c r="FF123" s="31">
        <f t="shared" si="113"/>
        <v>1.7473000000000001</v>
      </c>
      <c r="FG123" s="31">
        <f t="shared" si="113"/>
        <v>2.1042999999999998</v>
      </c>
      <c r="FH123" s="31">
        <f t="shared" si="113"/>
        <v>2.2355999999999998</v>
      </c>
      <c r="FI123" s="31">
        <f t="shared" si="113"/>
        <v>1.0744</v>
      </c>
      <c r="FJ123" s="31">
        <f t="shared" si="113"/>
        <v>1.0646</v>
      </c>
      <c r="FK123" s="31">
        <f t="shared" si="113"/>
        <v>1.0494000000000001</v>
      </c>
      <c r="FL123" s="31">
        <f t="shared" si="113"/>
        <v>1.0297000000000001</v>
      </c>
      <c r="FM123" s="31">
        <f t="shared" si="113"/>
        <v>1.0347</v>
      </c>
      <c r="FN123" s="31">
        <f t="shared" si="113"/>
        <v>1.0297000000000001</v>
      </c>
      <c r="FO123" s="31">
        <f t="shared" si="113"/>
        <v>1.1143000000000001</v>
      </c>
      <c r="FP123" s="31">
        <f t="shared" si="113"/>
        <v>1.0528999999999999</v>
      </c>
      <c r="FQ123" s="31">
        <f t="shared" si="113"/>
        <v>1.1355</v>
      </c>
      <c r="FR123" s="31">
        <f t="shared" si="113"/>
        <v>1.9142999999999999</v>
      </c>
      <c r="FS123" s="31">
        <f t="shared" si="113"/>
        <v>1.7725</v>
      </c>
      <c r="FT123" s="31">
        <f t="shared" si="113"/>
        <v>2.3029000000000002</v>
      </c>
      <c r="FU123" s="31">
        <f t="shared" si="113"/>
        <v>1.1533</v>
      </c>
      <c r="FV123" s="31">
        <f t="shared" si="113"/>
        <v>1.1788000000000001</v>
      </c>
      <c r="FW123" s="31">
        <f t="shared" si="113"/>
        <v>1.8338000000000001</v>
      </c>
      <c r="FX123" s="31">
        <f t="shared" si="113"/>
        <v>2.3540999999999999</v>
      </c>
      <c r="FY123" s="117">
        <f>SUM(C123:FX123)</f>
        <v>251.52200000000008</v>
      </c>
      <c r="FZ123" s="31"/>
      <c r="GA123" s="48"/>
      <c r="GB123" s="31"/>
      <c r="GC123" s="31"/>
      <c r="GD123" s="31"/>
      <c r="GE123" s="113"/>
      <c r="GF123" s="113"/>
      <c r="GG123" s="4"/>
      <c r="GH123" s="4"/>
      <c r="GI123" s="4"/>
      <c r="GJ123" s="4"/>
      <c r="GK123" s="4"/>
      <c r="GL123" s="4"/>
      <c r="GM123" s="4"/>
    </row>
    <row r="124" spans="1:204" x14ac:dyDescent="0.25">
      <c r="A124" s="2" t="s">
        <v>438</v>
      </c>
      <c r="B124" s="13" t="s">
        <v>425</v>
      </c>
      <c r="C124" s="116">
        <f t="shared" ref="C124:BN124" si="114">ROUND(((C118*C119*C120)+(C122*C121))*C123,8)</f>
        <v>8748.2148796599995</v>
      </c>
      <c r="D124" s="116">
        <f t="shared" si="114"/>
        <v>8779.2325858099994</v>
      </c>
      <c r="E124" s="116">
        <f t="shared" si="114"/>
        <v>8674.7782265500009</v>
      </c>
      <c r="F124" s="116">
        <f t="shared" si="114"/>
        <v>8699.1080703200005</v>
      </c>
      <c r="G124" s="116">
        <f t="shared" si="114"/>
        <v>9362.2547679399995</v>
      </c>
      <c r="H124" s="116">
        <f t="shared" si="114"/>
        <v>9322.7246247500007</v>
      </c>
      <c r="I124" s="116">
        <f t="shared" si="114"/>
        <v>8691.4639654300008</v>
      </c>
      <c r="J124" s="116">
        <f t="shared" si="114"/>
        <v>8293.8488401600007</v>
      </c>
      <c r="K124" s="116">
        <f t="shared" si="114"/>
        <v>11825.90980347</v>
      </c>
      <c r="L124" s="116">
        <f t="shared" si="114"/>
        <v>8995.8066859899991</v>
      </c>
      <c r="M124" s="116">
        <f t="shared" si="114"/>
        <v>9454.3998206600008</v>
      </c>
      <c r="N124" s="116">
        <f t="shared" si="114"/>
        <v>9036.6740764099995</v>
      </c>
      <c r="O124" s="116">
        <f t="shared" si="114"/>
        <v>8821.5888044200001</v>
      </c>
      <c r="P124" s="116">
        <f t="shared" si="114"/>
        <v>13509.33096329</v>
      </c>
      <c r="Q124" s="116">
        <f t="shared" si="114"/>
        <v>8904.6527991799994</v>
      </c>
      <c r="R124" s="116">
        <f t="shared" si="114"/>
        <v>8914.1196699299999</v>
      </c>
      <c r="S124" s="116">
        <f t="shared" si="114"/>
        <v>8889.8803470399998</v>
      </c>
      <c r="T124" s="116">
        <f t="shared" si="114"/>
        <v>15394.04319898</v>
      </c>
      <c r="U124" s="116">
        <f t="shared" si="114"/>
        <v>17805.453177060001</v>
      </c>
      <c r="V124" s="116">
        <f t="shared" si="114"/>
        <v>11505.656910219999</v>
      </c>
      <c r="W124" s="116">
        <f t="shared" si="114"/>
        <v>17100.84719163</v>
      </c>
      <c r="X124" s="116">
        <f t="shared" si="114"/>
        <v>17974.586199969999</v>
      </c>
      <c r="Y124" s="116">
        <f t="shared" si="114"/>
        <v>7907.1988139200002</v>
      </c>
      <c r="Z124" s="116">
        <f t="shared" si="114"/>
        <v>12502.35585717</v>
      </c>
      <c r="AA124" s="116">
        <f t="shared" si="114"/>
        <v>8845.2432244299998</v>
      </c>
      <c r="AB124" s="116">
        <f t="shared" si="114"/>
        <v>9043.2751402699996</v>
      </c>
      <c r="AC124" s="116">
        <f t="shared" si="114"/>
        <v>9113.0671777799998</v>
      </c>
      <c r="AD124" s="116">
        <f t="shared" si="114"/>
        <v>8851.2348875900007</v>
      </c>
      <c r="AE124" s="116">
        <f t="shared" si="114"/>
        <v>16401.055342610001</v>
      </c>
      <c r="AF124" s="116">
        <f t="shared" si="114"/>
        <v>14637.68296031</v>
      </c>
      <c r="AG124" s="116">
        <f t="shared" si="114"/>
        <v>9897.27978902</v>
      </c>
      <c r="AH124" s="116">
        <f t="shared" si="114"/>
        <v>8656.26050235</v>
      </c>
      <c r="AI124" s="116">
        <f t="shared" si="114"/>
        <v>10842.67572214</v>
      </c>
      <c r="AJ124" s="116">
        <f t="shared" si="114"/>
        <v>14993.55147282</v>
      </c>
      <c r="AK124" s="116">
        <f t="shared" si="114"/>
        <v>13344.389002510001</v>
      </c>
      <c r="AL124" s="116">
        <f t="shared" si="114"/>
        <v>11970.09730852</v>
      </c>
      <c r="AM124" s="116">
        <f t="shared" si="114"/>
        <v>9596.9341195199995</v>
      </c>
      <c r="AN124" s="116">
        <f t="shared" si="114"/>
        <v>10729.02985004</v>
      </c>
      <c r="AO124" s="116">
        <f t="shared" si="114"/>
        <v>8534.0635733599993</v>
      </c>
      <c r="AP124" s="116">
        <f t="shared" si="114"/>
        <v>8911.2538630399995</v>
      </c>
      <c r="AQ124" s="116">
        <f t="shared" si="114"/>
        <v>13785.64245055</v>
      </c>
      <c r="AR124" s="116">
        <f t="shared" si="114"/>
        <v>8911.2538630399995</v>
      </c>
      <c r="AS124" s="116">
        <f t="shared" si="114"/>
        <v>9351.5681633700005</v>
      </c>
      <c r="AT124" s="116">
        <f t="shared" si="114"/>
        <v>9051.7803975700008</v>
      </c>
      <c r="AU124" s="116">
        <f t="shared" si="114"/>
        <v>13708.220380299999</v>
      </c>
      <c r="AV124" s="116">
        <f t="shared" si="114"/>
        <v>12068.03700952</v>
      </c>
      <c r="AW124" s="116">
        <f t="shared" si="114"/>
        <v>13987.62451034</v>
      </c>
      <c r="AX124" s="116">
        <f t="shared" si="114"/>
        <v>19317.33840044</v>
      </c>
      <c r="AY124" s="116">
        <f t="shared" si="114"/>
        <v>10237.71174948</v>
      </c>
      <c r="AZ124" s="116">
        <f t="shared" si="114"/>
        <v>8641.9815154499993</v>
      </c>
      <c r="BA124" s="116">
        <f t="shared" si="114"/>
        <v>8444.9634646600007</v>
      </c>
      <c r="BB124" s="116">
        <f t="shared" si="114"/>
        <v>8508.3905708799994</v>
      </c>
      <c r="BC124" s="116">
        <f t="shared" si="114"/>
        <v>8659.9604793300005</v>
      </c>
      <c r="BD124" s="116">
        <f t="shared" si="114"/>
        <v>8638.2469909200008</v>
      </c>
      <c r="BE124" s="116">
        <f t="shared" si="114"/>
        <v>9177.8571956399992</v>
      </c>
      <c r="BF124" s="116">
        <f t="shared" si="114"/>
        <v>8720.7260074200003</v>
      </c>
      <c r="BG124" s="116">
        <f t="shared" si="114"/>
        <v>9215.7594914599995</v>
      </c>
      <c r="BH124" s="116">
        <f t="shared" si="114"/>
        <v>9958.6601609999998</v>
      </c>
      <c r="BI124" s="116">
        <f t="shared" si="114"/>
        <v>13300.26623746</v>
      </c>
      <c r="BJ124" s="116">
        <f t="shared" si="114"/>
        <v>8771.5622225400002</v>
      </c>
      <c r="BK124" s="116">
        <f t="shared" si="114"/>
        <v>8662.4630484000008</v>
      </c>
      <c r="BL124" s="116">
        <f t="shared" si="114"/>
        <v>14294.396647310001</v>
      </c>
      <c r="BM124" s="116">
        <f t="shared" si="114"/>
        <v>12331.51397342</v>
      </c>
      <c r="BN124" s="116">
        <f t="shared" si="114"/>
        <v>8321.0449950300008</v>
      </c>
      <c r="BO124" s="116">
        <f t="shared" ref="BO124:DZ124" si="115">ROUND(((BO118*BO119*BO120)+(BO122*BO121))*BO123,8)</f>
        <v>8728.1862094700009</v>
      </c>
      <c r="BP124" s="116">
        <f t="shared" si="115"/>
        <v>13700.745359410001</v>
      </c>
      <c r="BQ124" s="116">
        <f t="shared" si="115"/>
        <v>9283.6866155000007</v>
      </c>
      <c r="BR124" s="116">
        <f t="shared" si="115"/>
        <v>8617.3125951300008</v>
      </c>
      <c r="BS124" s="116">
        <f t="shared" si="115"/>
        <v>9258.7543934299993</v>
      </c>
      <c r="BT124" s="116">
        <f t="shared" si="115"/>
        <v>10549.19305423</v>
      </c>
      <c r="BU124" s="116">
        <f t="shared" si="115"/>
        <v>10709.00604056</v>
      </c>
      <c r="BV124" s="116">
        <f t="shared" si="115"/>
        <v>9089.6106722799996</v>
      </c>
      <c r="BW124" s="116">
        <f t="shared" si="115"/>
        <v>8964.0512580499999</v>
      </c>
      <c r="BX124" s="116">
        <f t="shared" si="115"/>
        <v>18675.44680297</v>
      </c>
      <c r="BY124" s="116">
        <f t="shared" si="115"/>
        <v>9275.8985662699997</v>
      </c>
      <c r="BZ124" s="116">
        <f t="shared" si="115"/>
        <v>13330.318276079999</v>
      </c>
      <c r="CA124" s="116">
        <f t="shared" si="115"/>
        <v>15607.13727669</v>
      </c>
      <c r="CB124" s="116">
        <f t="shared" si="115"/>
        <v>8838.6421605600008</v>
      </c>
      <c r="CC124" s="116">
        <f t="shared" si="115"/>
        <v>14314.212274449999</v>
      </c>
      <c r="CD124" s="116">
        <f t="shared" si="115"/>
        <v>17479.47925258</v>
      </c>
      <c r="CE124" s="116">
        <f t="shared" si="115"/>
        <v>14973.51076411</v>
      </c>
      <c r="CF124" s="116">
        <f t="shared" si="115"/>
        <v>15590.68376688</v>
      </c>
      <c r="CG124" s="116">
        <f t="shared" si="115"/>
        <v>13209.91121412</v>
      </c>
      <c r="CH124" s="116">
        <f t="shared" si="115"/>
        <v>16155.156695240001</v>
      </c>
      <c r="CI124" s="116">
        <f t="shared" si="115"/>
        <v>8914.2825402599992</v>
      </c>
      <c r="CJ124" s="116">
        <f t="shared" si="115"/>
        <v>9185.8725372999997</v>
      </c>
      <c r="CK124" s="116">
        <f t="shared" si="115"/>
        <v>8939.0512711899992</v>
      </c>
      <c r="CL124" s="116">
        <f t="shared" si="115"/>
        <v>9362.2325472199991</v>
      </c>
      <c r="CM124" s="116">
        <f t="shared" si="115"/>
        <v>9724.4941073600003</v>
      </c>
      <c r="CN124" s="116">
        <f t="shared" si="115"/>
        <v>8515.1900313599999</v>
      </c>
      <c r="CO124" s="116">
        <f t="shared" si="115"/>
        <v>8504.2898878899996</v>
      </c>
      <c r="CP124" s="116">
        <f t="shared" si="115"/>
        <v>9415.7697261199992</v>
      </c>
      <c r="CQ124" s="116">
        <f t="shared" si="115"/>
        <v>9084.6639788800003</v>
      </c>
      <c r="CR124" s="116">
        <f t="shared" si="115"/>
        <v>14499.235719120001</v>
      </c>
      <c r="CS124" s="116">
        <f t="shared" si="115"/>
        <v>10824.519516349999</v>
      </c>
      <c r="CT124" s="116">
        <f t="shared" si="115"/>
        <v>16116.21045253</v>
      </c>
      <c r="CU124" s="116">
        <f t="shared" si="115"/>
        <v>8989.8770229700003</v>
      </c>
      <c r="CV124" s="116">
        <f t="shared" si="115"/>
        <v>17160.796987559999</v>
      </c>
      <c r="CW124" s="116">
        <f t="shared" si="115"/>
        <v>14108.627048599999</v>
      </c>
      <c r="CX124" s="116">
        <f t="shared" si="115"/>
        <v>9768.5281841899996</v>
      </c>
      <c r="CY124" s="116">
        <f t="shared" si="115"/>
        <v>18123.780888910002</v>
      </c>
      <c r="CZ124" s="116">
        <f t="shared" si="115"/>
        <v>8546.4529065700008</v>
      </c>
      <c r="DA124" s="116">
        <f t="shared" si="115"/>
        <v>14301.101565249999</v>
      </c>
      <c r="DB124" s="116">
        <f t="shared" si="115"/>
        <v>11881.51546832</v>
      </c>
      <c r="DC124" s="116">
        <f t="shared" si="115"/>
        <v>15645.134263669999</v>
      </c>
      <c r="DD124" s="116">
        <f t="shared" si="115"/>
        <v>15386.97642332</v>
      </c>
      <c r="DE124" s="116">
        <f t="shared" si="115"/>
        <v>10290.72749634</v>
      </c>
      <c r="DF124" s="116">
        <f t="shared" si="115"/>
        <v>8250.4005720000005</v>
      </c>
      <c r="DG124" s="116">
        <f t="shared" si="115"/>
        <v>17885.936961980002</v>
      </c>
      <c r="DH124" s="116">
        <f t="shared" si="115"/>
        <v>8400.0060764600003</v>
      </c>
      <c r="DI124" s="116">
        <f t="shared" si="115"/>
        <v>8371.2630104799991</v>
      </c>
      <c r="DJ124" s="116">
        <f t="shared" si="115"/>
        <v>9581.1085707399998</v>
      </c>
      <c r="DK124" s="116">
        <f t="shared" si="115"/>
        <v>9796.8566356400006</v>
      </c>
      <c r="DL124" s="116">
        <f t="shared" si="115"/>
        <v>8747.4249401899997</v>
      </c>
      <c r="DM124" s="116">
        <f t="shared" si="115"/>
        <v>13804.364668079999</v>
      </c>
      <c r="DN124" s="116">
        <f t="shared" si="115"/>
        <v>9026.2353428599999</v>
      </c>
      <c r="DO124" s="116">
        <f t="shared" si="115"/>
        <v>8601.3501438300009</v>
      </c>
      <c r="DP124" s="116">
        <f t="shared" si="115"/>
        <v>14644.24126991</v>
      </c>
      <c r="DQ124" s="116">
        <f t="shared" si="115"/>
        <v>9639.5845765499998</v>
      </c>
      <c r="DR124" s="116">
        <f t="shared" si="115"/>
        <v>8726.6179486500005</v>
      </c>
      <c r="DS124" s="116">
        <f t="shared" si="115"/>
        <v>9194.0447717799998</v>
      </c>
      <c r="DT124" s="116">
        <f t="shared" si="115"/>
        <v>15373.081430419999</v>
      </c>
      <c r="DU124" s="116">
        <f t="shared" si="115"/>
        <v>10615.662295390001</v>
      </c>
      <c r="DV124" s="116">
        <f t="shared" si="115"/>
        <v>13679.85057113</v>
      </c>
      <c r="DW124" s="116">
        <f t="shared" si="115"/>
        <v>11239.793705640001</v>
      </c>
      <c r="DX124" s="116">
        <f t="shared" si="115"/>
        <v>17338.3917368</v>
      </c>
      <c r="DY124" s="116">
        <f t="shared" si="115"/>
        <v>12659.35148829</v>
      </c>
      <c r="DZ124" s="116">
        <f t="shared" si="115"/>
        <v>9815.6963777000001</v>
      </c>
      <c r="EA124" s="116">
        <f t="shared" ref="EA124:FX124" si="116">ROUND(((EA118*EA119*EA120)+(EA122*EA121))*EA123,8)</f>
        <v>10008.90384759</v>
      </c>
      <c r="EB124" s="116">
        <f t="shared" si="116"/>
        <v>9407.7895165499995</v>
      </c>
      <c r="EC124" s="116">
        <f t="shared" si="116"/>
        <v>11058.08446661</v>
      </c>
      <c r="ED124" s="116">
        <f t="shared" si="116"/>
        <v>12000.80626073</v>
      </c>
      <c r="EE124" s="116">
        <f t="shared" si="116"/>
        <v>13933.66551266</v>
      </c>
      <c r="EF124" s="116">
        <f t="shared" si="116"/>
        <v>8635.8861080000006</v>
      </c>
      <c r="EG124" s="116">
        <f t="shared" si="116"/>
        <v>11138.415464510001</v>
      </c>
      <c r="EH124" s="116">
        <f t="shared" si="116"/>
        <v>12816.50374908</v>
      </c>
      <c r="EI124" s="116">
        <f t="shared" si="116"/>
        <v>8439.8620458099995</v>
      </c>
      <c r="EJ124" s="116">
        <f t="shared" si="116"/>
        <v>8355.5143082499999</v>
      </c>
      <c r="EK124" s="116">
        <f t="shared" si="116"/>
        <v>9282.3089494100004</v>
      </c>
      <c r="EL124" s="116">
        <f t="shared" si="116"/>
        <v>9486.3019295499998</v>
      </c>
      <c r="EM124" s="116">
        <f t="shared" si="116"/>
        <v>9838.7327768199993</v>
      </c>
      <c r="EN124" s="116">
        <f t="shared" si="116"/>
        <v>8726.35523569</v>
      </c>
      <c r="EO124" s="116">
        <f t="shared" si="116"/>
        <v>10660.380984560001</v>
      </c>
      <c r="EP124" s="116">
        <f t="shared" si="116"/>
        <v>11395.40756876</v>
      </c>
      <c r="EQ124" s="116">
        <f t="shared" si="116"/>
        <v>9147.0520597600007</v>
      </c>
      <c r="ER124" s="116">
        <f t="shared" si="116"/>
        <v>12536.51133813</v>
      </c>
      <c r="ES124" s="116">
        <f t="shared" si="116"/>
        <v>14894.887080979999</v>
      </c>
      <c r="ET124" s="116">
        <f t="shared" si="116"/>
        <v>14865.0996419</v>
      </c>
      <c r="EU124" s="116">
        <f t="shared" si="116"/>
        <v>9167.4238524400007</v>
      </c>
      <c r="EV124" s="116">
        <f t="shared" si="116"/>
        <v>18442.571772520001</v>
      </c>
      <c r="EW124" s="116">
        <f t="shared" si="116"/>
        <v>12154.872259870001</v>
      </c>
      <c r="EX124" s="116">
        <f t="shared" si="116"/>
        <v>15191.05985222</v>
      </c>
      <c r="EY124" s="116">
        <f t="shared" si="116"/>
        <v>9033.8376997899995</v>
      </c>
      <c r="EZ124" s="116">
        <f t="shared" si="116"/>
        <v>15562.851248249999</v>
      </c>
      <c r="FA124" s="116">
        <f t="shared" si="116"/>
        <v>9379.7677432700002</v>
      </c>
      <c r="FB124" s="116">
        <f t="shared" si="116"/>
        <v>10974.379085389999</v>
      </c>
      <c r="FC124" s="116">
        <f t="shared" si="116"/>
        <v>8718.5993783499998</v>
      </c>
      <c r="FD124" s="116">
        <f t="shared" si="116"/>
        <v>10820.280575819999</v>
      </c>
      <c r="FE124" s="116">
        <f t="shared" si="116"/>
        <v>16911.301165730001</v>
      </c>
      <c r="FF124" s="116">
        <f t="shared" si="116"/>
        <v>13720.943854609999</v>
      </c>
      <c r="FG124" s="116">
        <f t="shared" si="116"/>
        <v>16632.231564559999</v>
      </c>
      <c r="FH124" s="116">
        <f t="shared" si="116"/>
        <v>17194.90974386</v>
      </c>
      <c r="FI124" s="116">
        <f t="shared" si="116"/>
        <v>8757.49553328</v>
      </c>
      <c r="FJ124" s="116">
        <f t="shared" si="116"/>
        <v>8620.2981998899995</v>
      </c>
      <c r="FK124" s="116">
        <f t="shared" si="116"/>
        <v>8628.8313190900008</v>
      </c>
      <c r="FL124" s="116">
        <f t="shared" si="116"/>
        <v>8416.94140152</v>
      </c>
      <c r="FM124" s="116">
        <f t="shared" si="116"/>
        <v>8453.3676895000008</v>
      </c>
      <c r="FN124" s="116">
        <f t="shared" si="116"/>
        <v>8499.3285137099992</v>
      </c>
      <c r="FO124" s="116">
        <f t="shared" si="116"/>
        <v>9063.1079360299991</v>
      </c>
      <c r="FP124" s="116">
        <f t="shared" si="116"/>
        <v>8778.1297378599993</v>
      </c>
      <c r="FQ124" s="116">
        <f t="shared" si="116"/>
        <v>9165.8174373099991</v>
      </c>
      <c r="FR124" s="116">
        <f t="shared" si="116"/>
        <v>15169.579542859999</v>
      </c>
      <c r="FS124" s="116">
        <f t="shared" si="116"/>
        <v>14030.00142499</v>
      </c>
      <c r="FT124" s="116">
        <f t="shared" si="116"/>
        <v>18207.027833479999</v>
      </c>
      <c r="FU124" s="116">
        <f t="shared" si="116"/>
        <v>9504.5098875599997</v>
      </c>
      <c r="FV124" s="116">
        <f t="shared" si="116"/>
        <v>9373.9950657999998</v>
      </c>
      <c r="FW124" s="116">
        <f t="shared" si="116"/>
        <v>14534.342848230001</v>
      </c>
      <c r="FX124" s="116">
        <f t="shared" si="116"/>
        <v>19276.583231190001</v>
      </c>
      <c r="FY124" s="48"/>
      <c r="FZ124" s="31">
        <f>SUM(C124:FX124)</f>
        <v>2017592.5872999395</v>
      </c>
      <c r="GB124" s="48"/>
      <c r="GC124" s="48"/>
      <c r="GD124" s="48"/>
      <c r="GE124" s="4"/>
      <c r="GF124" s="4"/>
      <c r="GG124" s="4"/>
      <c r="GH124" s="4"/>
      <c r="GI124" s="4"/>
      <c r="GJ124" s="4"/>
      <c r="GK124" s="4"/>
      <c r="GL124" s="4"/>
      <c r="GM124" s="4"/>
    </row>
    <row r="125" spans="1:204" x14ac:dyDescent="0.25">
      <c r="A125" s="6"/>
      <c r="B125" s="13" t="s">
        <v>439</v>
      </c>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31"/>
      <c r="FZ125" s="116">
        <f>FZ124/178</f>
        <v>11334.789816291795</v>
      </c>
      <c r="GA125" s="48"/>
      <c r="GB125" s="48"/>
      <c r="GC125" s="48"/>
      <c r="GD125" s="48"/>
      <c r="GE125" s="4"/>
      <c r="GF125" s="4"/>
      <c r="GG125" s="4"/>
      <c r="GH125" s="4"/>
      <c r="GI125" s="4"/>
      <c r="GJ125" s="4"/>
      <c r="GK125" s="4"/>
      <c r="GL125" s="4"/>
      <c r="GM125" s="4"/>
    </row>
    <row r="126" spans="1:204" x14ac:dyDescent="0.25">
      <c r="A126" s="6"/>
      <c r="B126" s="13" t="s">
        <v>440</v>
      </c>
      <c r="C126" s="48"/>
      <c r="D126" s="48"/>
      <c r="E126" s="48"/>
      <c r="F126" s="48"/>
      <c r="G126" s="48"/>
      <c r="H126" s="48"/>
      <c r="I126" s="48"/>
      <c r="J126" s="48"/>
      <c r="K126" s="48"/>
      <c r="L126" s="48"/>
      <c r="M126" s="48"/>
      <c r="N126" s="48"/>
      <c r="O126" s="48"/>
      <c r="P126" s="48"/>
      <c r="Q126" s="48"/>
      <c r="R126" s="48"/>
      <c r="S126" s="48"/>
      <c r="T126" s="48"/>
      <c r="U126" s="48"/>
      <c r="V126" s="48"/>
      <c r="W126" s="49"/>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8"/>
      <c r="DB126" s="48"/>
      <c r="DC126" s="48"/>
      <c r="DD126" s="48"/>
      <c r="DE126" s="48"/>
      <c r="DF126" s="48"/>
      <c r="DG126" s="48"/>
      <c r="DH126" s="48"/>
      <c r="DI126" s="48"/>
      <c r="DJ126" s="48"/>
      <c r="DK126" s="48"/>
      <c r="DL126" s="48"/>
      <c r="DM126" s="48"/>
      <c r="DN126" s="48"/>
      <c r="DO126" s="48"/>
      <c r="DP126" s="48"/>
      <c r="DQ126" s="48"/>
      <c r="DR126" s="48"/>
      <c r="DS126" s="48"/>
      <c r="DT126" s="48"/>
      <c r="DU126" s="48"/>
      <c r="DV126" s="48"/>
      <c r="DW126" s="48"/>
      <c r="DX126" s="48"/>
      <c r="DY126" s="48"/>
      <c r="DZ126" s="48"/>
      <c r="EA126" s="48"/>
      <c r="EB126" s="48"/>
      <c r="EC126" s="48"/>
      <c r="ED126" s="48"/>
      <c r="EE126" s="48"/>
      <c r="EF126" s="48"/>
      <c r="EG126" s="48"/>
      <c r="EH126" s="48"/>
      <c r="EI126" s="48"/>
      <c r="EJ126" s="48"/>
      <c r="EK126" s="48"/>
      <c r="EL126" s="48"/>
      <c r="EM126" s="48"/>
      <c r="EN126" s="48"/>
      <c r="EO126" s="48"/>
      <c r="EP126" s="48"/>
      <c r="EQ126" s="48"/>
      <c r="ER126" s="48"/>
      <c r="ES126" s="48"/>
      <c r="ET126" s="48"/>
      <c r="EU126" s="48"/>
      <c r="EV126" s="48"/>
      <c r="EW126" s="48"/>
      <c r="EX126" s="48"/>
      <c r="EY126" s="48"/>
      <c r="EZ126" s="48"/>
      <c r="FA126" s="48"/>
      <c r="FB126" s="48"/>
      <c r="FC126" s="48"/>
      <c r="FD126" s="48"/>
      <c r="FE126" s="48"/>
      <c r="FF126" s="48"/>
      <c r="FG126" s="48"/>
      <c r="FH126" s="48"/>
      <c r="FI126" s="48"/>
      <c r="FJ126" s="48"/>
      <c r="FK126" s="48"/>
      <c r="FL126" s="48"/>
      <c r="FM126" s="48"/>
      <c r="FN126" s="48"/>
      <c r="FO126" s="48"/>
      <c r="FP126" s="48"/>
      <c r="FQ126" s="48"/>
      <c r="FR126" s="48"/>
      <c r="FS126" s="48"/>
      <c r="FT126" s="49"/>
      <c r="FU126" s="48"/>
      <c r="FV126" s="48"/>
      <c r="FW126" s="48"/>
      <c r="FX126" s="48"/>
      <c r="FY126" s="31"/>
      <c r="FZ126" s="116"/>
      <c r="GA126" s="48"/>
      <c r="GB126" s="31"/>
      <c r="GC126" s="31"/>
      <c r="GD126" s="31"/>
      <c r="GE126" s="113"/>
      <c r="GF126" s="113"/>
      <c r="GG126" s="4"/>
      <c r="GH126" s="4"/>
      <c r="GI126" s="4"/>
      <c r="GJ126" s="4"/>
      <c r="GK126" s="4"/>
      <c r="GL126" s="4"/>
      <c r="GM126" s="4"/>
    </row>
    <row r="127" spans="1:204" x14ac:dyDescent="0.25">
      <c r="A127" s="2" t="s">
        <v>441</v>
      </c>
      <c r="B127" s="13" t="s">
        <v>442</v>
      </c>
      <c r="C127" s="16">
        <f t="shared" ref="C127:BN127" si="117">ROUND(C98,1)</f>
        <v>6610.4</v>
      </c>
      <c r="D127" s="16">
        <f t="shared" si="117"/>
        <v>41934.800000000003</v>
      </c>
      <c r="E127" s="16">
        <f t="shared" si="117"/>
        <v>7316.3</v>
      </c>
      <c r="F127" s="16">
        <f t="shared" si="117"/>
        <v>19976.900000000001</v>
      </c>
      <c r="G127" s="16">
        <f t="shared" si="117"/>
        <v>1097</v>
      </c>
      <c r="H127" s="16">
        <f t="shared" si="117"/>
        <v>1043.4000000000001</v>
      </c>
      <c r="I127" s="16">
        <f t="shared" si="117"/>
        <v>10039.799999999999</v>
      </c>
      <c r="J127" s="16">
        <f t="shared" si="117"/>
        <v>2463.5</v>
      </c>
      <c r="K127" s="16">
        <f t="shared" si="117"/>
        <v>284.7</v>
      </c>
      <c r="L127" s="16">
        <f t="shared" si="117"/>
        <v>2569.9</v>
      </c>
      <c r="M127" s="16">
        <f t="shared" si="117"/>
        <v>1318</v>
      </c>
      <c r="N127" s="16">
        <f t="shared" si="117"/>
        <v>54559.7</v>
      </c>
      <c r="O127" s="16">
        <f t="shared" si="117"/>
        <v>14642.6</v>
      </c>
      <c r="P127" s="16">
        <f t="shared" si="117"/>
        <v>255</v>
      </c>
      <c r="Q127" s="16">
        <f t="shared" si="117"/>
        <v>39989.9</v>
      </c>
      <c r="R127" s="16">
        <f t="shared" si="117"/>
        <v>513</v>
      </c>
      <c r="S127" s="16">
        <f t="shared" si="117"/>
        <v>1728.8</v>
      </c>
      <c r="T127" s="16">
        <f t="shared" si="117"/>
        <v>145.80000000000001</v>
      </c>
      <c r="U127" s="16">
        <f t="shared" si="117"/>
        <v>56.5</v>
      </c>
      <c r="V127" s="16">
        <f t="shared" si="117"/>
        <v>290.5</v>
      </c>
      <c r="W127" s="16">
        <f t="shared" si="117"/>
        <v>81.5</v>
      </c>
      <c r="X127" s="16">
        <f t="shared" si="117"/>
        <v>50</v>
      </c>
      <c r="Y127" s="16">
        <f t="shared" si="117"/>
        <v>562.79999999999995</v>
      </c>
      <c r="Z127" s="16">
        <f t="shared" si="117"/>
        <v>236.4</v>
      </c>
      <c r="AA127" s="16">
        <f t="shared" si="117"/>
        <v>31517.5</v>
      </c>
      <c r="AB127" s="16">
        <f t="shared" si="117"/>
        <v>30068.7</v>
      </c>
      <c r="AC127" s="16">
        <f t="shared" si="117"/>
        <v>1051.9000000000001</v>
      </c>
      <c r="AD127" s="16">
        <f t="shared" si="117"/>
        <v>1376.5</v>
      </c>
      <c r="AE127" s="16">
        <f t="shared" si="117"/>
        <v>101.8</v>
      </c>
      <c r="AF127" s="16">
        <f t="shared" si="117"/>
        <v>186.5</v>
      </c>
      <c r="AG127" s="16">
        <f t="shared" si="117"/>
        <v>715</v>
      </c>
      <c r="AH127" s="16">
        <f t="shared" si="117"/>
        <v>1106</v>
      </c>
      <c r="AI127" s="16">
        <f t="shared" si="117"/>
        <v>355.2</v>
      </c>
      <c r="AJ127" s="16">
        <f t="shared" si="117"/>
        <v>172</v>
      </c>
      <c r="AK127" s="16">
        <f t="shared" si="117"/>
        <v>220.5</v>
      </c>
      <c r="AL127" s="16">
        <f t="shared" si="117"/>
        <v>272.39999999999998</v>
      </c>
      <c r="AM127" s="16">
        <f t="shared" si="117"/>
        <v>458</v>
      </c>
      <c r="AN127" s="16">
        <f t="shared" si="117"/>
        <v>390.5</v>
      </c>
      <c r="AO127" s="16">
        <f t="shared" si="117"/>
        <v>4798.6000000000004</v>
      </c>
      <c r="AP127" s="16">
        <f t="shared" si="117"/>
        <v>90873.600000000006</v>
      </c>
      <c r="AQ127" s="16">
        <f t="shared" si="117"/>
        <v>231.9</v>
      </c>
      <c r="AR127" s="16">
        <f t="shared" si="117"/>
        <v>64358.3</v>
      </c>
      <c r="AS127" s="16">
        <f t="shared" si="117"/>
        <v>6984</v>
      </c>
      <c r="AT127" s="16">
        <f t="shared" si="117"/>
        <v>2294.1999999999998</v>
      </c>
      <c r="AU127" s="16">
        <f t="shared" si="117"/>
        <v>248.9</v>
      </c>
      <c r="AV127" s="16">
        <f t="shared" si="117"/>
        <v>325</v>
      </c>
      <c r="AW127" s="16">
        <f t="shared" si="117"/>
        <v>236.5</v>
      </c>
      <c r="AX127" s="16">
        <f t="shared" si="117"/>
        <v>50</v>
      </c>
      <c r="AY127" s="16">
        <f t="shared" si="117"/>
        <v>462</v>
      </c>
      <c r="AZ127" s="16">
        <f t="shared" si="117"/>
        <v>11698.2</v>
      </c>
      <c r="BA127" s="16">
        <f t="shared" si="117"/>
        <v>9440.7999999999993</v>
      </c>
      <c r="BB127" s="16">
        <f t="shared" si="117"/>
        <v>8442.9</v>
      </c>
      <c r="BC127" s="16">
        <f t="shared" si="117"/>
        <v>29426.9</v>
      </c>
      <c r="BD127" s="16">
        <f t="shared" si="117"/>
        <v>5197.2</v>
      </c>
      <c r="BE127" s="16">
        <f t="shared" si="117"/>
        <v>1425.5</v>
      </c>
      <c r="BF127" s="16">
        <f t="shared" si="117"/>
        <v>25060.7</v>
      </c>
      <c r="BG127" s="16">
        <f t="shared" si="117"/>
        <v>1094.9000000000001</v>
      </c>
      <c r="BH127" s="16">
        <f t="shared" si="117"/>
        <v>608.79999999999995</v>
      </c>
      <c r="BI127" s="16">
        <f t="shared" si="117"/>
        <v>244.8</v>
      </c>
      <c r="BJ127" s="16">
        <f t="shared" si="117"/>
        <v>6590.5</v>
      </c>
      <c r="BK127" s="16">
        <f t="shared" si="117"/>
        <v>18027.400000000001</v>
      </c>
      <c r="BL127" s="16">
        <f t="shared" si="117"/>
        <v>205</v>
      </c>
      <c r="BM127" s="16">
        <f t="shared" si="117"/>
        <v>283.2</v>
      </c>
      <c r="BN127" s="16">
        <f t="shared" si="117"/>
        <v>3681</v>
      </c>
      <c r="BO127" s="16">
        <f t="shared" ref="BO127:DZ127" si="118">ROUND(BO98,1)</f>
        <v>1365.5</v>
      </c>
      <c r="BP127" s="16">
        <f t="shared" si="118"/>
        <v>220</v>
      </c>
      <c r="BQ127" s="16">
        <f t="shared" si="118"/>
        <v>6239.3</v>
      </c>
      <c r="BR127" s="16">
        <f t="shared" si="118"/>
        <v>4813.3</v>
      </c>
      <c r="BS127" s="16">
        <f t="shared" si="118"/>
        <v>1308.2</v>
      </c>
      <c r="BT127" s="16">
        <f t="shared" si="118"/>
        <v>453.7</v>
      </c>
      <c r="BU127" s="16">
        <f t="shared" si="118"/>
        <v>443.4</v>
      </c>
      <c r="BV127" s="16">
        <f t="shared" si="118"/>
        <v>1328.8</v>
      </c>
      <c r="BW127" s="16">
        <f t="shared" si="118"/>
        <v>2069.1</v>
      </c>
      <c r="BX127" s="16">
        <f t="shared" si="118"/>
        <v>89.9</v>
      </c>
      <c r="BY127" s="16">
        <f t="shared" si="118"/>
        <v>527.70000000000005</v>
      </c>
      <c r="BZ127" s="16">
        <f t="shared" si="118"/>
        <v>212</v>
      </c>
      <c r="CA127" s="16">
        <f t="shared" si="118"/>
        <v>170</v>
      </c>
      <c r="CB127" s="16">
        <f t="shared" si="118"/>
        <v>81978.600000000006</v>
      </c>
      <c r="CC127" s="16">
        <f t="shared" si="118"/>
        <v>176.5</v>
      </c>
      <c r="CD127" s="16">
        <f t="shared" si="118"/>
        <v>53.7</v>
      </c>
      <c r="CE127" s="16">
        <f t="shared" si="118"/>
        <v>157.4</v>
      </c>
      <c r="CF127" s="16">
        <f t="shared" si="118"/>
        <v>118.7</v>
      </c>
      <c r="CG127" s="16">
        <f t="shared" si="118"/>
        <v>219.9</v>
      </c>
      <c r="CH127" s="16">
        <f t="shared" si="118"/>
        <v>115.5</v>
      </c>
      <c r="CI127" s="16">
        <f t="shared" si="118"/>
        <v>735.1</v>
      </c>
      <c r="CJ127" s="16">
        <f t="shared" si="118"/>
        <v>1052.8</v>
      </c>
      <c r="CK127" s="16">
        <f t="shared" si="118"/>
        <v>5032.1000000000004</v>
      </c>
      <c r="CL127" s="16">
        <f t="shared" si="118"/>
        <v>1420.4</v>
      </c>
      <c r="CM127" s="16">
        <f t="shared" si="118"/>
        <v>822.7</v>
      </c>
      <c r="CN127" s="16">
        <f t="shared" si="118"/>
        <v>32047.1</v>
      </c>
      <c r="CO127" s="16">
        <f t="shared" si="118"/>
        <v>15626.1</v>
      </c>
      <c r="CP127" s="16">
        <f t="shared" si="118"/>
        <v>1096.8</v>
      </c>
      <c r="CQ127" s="16">
        <f t="shared" si="118"/>
        <v>992.5</v>
      </c>
      <c r="CR127" s="16">
        <f t="shared" si="118"/>
        <v>188.3</v>
      </c>
      <c r="CS127" s="16">
        <f t="shared" si="118"/>
        <v>369.2</v>
      </c>
      <c r="CT127" s="16">
        <f t="shared" si="118"/>
        <v>115.6</v>
      </c>
      <c r="CU127" s="16">
        <f t="shared" si="118"/>
        <v>70</v>
      </c>
      <c r="CV127" s="16">
        <f t="shared" si="118"/>
        <v>50</v>
      </c>
      <c r="CW127" s="16">
        <f t="shared" si="118"/>
        <v>202.5</v>
      </c>
      <c r="CX127" s="16">
        <f t="shared" si="118"/>
        <v>492.2</v>
      </c>
      <c r="CY127" s="16">
        <f t="shared" si="118"/>
        <v>50</v>
      </c>
      <c r="CZ127" s="16">
        <f t="shared" si="118"/>
        <v>2179.1</v>
      </c>
      <c r="DA127" s="16">
        <f t="shared" si="118"/>
        <v>198.4</v>
      </c>
      <c r="DB127" s="16">
        <f t="shared" si="118"/>
        <v>307.8</v>
      </c>
      <c r="DC127" s="16">
        <f t="shared" si="118"/>
        <v>156.6</v>
      </c>
      <c r="DD127" s="16">
        <f t="shared" si="118"/>
        <v>163.1</v>
      </c>
      <c r="DE127" s="16">
        <f t="shared" si="118"/>
        <v>424.2</v>
      </c>
      <c r="DF127" s="16">
        <f t="shared" si="118"/>
        <v>22313.8</v>
      </c>
      <c r="DG127" s="16">
        <f t="shared" si="118"/>
        <v>89</v>
      </c>
      <c r="DH127" s="16">
        <f t="shared" si="118"/>
        <v>2127.1</v>
      </c>
      <c r="DI127" s="16">
        <f t="shared" si="118"/>
        <v>2762.8</v>
      </c>
      <c r="DJ127" s="16">
        <f t="shared" si="118"/>
        <v>671.3</v>
      </c>
      <c r="DK127" s="16">
        <f t="shared" si="118"/>
        <v>484.3</v>
      </c>
      <c r="DL127" s="16">
        <f t="shared" si="118"/>
        <v>6026.2</v>
      </c>
      <c r="DM127" s="16">
        <f t="shared" si="118"/>
        <v>261.7</v>
      </c>
      <c r="DN127" s="16">
        <f t="shared" si="118"/>
        <v>1472.5</v>
      </c>
      <c r="DO127" s="16">
        <f t="shared" si="118"/>
        <v>3383</v>
      </c>
      <c r="DP127" s="16">
        <f t="shared" si="118"/>
        <v>205.5</v>
      </c>
      <c r="DQ127" s="16">
        <f t="shared" si="118"/>
        <v>688</v>
      </c>
      <c r="DR127" s="16">
        <f t="shared" si="118"/>
        <v>1489.5</v>
      </c>
      <c r="DS127" s="16">
        <f t="shared" si="118"/>
        <v>800.9</v>
      </c>
      <c r="DT127" s="16">
        <f t="shared" si="118"/>
        <v>165.5</v>
      </c>
      <c r="DU127" s="16">
        <f t="shared" si="118"/>
        <v>386.5</v>
      </c>
      <c r="DV127" s="16">
        <f t="shared" si="118"/>
        <v>219.7</v>
      </c>
      <c r="DW127" s="16">
        <f t="shared" si="118"/>
        <v>343.7</v>
      </c>
      <c r="DX127" s="16">
        <f t="shared" si="118"/>
        <v>165.7</v>
      </c>
      <c r="DY127" s="16">
        <f t="shared" si="118"/>
        <v>333.3</v>
      </c>
      <c r="DZ127" s="16">
        <f t="shared" si="118"/>
        <v>857.6</v>
      </c>
      <c r="EA127" s="16">
        <f t="shared" ref="EA127:FX127" si="119">ROUND(EA98,1)</f>
        <v>643.6</v>
      </c>
      <c r="EB127" s="16">
        <f t="shared" si="119"/>
        <v>599</v>
      </c>
      <c r="EC127" s="16">
        <f t="shared" si="119"/>
        <v>320.5</v>
      </c>
      <c r="ED127" s="16">
        <f t="shared" si="119"/>
        <v>1672.5</v>
      </c>
      <c r="EE127" s="16">
        <f t="shared" si="119"/>
        <v>190.5</v>
      </c>
      <c r="EF127" s="16">
        <f t="shared" si="119"/>
        <v>1533.6</v>
      </c>
      <c r="EG127" s="16">
        <f t="shared" si="119"/>
        <v>291.8</v>
      </c>
      <c r="EH127" s="16">
        <f t="shared" si="119"/>
        <v>231.8</v>
      </c>
      <c r="EI127" s="16">
        <f t="shared" si="119"/>
        <v>16254.2</v>
      </c>
      <c r="EJ127" s="16">
        <f t="shared" si="119"/>
        <v>10186.6</v>
      </c>
      <c r="EK127" s="16">
        <f t="shared" si="119"/>
        <v>718.9</v>
      </c>
      <c r="EL127" s="16">
        <f t="shared" si="119"/>
        <v>489.2</v>
      </c>
      <c r="EM127" s="16">
        <f t="shared" si="119"/>
        <v>445</v>
      </c>
      <c r="EN127" s="16">
        <f t="shared" si="119"/>
        <v>1020</v>
      </c>
      <c r="EO127" s="16">
        <f t="shared" si="119"/>
        <v>376.3</v>
      </c>
      <c r="EP127" s="16">
        <f t="shared" si="119"/>
        <v>400.7</v>
      </c>
      <c r="EQ127" s="16">
        <f t="shared" si="119"/>
        <v>2776.4</v>
      </c>
      <c r="ER127" s="16">
        <f t="shared" si="119"/>
        <v>318.39999999999998</v>
      </c>
      <c r="ES127" s="16">
        <f t="shared" si="119"/>
        <v>162.19999999999999</v>
      </c>
      <c r="ET127" s="16">
        <f t="shared" si="119"/>
        <v>230</v>
      </c>
      <c r="EU127" s="16">
        <f t="shared" si="119"/>
        <v>634.70000000000005</v>
      </c>
      <c r="EV127" s="16">
        <f t="shared" si="119"/>
        <v>81.599999999999994</v>
      </c>
      <c r="EW127" s="16">
        <f t="shared" si="119"/>
        <v>912.6</v>
      </c>
      <c r="EX127" s="16">
        <f t="shared" si="119"/>
        <v>206.6</v>
      </c>
      <c r="EY127" s="16">
        <f t="shared" si="119"/>
        <v>277.8</v>
      </c>
      <c r="EZ127" s="16">
        <f t="shared" si="119"/>
        <v>148</v>
      </c>
      <c r="FA127" s="16">
        <f t="shared" si="119"/>
        <v>3518.6</v>
      </c>
      <c r="FB127" s="16">
        <f t="shared" si="119"/>
        <v>371.3</v>
      </c>
      <c r="FC127" s="16">
        <f t="shared" si="119"/>
        <v>2273.8000000000002</v>
      </c>
      <c r="FD127" s="16">
        <f t="shared" si="119"/>
        <v>383.6</v>
      </c>
      <c r="FE127" s="16">
        <f t="shared" si="119"/>
        <v>106.3</v>
      </c>
      <c r="FF127" s="16">
        <f t="shared" si="119"/>
        <v>222.4</v>
      </c>
      <c r="FG127" s="16">
        <f t="shared" si="119"/>
        <v>127.5</v>
      </c>
      <c r="FH127" s="16">
        <f t="shared" si="119"/>
        <v>92.6</v>
      </c>
      <c r="FI127" s="16">
        <f t="shared" si="119"/>
        <v>1900.1</v>
      </c>
      <c r="FJ127" s="16">
        <f t="shared" si="119"/>
        <v>2082.9</v>
      </c>
      <c r="FK127" s="16">
        <f t="shared" si="119"/>
        <v>2575.3000000000002</v>
      </c>
      <c r="FL127" s="16">
        <f t="shared" si="119"/>
        <v>7599.6</v>
      </c>
      <c r="FM127" s="16">
        <f t="shared" si="119"/>
        <v>3943.2</v>
      </c>
      <c r="FN127" s="16">
        <f t="shared" si="119"/>
        <v>22378.3</v>
      </c>
      <c r="FO127" s="16">
        <f t="shared" si="119"/>
        <v>1160.9000000000001</v>
      </c>
      <c r="FP127" s="16">
        <f t="shared" si="119"/>
        <v>2322</v>
      </c>
      <c r="FQ127" s="16">
        <f t="shared" si="119"/>
        <v>958.8</v>
      </c>
      <c r="FR127" s="16">
        <f t="shared" si="119"/>
        <v>178</v>
      </c>
      <c r="FS127" s="16">
        <f t="shared" si="119"/>
        <v>215.7</v>
      </c>
      <c r="FT127" s="16">
        <f t="shared" si="119"/>
        <v>74.7</v>
      </c>
      <c r="FU127" s="16">
        <f t="shared" si="119"/>
        <v>872.6</v>
      </c>
      <c r="FV127" s="16">
        <f t="shared" si="119"/>
        <v>748.7</v>
      </c>
      <c r="FW127" s="16">
        <f t="shared" si="119"/>
        <v>199.4</v>
      </c>
      <c r="FX127" s="16">
        <f t="shared" si="119"/>
        <v>61.1</v>
      </c>
      <c r="FY127" s="97">
        <f>SUM(C127:FX127)</f>
        <v>874641.79999999993</v>
      </c>
      <c r="FZ127" s="48"/>
      <c r="GA127" s="97"/>
      <c r="GB127" s="31"/>
      <c r="GC127" s="31"/>
      <c r="GD127" s="31"/>
      <c r="GE127" s="31"/>
      <c r="GF127" s="31"/>
      <c r="GG127" s="4"/>
      <c r="GH127" s="31"/>
      <c r="GI127" s="31"/>
      <c r="GJ127" s="31"/>
      <c r="GK127" s="31"/>
      <c r="GL127" s="31"/>
      <c r="GM127" s="31"/>
    </row>
    <row r="128" spans="1:204" x14ac:dyDescent="0.25">
      <c r="A128" s="2" t="s">
        <v>443</v>
      </c>
      <c r="B128" s="13" t="s">
        <v>444</v>
      </c>
      <c r="C128" s="48">
        <f t="shared" ref="C128:BN128" si="120">ROUND(C127*C124,2)</f>
        <v>57829199.640000001</v>
      </c>
      <c r="D128" s="48">
        <f t="shared" si="120"/>
        <v>368155362.63999999</v>
      </c>
      <c r="E128" s="48">
        <f t="shared" si="120"/>
        <v>63467279.939999998</v>
      </c>
      <c r="F128" s="48">
        <f t="shared" si="120"/>
        <v>173781212.00999999</v>
      </c>
      <c r="G128" s="48">
        <f t="shared" si="120"/>
        <v>10270393.48</v>
      </c>
      <c r="H128" s="48">
        <f t="shared" si="120"/>
        <v>9727330.8699999992</v>
      </c>
      <c r="I128" s="48">
        <f t="shared" si="120"/>
        <v>87260559.920000002</v>
      </c>
      <c r="J128" s="48">
        <f t="shared" si="120"/>
        <v>20431896.620000001</v>
      </c>
      <c r="K128" s="48">
        <f t="shared" si="120"/>
        <v>3366836.52</v>
      </c>
      <c r="L128" s="48">
        <f t="shared" si="120"/>
        <v>23118323.600000001</v>
      </c>
      <c r="M128" s="48">
        <f t="shared" si="120"/>
        <v>12460898.960000001</v>
      </c>
      <c r="N128" s="48">
        <f t="shared" si="120"/>
        <v>493038226.61000001</v>
      </c>
      <c r="O128" s="48">
        <f t="shared" si="120"/>
        <v>129170996.23</v>
      </c>
      <c r="P128" s="48">
        <f t="shared" si="120"/>
        <v>3444879.4</v>
      </c>
      <c r="Q128" s="48">
        <f t="shared" si="120"/>
        <v>356096174.97000003</v>
      </c>
      <c r="R128" s="48">
        <f t="shared" si="120"/>
        <v>4572943.3899999997</v>
      </c>
      <c r="S128" s="48">
        <f t="shared" si="120"/>
        <v>15368825.140000001</v>
      </c>
      <c r="T128" s="48">
        <f t="shared" si="120"/>
        <v>2244451.5</v>
      </c>
      <c r="U128" s="48">
        <f t="shared" si="120"/>
        <v>1006008.1</v>
      </c>
      <c r="V128" s="48">
        <f t="shared" si="120"/>
        <v>3342393.33</v>
      </c>
      <c r="W128" s="49">
        <f t="shared" si="120"/>
        <v>1393719.05</v>
      </c>
      <c r="X128" s="48">
        <f t="shared" si="120"/>
        <v>898729.31</v>
      </c>
      <c r="Y128" s="48">
        <f t="shared" si="120"/>
        <v>4450171.49</v>
      </c>
      <c r="Z128" s="48">
        <f t="shared" si="120"/>
        <v>2955556.92</v>
      </c>
      <c r="AA128" s="48">
        <f t="shared" si="120"/>
        <v>278779953.32999998</v>
      </c>
      <c r="AB128" s="48">
        <f t="shared" si="120"/>
        <v>271919527.20999998</v>
      </c>
      <c r="AC128" s="48">
        <f t="shared" si="120"/>
        <v>9586035.3599999994</v>
      </c>
      <c r="AD128" s="48">
        <f t="shared" si="120"/>
        <v>12183724.82</v>
      </c>
      <c r="AE128" s="48">
        <f t="shared" si="120"/>
        <v>1669627.43</v>
      </c>
      <c r="AF128" s="48">
        <f t="shared" si="120"/>
        <v>2729927.87</v>
      </c>
      <c r="AG128" s="48">
        <f t="shared" si="120"/>
        <v>7076555.0499999998</v>
      </c>
      <c r="AH128" s="48">
        <f t="shared" si="120"/>
        <v>9573824.1199999992</v>
      </c>
      <c r="AI128" s="48">
        <f t="shared" si="120"/>
        <v>3851318.42</v>
      </c>
      <c r="AJ128" s="48">
        <f t="shared" si="120"/>
        <v>2578890.85</v>
      </c>
      <c r="AK128" s="48">
        <f t="shared" si="120"/>
        <v>2942437.78</v>
      </c>
      <c r="AL128" s="48">
        <f t="shared" si="120"/>
        <v>3260654.51</v>
      </c>
      <c r="AM128" s="48">
        <f t="shared" si="120"/>
        <v>4395395.83</v>
      </c>
      <c r="AN128" s="48">
        <f t="shared" si="120"/>
        <v>4189686.16</v>
      </c>
      <c r="AO128" s="48">
        <f t="shared" si="120"/>
        <v>40951557.460000001</v>
      </c>
      <c r="AP128" s="48">
        <f t="shared" si="120"/>
        <v>809797719.04999995</v>
      </c>
      <c r="AQ128" s="48">
        <f t="shared" si="120"/>
        <v>3196890.48</v>
      </c>
      <c r="AR128" s="48">
        <f t="shared" si="120"/>
        <v>573513149.49000001</v>
      </c>
      <c r="AS128" s="48">
        <f t="shared" si="120"/>
        <v>65311352.049999997</v>
      </c>
      <c r="AT128" s="48">
        <f t="shared" si="120"/>
        <v>20766594.59</v>
      </c>
      <c r="AU128" s="48">
        <f t="shared" si="120"/>
        <v>3411976.05</v>
      </c>
      <c r="AV128" s="48">
        <f t="shared" si="120"/>
        <v>3922112.03</v>
      </c>
      <c r="AW128" s="48">
        <f t="shared" si="120"/>
        <v>3308073.2</v>
      </c>
      <c r="AX128" s="48">
        <f t="shared" si="120"/>
        <v>965866.92</v>
      </c>
      <c r="AY128" s="48">
        <f t="shared" si="120"/>
        <v>4729822.83</v>
      </c>
      <c r="AZ128" s="48">
        <f t="shared" si="120"/>
        <v>101095628.16</v>
      </c>
      <c r="BA128" s="48">
        <f t="shared" si="120"/>
        <v>79727211.079999998</v>
      </c>
      <c r="BB128" s="48">
        <f t="shared" si="120"/>
        <v>71835490.75</v>
      </c>
      <c r="BC128" s="48">
        <f t="shared" si="120"/>
        <v>254835791.03</v>
      </c>
      <c r="BD128" s="48">
        <f t="shared" si="120"/>
        <v>44894697.259999998</v>
      </c>
      <c r="BE128" s="48">
        <f t="shared" si="120"/>
        <v>13083035.43</v>
      </c>
      <c r="BF128" s="48">
        <f t="shared" si="120"/>
        <v>218547498.25</v>
      </c>
      <c r="BG128" s="48">
        <f t="shared" si="120"/>
        <v>10090335.07</v>
      </c>
      <c r="BH128" s="48">
        <f t="shared" si="120"/>
        <v>6062832.3099999996</v>
      </c>
      <c r="BI128" s="48">
        <f t="shared" si="120"/>
        <v>3255905.17</v>
      </c>
      <c r="BJ128" s="48">
        <f t="shared" si="120"/>
        <v>57808980.829999998</v>
      </c>
      <c r="BK128" s="48">
        <f t="shared" si="120"/>
        <v>156161686.36000001</v>
      </c>
      <c r="BL128" s="48">
        <f t="shared" si="120"/>
        <v>2930351.31</v>
      </c>
      <c r="BM128" s="48">
        <f t="shared" si="120"/>
        <v>3492284.76</v>
      </c>
      <c r="BN128" s="48">
        <f t="shared" si="120"/>
        <v>30629766.629999999</v>
      </c>
      <c r="BO128" s="48">
        <f t="shared" ref="BO128:DZ128" si="121">ROUND(BO127*BO124,2)</f>
        <v>11918338.27</v>
      </c>
      <c r="BP128" s="48">
        <f t="shared" si="121"/>
        <v>3014163.98</v>
      </c>
      <c r="BQ128" s="48">
        <f t="shared" si="121"/>
        <v>57923705.899999999</v>
      </c>
      <c r="BR128" s="48">
        <f t="shared" si="121"/>
        <v>41477710.710000001</v>
      </c>
      <c r="BS128" s="48">
        <f t="shared" si="121"/>
        <v>12112302.5</v>
      </c>
      <c r="BT128" s="48">
        <f t="shared" si="121"/>
        <v>4786168.8899999997</v>
      </c>
      <c r="BU128" s="48">
        <f t="shared" si="121"/>
        <v>4748373.28</v>
      </c>
      <c r="BV128" s="48">
        <f t="shared" si="121"/>
        <v>12078274.66</v>
      </c>
      <c r="BW128" s="48">
        <f t="shared" si="121"/>
        <v>18547518.460000001</v>
      </c>
      <c r="BX128" s="48">
        <f t="shared" si="121"/>
        <v>1678922.67</v>
      </c>
      <c r="BY128" s="48">
        <f t="shared" si="121"/>
        <v>4894891.67</v>
      </c>
      <c r="BZ128" s="48">
        <f t="shared" si="121"/>
        <v>2826027.47</v>
      </c>
      <c r="CA128" s="48">
        <f t="shared" si="121"/>
        <v>2653213.34</v>
      </c>
      <c r="CB128" s="48">
        <f t="shared" si="121"/>
        <v>724579510.22000003</v>
      </c>
      <c r="CC128" s="48">
        <f t="shared" si="121"/>
        <v>2526458.4700000002</v>
      </c>
      <c r="CD128" s="48">
        <f t="shared" si="121"/>
        <v>938648.04</v>
      </c>
      <c r="CE128" s="48">
        <f t="shared" si="121"/>
        <v>2356830.59</v>
      </c>
      <c r="CF128" s="48">
        <f t="shared" si="121"/>
        <v>1850614.16</v>
      </c>
      <c r="CG128" s="48">
        <f t="shared" si="121"/>
        <v>2904859.48</v>
      </c>
      <c r="CH128" s="48">
        <f t="shared" si="121"/>
        <v>1865920.6</v>
      </c>
      <c r="CI128" s="48">
        <f t="shared" si="121"/>
        <v>6552889.0999999996</v>
      </c>
      <c r="CJ128" s="48">
        <f t="shared" si="121"/>
        <v>9670886.6099999994</v>
      </c>
      <c r="CK128" s="48">
        <f t="shared" si="121"/>
        <v>44982199.899999999</v>
      </c>
      <c r="CL128" s="48">
        <f t="shared" si="121"/>
        <v>13298115.109999999</v>
      </c>
      <c r="CM128" s="48">
        <f t="shared" si="121"/>
        <v>8000341.2999999998</v>
      </c>
      <c r="CN128" s="48">
        <f t="shared" si="121"/>
        <v>272887146.44999999</v>
      </c>
      <c r="CO128" s="48">
        <f t="shared" si="121"/>
        <v>132888884.22</v>
      </c>
      <c r="CP128" s="48">
        <f t="shared" si="121"/>
        <v>10327216.24</v>
      </c>
      <c r="CQ128" s="48">
        <f t="shared" si="121"/>
        <v>9016529</v>
      </c>
      <c r="CR128" s="48">
        <f t="shared" si="121"/>
        <v>2730206.09</v>
      </c>
      <c r="CS128" s="48">
        <f t="shared" si="121"/>
        <v>3996412.61</v>
      </c>
      <c r="CT128" s="48">
        <f t="shared" si="121"/>
        <v>1863033.93</v>
      </c>
      <c r="CU128" s="48">
        <f t="shared" si="121"/>
        <v>629291.39</v>
      </c>
      <c r="CV128" s="48">
        <f t="shared" si="121"/>
        <v>858039.85</v>
      </c>
      <c r="CW128" s="48">
        <f t="shared" si="121"/>
        <v>2856996.98</v>
      </c>
      <c r="CX128" s="48">
        <f t="shared" si="121"/>
        <v>4808069.57</v>
      </c>
      <c r="CY128" s="48">
        <f t="shared" si="121"/>
        <v>906189.04</v>
      </c>
      <c r="CZ128" s="48">
        <f t="shared" si="121"/>
        <v>18623575.530000001</v>
      </c>
      <c r="DA128" s="48">
        <f t="shared" si="121"/>
        <v>2837338.55</v>
      </c>
      <c r="DB128" s="48">
        <f t="shared" si="121"/>
        <v>3657130.46</v>
      </c>
      <c r="DC128" s="48">
        <f t="shared" si="121"/>
        <v>2450028.0299999998</v>
      </c>
      <c r="DD128" s="48">
        <f t="shared" si="121"/>
        <v>2509615.85</v>
      </c>
      <c r="DE128" s="48">
        <f t="shared" si="121"/>
        <v>4365326.5999999996</v>
      </c>
      <c r="DF128" s="48">
        <f t="shared" si="121"/>
        <v>184097788.28</v>
      </c>
      <c r="DG128" s="48">
        <f t="shared" si="121"/>
        <v>1591848.39</v>
      </c>
      <c r="DH128" s="48">
        <f t="shared" si="121"/>
        <v>17867652.93</v>
      </c>
      <c r="DI128" s="48">
        <f t="shared" si="121"/>
        <v>23128125.449999999</v>
      </c>
      <c r="DJ128" s="48">
        <f t="shared" si="121"/>
        <v>6431798.1799999997</v>
      </c>
      <c r="DK128" s="48">
        <f t="shared" si="121"/>
        <v>4744617.67</v>
      </c>
      <c r="DL128" s="48">
        <f t="shared" si="121"/>
        <v>52713732.170000002</v>
      </c>
      <c r="DM128" s="48">
        <f t="shared" si="121"/>
        <v>3612602.23</v>
      </c>
      <c r="DN128" s="48">
        <f t="shared" si="121"/>
        <v>13291131.539999999</v>
      </c>
      <c r="DO128" s="48">
        <f t="shared" si="121"/>
        <v>29098367.539999999</v>
      </c>
      <c r="DP128" s="48">
        <f t="shared" si="121"/>
        <v>3009391.58</v>
      </c>
      <c r="DQ128" s="48">
        <f t="shared" si="121"/>
        <v>6632034.1900000004</v>
      </c>
      <c r="DR128" s="48">
        <f t="shared" si="121"/>
        <v>12998297.43</v>
      </c>
      <c r="DS128" s="48">
        <f t="shared" si="121"/>
        <v>7363510.46</v>
      </c>
      <c r="DT128" s="48">
        <f t="shared" si="121"/>
        <v>2544244.98</v>
      </c>
      <c r="DU128" s="48">
        <f t="shared" si="121"/>
        <v>4102953.48</v>
      </c>
      <c r="DV128" s="48">
        <f t="shared" si="121"/>
        <v>3005463.17</v>
      </c>
      <c r="DW128" s="48">
        <f t="shared" si="121"/>
        <v>3863117.1</v>
      </c>
      <c r="DX128" s="48">
        <f t="shared" si="121"/>
        <v>2872971.51</v>
      </c>
      <c r="DY128" s="48">
        <f t="shared" si="121"/>
        <v>4219361.8499999996</v>
      </c>
      <c r="DZ128" s="48">
        <f t="shared" si="121"/>
        <v>8417941.2100000009</v>
      </c>
      <c r="EA128" s="48">
        <f t="shared" ref="EA128:FX128" si="122">ROUND(EA127*EA124,2)</f>
        <v>6441730.5199999996</v>
      </c>
      <c r="EB128" s="48">
        <f t="shared" si="122"/>
        <v>5635265.9199999999</v>
      </c>
      <c r="EC128" s="48">
        <f t="shared" si="122"/>
        <v>3544116.07</v>
      </c>
      <c r="ED128" s="48">
        <f t="shared" si="122"/>
        <v>20071348.469999999</v>
      </c>
      <c r="EE128" s="48">
        <f t="shared" si="122"/>
        <v>2654363.2799999998</v>
      </c>
      <c r="EF128" s="48">
        <f t="shared" si="122"/>
        <v>13243994.939999999</v>
      </c>
      <c r="EG128" s="48">
        <f t="shared" si="122"/>
        <v>3250189.63</v>
      </c>
      <c r="EH128" s="48">
        <f t="shared" si="122"/>
        <v>2970865.57</v>
      </c>
      <c r="EI128" s="48">
        <f t="shared" si="122"/>
        <v>137183205.66999999</v>
      </c>
      <c r="EJ128" s="48">
        <f t="shared" si="122"/>
        <v>85114282.049999997</v>
      </c>
      <c r="EK128" s="48">
        <f t="shared" si="122"/>
        <v>6673051.9000000004</v>
      </c>
      <c r="EL128" s="48">
        <f t="shared" si="122"/>
        <v>4640698.9000000004</v>
      </c>
      <c r="EM128" s="48">
        <f t="shared" si="122"/>
        <v>4378236.09</v>
      </c>
      <c r="EN128" s="48">
        <f t="shared" si="122"/>
        <v>8900882.3399999999</v>
      </c>
      <c r="EO128" s="48">
        <f t="shared" si="122"/>
        <v>4011501.36</v>
      </c>
      <c r="EP128" s="48">
        <f t="shared" si="122"/>
        <v>4566139.8099999996</v>
      </c>
      <c r="EQ128" s="48">
        <f t="shared" si="122"/>
        <v>25395875.34</v>
      </c>
      <c r="ER128" s="48">
        <f t="shared" si="122"/>
        <v>3991625.21</v>
      </c>
      <c r="ES128" s="48">
        <f t="shared" si="122"/>
        <v>2415950.6800000002</v>
      </c>
      <c r="ET128" s="48">
        <f t="shared" si="122"/>
        <v>3418972.92</v>
      </c>
      <c r="EU128" s="48">
        <f t="shared" si="122"/>
        <v>5818563.9199999999</v>
      </c>
      <c r="EV128" s="48">
        <f t="shared" si="122"/>
        <v>1504913.86</v>
      </c>
      <c r="EW128" s="48">
        <f t="shared" si="122"/>
        <v>11092536.42</v>
      </c>
      <c r="EX128" s="48">
        <f t="shared" si="122"/>
        <v>3138472.97</v>
      </c>
      <c r="EY128" s="48">
        <f t="shared" si="122"/>
        <v>2509600.11</v>
      </c>
      <c r="EZ128" s="48">
        <f t="shared" si="122"/>
        <v>2303301.98</v>
      </c>
      <c r="FA128" s="48">
        <f t="shared" si="122"/>
        <v>33003650.780000001</v>
      </c>
      <c r="FB128" s="48">
        <f t="shared" si="122"/>
        <v>4074786.95</v>
      </c>
      <c r="FC128" s="48">
        <f t="shared" si="122"/>
        <v>19824351.27</v>
      </c>
      <c r="FD128" s="48">
        <f t="shared" si="122"/>
        <v>4150659.63</v>
      </c>
      <c r="FE128" s="48">
        <f t="shared" si="122"/>
        <v>1797671.31</v>
      </c>
      <c r="FF128" s="48">
        <f t="shared" si="122"/>
        <v>3051537.91</v>
      </c>
      <c r="FG128" s="48">
        <f t="shared" si="122"/>
        <v>2120609.52</v>
      </c>
      <c r="FH128" s="48">
        <f t="shared" si="122"/>
        <v>1592248.64</v>
      </c>
      <c r="FI128" s="48">
        <f t="shared" si="122"/>
        <v>16640117.26</v>
      </c>
      <c r="FJ128" s="48">
        <f t="shared" si="122"/>
        <v>17955219.120000001</v>
      </c>
      <c r="FK128" s="48">
        <f t="shared" si="122"/>
        <v>22221829.300000001</v>
      </c>
      <c r="FL128" s="48">
        <f t="shared" si="122"/>
        <v>63965387.869999997</v>
      </c>
      <c r="FM128" s="48">
        <f t="shared" si="122"/>
        <v>33333319.469999999</v>
      </c>
      <c r="FN128" s="48">
        <f t="shared" si="122"/>
        <v>190200523.28</v>
      </c>
      <c r="FO128" s="48">
        <f t="shared" si="122"/>
        <v>10521362</v>
      </c>
      <c r="FP128" s="48">
        <f t="shared" si="122"/>
        <v>20382817.25</v>
      </c>
      <c r="FQ128" s="48">
        <f t="shared" si="122"/>
        <v>8788185.7599999998</v>
      </c>
      <c r="FR128" s="48">
        <f t="shared" si="122"/>
        <v>2700185.16</v>
      </c>
      <c r="FS128" s="48">
        <f t="shared" si="122"/>
        <v>3026271.31</v>
      </c>
      <c r="FT128" s="49">
        <f t="shared" si="122"/>
        <v>1360064.98</v>
      </c>
      <c r="FU128" s="48">
        <f t="shared" si="122"/>
        <v>8293635.3300000001</v>
      </c>
      <c r="FV128" s="48">
        <f t="shared" si="122"/>
        <v>7018310.1100000003</v>
      </c>
      <c r="FW128" s="48">
        <f t="shared" si="122"/>
        <v>2898147.96</v>
      </c>
      <c r="FX128" s="48">
        <f t="shared" si="122"/>
        <v>1177799.24</v>
      </c>
      <c r="FY128" s="4"/>
      <c r="FZ128" s="48">
        <f>SUM(C128:FX128)</f>
        <v>7773889781.380003</v>
      </c>
      <c r="GA128" s="118">
        <v>7770357796.6599998</v>
      </c>
      <c r="GB128" s="48">
        <f>FZ128-GA128</f>
        <v>3531984.7200031281</v>
      </c>
      <c r="GC128" s="116"/>
      <c r="GD128" s="116"/>
      <c r="GE128" s="119"/>
      <c r="GF128" s="119"/>
      <c r="GG128" s="4"/>
      <c r="GH128" s="4"/>
      <c r="GI128" s="4"/>
      <c r="GJ128" s="4"/>
      <c r="GK128" s="4"/>
      <c r="GL128" s="4"/>
      <c r="GM128" s="4"/>
    </row>
    <row r="129" spans="1:256" x14ac:dyDescent="0.25">
      <c r="A129" s="4"/>
      <c r="B129" s="13" t="s">
        <v>445</v>
      </c>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8"/>
      <c r="GA129" s="97"/>
      <c r="GB129" s="116"/>
      <c r="GC129" s="116"/>
      <c r="GD129" s="116"/>
      <c r="GE129" s="119"/>
      <c r="GF129" s="119"/>
      <c r="GG129" s="4"/>
      <c r="GH129" s="4"/>
      <c r="GI129" s="4"/>
      <c r="GJ129" s="4"/>
      <c r="GK129" s="4"/>
      <c r="GL129" s="4"/>
      <c r="GM129" s="4"/>
    </row>
    <row r="130" spans="1:256" x14ac:dyDescent="0.25">
      <c r="A130" s="2" t="s">
        <v>422</v>
      </c>
      <c r="B130" s="13"/>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c r="EQ130" s="16"/>
      <c r="ER130" s="16"/>
      <c r="ES130" s="16"/>
      <c r="ET130" s="16"/>
      <c r="EU130" s="16"/>
      <c r="EV130" s="16"/>
      <c r="EW130" s="16"/>
      <c r="EX130" s="16"/>
      <c r="EY130" s="16"/>
      <c r="EZ130" s="16"/>
      <c r="FA130" s="16"/>
      <c r="FB130" s="16"/>
      <c r="FC130" s="16"/>
      <c r="FD130" s="16"/>
      <c r="FE130" s="16"/>
      <c r="FF130" s="16"/>
      <c r="FG130" s="16"/>
      <c r="FH130" s="16"/>
      <c r="FI130" s="16"/>
      <c r="FJ130" s="16"/>
      <c r="FK130" s="16"/>
      <c r="FL130" s="16"/>
      <c r="FM130" s="16"/>
      <c r="FN130" s="16"/>
      <c r="FO130" s="16"/>
      <c r="FP130" s="16"/>
      <c r="FQ130" s="16"/>
      <c r="FR130" s="16"/>
      <c r="FS130" s="16"/>
      <c r="FT130" s="16"/>
      <c r="FU130" s="16"/>
      <c r="FV130" s="16"/>
      <c r="FW130" s="16"/>
      <c r="FX130" s="16"/>
      <c r="FY130" s="16"/>
      <c r="FZ130" s="48"/>
      <c r="GA130" s="97"/>
      <c r="GB130" s="48"/>
      <c r="GC130" s="48"/>
      <c r="GD130" s="48"/>
      <c r="GE130" s="4"/>
      <c r="GF130" s="4"/>
      <c r="GG130" s="4"/>
      <c r="GH130" s="4"/>
      <c r="GI130" s="4"/>
      <c r="GJ130" s="4"/>
      <c r="GK130" s="4"/>
      <c r="GL130" s="4"/>
      <c r="GM130" s="4"/>
    </row>
    <row r="131" spans="1:256" ht="15.6" x14ac:dyDescent="0.3">
      <c r="A131" s="6"/>
      <c r="B131" s="47" t="s">
        <v>446</v>
      </c>
      <c r="C131" s="120"/>
      <c r="D131" s="120"/>
      <c r="E131" s="120"/>
      <c r="F131" s="120"/>
      <c r="G131" s="120"/>
      <c r="H131" s="120"/>
      <c r="I131" s="120"/>
      <c r="J131" s="120"/>
      <c r="K131" s="120"/>
      <c r="L131" s="120"/>
      <c r="M131" s="120"/>
      <c r="N131" s="120"/>
      <c r="O131" s="120"/>
      <c r="P131" s="120"/>
      <c r="Q131" s="120"/>
      <c r="R131" s="120"/>
      <c r="S131" s="120"/>
      <c r="T131" s="120"/>
      <c r="U131" s="120"/>
      <c r="V131" s="120"/>
      <c r="W131" s="121"/>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c r="BI131" s="120"/>
      <c r="BJ131" s="120"/>
      <c r="BK131" s="120"/>
      <c r="BL131" s="120"/>
      <c r="BM131" s="120"/>
      <c r="BN131" s="120"/>
      <c r="BO131" s="120"/>
      <c r="BP131" s="120"/>
      <c r="BQ131" s="120"/>
      <c r="BR131" s="120"/>
      <c r="BS131" s="120"/>
      <c r="BT131" s="120"/>
      <c r="BU131" s="120"/>
      <c r="BV131" s="120"/>
      <c r="BW131" s="120"/>
      <c r="BX131" s="120"/>
      <c r="BY131" s="120"/>
      <c r="BZ131" s="120"/>
      <c r="CA131" s="120"/>
      <c r="CB131" s="120"/>
      <c r="CC131" s="120"/>
      <c r="CD131" s="120"/>
      <c r="CE131" s="120"/>
      <c r="CF131" s="120"/>
      <c r="CG131" s="120"/>
      <c r="CH131" s="120"/>
      <c r="CI131" s="120"/>
      <c r="CJ131" s="120"/>
      <c r="CK131" s="120"/>
      <c r="CL131" s="120"/>
      <c r="CM131" s="120"/>
      <c r="CN131" s="120"/>
      <c r="CO131" s="120"/>
      <c r="CP131" s="120"/>
      <c r="CQ131" s="120"/>
      <c r="CR131" s="120"/>
      <c r="CS131" s="120"/>
      <c r="CT131" s="120"/>
      <c r="CU131" s="120"/>
      <c r="CV131" s="120"/>
      <c r="CW131" s="120"/>
      <c r="CX131" s="120"/>
      <c r="CY131" s="120"/>
      <c r="CZ131" s="120"/>
      <c r="DA131" s="120"/>
      <c r="DB131" s="120"/>
      <c r="DC131" s="120"/>
      <c r="DD131" s="120"/>
      <c r="DE131" s="120"/>
      <c r="DF131" s="120"/>
      <c r="DG131" s="120"/>
      <c r="DH131" s="120"/>
      <c r="DI131" s="120"/>
      <c r="DJ131" s="120"/>
      <c r="DK131" s="120"/>
      <c r="DL131" s="120"/>
      <c r="DM131" s="120"/>
      <c r="DN131" s="120"/>
      <c r="DO131" s="120"/>
      <c r="DP131" s="120"/>
      <c r="DQ131" s="120"/>
      <c r="DR131" s="120"/>
      <c r="DS131" s="120"/>
      <c r="DT131" s="120"/>
      <c r="DU131" s="120"/>
      <c r="DV131" s="120"/>
      <c r="DW131" s="120"/>
      <c r="DX131" s="120"/>
      <c r="DY131" s="120"/>
      <c r="DZ131" s="120"/>
      <c r="EA131" s="120"/>
      <c r="EB131" s="120"/>
      <c r="EC131" s="120"/>
      <c r="ED131" s="120"/>
      <c r="EE131" s="120"/>
      <c r="EF131" s="120"/>
      <c r="EG131" s="120"/>
      <c r="EH131" s="120"/>
      <c r="EI131" s="120"/>
      <c r="EJ131" s="120"/>
      <c r="EK131" s="120"/>
      <c r="EL131" s="120"/>
      <c r="EM131" s="120"/>
      <c r="EN131" s="120"/>
      <c r="EO131" s="120"/>
      <c r="EP131" s="120"/>
      <c r="EQ131" s="120"/>
      <c r="ER131" s="120"/>
      <c r="ES131" s="120"/>
      <c r="ET131" s="120"/>
      <c r="EU131" s="120"/>
      <c r="EV131" s="120"/>
      <c r="EW131" s="120"/>
      <c r="EX131" s="120"/>
      <c r="EY131" s="120"/>
      <c r="EZ131" s="120"/>
      <c r="FA131" s="120"/>
      <c r="FB131" s="120"/>
      <c r="FC131" s="120"/>
      <c r="FD131" s="120"/>
      <c r="FE131" s="120"/>
      <c r="FF131" s="120"/>
      <c r="FG131" s="120"/>
      <c r="FH131" s="120"/>
      <c r="FI131" s="120"/>
      <c r="FJ131" s="120"/>
      <c r="FK131" s="120"/>
      <c r="FL131" s="120"/>
      <c r="FM131" s="120"/>
      <c r="FN131" s="120"/>
      <c r="FO131" s="120"/>
      <c r="FP131" s="120"/>
      <c r="FQ131" s="120"/>
      <c r="FR131" s="120"/>
      <c r="FS131" s="120"/>
      <c r="FT131" s="121"/>
      <c r="FU131" s="120"/>
      <c r="FV131" s="120"/>
      <c r="FW131" s="120"/>
      <c r="FX131" s="120"/>
      <c r="FY131" s="48"/>
      <c r="FZ131" s="48"/>
      <c r="GA131" s="18"/>
      <c r="GB131" s="48"/>
      <c r="GC131" s="48"/>
      <c r="GD131" s="48"/>
      <c r="GE131" s="4"/>
      <c r="GF131" s="4"/>
      <c r="GG131" s="4"/>
      <c r="GH131" s="4"/>
      <c r="GI131" s="4"/>
      <c r="GJ131" s="4"/>
      <c r="GK131" s="4"/>
      <c r="GL131" s="4"/>
      <c r="GM131" s="4"/>
      <c r="GN131" s="109"/>
      <c r="GO131" s="109"/>
      <c r="GP131" s="109"/>
    </row>
    <row r="132" spans="1:256" x14ac:dyDescent="0.25">
      <c r="A132" s="2" t="s">
        <v>447</v>
      </c>
      <c r="B132" s="13" t="s">
        <v>448</v>
      </c>
      <c r="C132" s="122">
        <f t="shared" ref="C132:BN132" si="123">C16</f>
        <v>2675</v>
      </c>
      <c r="D132" s="122">
        <f t="shared" si="123"/>
        <v>8819</v>
      </c>
      <c r="E132" s="122">
        <f t="shared" si="123"/>
        <v>3511</v>
      </c>
      <c r="F132" s="122">
        <f t="shared" si="123"/>
        <v>3617</v>
      </c>
      <c r="G132" s="122">
        <f t="shared" si="123"/>
        <v>180</v>
      </c>
      <c r="H132" s="122">
        <f t="shared" si="123"/>
        <v>118</v>
      </c>
      <c r="I132" s="122">
        <f t="shared" si="123"/>
        <v>4546</v>
      </c>
      <c r="J132" s="122">
        <f t="shared" si="123"/>
        <v>861</v>
      </c>
      <c r="K132" s="122">
        <f t="shared" si="123"/>
        <v>101</v>
      </c>
      <c r="L132" s="122">
        <f t="shared" si="123"/>
        <v>859</v>
      </c>
      <c r="M132" s="122">
        <f t="shared" si="123"/>
        <v>702</v>
      </c>
      <c r="N132" s="122">
        <f t="shared" si="123"/>
        <v>8121</v>
      </c>
      <c r="O132" s="122">
        <f t="shared" si="123"/>
        <v>1552</v>
      </c>
      <c r="P132" s="122">
        <f t="shared" si="123"/>
        <v>55</v>
      </c>
      <c r="Q132" s="122">
        <f t="shared" si="123"/>
        <v>16502</v>
      </c>
      <c r="R132" s="122">
        <f t="shared" si="123"/>
        <v>147</v>
      </c>
      <c r="S132" s="122">
        <f t="shared" si="123"/>
        <v>368</v>
      </c>
      <c r="T132" s="122">
        <f t="shared" si="123"/>
        <v>26</v>
      </c>
      <c r="U132" s="122">
        <f t="shared" si="123"/>
        <v>13</v>
      </c>
      <c r="V132" s="122">
        <f t="shared" si="123"/>
        <v>76</v>
      </c>
      <c r="W132" s="33">
        <f t="shared" si="123"/>
        <v>46</v>
      </c>
      <c r="X132" s="122">
        <f t="shared" si="123"/>
        <v>15</v>
      </c>
      <c r="Y132" s="122">
        <f t="shared" si="123"/>
        <v>205</v>
      </c>
      <c r="Z132" s="122">
        <f t="shared" si="123"/>
        <v>84</v>
      </c>
      <c r="AA132" s="122">
        <f t="shared" si="123"/>
        <v>4983</v>
      </c>
      <c r="AB132" s="122">
        <f t="shared" si="123"/>
        <v>3290</v>
      </c>
      <c r="AC132" s="122">
        <f t="shared" si="123"/>
        <v>130</v>
      </c>
      <c r="AD132" s="122">
        <f t="shared" si="123"/>
        <v>204</v>
      </c>
      <c r="AE132" s="122">
        <f t="shared" si="123"/>
        <v>19</v>
      </c>
      <c r="AF132" s="122">
        <f t="shared" si="123"/>
        <v>35</v>
      </c>
      <c r="AG132" s="122">
        <f t="shared" si="123"/>
        <v>121</v>
      </c>
      <c r="AH132" s="122">
        <f t="shared" si="123"/>
        <v>278</v>
      </c>
      <c r="AI132" s="122">
        <f t="shared" si="123"/>
        <v>97</v>
      </c>
      <c r="AJ132" s="122">
        <f t="shared" si="123"/>
        <v>103</v>
      </c>
      <c r="AK132" s="122">
        <f t="shared" si="123"/>
        <v>113</v>
      </c>
      <c r="AL132" s="122">
        <f t="shared" si="123"/>
        <v>107</v>
      </c>
      <c r="AM132" s="122">
        <f t="shared" si="123"/>
        <v>161</v>
      </c>
      <c r="AN132" s="122">
        <f t="shared" si="123"/>
        <v>86</v>
      </c>
      <c r="AO132" s="122">
        <f t="shared" si="123"/>
        <v>1354</v>
      </c>
      <c r="AP132" s="122">
        <f t="shared" si="123"/>
        <v>34699</v>
      </c>
      <c r="AQ132" s="122">
        <f t="shared" si="123"/>
        <v>63</v>
      </c>
      <c r="AR132" s="122">
        <f t="shared" si="123"/>
        <v>4039</v>
      </c>
      <c r="AS132" s="122">
        <f t="shared" si="123"/>
        <v>1338</v>
      </c>
      <c r="AT132" s="122">
        <f t="shared" si="123"/>
        <v>195</v>
      </c>
      <c r="AU132" s="122">
        <f t="shared" si="123"/>
        <v>43</v>
      </c>
      <c r="AV132" s="122">
        <f t="shared" si="123"/>
        <v>49</v>
      </c>
      <c r="AW132" s="122">
        <f t="shared" si="123"/>
        <v>35</v>
      </c>
      <c r="AX132" s="122">
        <f t="shared" si="123"/>
        <v>5</v>
      </c>
      <c r="AY132" s="122">
        <f t="shared" si="123"/>
        <v>124</v>
      </c>
      <c r="AZ132" s="122">
        <f t="shared" si="123"/>
        <v>5051</v>
      </c>
      <c r="BA132" s="122">
        <f t="shared" si="123"/>
        <v>2052</v>
      </c>
      <c r="BB132" s="122">
        <f t="shared" si="123"/>
        <v>1649</v>
      </c>
      <c r="BC132" s="122">
        <f t="shared" si="123"/>
        <v>9594</v>
      </c>
      <c r="BD132" s="122">
        <f t="shared" si="123"/>
        <v>385</v>
      </c>
      <c r="BE132" s="122">
        <f t="shared" si="123"/>
        <v>224</v>
      </c>
      <c r="BF132" s="122">
        <f t="shared" si="123"/>
        <v>1374</v>
      </c>
      <c r="BG132" s="122">
        <f t="shared" si="123"/>
        <v>363</v>
      </c>
      <c r="BH132" s="122">
        <f t="shared" si="123"/>
        <v>76</v>
      </c>
      <c r="BI132" s="122">
        <f t="shared" si="123"/>
        <v>90</v>
      </c>
      <c r="BJ132" s="122">
        <f t="shared" si="123"/>
        <v>282</v>
      </c>
      <c r="BK132" s="122">
        <f t="shared" si="123"/>
        <v>2474</v>
      </c>
      <c r="BL132" s="122">
        <f t="shared" si="123"/>
        <v>39</v>
      </c>
      <c r="BM132" s="122">
        <f t="shared" si="123"/>
        <v>88</v>
      </c>
      <c r="BN132" s="122">
        <f t="shared" si="123"/>
        <v>1068</v>
      </c>
      <c r="BO132" s="122">
        <f t="shared" ref="BO132:DZ132" si="124">BO16</f>
        <v>390</v>
      </c>
      <c r="BP132" s="122">
        <f t="shared" si="124"/>
        <v>61</v>
      </c>
      <c r="BQ132" s="122">
        <f t="shared" si="124"/>
        <v>1271</v>
      </c>
      <c r="BR132" s="122">
        <f t="shared" si="124"/>
        <v>1315</v>
      </c>
      <c r="BS132" s="122">
        <f t="shared" si="124"/>
        <v>230</v>
      </c>
      <c r="BT132" s="122">
        <f t="shared" si="124"/>
        <v>57</v>
      </c>
      <c r="BU132" s="122">
        <f t="shared" si="124"/>
        <v>93</v>
      </c>
      <c r="BV132" s="122">
        <f t="shared" si="124"/>
        <v>182</v>
      </c>
      <c r="BW132" s="122">
        <f t="shared" si="124"/>
        <v>260</v>
      </c>
      <c r="BX132" s="122">
        <f t="shared" si="124"/>
        <v>12</v>
      </c>
      <c r="BY132" s="122">
        <f t="shared" si="124"/>
        <v>231</v>
      </c>
      <c r="BZ132" s="122">
        <f t="shared" si="124"/>
        <v>56</v>
      </c>
      <c r="CA132" s="122">
        <f t="shared" si="124"/>
        <v>45</v>
      </c>
      <c r="CB132" s="122">
        <f t="shared" si="124"/>
        <v>13517</v>
      </c>
      <c r="CC132" s="122">
        <f t="shared" si="124"/>
        <v>26</v>
      </c>
      <c r="CD132" s="122">
        <f t="shared" si="124"/>
        <v>11</v>
      </c>
      <c r="CE132" s="122">
        <f t="shared" si="124"/>
        <v>46</v>
      </c>
      <c r="CF132" s="122">
        <f t="shared" si="124"/>
        <v>18</v>
      </c>
      <c r="CG132" s="122">
        <f t="shared" si="124"/>
        <v>49</v>
      </c>
      <c r="CH132" s="122">
        <f t="shared" si="124"/>
        <v>32</v>
      </c>
      <c r="CI132" s="122">
        <f t="shared" si="124"/>
        <v>195</v>
      </c>
      <c r="CJ132" s="122">
        <f t="shared" si="124"/>
        <v>380</v>
      </c>
      <c r="CK132" s="122">
        <f t="shared" si="124"/>
        <v>704</v>
      </c>
      <c r="CL132" s="122">
        <f t="shared" si="124"/>
        <v>173</v>
      </c>
      <c r="CM132" s="122">
        <f t="shared" si="124"/>
        <v>178</v>
      </c>
      <c r="CN132" s="122">
        <f t="shared" si="124"/>
        <v>5002</v>
      </c>
      <c r="CO132" s="122">
        <f t="shared" si="124"/>
        <v>2846</v>
      </c>
      <c r="CP132" s="122">
        <f t="shared" si="124"/>
        <v>231</v>
      </c>
      <c r="CQ132" s="122">
        <f t="shared" si="124"/>
        <v>437</v>
      </c>
      <c r="CR132" s="122">
        <f t="shared" si="124"/>
        <v>49</v>
      </c>
      <c r="CS132" s="122">
        <f t="shared" si="124"/>
        <v>59</v>
      </c>
      <c r="CT132" s="122">
        <f t="shared" si="124"/>
        <v>53</v>
      </c>
      <c r="CU132" s="122">
        <f t="shared" si="124"/>
        <v>42</v>
      </c>
      <c r="CV132" s="122">
        <f t="shared" si="124"/>
        <v>14</v>
      </c>
      <c r="CW132" s="122">
        <f t="shared" si="124"/>
        <v>43</v>
      </c>
      <c r="CX132" s="122">
        <f t="shared" si="124"/>
        <v>87</v>
      </c>
      <c r="CY132" s="122">
        <f t="shared" si="124"/>
        <v>15</v>
      </c>
      <c r="CZ132" s="122">
        <f t="shared" si="124"/>
        <v>520</v>
      </c>
      <c r="DA132" s="122">
        <f t="shared" si="124"/>
        <v>27</v>
      </c>
      <c r="DB132" s="122">
        <f t="shared" si="124"/>
        <v>28</v>
      </c>
      <c r="DC132" s="122">
        <f t="shared" si="124"/>
        <v>22</v>
      </c>
      <c r="DD132" s="122">
        <f t="shared" si="124"/>
        <v>39</v>
      </c>
      <c r="DE132" s="122">
        <f t="shared" si="124"/>
        <v>70</v>
      </c>
      <c r="DF132" s="122">
        <f t="shared" si="124"/>
        <v>5148</v>
      </c>
      <c r="DG132" s="122">
        <f t="shared" si="124"/>
        <v>20</v>
      </c>
      <c r="DH132" s="122">
        <f t="shared" si="124"/>
        <v>487</v>
      </c>
      <c r="DI132" s="122">
        <f t="shared" si="124"/>
        <v>933</v>
      </c>
      <c r="DJ132" s="122">
        <f t="shared" si="124"/>
        <v>196</v>
      </c>
      <c r="DK132" s="122">
        <f t="shared" si="124"/>
        <v>124</v>
      </c>
      <c r="DL132" s="122">
        <f t="shared" si="124"/>
        <v>1649</v>
      </c>
      <c r="DM132" s="122">
        <f t="shared" si="124"/>
        <v>76</v>
      </c>
      <c r="DN132" s="122">
        <f t="shared" si="124"/>
        <v>380</v>
      </c>
      <c r="DO132" s="122">
        <f t="shared" si="124"/>
        <v>1042</v>
      </c>
      <c r="DP132" s="122">
        <f t="shared" si="124"/>
        <v>36</v>
      </c>
      <c r="DQ132" s="122">
        <f t="shared" si="124"/>
        <v>123</v>
      </c>
      <c r="DR132" s="122">
        <f t="shared" si="124"/>
        <v>611</v>
      </c>
      <c r="DS132" s="122">
        <f t="shared" si="124"/>
        <v>377</v>
      </c>
      <c r="DT132" s="122">
        <f t="shared" si="124"/>
        <v>46</v>
      </c>
      <c r="DU132" s="122">
        <f t="shared" si="124"/>
        <v>111</v>
      </c>
      <c r="DV132" s="122">
        <f t="shared" si="124"/>
        <v>42</v>
      </c>
      <c r="DW132" s="122">
        <f t="shared" si="124"/>
        <v>82</v>
      </c>
      <c r="DX132" s="122">
        <f t="shared" si="124"/>
        <v>30</v>
      </c>
      <c r="DY132" s="122">
        <f t="shared" si="124"/>
        <v>40</v>
      </c>
      <c r="DZ132" s="122">
        <f t="shared" si="124"/>
        <v>146</v>
      </c>
      <c r="EA132" s="122">
        <f t="shared" ref="EA132:FX132" si="125">EA16</f>
        <v>162</v>
      </c>
      <c r="EB132" s="122">
        <f t="shared" si="125"/>
        <v>149</v>
      </c>
      <c r="EC132" s="122">
        <f t="shared" si="125"/>
        <v>62</v>
      </c>
      <c r="ED132" s="122">
        <f t="shared" si="125"/>
        <v>36</v>
      </c>
      <c r="EE132" s="122">
        <f t="shared" si="125"/>
        <v>54</v>
      </c>
      <c r="EF132" s="122">
        <f t="shared" si="125"/>
        <v>566</v>
      </c>
      <c r="EG132" s="122">
        <f t="shared" si="125"/>
        <v>99</v>
      </c>
      <c r="EH132" s="122">
        <f t="shared" si="125"/>
        <v>69</v>
      </c>
      <c r="EI132" s="122">
        <f t="shared" si="125"/>
        <v>7372</v>
      </c>
      <c r="EJ132" s="122">
        <f t="shared" si="125"/>
        <v>2301</v>
      </c>
      <c r="EK132" s="122">
        <f t="shared" si="125"/>
        <v>123</v>
      </c>
      <c r="EL132" s="122">
        <f t="shared" si="125"/>
        <v>101</v>
      </c>
      <c r="EM132" s="122">
        <f t="shared" si="125"/>
        <v>154</v>
      </c>
      <c r="EN132" s="122">
        <f t="shared" si="125"/>
        <v>404</v>
      </c>
      <c r="EO132" s="122">
        <f t="shared" si="125"/>
        <v>79</v>
      </c>
      <c r="EP132" s="122">
        <f t="shared" si="125"/>
        <v>75</v>
      </c>
      <c r="EQ132" s="122">
        <f t="shared" si="125"/>
        <v>215</v>
      </c>
      <c r="ER132" s="122">
        <f t="shared" si="125"/>
        <v>68</v>
      </c>
      <c r="ES132" s="122">
        <f t="shared" si="125"/>
        <v>49</v>
      </c>
      <c r="ET132" s="122">
        <f t="shared" si="125"/>
        <v>86</v>
      </c>
      <c r="EU132" s="122">
        <f t="shared" si="125"/>
        <v>325</v>
      </c>
      <c r="EV132" s="122">
        <f t="shared" si="125"/>
        <v>17</v>
      </c>
      <c r="EW132" s="122">
        <f t="shared" si="125"/>
        <v>99</v>
      </c>
      <c r="EX132" s="122">
        <f t="shared" si="125"/>
        <v>55</v>
      </c>
      <c r="EY132" s="122">
        <f t="shared" si="125"/>
        <v>90</v>
      </c>
      <c r="EZ132" s="122">
        <f t="shared" si="125"/>
        <v>22</v>
      </c>
      <c r="FA132" s="122">
        <f t="shared" si="125"/>
        <v>571</v>
      </c>
      <c r="FB132" s="122">
        <f t="shared" si="125"/>
        <v>94</v>
      </c>
      <c r="FC132" s="122">
        <f t="shared" si="125"/>
        <v>393</v>
      </c>
      <c r="FD132" s="122">
        <f t="shared" si="125"/>
        <v>66</v>
      </c>
      <c r="FE132" s="122">
        <f t="shared" si="125"/>
        <v>29</v>
      </c>
      <c r="FF132" s="122">
        <f t="shared" si="125"/>
        <v>48</v>
      </c>
      <c r="FG132" s="122">
        <f t="shared" si="125"/>
        <v>13</v>
      </c>
      <c r="FH132" s="122">
        <f t="shared" si="125"/>
        <v>26</v>
      </c>
      <c r="FI132" s="122">
        <f t="shared" si="125"/>
        <v>582</v>
      </c>
      <c r="FJ132" s="122">
        <f t="shared" si="125"/>
        <v>356</v>
      </c>
      <c r="FK132" s="122">
        <f t="shared" si="125"/>
        <v>598</v>
      </c>
      <c r="FL132" s="122">
        <f t="shared" si="125"/>
        <v>453</v>
      </c>
      <c r="FM132" s="122">
        <f t="shared" si="125"/>
        <v>517</v>
      </c>
      <c r="FN132" s="122">
        <f t="shared" si="125"/>
        <v>7396</v>
      </c>
      <c r="FO132" s="122">
        <f t="shared" si="125"/>
        <v>268</v>
      </c>
      <c r="FP132" s="122">
        <f t="shared" si="125"/>
        <v>884</v>
      </c>
      <c r="FQ132" s="122">
        <f t="shared" si="125"/>
        <v>195</v>
      </c>
      <c r="FR132" s="122">
        <f t="shared" si="125"/>
        <v>28</v>
      </c>
      <c r="FS132" s="122">
        <f t="shared" si="125"/>
        <v>23</v>
      </c>
      <c r="FT132" s="33">
        <f t="shared" si="125"/>
        <v>15</v>
      </c>
      <c r="FU132" s="122">
        <f t="shared" si="125"/>
        <v>267</v>
      </c>
      <c r="FV132" s="122">
        <f t="shared" si="125"/>
        <v>152</v>
      </c>
      <c r="FW132" s="122">
        <f t="shared" si="125"/>
        <v>58</v>
      </c>
      <c r="FX132" s="122">
        <f t="shared" si="125"/>
        <v>6</v>
      </c>
      <c r="FY132" s="120"/>
      <c r="FZ132" s="122"/>
      <c r="GA132" s="18"/>
      <c r="GB132" s="48"/>
      <c r="GC132" s="48"/>
      <c r="GD132" s="48"/>
      <c r="GE132" s="4"/>
      <c r="GF132" s="4"/>
      <c r="GG132" s="4"/>
      <c r="GH132" s="4"/>
      <c r="GI132" s="4"/>
      <c r="GJ132" s="4"/>
      <c r="GK132" s="4"/>
      <c r="GL132" s="4"/>
      <c r="GM132" s="4"/>
    </row>
    <row r="133" spans="1:256" x14ac:dyDescent="0.25">
      <c r="A133" s="2" t="s">
        <v>449</v>
      </c>
      <c r="B133" s="13" t="s">
        <v>450</v>
      </c>
      <c r="C133" s="122">
        <f t="shared" ref="C133:BN133" si="126">C19</f>
        <v>5145</v>
      </c>
      <c r="D133" s="122">
        <f t="shared" si="126"/>
        <v>26774</v>
      </c>
      <c r="E133" s="122">
        <f t="shared" si="126"/>
        <v>5108</v>
      </c>
      <c r="F133" s="122">
        <f t="shared" si="126"/>
        <v>11451</v>
      </c>
      <c r="G133" s="122">
        <f t="shared" si="126"/>
        <v>624</v>
      </c>
      <c r="H133" s="122">
        <f t="shared" si="126"/>
        <v>579</v>
      </c>
      <c r="I133" s="122">
        <f t="shared" si="126"/>
        <v>6506</v>
      </c>
      <c r="J133" s="122">
        <f t="shared" si="126"/>
        <v>1388</v>
      </c>
      <c r="K133" s="122">
        <f t="shared" si="126"/>
        <v>215</v>
      </c>
      <c r="L133" s="122">
        <f t="shared" si="126"/>
        <v>1529</v>
      </c>
      <c r="M133" s="122">
        <f t="shared" si="126"/>
        <v>802</v>
      </c>
      <c r="N133" s="122">
        <f t="shared" si="126"/>
        <v>33231</v>
      </c>
      <c r="O133" s="122">
        <f t="shared" si="126"/>
        <v>8920</v>
      </c>
      <c r="P133" s="122">
        <f t="shared" si="126"/>
        <v>145</v>
      </c>
      <c r="Q133" s="122">
        <f t="shared" si="126"/>
        <v>25822</v>
      </c>
      <c r="R133" s="122">
        <f t="shared" si="126"/>
        <v>1302</v>
      </c>
      <c r="S133" s="122">
        <f t="shared" si="126"/>
        <v>850</v>
      </c>
      <c r="T133" s="122">
        <f t="shared" si="126"/>
        <v>76</v>
      </c>
      <c r="U133" s="122">
        <f t="shared" si="126"/>
        <v>22</v>
      </c>
      <c r="V133" s="122">
        <f t="shared" si="126"/>
        <v>149</v>
      </c>
      <c r="W133" s="33">
        <f t="shared" si="126"/>
        <v>97</v>
      </c>
      <c r="X133" s="122">
        <f t="shared" si="126"/>
        <v>30</v>
      </c>
      <c r="Y133" s="122">
        <f t="shared" si="126"/>
        <v>299</v>
      </c>
      <c r="Z133" s="122">
        <f t="shared" si="126"/>
        <v>190</v>
      </c>
      <c r="AA133" s="122">
        <f t="shared" si="126"/>
        <v>18931</v>
      </c>
      <c r="AB133" s="122">
        <f t="shared" si="126"/>
        <v>18213</v>
      </c>
      <c r="AC133" s="122">
        <f t="shared" si="126"/>
        <v>514</v>
      </c>
      <c r="AD133" s="122">
        <f t="shared" si="126"/>
        <v>715</v>
      </c>
      <c r="AE133" s="122">
        <f t="shared" si="126"/>
        <v>64</v>
      </c>
      <c r="AF133" s="122">
        <f t="shared" si="126"/>
        <v>145</v>
      </c>
      <c r="AG133" s="122">
        <f t="shared" si="126"/>
        <v>604</v>
      </c>
      <c r="AH133" s="122">
        <f t="shared" si="126"/>
        <v>581</v>
      </c>
      <c r="AI133" s="122">
        <f t="shared" si="126"/>
        <v>230</v>
      </c>
      <c r="AJ133" s="122">
        <f t="shared" si="126"/>
        <v>155</v>
      </c>
      <c r="AK133" s="122">
        <f t="shared" si="126"/>
        <v>149</v>
      </c>
      <c r="AL133" s="122">
        <f t="shared" si="126"/>
        <v>161</v>
      </c>
      <c r="AM133" s="122">
        <f t="shared" si="126"/>
        <v>249</v>
      </c>
      <c r="AN133" s="122">
        <f t="shared" si="126"/>
        <v>199</v>
      </c>
      <c r="AO133" s="122">
        <f t="shared" si="126"/>
        <v>2955</v>
      </c>
      <c r="AP133" s="122">
        <f t="shared" si="126"/>
        <v>57836</v>
      </c>
      <c r="AQ133" s="122">
        <f t="shared" si="126"/>
        <v>176</v>
      </c>
      <c r="AR133" s="122">
        <f t="shared" si="126"/>
        <v>41789</v>
      </c>
      <c r="AS133" s="122">
        <f t="shared" si="126"/>
        <v>4387</v>
      </c>
      <c r="AT133" s="122">
        <f t="shared" si="126"/>
        <v>1501</v>
      </c>
      <c r="AU133" s="122">
        <f t="shared" si="126"/>
        <v>153</v>
      </c>
      <c r="AV133" s="122">
        <f t="shared" si="126"/>
        <v>152</v>
      </c>
      <c r="AW133" s="122">
        <f t="shared" si="126"/>
        <v>132</v>
      </c>
      <c r="AX133" s="122">
        <f t="shared" si="126"/>
        <v>9</v>
      </c>
      <c r="AY133" s="122">
        <f t="shared" si="126"/>
        <v>307</v>
      </c>
      <c r="AZ133" s="122">
        <f t="shared" si="126"/>
        <v>7863</v>
      </c>
      <c r="BA133" s="122">
        <f t="shared" si="126"/>
        <v>5534</v>
      </c>
      <c r="BB133" s="122">
        <f t="shared" si="126"/>
        <v>5073</v>
      </c>
      <c r="BC133" s="122">
        <f t="shared" si="126"/>
        <v>18648</v>
      </c>
      <c r="BD133" s="122">
        <f t="shared" si="126"/>
        <v>3080</v>
      </c>
      <c r="BE133" s="122">
        <f t="shared" si="126"/>
        <v>827</v>
      </c>
      <c r="BF133" s="122">
        <f t="shared" si="126"/>
        <v>14386</v>
      </c>
      <c r="BG133" s="122">
        <f t="shared" si="126"/>
        <v>681</v>
      </c>
      <c r="BH133" s="122">
        <f t="shared" si="126"/>
        <v>334</v>
      </c>
      <c r="BI133" s="122">
        <f t="shared" si="126"/>
        <v>176</v>
      </c>
      <c r="BJ133" s="122">
        <f t="shared" si="126"/>
        <v>3546</v>
      </c>
      <c r="BK133" s="122">
        <f t="shared" si="126"/>
        <v>10389</v>
      </c>
      <c r="BL133" s="122">
        <f t="shared" si="126"/>
        <v>85</v>
      </c>
      <c r="BM133" s="122">
        <f t="shared" si="126"/>
        <v>220</v>
      </c>
      <c r="BN133" s="122">
        <f t="shared" si="126"/>
        <v>2249</v>
      </c>
      <c r="BO133" s="122">
        <f t="shared" ref="BO133:DZ133" si="127">BO19</f>
        <v>860</v>
      </c>
      <c r="BP133" s="122">
        <f t="shared" si="127"/>
        <v>140</v>
      </c>
      <c r="BQ133" s="122">
        <f t="shared" si="127"/>
        <v>3684</v>
      </c>
      <c r="BR133" s="122">
        <f t="shared" si="127"/>
        <v>2979</v>
      </c>
      <c r="BS133" s="122">
        <f t="shared" si="127"/>
        <v>607</v>
      </c>
      <c r="BT133" s="122">
        <f t="shared" si="127"/>
        <v>273</v>
      </c>
      <c r="BU133" s="122">
        <f t="shared" si="127"/>
        <v>271</v>
      </c>
      <c r="BV133" s="122">
        <f t="shared" si="127"/>
        <v>792</v>
      </c>
      <c r="BW133" s="122">
        <f t="shared" si="127"/>
        <v>1212</v>
      </c>
      <c r="BX133" s="122">
        <f t="shared" si="127"/>
        <v>51</v>
      </c>
      <c r="BY133" s="122">
        <f t="shared" si="127"/>
        <v>325</v>
      </c>
      <c r="BZ133" s="122">
        <f t="shared" si="127"/>
        <v>126</v>
      </c>
      <c r="CA133" s="122">
        <f t="shared" si="127"/>
        <v>115</v>
      </c>
      <c r="CB133" s="122">
        <f t="shared" si="127"/>
        <v>51012</v>
      </c>
      <c r="CC133" s="122">
        <f t="shared" si="127"/>
        <v>92</v>
      </c>
      <c r="CD133" s="122">
        <f t="shared" si="127"/>
        <v>37</v>
      </c>
      <c r="CE133" s="122">
        <f t="shared" si="127"/>
        <v>110</v>
      </c>
      <c r="CF133" s="122">
        <f t="shared" si="127"/>
        <v>52</v>
      </c>
      <c r="CG133" s="122">
        <f t="shared" si="127"/>
        <v>120</v>
      </c>
      <c r="CH133" s="122">
        <f t="shared" si="127"/>
        <v>65</v>
      </c>
      <c r="CI133" s="122">
        <f t="shared" si="127"/>
        <v>424</v>
      </c>
      <c r="CJ133" s="122">
        <f t="shared" si="127"/>
        <v>879</v>
      </c>
      <c r="CK133" s="122">
        <f t="shared" si="127"/>
        <v>3116</v>
      </c>
      <c r="CL133" s="122">
        <f t="shared" si="127"/>
        <v>808</v>
      </c>
      <c r="CM133" s="122">
        <f t="shared" si="127"/>
        <v>510</v>
      </c>
      <c r="CN133" s="122">
        <f t="shared" si="127"/>
        <v>18397</v>
      </c>
      <c r="CO133" s="122">
        <f t="shared" si="127"/>
        <v>9461</v>
      </c>
      <c r="CP133" s="122">
        <f t="shared" si="127"/>
        <v>678</v>
      </c>
      <c r="CQ133" s="122">
        <f t="shared" si="127"/>
        <v>681</v>
      </c>
      <c r="CR133" s="122">
        <f t="shared" si="127"/>
        <v>114</v>
      </c>
      <c r="CS133" s="122">
        <f t="shared" si="127"/>
        <v>227</v>
      </c>
      <c r="CT133" s="122">
        <f t="shared" si="127"/>
        <v>74</v>
      </c>
      <c r="CU133" s="122">
        <f t="shared" si="127"/>
        <v>257</v>
      </c>
      <c r="CV133" s="122">
        <f t="shared" si="127"/>
        <v>36</v>
      </c>
      <c r="CW133" s="122">
        <f t="shared" si="127"/>
        <v>110</v>
      </c>
      <c r="CX133" s="122">
        <f t="shared" si="127"/>
        <v>302</v>
      </c>
      <c r="CY133" s="122">
        <f t="shared" si="127"/>
        <v>26</v>
      </c>
      <c r="CZ133" s="122">
        <f t="shared" si="127"/>
        <v>1298</v>
      </c>
      <c r="DA133" s="122">
        <f t="shared" si="127"/>
        <v>99</v>
      </c>
      <c r="DB133" s="122">
        <f t="shared" si="127"/>
        <v>194</v>
      </c>
      <c r="DC133" s="122">
        <f t="shared" si="127"/>
        <v>95</v>
      </c>
      <c r="DD133" s="122">
        <f t="shared" si="127"/>
        <v>96</v>
      </c>
      <c r="DE133" s="122">
        <f t="shared" si="127"/>
        <v>207</v>
      </c>
      <c r="DF133" s="122">
        <f t="shared" si="127"/>
        <v>13732</v>
      </c>
      <c r="DG133" s="122">
        <f t="shared" si="127"/>
        <v>60</v>
      </c>
      <c r="DH133" s="122">
        <f t="shared" si="127"/>
        <v>1319</v>
      </c>
      <c r="DI133" s="122">
        <f t="shared" si="127"/>
        <v>1618</v>
      </c>
      <c r="DJ133" s="122">
        <f t="shared" si="127"/>
        <v>465</v>
      </c>
      <c r="DK133" s="122">
        <f t="shared" si="127"/>
        <v>275</v>
      </c>
      <c r="DL133" s="122">
        <f t="shared" si="127"/>
        <v>3465</v>
      </c>
      <c r="DM133" s="122">
        <f t="shared" si="127"/>
        <v>159</v>
      </c>
      <c r="DN133" s="122">
        <f t="shared" si="127"/>
        <v>857</v>
      </c>
      <c r="DO133" s="122">
        <f t="shared" si="127"/>
        <v>1776</v>
      </c>
      <c r="DP133" s="122">
        <f t="shared" si="127"/>
        <v>145</v>
      </c>
      <c r="DQ133" s="122">
        <f t="shared" si="127"/>
        <v>404</v>
      </c>
      <c r="DR133" s="122">
        <f t="shared" si="127"/>
        <v>853</v>
      </c>
      <c r="DS133" s="122">
        <f t="shared" si="127"/>
        <v>513</v>
      </c>
      <c r="DT133" s="122">
        <f t="shared" si="127"/>
        <v>77</v>
      </c>
      <c r="DU133" s="122">
        <f t="shared" si="127"/>
        <v>256</v>
      </c>
      <c r="DV133" s="122">
        <f t="shared" si="127"/>
        <v>124</v>
      </c>
      <c r="DW133" s="122">
        <f t="shared" si="127"/>
        <v>223</v>
      </c>
      <c r="DX133" s="122">
        <f t="shared" si="127"/>
        <v>110</v>
      </c>
      <c r="DY133" s="122">
        <f t="shared" si="127"/>
        <v>218</v>
      </c>
      <c r="DZ133" s="122">
        <f t="shared" si="127"/>
        <v>669</v>
      </c>
      <c r="EA133" s="122">
        <f t="shared" ref="EA133:FX133" si="128">EA19</f>
        <v>411</v>
      </c>
      <c r="EB133" s="122">
        <f t="shared" si="128"/>
        <v>360</v>
      </c>
      <c r="EC133" s="122">
        <f t="shared" si="128"/>
        <v>198</v>
      </c>
      <c r="ED133" s="122">
        <f t="shared" si="128"/>
        <v>1019</v>
      </c>
      <c r="EE133" s="122">
        <f t="shared" si="128"/>
        <v>112</v>
      </c>
      <c r="EF133" s="122">
        <f t="shared" si="128"/>
        <v>933</v>
      </c>
      <c r="EG133" s="122">
        <f t="shared" si="128"/>
        <v>186</v>
      </c>
      <c r="EH133" s="122">
        <f t="shared" si="128"/>
        <v>205</v>
      </c>
      <c r="EI133" s="122">
        <f t="shared" si="128"/>
        <v>10759</v>
      </c>
      <c r="EJ133" s="122">
        <f t="shared" si="128"/>
        <v>5773</v>
      </c>
      <c r="EK133" s="122">
        <f t="shared" si="128"/>
        <v>411</v>
      </c>
      <c r="EL133" s="122">
        <f t="shared" si="128"/>
        <v>337</v>
      </c>
      <c r="EM133" s="122">
        <f t="shared" si="128"/>
        <v>262</v>
      </c>
      <c r="EN133" s="122">
        <f t="shared" si="128"/>
        <v>646</v>
      </c>
      <c r="EO133" s="122">
        <f t="shared" si="128"/>
        <v>259</v>
      </c>
      <c r="EP133" s="122">
        <f t="shared" si="128"/>
        <v>280</v>
      </c>
      <c r="EQ133" s="122">
        <f t="shared" si="128"/>
        <v>1544</v>
      </c>
      <c r="ER133" s="122">
        <f t="shared" si="128"/>
        <v>221</v>
      </c>
      <c r="ES133" s="122">
        <f t="shared" si="128"/>
        <v>92</v>
      </c>
      <c r="ET133" s="122">
        <f t="shared" si="128"/>
        <v>114</v>
      </c>
      <c r="EU133" s="122">
        <f t="shared" si="128"/>
        <v>378</v>
      </c>
      <c r="EV133" s="122">
        <f t="shared" si="128"/>
        <v>41</v>
      </c>
      <c r="EW133" s="122">
        <f t="shared" si="128"/>
        <v>579</v>
      </c>
      <c r="EX133" s="122">
        <f t="shared" si="128"/>
        <v>171</v>
      </c>
      <c r="EY133" s="122">
        <f t="shared" si="128"/>
        <v>284</v>
      </c>
      <c r="EZ133" s="122">
        <f t="shared" si="128"/>
        <v>61</v>
      </c>
      <c r="FA133" s="122">
        <f t="shared" si="128"/>
        <v>2082</v>
      </c>
      <c r="FB133" s="122">
        <f t="shared" si="128"/>
        <v>183</v>
      </c>
      <c r="FC133" s="122">
        <f t="shared" si="128"/>
        <v>1376</v>
      </c>
      <c r="FD133" s="122">
        <f t="shared" si="128"/>
        <v>195</v>
      </c>
      <c r="FE133" s="122">
        <f t="shared" si="128"/>
        <v>71</v>
      </c>
      <c r="FF133" s="122">
        <f t="shared" si="128"/>
        <v>138</v>
      </c>
      <c r="FG133" s="122">
        <f t="shared" si="128"/>
        <v>67</v>
      </c>
      <c r="FH133" s="122">
        <f t="shared" si="128"/>
        <v>52</v>
      </c>
      <c r="FI133" s="122">
        <f t="shared" si="128"/>
        <v>1184</v>
      </c>
      <c r="FJ133" s="122">
        <f t="shared" si="128"/>
        <v>1385</v>
      </c>
      <c r="FK133" s="122">
        <f t="shared" si="128"/>
        <v>1531</v>
      </c>
      <c r="FL133" s="122">
        <f t="shared" si="128"/>
        <v>3803</v>
      </c>
      <c r="FM133" s="122">
        <f t="shared" si="128"/>
        <v>2396</v>
      </c>
      <c r="FN133" s="122">
        <f t="shared" si="128"/>
        <v>13503</v>
      </c>
      <c r="FO133" s="122">
        <f t="shared" si="128"/>
        <v>692</v>
      </c>
      <c r="FP133" s="122">
        <f t="shared" si="128"/>
        <v>1418</v>
      </c>
      <c r="FQ133" s="122">
        <f t="shared" si="128"/>
        <v>485</v>
      </c>
      <c r="FR133" s="122">
        <f t="shared" si="128"/>
        <v>94</v>
      </c>
      <c r="FS133" s="122">
        <f t="shared" si="128"/>
        <v>115</v>
      </c>
      <c r="FT133" s="33">
        <f t="shared" si="128"/>
        <v>43</v>
      </c>
      <c r="FU133" s="122">
        <f t="shared" si="128"/>
        <v>499</v>
      </c>
      <c r="FV133" s="122">
        <f t="shared" si="128"/>
        <v>404</v>
      </c>
      <c r="FW133" s="122">
        <f t="shared" si="128"/>
        <v>152</v>
      </c>
      <c r="FX133" s="122">
        <f t="shared" si="128"/>
        <v>43</v>
      </c>
      <c r="FY133" s="99"/>
      <c r="FZ133" s="122"/>
      <c r="GA133" s="31"/>
      <c r="GB133" s="48"/>
      <c r="GC133" s="48"/>
      <c r="GD133" s="48"/>
      <c r="GE133" s="4"/>
      <c r="GF133" s="4"/>
      <c r="GG133" s="4"/>
      <c r="GH133" s="4"/>
      <c r="GI133" s="4"/>
      <c r="GJ133" s="4"/>
      <c r="GK133" s="4"/>
      <c r="GL133" s="4"/>
      <c r="GM133" s="4"/>
      <c r="GN133" s="17"/>
      <c r="GO133" s="17"/>
      <c r="GP133" s="17"/>
      <c r="GQ133" s="17"/>
      <c r="GR133" s="17"/>
      <c r="GS133" s="17"/>
      <c r="GT133" s="17"/>
      <c r="GU133" s="17"/>
      <c r="GV133" s="17"/>
      <c r="GW133" s="17"/>
      <c r="GX133" s="17"/>
      <c r="GY133" s="17"/>
      <c r="GZ133" s="17"/>
      <c r="HA133" s="17"/>
      <c r="HB133" s="17"/>
      <c r="HC133" s="17"/>
      <c r="HD133" s="17"/>
      <c r="HE133" s="17"/>
      <c r="HF133" s="17"/>
      <c r="HG133" s="17"/>
      <c r="HH133" s="17"/>
      <c r="HI133" s="17"/>
      <c r="HJ133" s="17"/>
      <c r="HK133" s="17"/>
      <c r="HL133" s="17"/>
      <c r="HM133" s="17"/>
      <c r="HN133" s="17"/>
      <c r="HO133" s="17"/>
      <c r="HP133" s="17"/>
      <c r="HQ133" s="17"/>
      <c r="HR133" s="17"/>
      <c r="HS133" s="17"/>
      <c r="HT133" s="17"/>
      <c r="HU133" s="17"/>
      <c r="HV133" s="17"/>
      <c r="HW133" s="17"/>
      <c r="HX133" s="17"/>
      <c r="HY133" s="17"/>
      <c r="HZ133" s="17"/>
      <c r="IA133" s="17"/>
      <c r="IB133" s="17"/>
      <c r="IC133" s="17"/>
      <c r="ID133" s="17"/>
      <c r="IE133" s="17"/>
      <c r="IF133" s="17"/>
      <c r="IG133" s="17"/>
      <c r="IH133" s="17"/>
      <c r="II133" s="17"/>
      <c r="IJ133" s="17"/>
      <c r="IK133" s="17"/>
      <c r="IL133" s="17"/>
      <c r="IM133" s="17"/>
      <c r="IN133" s="17"/>
      <c r="IO133" s="17"/>
      <c r="IP133" s="17"/>
      <c r="IQ133" s="17"/>
      <c r="IR133" s="17"/>
      <c r="IS133" s="17"/>
      <c r="IT133" s="17"/>
      <c r="IU133" s="17"/>
      <c r="IV133" s="17"/>
    </row>
    <row r="134" spans="1:256" x14ac:dyDescent="0.25">
      <c r="A134" s="3" t="s">
        <v>451</v>
      </c>
      <c r="B134" s="13" t="s">
        <v>452</v>
      </c>
      <c r="C134" s="123">
        <f t="shared" ref="C134:BN134" si="129">ROUND(C132/C133,4)</f>
        <v>0.51990000000000003</v>
      </c>
      <c r="D134" s="123">
        <f t="shared" si="129"/>
        <v>0.32940000000000003</v>
      </c>
      <c r="E134" s="123">
        <f t="shared" si="129"/>
        <v>0.68740000000000001</v>
      </c>
      <c r="F134" s="123">
        <f t="shared" si="129"/>
        <v>0.31590000000000001</v>
      </c>
      <c r="G134" s="123">
        <f t="shared" si="129"/>
        <v>0.28849999999999998</v>
      </c>
      <c r="H134" s="123">
        <f t="shared" si="129"/>
        <v>0.20380000000000001</v>
      </c>
      <c r="I134" s="123">
        <f t="shared" si="129"/>
        <v>0.69869999999999999</v>
      </c>
      <c r="J134" s="123">
        <f t="shared" si="129"/>
        <v>0.62029999999999996</v>
      </c>
      <c r="K134" s="123">
        <f t="shared" si="129"/>
        <v>0.4698</v>
      </c>
      <c r="L134" s="123">
        <f t="shared" si="129"/>
        <v>0.56179999999999997</v>
      </c>
      <c r="M134" s="123">
        <f t="shared" si="129"/>
        <v>0.87529999999999997</v>
      </c>
      <c r="N134" s="123">
        <f t="shared" si="129"/>
        <v>0.24440000000000001</v>
      </c>
      <c r="O134" s="123">
        <f t="shared" si="129"/>
        <v>0.17399999999999999</v>
      </c>
      <c r="P134" s="123">
        <f t="shared" si="129"/>
        <v>0.37930000000000003</v>
      </c>
      <c r="Q134" s="123">
        <f t="shared" si="129"/>
        <v>0.6391</v>
      </c>
      <c r="R134" s="123">
        <f t="shared" si="129"/>
        <v>0.1129</v>
      </c>
      <c r="S134" s="123">
        <f t="shared" si="129"/>
        <v>0.43290000000000001</v>
      </c>
      <c r="T134" s="123">
        <f t="shared" si="129"/>
        <v>0.34210000000000002</v>
      </c>
      <c r="U134" s="123">
        <f t="shared" si="129"/>
        <v>0.59089999999999998</v>
      </c>
      <c r="V134" s="123">
        <f t="shared" si="129"/>
        <v>0.5101</v>
      </c>
      <c r="W134" s="124">
        <f t="shared" si="129"/>
        <v>0.47420000000000001</v>
      </c>
      <c r="X134" s="123">
        <f t="shared" si="129"/>
        <v>0.5</v>
      </c>
      <c r="Y134" s="123">
        <f t="shared" si="129"/>
        <v>0.68559999999999999</v>
      </c>
      <c r="Z134" s="123">
        <f t="shared" si="129"/>
        <v>0.44209999999999999</v>
      </c>
      <c r="AA134" s="123">
        <f t="shared" si="129"/>
        <v>0.26319999999999999</v>
      </c>
      <c r="AB134" s="123">
        <f t="shared" si="129"/>
        <v>0.18060000000000001</v>
      </c>
      <c r="AC134" s="123">
        <f t="shared" si="129"/>
        <v>0.25290000000000001</v>
      </c>
      <c r="AD134" s="123">
        <f t="shared" si="129"/>
        <v>0.2853</v>
      </c>
      <c r="AE134" s="123">
        <f t="shared" si="129"/>
        <v>0.2969</v>
      </c>
      <c r="AF134" s="123">
        <f t="shared" si="129"/>
        <v>0.2414</v>
      </c>
      <c r="AG134" s="123">
        <f t="shared" si="129"/>
        <v>0.20030000000000001</v>
      </c>
      <c r="AH134" s="123">
        <f t="shared" si="129"/>
        <v>0.47849999999999998</v>
      </c>
      <c r="AI134" s="123">
        <f t="shared" si="129"/>
        <v>0.42170000000000002</v>
      </c>
      <c r="AJ134" s="123">
        <f t="shared" si="129"/>
        <v>0.66449999999999998</v>
      </c>
      <c r="AK134" s="123">
        <f t="shared" si="129"/>
        <v>0.75839999999999996</v>
      </c>
      <c r="AL134" s="123">
        <f t="shared" si="129"/>
        <v>0.66459999999999997</v>
      </c>
      <c r="AM134" s="123">
        <f t="shared" si="129"/>
        <v>0.64659999999999995</v>
      </c>
      <c r="AN134" s="123">
        <f t="shared" si="129"/>
        <v>0.43219999999999997</v>
      </c>
      <c r="AO134" s="123">
        <f t="shared" si="129"/>
        <v>0.4582</v>
      </c>
      <c r="AP134" s="123">
        <f t="shared" si="129"/>
        <v>0.6</v>
      </c>
      <c r="AQ134" s="123">
        <f t="shared" si="129"/>
        <v>0.35799999999999998</v>
      </c>
      <c r="AR134" s="123">
        <f t="shared" si="129"/>
        <v>9.6699999999999994E-2</v>
      </c>
      <c r="AS134" s="123">
        <f t="shared" si="129"/>
        <v>0.30499999999999999</v>
      </c>
      <c r="AT134" s="123">
        <f t="shared" si="129"/>
        <v>0.12989999999999999</v>
      </c>
      <c r="AU134" s="123">
        <f t="shared" si="129"/>
        <v>0.28100000000000003</v>
      </c>
      <c r="AV134" s="123">
        <f t="shared" si="129"/>
        <v>0.32240000000000002</v>
      </c>
      <c r="AW134" s="123">
        <f t="shared" si="129"/>
        <v>0.26519999999999999</v>
      </c>
      <c r="AX134" s="123">
        <f t="shared" si="129"/>
        <v>0.55559999999999998</v>
      </c>
      <c r="AY134" s="123">
        <f t="shared" si="129"/>
        <v>0.40389999999999998</v>
      </c>
      <c r="AZ134" s="123">
        <f t="shared" si="129"/>
        <v>0.64239999999999997</v>
      </c>
      <c r="BA134" s="123">
        <f t="shared" si="129"/>
        <v>0.37080000000000002</v>
      </c>
      <c r="BB134" s="123">
        <f t="shared" si="129"/>
        <v>0.3251</v>
      </c>
      <c r="BC134" s="123">
        <f t="shared" si="129"/>
        <v>0.51449999999999996</v>
      </c>
      <c r="BD134" s="123">
        <f t="shared" si="129"/>
        <v>0.125</v>
      </c>
      <c r="BE134" s="123">
        <f t="shared" si="129"/>
        <v>0.27089999999999997</v>
      </c>
      <c r="BF134" s="123">
        <f t="shared" si="129"/>
        <v>9.5500000000000002E-2</v>
      </c>
      <c r="BG134" s="123">
        <f t="shared" si="129"/>
        <v>0.53300000000000003</v>
      </c>
      <c r="BH134" s="123">
        <f t="shared" si="129"/>
        <v>0.22750000000000001</v>
      </c>
      <c r="BI134" s="123">
        <f t="shared" si="129"/>
        <v>0.51139999999999997</v>
      </c>
      <c r="BJ134" s="123">
        <f t="shared" si="129"/>
        <v>7.9500000000000001E-2</v>
      </c>
      <c r="BK134" s="123">
        <f t="shared" si="129"/>
        <v>0.23810000000000001</v>
      </c>
      <c r="BL134" s="123">
        <f t="shared" si="129"/>
        <v>0.45879999999999999</v>
      </c>
      <c r="BM134" s="123">
        <f t="shared" si="129"/>
        <v>0.4</v>
      </c>
      <c r="BN134" s="123">
        <f t="shared" si="129"/>
        <v>0.47489999999999999</v>
      </c>
      <c r="BO134" s="123">
        <f t="shared" ref="BO134:DZ134" si="130">ROUND(BO132/BO133,4)</f>
        <v>0.45350000000000001</v>
      </c>
      <c r="BP134" s="123">
        <f t="shared" si="130"/>
        <v>0.43569999999999998</v>
      </c>
      <c r="BQ134" s="123">
        <f t="shared" si="130"/>
        <v>0.34499999999999997</v>
      </c>
      <c r="BR134" s="123">
        <f t="shared" si="130"/>
        <v>0.44140000000000001</v>
      </c>
      <c r="BS134" s="123">
        <f t="shared" si="130"/>
        <v>0.37890000000000001</v>
      </c>
      <c r="BT134" s="123">
        <f t="shared" si="130"/>
        <v>0.20880000000000001</v>
      </c>
      <c r="BU134" s="123">
        <f t="shared" si="130"/>
        <v>0.34320000000000001</v>
      </c>
      <c r="BV134" s="123">
        <f t="shared" si="130"/>
        <v>0.2298</v>
      </c>
      <c r="BW134" s="123">
        <f t="shared" si="130"/>
        <v>0.2145</v>
      </c>
      <c r="BX134" s="123">
        <f t="shared" si="130"/>
        <v>0.23530000000000001</v>
      </c>
      <c r="BY134" s="123">
        <f t="shared" si="130"/>
        <v>0.71079999999999999</v>
      </c>
      <c r="BZ134" s="123">
        <f t="shared" si="130"/>
        <v>0.44440000000000002</v>
      </c>
      <c r="CA134" s="123">
        <f t="shared" si="130"/>
        <v>0.39129999999999998</v>
      </c>
      <c r="CB134" s="123">
        <f t="shared" si="130"/>
        <v>0.26500000000000001</v>
      </c>
      <c r="CC134" s="123">
        <f t="shared" si="130"/>
        <v>0.28260000000000002</v>
      </c>
      <c r="CD134" s="123">
        <f t="shared" si="130"/>
        <v>0.29730000000000001</v>
      </c>
      <c r="CE134" s="123">
        <f t="shared" si="130"/>
        <v>0.41820000000000002</v>
      </c>
      <c r="CF134" s="123">
        <f t="shared" si="130"/>
        <v>0.34620000000000001</v>
      </c>
      <c r="CG134" s="123">
        <f t="shared" si="130"/>
        <v>0.4083</v>
      </c>
      <c r="CH134" s="123">
        <f t="shared" si="130"/>
        <v>0.49230000000000002</v>
      </c>
      <c r="CI134" s="123">
        <f t="shared" si="130"/>
        <v>0.45989999999999998</v>
      </c>
      <c r="CJ134" s="123">
        <f t="shared" si="130"/>
        <v>0.43230000000000002</v>
      </c>
      <c r="CK134" s="123">
        <f t="shared" si="130"/>
        <v>0.22589999999999999</v>
      </c>
      <c r="CL134" s="123">
        <f t="shared" si="130"/>
        <v>0.21410000000000001</v>
      </c>
      <c r="CM134" s="123">
        <f t="shared" si="130"/>
        <v>0.34899999999999998</v>
      </c>
      <c r="CN134" s="123">
        <f t="shared" si="130"/>
        <v>0.27189999999999998</v>
      </c>
      <c r="CO134" s="123">
        <f t="shared" si="130"/>
        <v>0.30080000000000001</v>
      </c>
      <c r="CP134" s="123">
        <f t="shared" si="130"/>
        <v>0.3407</v>
      </c>
      <c r="CQ134" s="123">
        <f t="shared" si="130"/>
        <v>0.64170000000000005</v>
      </c>
      <c r="CR134" s="123">
        <f t="shared" si="130"/>
        <v>0.42980000000000002</v>
      </c>
      <c r="CS134" s="123">
        <f t="shared" si="130"/>
        <v>0.25990000000000002</v>
      </c>
      <c r="CT134" s="123">
        <f t="shared" si="130"/>
        <v>0.71619999999999995</v>
      </c>
      <c r="CU134" s="123">
        <f t="shared" si="130"/>
        <v>0.16339999999999999</v>
      </c>
      <c r="CV134" s="123">
        <f t="shared" si="130"/>
        <v>0.38890000000000002</v>
      </c>
      <c r="CW134" s="123">
        <f t="shared" si="130"/>
        <v>0.39090000000000003</v>
      </c>
      <c r="CX134" s="123">
        <f t="shared" si="130"/>
        <v>0.28810000000000002</v>
      </c>
      <c r="CY134" s="123">
        <f t="shared" si="130"/>
        <v>0.57689999999999997</v>
      </c>
      <c r="CZ134" s="123">
        <f t="shared" si="130"/>
        <v>0.40060000000000001</v>
      </c>
      <c r="DA134" s="123">
        <f t="shared" si="130"/>
        <v>0.2727</v>
      </c>
      <c r="DB134" s="123">
        <f t="shared" si="130"/>
        <v>0.14430000000000001</v>
      </c>
      <c r="DC134" s="123">
        <f t="shared" si="130"/>
        <v>0.2316</v>
      </c>
      <c r="DD134" s="123">
        <f t="shared" si="130"/>
        <v>0.40629999999999999</v>
      </c>
      <c r="DE134" s="123">
        <f t="shared" si="130"/>
        <v>0.3382</v>
      </c>
      <c r="DF134" s="123">
        <f t="shared" si="130"/>
        <v>0.37490000000000001</v>
      </c>
      <c r="DG134" s="123">
        <f t="shared" si="130"/>
        <v>0.33329999999999999</v>
      </c>
      <c r="DH134" s="123">
        <f t="shared" si="130"/>
        <v>0.36919999999999997</v>
      </c>
      <c r="DI134" s="123">
        <f t="shared" si="130"/>
        <v>0.5766</v>
      </c>
      <c r="DJ134" s="123">
        <f t="shared" si="130"/>
        <v>0.42149999999999999</v>
      </c>
      <c r="DK134" s="123">
        <f t="shared" si="130"/>
        <v>0.45090000000000002</v>
      </c>
      <c r="DL134" s="123">
        <f t="shared" si="130"/>
        <v>0.47589999999999999</v>
      </c>
      <c r="DM134" s="123">
        <f t="shared" si="130"/>
        <v>0.47799999999999998</v>
      </c>
      <c r="DN134" s="123">
        <f t="shared" si="130"/>
        <v>0.44340000000000002</v>
      </c>
      <c r="DO134" s="123">
        <f t="shared" si="130"/>
        <v>0.5867</v>
      </c>
      <c r="DP134" s="123">
        <f t="shared" si="130"/>
        <v>0.24829999999999999</v>
      </c>
      <c r="DQ134" s="123">
        <f t="shared" si="130"/>
        <v>0.30449999999999999</v>
      </c>
      <c r="DR134" s="123">
        <f t="shared" si="130"/>
        <v>0.71630000000000005</v>
      </c>
      <c r="DS134" s="123">
        <f t="shared" si="130"/>
        <v>0.7349</v>
      </c>
      <c r="DT134" s="123">
        <f t="shared" si="130"/>
        <v>0.59740000000000004</v>
      </c>
      <c r="DU134" s="123">
        <f t="shared" si="130"/>
        <v>0.43359999999999999</v>
      </c>
      <c r="DV134" s="123">
        <f t="shared" si="130"/>
        <v>0.3387</v>
      </c>
      <c r="DW134" s="123">
        <f t="shared" si="130"/>
        <v>0.36770000000000003</v>
      </c>
      <c r="DX134" s="123">
        <f t="shared" si="130"/>
        <v>0.2727</v>
      </c>
      <c r="DY134" s="123">
        <f t="shared" si="130"/>
        <v>0.1835</v>
      </c>
      <c r="DZ134" s="123">
        <f t="shared" si="130"/>
        <v>0.21820000000000001</v>
      </c>
      <c r="EA134" s="123">
        <f t="shared" ref="EA134:FX134" si="131">ROUND(EA132/EA133,4)</f>
        <v>0.39419999999999999</v>
      </c>
      <c r="EB134" s="123">
        <f t="shared" si="131"/>
        <v>0.41389999999999999</v>
      </c>
      <c r="EC134" s="123">
        <f t="shared" si="131"/>
        <v>0.31309999999999999</v>
      </c>
      <c r="ED134" s="123">
        <f t="shared" si="131"/>
        <v>3.5299999999999998E-2</v>
      </c>
      <c r="EE134" s="123">
        <f t="shared" si="131"/>
        <v>0.48209999999999997</v>
      </c>
      <c r="EF134" s="123">
        <f t="shared" si="131"/>
        <v>0.60660000000000003</v>
      </c>
      <c r="EG134" s="123">
        <f t="shared" si="131"/>
        <v>0.5323</v>
      </c>
      <c r="EH134" s="123">
        <f t="shared" si="131"/>
        <v>0.33660000000000001</v>
      </c>
      <c r="EI134" s="123">
        <f t="shared" si="131"/>
        <v>0.68520000000000003</v>
      </c>
      <c r="EJ134" s="123">
        <f t="shared" si="131"/>
        <v>0.39860000000000001</v>
      </c>
      <c r="EK134" s="123">
        <f t="shared" si="131"/>
        <v>0.29930000000000001</v>
      </c>
      <c r="EL134" s="123">
        <f t="shared" si="131"/>
        <v>0.29970000000000002</v>
      </c>
      <c r="EM134" s="123">
        <f t="shared" si="131"/>
        <v>0.58779999999999999</v>
      </c>
      <c r="EN134" s="123">
        <f t="shared" si="131"/>
        <v>0.62539999999999996</v>
      </c>
      <c r="EO134" s="123">
        <f t="shared" si="131"/>
        <v>0.30499999999999999</v>
      </c>
      <c r="EP134" s="123">
        <f t="shared" si="131"/>
        <v>0.26790000000000003</v>
      </c>
      <c r="EQ134" s="123">
        <f t="shared" si="131"/>
        <v>0.13919999999999999</v>
      </c>
      <c r="ER134" s="123">
        <f t="shared" si="131"/>
        <v>0.30769999999999997</v>
      </c>
      <c r="ES134" s="123">
        <f t="shared" si="131"/>
        <v>0.53259999999999996</v>
      </c>
      <c r="ET134" s="123">
        <f t="shared" si="131"/>
        <v>0.75439999999999996</v>
      </c>
      <c r="EU134" s="123">
        <f t="shared" si="131"/>
        <v>0.85980000000000001</v>
      </c>
      <c r="EV134" s="123">
        <f t="shared" si="131"/>
        <v>0.41460000000000002</v>
      </c>
      <c r="EW134" s="123">
        <f t="shared" si="131"/>
        <v>0.17100000000000001</v>
      </c>
      <c r="EX134" s="123">
        <f t="shared" si="131"/>
        <v>0.3216</v>
      </c>
      <c r="EY134" s="123">
        <f t="shared" si="131"/>
        <v>0.31690000000000002</v>
      </c>
      <c r="EZ134" s="123">
        <f t="shared" si="131"/>
        <v>0.36070000000000002</v>
      </c>
      <c r="FA134" s="123">
        <f t="shared" si="131"/>
        <v>0.27429999999999999</v>
      </c>
      <c r="FB134" s="123">
        <f t="shared" si="131"/>
        <v>0.51370000000000005</v>
      </c>
      <c r="FC134" s="123">
        <f t="shared" si="131"/>
        <v>0.28560000000000002</v>
      </c>
      <c r="FD134" s="123">
        <f t="shared" si="131"/>
        <v>0.33850000000000002</v>
      </c>
      <c r="FE134" s="123">
        <f t="shared" si="131"/>
        <v>0.40849999999999997</v>
      </c>
      <c r="FF134" s="123">
        <f t="shared" si="131"/>
        <v>0.3478</v>
      </c>
      <c r="FG134" s="123">
        <f t="shared" si="131"/>
        <v>0.19400000000000001</v>
      </c>
      <c r="FH134" s="123">
        <f t="shared" si="131"/>
        <v>0.5</v>
      </c>
      <c r="FI134" s="123">
        <f t="shared" si="131"/>
        <v>0.49159999999999998</v>
      </c>
      <c r="FJ134" s="123">
        <f t="shared" si="131"/>
        <v>0.25700000000000001</v>
      </c>
      <c r="FK134" s="123">
        <f t="shared" si="131"/>
        <v>0.3906</v>
      </c>
      <c r="FL134" s="123">
        <f t="shared" si="131"/>
        <v>0.1191</v>
      </c>
      <c r="FM134" s="123">
        <f t="shared" si="131"/>
        <v>0.21579999999999999</v>
      </c>
      <c r="FN134" s="123">
        <f t="shared" si="131"/>
        <v>0.54769999999999996</v>
      </c>
      <c r="FO134" s="123">
        <f t="shared" si="131"/>
        <v>0.38729999999999998</v>
      </c>
      <c r="FP134" s="123">
        <f t="shared" si="131"/>
        <v>0.62339999999999995</v>
      </c>
      <c r="FQ134" s="123">
        <f t="shared" si="131"/>
        <v>0.40210000000000001</v>
      </c>
      <c r="FR134" s="123">
        <f t="shared" si="131"/>
        <v>0.2979</v>
      </c>
      <c r="FS134" s="123">
        <f t="shared" si="131"/>
        <v>0.2</v>
      </c>
      <c r="FT134" s="124">
        <f t="shared" si="131"/>
        <v>0.3488</v>
      </c>
      <c r="FU134" s="123">
        <f t="shared" si="131"/>
        <v>0.53510000000000002</v>
      </c>
      <c r="FV134" s="123">
        <f t="shared" si="131"/>
        <v>0.37619999999999998</v>
      </c>
      <c r="FW134" s="123">
        <f t="shared" si="131"/>
        <v>0.38159999999999999</v>
      </c>
      <c r="FX134" s="123">
        <f t="shared" si="131"/>
        <v>0.13950000000000001</v>
      </c>
      <c r="FY134" s="122"/>
      <c r="FZ134" s="97"/>
      <c r="GA134" s="48"/>
      <c r="GB134" s="48"/>
      <c r="GC134" s="48"/>
      <c r="GD134" s="48"/>
      <c r="GE134" s="4"/>
      <c r="GF134" s="4"/>
      <c r="GG134" s="4"/>
      <c r="GH134" s="4"/>
      <c r="GI134" s="4"/>
      <c r="GJ134" s="4"/>
      <c r="GK134" s="4"/>
      <c r="GL134" s="4"/>
      <c r="GM134" s="4"/>
    </row>
    <row r="135" spans="1:256" s="17" customFormat="1" x14ac:dyDescent="0.25">
      <c r="A135" s="3" t="s">
        <v>453</v>
      </c>
      <c r="B135" s="13" t="s">
        <v>454</v>
      </c>
      <c r="C135" s="16">
        <f>ROUND(C134*C20,1)+C29</f>
        <v>4580.5</v>
      </c>
      <c r="D135" s="16">
        <f t="shared" ref="D135:BO135" si="132">ROUND(D134*D20,1)+D29</f>
        <v>13938.6</v>
      </c>
      <c r="E135" s="16">
        <f t="shared" si="132"/>
        <v>4596.3</v>
      </c>
      <c r="F135" s="16">
        <f t="shared" si="132"/>
        <v>6301.2</v>
      </c>
      <c r="G135" s="16">
        <f t="shared" si="132"/>
        <v>317.2</v>
      </c>
      <c r="H135" s="16">
        <f t="shared" si="132"/>
        <v>209.4</v>
      </c>
      <c r="I135" s="16">
        <f t="shared" si="132"/>
        <v>6582.2</v>
      </c>
      <c r="J135" s="16">
        <f t="shared" si="132"/>
        <v>1459.1</v>
      </c>
      <c r="K135" s="16">
        <f t="shared" si="132"/>
        <v>121.7</v>
      </c>
      <c r="L135" s="16">
        <f t="shared" si="132"/>
        <v>1345.9</v>
      </c>
      <c r="M135" s="16">
        <f t="shared" si="132"/>
        <v>1037.3</v>
      </c>
      <c r="N135" s="16">
        <f t="shared" si="132"/>
        <v>13789.3</v>
      </c>
      <c r="O135" s="16">
        <f t="shared" si="132"/>
        <v>2488.9</v>
      </c>
      <c r="P135" s="16">
        <f t="shared" si="132"/>
        <v>96</v>
      </c>
      <c r="Q135" s="16">
        <f t="shared" si="132"/>
        <v>25153.9</v>
      </c>
      <c r="R135" s="16">
        <f t="shared" si="132"/>
        <v>268.89999999999998</v>
      </c>
      <c r="S135" s="16">
        <f t="shared" si="132"/>
        <v>763</v>
      </c>
      <c r="T135" s="16">
        <f t="shared" si="132"/>
        <v>46.7</v>
      </c>
      <c r="U135" s="16">
        <f t="shared" si="132"/>
        <v>31.9</v>
      </c>
      <c r="V135" s="16">
        <f t="shared" si="132"/>
        <v>138.5</v>
      </c>
      <c r="W135" s="16">
        <f t="shared" si="132"/>
        <v>45.2</v>
      </c>
      <c r="X135" s="16">
        <f t="shared" si="132"/>
        <v>20.399999999999999</v>
      </c>
      <c r="Y135" s="16">
        <f t="shared" si="132"/>
        <v>1707.6</v>
      </c>
      <c r="Z135" s="16">
        <f t="shared" si="132"/>
        <v>92.8</v>
      </c>
      <c r="AA135" s="16">
        <f t="shared" si="132"/>
        <v>8387.7000000000007</v>
      </c>
      <c r="AB135" s="16">
        <f t="shared" si="132"/>
        <v>5479.3</v>
      </c>
      <c r="AC135" s="16">
        <f t="shared" si="132"/>
        <v>252.5</v>
      </c>
      <c r="AD135" s="16">
        <f t="shared" si="132"/>
        <v>383.6</v>
      </c>
      <c r="AE135" s="16">
        <f t="shared" si="132"/>
        <v>27.6</v>
      </c>
      <c r="AF135" s="16">
        <f t="shared" si="132"/>
        <v>43.9</v>
      </c>
      <c r="AG135" s="16">
        <f t="shared" si="132"/>
        <v>127.1</v>
      </c>
      <c r="AH135" s="16">
        <f t="shared" si="132"/>
        <v>510.8</v>
      </c>
      <c r="AI135" s="16">
        <f t="shared" si="132"/>
        <v>136.4</v>
      </c>
      <c r="AJ135" s="16">
        <f t="shared" si="132"/>
        <v>101</v>
      </c>
      <c r="AK135" s="16">
        <f t="shared" si="132"/>
        <v>144.1</v>
      </c>
      <c r="AL135" s="16">
        <f t="shared" si="132"/>
        <v>170.1</v>
      </c>
      <c r="AM135" s="16">
        <f t="shared" si="132"/>
        <v>283</v>
      </c>
      <c r="AN135" s="16">
        <f t="shared" si="132"/>
        <v>169.2</v>
      </c>
      <c r="AO135" s="16">
        <f t="shared" si="132"/>
        <v>2155.1</v>
      </c>
      <c r="AP135" s="16">
        <f t="shared" si="132"/>
        <v>52458.2</v>
      </c>
      <c r="AQ135" s="16">
        <f t="shared" si="132"/>
        <v>79.900000000000006</v>
      </c>
      <c r="AR135" s="16">
        <f t="shared" si="132"/>
        <v>6602.2</v>
      </c>
      <c r="AS135" s="16">
        <f t="shared" si="132"/>
        <v>2128.3000000000002</v>
      </c>
      <c r="AT135" s="16">
        <f t="shared" si="132"/>
        <v>298.2</v>
      </c>
      <c r="AU135" s="16">
        <f t="shared" si="132"/>
        <v>68.2</v>
      </c>
      <c r="AV135" s="16">
        <f t="shared" si="132"/>
        <v>100.6</v>
      </c>
      <c r="AW135" s="16">
        <f t="shared" si="132"/>
        <v>61.5</v>
      </c>
      <c r="AX135" s="16">
        <f t="shared" si="132"/>
        <v>21.7</v>
      </c>
      <c r="AY135" s="16">
        <f t="shared" si="132"/>
        <v>182.8</v>
      </c>
      <c r="AZ135" s="16">
        <f t="shared" si="132"/>
        <v>7346.3</v>
      </c>
      <c r="BA135" s="16">
        <f t="shared" si="132"/>
        <v>3469.7</v>
      </c>
      <c r="BB135" s="16">
        <f t="shared" si="132"/>
        <v>2688.8</v>
      </c>
      <c r="BC135" s="16">
        <f t="shared" si="132"/>
        <v>14791.3</v>
      </c>
      <c r="BD135" s="16">
        <f t="shared" si="132"/>
        <v>662.8</v>
      </c>
      <c r="BE135" s="16">
        <f t="shared" si="132"/>
        <v>380</v>
      </c>
      <c r="BF135" s="16">
        <f t="shared" si="132"/>
        <v>2610.5</v>
      </c>
      <c r="BG135" s="16">
        <f t="shared" si="132"/>
        <v>556</v>
      </c>
      <c r="BH135" s="16">
        <f t="shared" si="132"/>
        <v>144.5</v>
      </c>
      <c r="BI135" s="16">
        <f t="shared" si="132"/>
        <v>125</v>
      </c>
      <c r="BJ135" s="16">
        <f t="shared" si="132"/>
        <v>541.6</v>
      </c>
      <c r="BK135" s="16">
        <f t="shared" si="132"/>
        <v>5869.3</v>
      </c>
      <c r="BL135" s="16">
        <f t="shared" si="132"/>
        <v>112.9</v>
      </c>
      <c r="BM135" s="16">
        <f t="shared" si="132"/>
        <v>106.8</v>
      </c>
      <c r="BN135" s="16">
        <f t="shared" si="132"/>
        <v>1637.5</v>
      </c>
      <c r="BO135" s="16">
        <f t="shared" si="132"/>
        <v>590</v>
      </c>
      <c r="BP135" s="16">
        <f t="shared" ref="BP135:EA135" si="133">ROUND(BP134*BP20,1)+BP29</f>
        <v>94.4</v>
      </c>
      <c r="BQ135" s="16">
        <f t="shared" si="133"/>
        <v>2178.6</v>
      </c>
      <c r="BR135" s="16">
        <f t="shared" si="133"/>
        <v>2022.3</v>
      </c>
      <c r="BS135" s="16">
        <f t="shared" si="133"/>
        <v>473.8</v>
      </c>
      <c r="BT135" s="16">
        <f t="shared" si="133"/>
        <v>91.2</v>
      </c>
      <c r="BU135" s="16">
        <f t="shared" si="133"/>
        <v>147.5</v>
      </c>
      <c r="BV135" s="16">
        <f t="shared" si="133"/>
        <v>307.3</v>
      </c>
      <c r="BW135" s="16">
        <f t="shared" si="133"/>
        <v>439</v>
      </c>
      <c r="BX135" s="16">
        <f t="shared" si="133"/>
        <v>20.6</v>
      </c>
      <c r="BY135" s="16">
        <f t="shared" si="133"/>
        <v>361.2</v>
      </c>
      <c r="BZ135" s="16">
        <f t="shared" si="133"/>
        <v>91.3</v>
      </c>
      <c r="CA135" s="16">
        <f t="shared" si="133"/>
        <v>66</v>
      </c>
      <c r="CB135" s="16">
        <f t="shared" si="133"/>
        <v>21745</v>
      </c>
      <c r="CC135" s="16">
        <f t="shared" si="133"/>
        <v>46.7</v>
      </c>
      <c r="CD135" s="16">
        <f t="shared" si="133"/>
        <v>15.5</v>
      </c>
      <c r="CE135" s="16">
        <f t="shared" si="133"/>
        <v>60.6</v>
      </c>
      <c r="CF135" s="16">
        <f t="shared" si="133"/>
        <v>37</v>
      </c>
      <c r="CG135" s="16">
        <f t="shared" si="133"/>
        <v>86</v>
      </c>
      <c r="CH135" s="16">
        <f t="shared" si="133"/>
        <v>54.2</v>
      </c>
      <c r="CI135" s="16">
        <f t="shared" si="133"/>
        <v>319.60000000000002</v>
      </c>
      <c r="CJ135" s="16">
        <f t="shared" si="133"/>
        <v>448.3</v>
      </c>
      <c r="CK135" s="16">
        <f t="shared" si="133"/>
        <v>1315.3</v>
      </c>
      <c r="CL135" s="16">
        <f t="shared" si="133"/>
        <v>299.3</v>
      </c>
      <c r="CM135" s="16">
        <f t="shared" si="133"/>
        <v>251.4</v>
      </c>
      <c r="CN135" s="16">
        <f t="shared" si="133"/>
        <v>8905.7000000000007</v>
      </c>
      <c r="CO135" s="16">
        <f t="shared" si="133"/>
        <v>4739.3</v>
      </c>
      <c r="CP135" s="16">
        <f t="shared" si="133"/>
        <v>391</v>
      </c>
      <c r="CQ135" s="16">
        <f t="shared" si="133"/>
        <v>565.79999999999995</v>
      </c>
      <c r="CR135" s="16">
        <f t="shared" si="133"/>
        <v>77.599999999999994</v>
      </c>
      <c r="CS135" s="16">
        <f t="shared" si="133"/>
        <v>91.9</v>
      </c>
      <c r="CT135" s="16">
        <f t="shared" si="133"/>
        <v>71.400000000000006</v>
      </c>
      <c r="CU135" s="16">
        <f t="shared" si="133"/>
        <v>71.7</v>
      </c>
      <c r="CV135" s="16">
        <f t="shared" si="133"/>
        <v>17</v>
      </c>
      <c r="CW135" s="16">
        <f t="shared" si="133"/>
        <v>75.8</v>
      </c>
      <c r="CX135" s="16">
        <f t="shared" si="133"/>
        <v>130.4</v>
      </c>
      <c r="CY135" s="16">
        <f t="shared" si="133"/>
        <v>26.6</v>
      </c>
      <c r="CZ135" s="16">
        <f t="shared" si="133"/>
        <v>837.1</v>
      </c>
      <c r="DA135" s="16">
        <f t="shared" si="133"/>
        <v>52.1</v>
      </c>
      <c r="DB135" s="16">
        <f t="shared" si="133"/>
        <v>43.6</v>
      </c>
      <c r="DC135" s="16">
        <f t="shared" si="133"/>
        <v>33.9</v>
      </c>
      <c r="DD135" s="16">
        <f t="shared" si="133"/>
        <v>61.6</v>
      </c>
      <c r="DE135" s="16">
        <f t="shared" si="133"/>
        <v>140.19999999999999</v>
      </c>
      <c r="DF135" s="16">
        <f t="shared" si="133"/>
        <v>8295.2999999999993</v>
      </c>
      <c r="DG135" s="16">
        <f t="shared" si="133"/>
        <v>26.2</v>
      </c>
      <c r="DH135" s="16">
        <f t="shared" si="133"/>
        <v>752.2</v>
      </c>
      <c r="DI135" s="16">
        <f t="shared" si="133"/>
        <v>1560.5</v>
      </c>
      <c r="DJ135" s="16">
        <f t="shared" si="133"/>
        <v>270.5</v>
      </c>
      <c r="DK135" s="16">
        <f t="shared" si="133"/>
        <v>211.5</v>
      </c>
      <c r="DL135" s="16">
        <f t="shared" si="133"/>
        <v>2836.8</v>
      </c>
      <c r="DM135" s="16">
        <f t="shared" si="133"/>
        <v>109.7</v>
      </c>
      <c r="DN135" s="16">
        <f t="shared" si="133"/>
        <v>598</v>
      </c>
      <c r="DO135" s="16">
        <f t="shared" si="133"/>
        <v>1955.1</v>
      </c>
      <c r="DP135" s="16">
        <f t="shared" si="133"/>
        <v>48.9</v>
      </c>
      <c r="DQ135" s="16">
        <f t="shared" si="133"/>
        <v>197.6</v>
      </c>
      <c r="DR135" s="16">
        <f t="shared" si="133"/>
        <v>1029</v>
      </c>
      <c r="DS135" s="16">
        <f t="shared" si="133"/>
        <v>536.79999999999995</v>
      </c>
      <c r="DT135" s="16">
        <f t="shared" si="133"/>
        <v>98</v>
      </c>
      <c r="DU135" s="16">
        <f t="shared" si="133"/>
        <v>159.80000000000001</v>
      </c>
      <c r="DV135" s="16">
        <f t="shared" si="133"/>
        <v>68.400000000000006</v>
      </c>
      <c r="DW135" s="16">
        <f t="shared" si="133"/>
        <v>116.6</v>
      </c>
      <c r="DX135" s="16">
        <f t="shared" si="133"/>
        <v>41.5</v>
      </c>
      <c r="DY135" s="16">
        <f t="shared" si="133"/>
        <v>59.3</v>
      </c>
      <c r="DZ135" s="16">
        <f t="shared" si="133"/>
        <v>172.6</v>
      </c>
      <c r="EA135" s="16">
        <f t="shared" si="133"/>
        <v>237.3</v>
      </c>
      <c r="EB135" s="16">
        <f t="shared" ref="EB135:FX135" si="134">ROUND(EB134*EB20,1)+EB29</f>
        <v>237.2</v>
      </c>
      <c r="EC135" s="16">
        <f t="shared" si="134"/>
        <v>92.2</v>
      </c>
      <c r="ED135" s="16">
        <f t="shared" si="134"/>
        <v>59.9</v>
      </c>
      <c r="EE135" s="16">
        <f t="shared" si="134"/>
        <v>86.3</v>
      </c>
      <c r="EF135" s="16">
        <f t="shared" si="134"/>
        <v>887.4</v>
      </c>
      <c r="EG135" s="16">
        <f t="shared" si="134"/>
        <v>146.4</v>
      </c>
      <c r="EH135" s="16">
        <f t="shared" si="134"/>
        <v>72</v>
      </c>
      <c r="EI135" s="16">
        <f t="shared" si="134"/>
        <v>10248.6</v>
      </c>
      <c r="EJ135" s="16">
        <f t="shared" si="134"/>
        <v>4148.8</v>
      </c>
      <c r="EK135" s="16">
        <f t="shared" si="134"/>
        <v>208.3</v>
      </c>
      <c r="EL135" s="16">
        <f t="shared" si="134"/>
        <v>141.1</v>
      </c>
      <c r="EM135" s="16">
        <f t="shared" si="134"/>
        <v>247.9</v>
      </c>
      <c r="EN135" s="16">
        <f t="shared" si="134"/>
        <v>696.3</v>
      </c>
      <c r="EO135" s="16">
        <f t="shared" si="134"/>
        <v>108.8</v>
      </c>
      <c r="EP135" s="16">
        <f t="shared" si="134"/>
        <v>104</v>
      </c>
      <c r="EQ135" s="16">
        <f t="shared" si="134"/>
        <v>396.5</v>
      </c>
      <c r="ER135" s="16">
        <f t="shared" si="134"/>
        <v>93.9</v>
      </c>
      <c r="ES135" s="16">
        <f t="shared" si="134"/>
        <v>86.1</v>
      </c>
      <c r="ET135" s="16">
        <f t="shared" si="134"/>
        <v>165.8</v>
      </c>
      <c r="EU135" s="16">
        <f t="shared" si="134"/>
        <v>485.8</v>
      </c>
      <c r="EV135" s="16">
        <f t="shared" si="134"/>
        <v>30.1</v>
      </c>
      <c r="EW135" s="16">
        <f t="shared" si="134"/>
        <v>157.6</v>
      </c>
      <c r="EX135" s="16">
        <f t="shared" si="134"/>
        <v>59.3</v>
      </c>
      <c r="EY135" s="16">
        <f t="shared" si="134"/>
        <v>260.10000000000002</v>
      </c>
      <c r="EZ135" s="16">
        <f t="shared" si="134"/>
        <v>49.8</v>
      </c>
      <c r="FA135" s="16">
        <f t="shared" si="134"/>
        <v>973.3</v>
      </c>
      <c r="FB135" s="16">
        <f t="shared" si="134"/>
        <v>181.4</v>
      </c>
      <c r="FC135" s="16">
        <f t="shared" si="134"/>
        <v>628.5</v>
      </c>
      <c r="FD135" s="16">
        <f t="shared" si="134"/>
        <v>120.7</v>
      </c>
      <c r="FE135" s="16">
        <f t="shared" si="134"/>
        <v>39.6</v>
      </c>
      <c r="FF135" s="16">
        <f t="shared" si="134"/>
        <v>69.900000000000006</v>
      </c>
      <c r="FG135" s="16">
        <f t="shared" si="134"/>
        <v>25</v>
      </c>
      <c r="FH135" s="16">
        <f t="shared" si="134"/>
        <v>39.5</v>
      </c>
      <c r="FI135" s="16">
        <f t="shared" si="134"/>
        <v>913</v>
      </c>
      <c r="FJ135" s="16">
        <f t="shared" si="134"/>
        <v>518.6</v>
      </c>
      <c r="FK135" s="16">
        <f t="shared" si="134"/>
        <v>991.6</v>
      </c>
      <c r="FL135" s="16">
        <f t="shared" si="134"/>
        <v>913</v>
      </c>
      <c r="FM135" s="16">
        <f t="shared" si="134"/>
        <v>846.3</v>
      </c>
      <c r="FN135" s="16">
        <f t="shared" si="134"/>
        <v>12261.5</v>
      </c>
      <c r="FO135" s="16">
        <f t="shared" si="134"/>
        <v>430.1</v>
      </c>
      <c r="FP135" s="16">
        <f t="shared" si="134"/>
        <v>1389.4</v>
      </c>
      <c r="FQ135" s="16">
        <f t="shared" si="134"/>
        <v>376.2</v>
      </c>
      <c r="FR135" s="16">
        <f t="shared" si="134"/>
        <v>50.1</v>
      </c>
      <c r="FS135" s="16">
        <f t="shared" si="134"/>
        <v>41.9</v>
      </c>
      <c r="FT135" s="16">
        <f t="shared" si="134"/>
        <v>23.2</v>
      </c>
      <c r="FU135" s="16">
        <f t="shared" si="134"/>
        <v>454.6</v>
      </c>
      <c r="FV135" s="16">
        <f t="shared" si="134"/>
        <v>271.7</v>
      </c>
      <c r="FW135" s="16">
        <f t="shared" si="134"/>
        <v>71</v>
      </c>
      <c r="FX135" s="16">
        <f t="shared" si="134"/>
        <v>8.1999999999999993</v>
      </c>
      <c r="FY135" s="122"/>
      <c r="FZ135" s="97">
        <f>SUM(C135:FX135)</f>
        <v>314733.39999999979</v>
      </c>
      <c r="GA135" s="53"/>
      <c r="GB135" s="48"/>
      <c r="GC135" s="48"/>
      <c r="GD135" s="48"/>
      <c r="GE135" s="4"/>
      <c r="GF135" s="4"/>
      <c r="GG135" s="4"/>
      <c r="GH135" s="4"/>
      <c r="GI135" s="4"/>
      <c r="GJ135" s="4"/>
      <c r="GK135" s="4"/>
      <c r="GL135" s="4"/>
      <c r="GM135" s="4"/>
    </row>
    <row r="136" spans="1:256" x14ac:dyDescent="0.25">
      <c r="A136" s="13"/>
      <c r="B136" s="13" t="s">
        <v>455</v>
      </c>
      <c r="C136" s="48"/>
      <c r="D136" s="48"/>
      <c r="E136" s="48"/>
      <c r="F136" s="48"/>
      <c r="G136" s="48"/>
      <c r="H136" s="48"/>
      <c r="I136" s="48"/>
      <c r="J136" s="48"/>
      <c r="K136" s="48"/>
      <c r="L136" s="48"/>
      <c r="M136" s="48"/>
      <c r="N136" s="48"/>
      <c r="O136" s="48"/>
      <c r="P136" s="48"/>
      <c r="Q136" s="48"/>
      <c r="R136" s="48"/>
      <c r="S136" s="48"/>
      <c r="T136" s="48"/>
      <c r="U136" s="48"/>
      <c r="V136" s="48"/>
      <c r="W136" s="49"/>
      <c r="X136" s="48"/>
      <c r="Y136" s="48"/>
      <c r="Z136" s="48"/>
      <c r="AA136" s="48"/>
      <c r="AB136" s="48"/>
      <c r="AC136" s="48"/>
      <c r="AD136" s="48"/>
      <c r="AE136" s="48"/>
      <c r="AF136" s="48"/>
      <c r="AG136" s="48"/>
      <c r="AH136" s="48"/>
      <c r="AI136" s="48"/>
      <c r="AJ136" s="48"/>
      <c r="AK136" s="48"/>
      <c r="AL136" s="48"/>
      <c r="AM136" s="48"/>
      <c r="AN136" s="48"/>
      <c r="AO136" s="48"/>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48"/>
      <c r="CG136" s="48"/>
      <c r="CH136" s="48"/>
      <c r="CI136" s="48"/>
      <c r="CJ136" s="48"/>
      <c r="CK136" s="48"/>
      <c r="CL136" s="48"/>
      <c r="CM136" s="48"/>
      <c r="CN136" s="48"/>
      <c r="CO136" s="48"/>
      <c r="CP136" s="48"/>
      <c r="CQ136" s="48"/>
      <c r="CR136" s="48"/>
      <c r="CS136" s="48"/>
      <c r="CT136" s="48"/>
      <c r="CU136" s="48"/>
      <c r="CV136" s="48"/>
      <c r="CW136" s="48"/>
      <c r="CX136" s="48"/>
      <c r="CY136" s="48"/>
      <c r="CZ136" s="48"/>
      <c r="DA136" s="48"/>
      <c r="DB136" s="48"/>
      <c r="DC136" s="48"/>
      <c r="DD136" s="48"/>
      <c r="DE136" s="48"/>
      <c r="DF136" s="48"/>
      <c r="DG136" s="48"/>
      <c r="DH136" s="48"/>
      <c r="DI136" s="48"/>
      <c r="DJ136" s="48"/>
      <c r="DK136" s="48"/>
      <c r="DL136" s="48"/>
      <c r="DM136" s="48"/>
      <c r="DN136" s="48"/>
      <c r="DO136" s="48"/>
      <c r="DP136" s="48"/>
      <c r="DQ136" s="48"/>
      <c r="DR136" s="48"/>
      <c r="DS136" s="48"/>
      <c r="DT136" s="48"/>
      <c r="DU136" s="48"/>
      <c r="DV136" s="48"/>
      <c r="DW136" s="48"/>
      <c r="DX136" s="48"/>
      <c r="DY136" s="48"/>
      <c r="DZ136" s="48"/>
      <c r="EA136" s="48"/>
      <c r="EB136" s="48"/>
      <c r="EC136" s="48"/>
      <c r="ED136" s="48"/>
      <c r="EE136" s="48"/>
      <c r="EF136" s="48"/>
      <c r="EG136" s="48"/>
      <c r="EH136" s="48"/>
      <c r="EI136" s="48"/>
      <c r="EJ136" s="48"/>
      <c r="EK136" s="48"/>
      <c r="EL136" s="48"/>
      <c r="EM136" s="48"/>
      <c r="EN136" s="48"/>
      <c r="EO136" s="48"/>
      <c r="EP136" s="48"/>
      <c r="EQ136" s="48"/>
      <c r="ER136" s="48"/>
      <c r="ES136" s="48"/>
      <c r="ET136" s="48"/>
      <c r="EU136" s="48"/>
      <c r="EV136" s="48"/>
      <c r="EW136" s="48"/>
      <c r="EX136" s="48"/>
      <c r="EY136" s="48"/>
      <c r="EZ136" s="48"/>
      <c r="FA136" s="48"/>
      <c r="FB136" s="48"/>
      <c r="FC136" s="48"/>
      <c r="FD136" s="48"/>
      <c r="FE136" s="48"/>
      <c r="FF136" s="48"/>
      <c r="FG136" s="48"/>
      <c r="FH136" s="48"/>
      <c r="FI136" s="48"/>
      <c r="FJ136" s="48"/>
      <c r="FK136" s="48"/>
      <c r="FL136" s="48"/>
      <c r="FM136" s="48"/>
      <c r="FN136" s="48"/>
      <c r="FO136" s="48"/>
      <c r="FP136" s="48"/>
      <c r="FQ136" s="48"/>
      <c r="FR136" s="48"/>
      <c r="FS136" s="48"/>
      <c r="FT136" s="49"/>
      <c r="FU136" s="48"/>
      <c r="FV136" s="48"/>
      <c r="FW136" s="48"/>
      <c r="FX136" s="48"/>
      <c r="FY136" s="123"/>
      <c r="FZ136" s="97"/>
      <c r="GA136" s="31"/>
      <c r="GB136" s="122"/>
      <c r="GC136" s="122"/>
      <c r="GD136" s="122"/>
      <c r="GE136" s="122"/>
      <c r="GF136" s="122"/>
      <c r="GG136" s="4"/>
      <c r="GH136" s="122"/>
      <c r="GI136" s="122"/>
      <c r="GJ136" s="122"/>
      <c r="GK136" s="4"/>
      <c r="GL136" s="4"/>
      <c r="GM136" s="4"/>
    </row>
    <row r="137" spans="1:256" x14ac:dyDescent="0.25">
      <c r="A137" s="3" t="s">
        <v>456</v>
      </c>
      <c r="B137" s="13" t="s">
        <v>457</v>
      </c>
      <c r="C137" s="16">
        <f t="shared" ref="C137:BN137" si="135">C17+C29</f>
        <v>4938.8999999999996</v>
      </c>
      <c r="D137" s="16">
        <f t="shared" si="135"/>
        <v>16096.5</v>
      </c>
      <c r="E137" s="16">
        <f t="shared" si="135"/>
        <v>5680</v>
      </c>
      <c r="F137" s="16">
        <f t="shared" si="135"/>
        <v>7089.3</v>
      </c>
      <c r="G137" s="16">
        <f t="shared" si="135"/>
        <v>348.4</v>
      </c>
      <c r="H137" s="16">
        <f t="shared" si="135"/>
        <v>241.5</v>
      </c>
      <c r="I137" s="16">
        <f t="shared" si="135"/>
        <v>7826.6</v>
      </c>
      <c r="J137" s="16">
        <f t="shared" si="135"/>
        <v>1632.1</v>
      </c>
      <c r="K137" s="16">
        <f t="shared" si="135"/>
        <v>144.4</v>
      </c>
      <c r="L137" s="16">
        <f t="shared" si="135"/>
        <v>1510.6</v>
      </c>
      <c r="M137" s="16">
        <f t="shared" si="135"/>
        <v>1230.4000000000001</v>
      </c>
      <c r="N137" s="16">
        <f t="shared" si="135"/>
        <v>13907.5</v>
      </c>
      <c r="O137" s="16">
        <f t="shared" si="135"/>
        <v>2490.1</v>
      </c>
      <c r="P137" s="16">
        <f t="shared" si="135"/>
        <v>96.4</v>
      </c>
      <c r="Q137" s="16">
        <f t="shared" si="135"/>
        <v>31063.9</v>
      </c>
      <c r="R137" s="16">
        <f t="shared" si="135"/>
        <v>861.7</v>
      </c>
      <c r="S137" s="16">
        <f t="shared" si="135"/>
        <v>904.1</v>
      </c>
      <c r="T137" s="16">
        <f t="shared" si="135"/>
        <v>63.6</v>
      </c>
      <c r="U137" s="16">
        <f t="shared" si="135"/>
        <v>37.700000000000003</v>
      </c>
      <c r="V137" s="16">
        <f t="shared" si="135"/>
        <v>145.6</v>
      </c>
      <c r="W137" s="15">
        <f t="shared" si="135"/>
        <v>46.6</v>
      </c>
      <c r="X137" s="16">
        <f t="shared" si="135"/>
        <v>21.7</v>
      </c>
      <c r="Y137" s="16">
        <f t="shared" si="135"/>
        <v>1707.9</v>
      </c>
      <c r="Z137" s="16">
        <f t="shared" si="135"/>
        <v>93.6</v>
      </c>
      <c r="AA137" s="16">
        <f t="shared" si="135"/>
        <v>8438.7000000000007</v>
      </c>
      <c r="AB137" s="16">
        <f t="shared" si="135"/>
        <v>6134.7</v>
      </c>
      <c r="AC137" s="16">
        <f t="shared" si="135"/>
        <v>272.89999999999998</v>
      </c>
      <c r="AD137" s="16">
        <f t="shared" si="135"/>
        <v>504.8</v>
      </c>
      <c r="AE137" s="16">
        <f t="shared" si="135"/>
        <v>41.7</v>
      </c>
      <c r="AF137" s="16">
        <f t="shared" si="135"/>
        <v>45.4</v>
      </c>
      <c r="AG137" s="16">
        <f t="shared" si="135"/>
        <v>128.69999999999999</v>
      </c>
      <c r="AH137" s="16">
        <f t="shared" si="135"/>
        <v>538.6</v>
      </c>
      <c r="AI137" s="16">
        <f t="shared" si="135"/>
        <v>137.69999999999999</v>
      </c>
      <c r="AJ137" s="16">
        <f t="shared" si="135"/>
        <v>102.9</v>
      </c>
      <c r="AK137" s="16">
        <f t="shared" si="135"/>
        <v>147.1</v>
      </c>
      <c r="AL137" s="16">
        <f t="shared" si="135"/>
        <v>199.3</v>
      </c>
      <c r="AM137" s="16">
        <f t="shared" si="135"/>
        <v>355.3</v>
      </c>
      <c r="AN137" s="16">
        <f t="shared" si="135"/>
        <v>215.8</v>
      </c>
      <c r="AO137" s="16">
        <f t="shared" si="135"/>
        <v>2547.3000000000002</v>
      </c>
      <c r="AP137" s="16">
        <f t="shared" si="135"/>
        <v>53198.2</v>
      </c>
      <c r="AQ137" s="16">
        <f t="shared" si="135"/>
        <v>95</v>
      </c>
      <c r="AR137" s="16">
        <f t="shared" si="135"/>
        <v>7251</v>
      </c>
      <c r="AS137" s="16">
        <f t="shared" si="135"/>
        <v>2177.5</v>
      </c>
      <c r="AT137" s="16">
        <f t="shared" si="135"/>
        <v>384.5</v>
      </c>
      <c r="AU137" s="16">
        <f t="shared" si="135"/>
        <v>70.099999999999994</v>
      </c>
      <c r="AV137" s="16">
        <f t="shared" si="135"/>
        <v>138.30000000000001</v>
      </c>
      <c r="AW137" s="16">
        <f t="shared" si="135"/>
        <v>71</v>
      </c>
      <c r="AX137" s="16">
        <f t="shared" si="135"/>
        <v>31.1</v>
      </c>
      <c r="AY137" s="16">
        <f t="shared" si="135"/>
        <v>209</v>
      </c>
      <c r="AZ137" s="16">
        <f t="shared" si="135"/>
        <v>8628.7999999999993</v>
      </c>
      <c r="BA137" s="16">
        <f t="shared" si="135"/>
        <v>3853</v>
      </c>
      <c r="BB137" s="16">
        <f t="shared" si="135"/>
        <v>3072.1</v>
      </c>
      <c r="BC137" s="16">
        <f t="shared" si="135"/>
        <v>15973.5</v>
      </c>
      <c r="BD137" s="16">
        <f t="shared" si="135"/>
        <v>684.9</v>
      </c>
      <c r="BE137" s="16">
        <f t="shared" si="135"/>
        <v>444.5</v>
      </c>
      <c r="BF137" s="16">
        <f t="shared" si="135"/>
        <v>3052.4</v>
      </c>
      <c r="BG137" s="16">
        <f t="shared" si="135"/>
        <v>559.29999999999995</v>
      </c>
      <c r="BH137" s="16">
        <f t="shared" si="135"/>
        <v>152.4</v>
      </c>
      <c r="BI137" s="16">
        <f t="shared" si="135"/>
        <v>127.9</v>
      </c>
      <c r="BJ137" s="16">
        <f t="shared" si="135"/>
        <v>652.29999999999995</v>
      </c>
      <c r="BK137" s="16">
        <f t="shared" si="135"/>
        <v>8276</v>
      </c>
      <c r="BL137" s="16">
        <f t="shared" si="135"/>
        <v>119.3</v>
      </c>
      <c r="BM137" s="16">
        <f t="shared" si="135"/>
        <v>110.8</v>
      </c>
      <c r="BN137" s="16">
        <f t="shared" si="135"/>
        <v>1943.6</v>
      </c>
      <c r="BO137" s="16">
        <f t="shared" ref="BO137:DZ137" si="136">BO17+BO29</f>
        <v>671</v>
      </c>
      <c r="BP137" s="16">
        <f t="shared" si="136"/>
        <v>99</v>
      </c>
      <c r="BQ137" s="16">
        <f t="shared" si="136"/>
        <v>2391.3000000000002</v>
      </c>
      <c r="BR137" s="16">
        <f t="shared" si="136"/>
        <v>2059.5</v>
      </c>
      <c r="BS137" s="16">
        <f t="shared" si="136"/>
        <v>701</v>
      </c>
      <c r="BT137" s="16">
        <f t="shared" si="136"/>
        <v>136.6</v>
      </c>
      <c r="BU137" s="16">
        <f t="shared" si="136"/>
        <v>150.19999999999999</v>
      </c>
      <c r="BV137" s="16">
        <f t="shared" si="136"/>
        <v>393.1</v>
      </c>
      <c r="BW137" s="16">
        <f t="shared" si="136"/>
        <v>492</v>
      </c>
      <c r="BX137" s="16">
        <f t="shared" si="136"/>
        <v>22.9</v>
      </c>
      <c r="BY137" s="16">
        <f t="shared" si="136"/>
        <v>418.9</v>
      </c>
      <c r="BZ137" s="16">
        <f t="shared" si="136"/>
        <v>112.9</v>
      </c>
      <c r="CA137" s="16">
        <f t="shared" si="136"/>
        <v>68.3</v>
      </c>
      <c r="CB137" s="16">
        <f t="shared" si="136"/>
        <v>26625.7</v>
      </c>
      <c r="CC137" s="16">
        <f t="shared" si="136"/>
        <v>80.099999999999994</v>
      </c>
      <c r="CD137" s="16">
        <f t="shared" si="136"/>
        <v>36</v>
      </c>
      <c r="CE137" s="16">
        <f t="shared" si="136"/>
        <v>69.5</v>
      </c>
      <c r="CF137" s="16">
        <f t="shared" si="136"/>
        <v>51.8</v>
      </c>
      <c r="CG137" s="16">
        <f t="shared" si="136"/>
        <v>86.7</v>
      </c>
      <c r="CH137" s="16">
        <f t="shared" si="136"/>
        <v>64.7</v>
      </c>
      <c r="CI137" s="16">
        <f t="shared" si="136"/>
        <v>407.8</v>
      </c>
      <c r="CJ137" s="16">
        <f t="shared" si="136"/>
        <v>454.6</v>
      </c>
      <c r="CK137" s="16">
        <f t="shared" si="136"/>
        <v>1808.1</v>
      </c>
      <c r="CL137" s="16">
        <f t="shared" si="136"/>
        <v>375.1</v>
      </c>
      <c r="CM137" s="16">
        <f t="shared" si="136"/>
        <v>437.6</v>
      </c>
      <c r="CN137" s="16">
        <f t="shared" si="136"/>
        <v>8977.5</v>
      </c>
      <c r="CO137" s="16">
        <f t="shared" si="136"/>
        <v>5551.7</v>
      </c>
      <c r="CP137" s="16">
        <f t="shared" si="136"/>
        <v>403.1</v>
      </c>
      <c r="CQ137" s="16">
        <f t="shared" si="136"/>
        <v>574.70000000000005</v>
      </c>
      <c r="CR137" s="16">
        <f t="shared" si="136"/>
        <v>105.6</v>
      </c>
      <c r="CS137" s="16">
        <f t="shared" si="136"/>
        <v>118</v>
      </c>
      <c r="CT137" s="16">
        <f t="shared" si="136"/>
        <v>82.4</v>
      </c>
      <c r="CU137" s="16">
        <f t="shared" si="136"/>
        <v>135.1</v>
      </c>
      <c r="CV137" s="16">
        <f t="shared" si="136"/>
        <v>23</v>
      </c>
      <c r="CW137" s="16">
        <f t="shared" si="136"/>
        <v>78.7</v>
      </c>
      <c r="CX137" s="16">
        <f t="shared" si="136"/>
        <v>217.7</v>
      </c>
      <c r="CY137" s="16">
        <f t="shared" si="136"/>
        <v>27.1</v>
      </c>
      <c r="CZ137" s="16">
        <f t="shared" si="136"/>
        <v>934.9</v>
      </c>
      <c r="DA137" s="16">
        <f t="shared" si="136"/>
        <v>62.2</v>
      </c>
      <c r="DB137" s="16">
        <f t="shared" si="136"/>
        <v>83.1</v>
      </c>
      <c r="DC137" s="16">
        <f t="shared" si="136"/>
        <v>34</v>
      </c>
      <c r="DD137" s="16">
        <f t="shared" si="136"/>
        <v>65.3</v>
      </c>
      <c r="DE137" s="16">
        <f t="shared" si="136"/>
        <v>160.69999999999999</v>
      </c>
      <c r="DF137" s="16">
        <f t="shared" si="136"/>
        <v>9756.1</v>
      </c>
      <c r="DG137" s="16">
        <f t="shared" si="136"/>
        <v>27.1</v>
      </c>
      <c r="DH137" s="16">
        <f t="shared" si="136"/>
        <v>864.5</v>
      </c>
      <c r="DI137" s="16">
        <f t="shared" si="136"/>
        <v>1675.5</v>
      </c>
      <c r="DJ137" s="16">
        <f t="shared" si="136"/>
        <v>270.5</v>
      </c>
      <c r="DK137" s="16">
        <f t="shared" si="136"/>
        <v>238.7</v>
      </c>
      <c r="DL137" s="16">
        <f t="shared" si="136"/>
        <v>3302.4</v>
      </c>
      <c r="DM137" s="16">
        <f t="shared" si="136"/>
        <v>123.2</v>
      </c>
      <c r="DN137" s="16">
        <f t="shared" si="136"/>
        <v>704.5</v>
      </c>
      <c r="DO137" s="16">
        <f t="shared" si="136"/>
        <v>2213.3000000000002</v>
      </c>
      <c r="DP137" s="16">
        <f t="shared" si="136"/>
        <v>49</v>
      </c>
      <c r="DQ137" s="16">
        <f t="shared" si="136"/>
        <v>202.7</v>
      </c>
      <c r="DR137" s="16">
        <f t="shared" si="136"/>
        <v>1151.8</v>
      </c>
      <c r="DS137" s="16">
        <f t="shared" si="136"/>
        <v>560.4</v>
      </c>
      <c r="DT137" s="16">
        <f t="shared" si="136"/>
        <v>115.2</v>
      </c>
      <c r="DU137" s="16">
        <f t="shared" si="136"/>
        <v>178.9</v>
      </c>
      <c r="DV137" s="16">
        <f t="shared" si="136"/>
        <v>73.400000000000006</v>
      </c>
      <c r="DW137" s="16">
        <f t="shared" si="136"/>
        <v>137</v>
      </c>
      <c r="DX137" s="16">
        <f t="shared" si="136"/>
        <v>54.7</v>
      </c>
      <c r="DY137" s="16">
        <f t="shared" si="136"/>
        <v>63.6</v>
      </c>
      <c r="DZ137" s="16">
        <f t="shared" si="136"/>
        <v>174.8</v>
      </c>
      <c r="EA137" s="16">
        <f t="shared" ref="EA137:FX137" si="137">EA17+EA29</f>
        <v>238</v>
      </c>
      <c r="EB137" s="16">
        <f t="shared" si="137"/>
        <v>333.7</v>
      </c>
      <c r="EC137" s="16">
        <f t="shared" si="137"/>
        <v>94.9</v>
      </c>
      <c r="ED137" s="16">
        <f t="shared" si="137"/>
        <v>71.3</v>
      </c>
      <c r="EE137" s="16">
        <f t="shared" si="137"/>
        <v>117.1</v>
      </c>
      <c r="EF137" s="16">
        <f t="shared" si="137"/>
        <v>950.3</v>
      </c>
      <c r="EG137" s="16">
        <f t="shared" si="137"/>
        <v>151.80000000000001</v>
      </c>
      <c r="EH137" s="16">
        <f t="shared" si="137"/>
        <v>74.099999999999994</v>
      </c>
      <c r="EI137" s="16">
        <f t="shared" si="137"/>
        <v>12500.8</v>
      </c>
      <c r="EJ137" s="16">
        <f t="shared" si="137"/>
        <v>4492.5</v>
      </c>
      <c r="EK137" s="16">
        <f t="shared" si="137"/>
        <v>250.6</v>
      </c>
      <c r="EL137" s="16">
        <f t="shared" si="137"/>
        <v>160.9</v>
      </c>
      <c r="EM137" s="16">
        <f t="shared" si="137"/>
        <v>261.89999999999998</v>
      </c>
      <c r="EN137" s="16">
        <f t="shared" si="137"/>
        <v>717.8</v>
      </c>
      <c r="EO137" s="16">
        <f t="shared" si="137"/>
        <v>128.5</v>
      </c>
      <c r="EP137" s="16">
        <f t="shared" si="137"/>
        <v>105.5</v>
      </c>
      <c r="EQ137" s="16">
        <f t="shared" si="137"/>
        <v>403.7</v>
      </c>
      <c r="ER137" s="16">
        <f t="shared" si="137"/>
        <v>121.7</v>
      </c>
      <c r="ES137" s="16">
        <f t="shared" si="137"/>
        <v>87.6</v>
      </c>
      <c r="ET137" s="16">
        <f t="shared" si="137"/>
        <v>171.9</v>
      </c>
      <c r="EU137" s="16">
        <f t="shared" si="137"/>
        <v>494.9</v>
      </c>
      <c r="EV137" s="16">
        <f t="shared" si="137"/>
        <v>41.9</v>
      </c>
      <c r="EW137" s="16">
        <f t="shared" si="137"/>
        <v>183.1</v>
      </c>
      <c r="EX137" s="16">
        <f t="shared" si="137"/>
        <v>61.4</v>
      </c>
      <c r="EY137" s="16">
        <f t="shared" si="137"/>
        <v>450.6</v>
      </c>
      <c r="EZ137" s="16">
        <f t="shared" si="137"/>
        <v>63.3</v>
      </c>
      <c r="FA137" s="16">
        <f t="shared" si="137"/>
        <v>1004.8</v>
      </c>
      <c r="FB137" s="16">
        <f t="shared" si="137"/>
        <v>250.9</v>
      </c>
      <c r="FC137" s="16">
        <f t="shared" si="137"/>
        <v>662.6</v>
      </c>
      <c r="FD137" s="16">
        <f t="shared" si="137"/>
        <v>168.1</v>
      </c>
      <c r="FE137" s="16">
        <f t="shared" si="137"/>
        <v>53.6</v>
      </c>
      <c r="FF137" s="16">
        <f t="shared" si="137"/>
        <v>100.8</v>
      </c>
      <c r="FG137" s="16">
        <f t="shared" si="137"/>
        <v>58.7</v>
      </c>
      <c r="FH137" s="16">
        <f t="shared" si="137"/>
        <v>52.3</v>
      </c>
      <c r="FI137" s="16">
        <f t="shared" si="137"/>
        <v>1039</v>
      </c>
      <c r="FJ137" s="16">
        <f t="shared" si="137"/>
        <v>519</v>
      </c>
      <c r="FK137" s="16">
        <f t="shared" si="137"/>
        <v>1000</v>
      </c>
      <c r="FL137" s="16">
        <f t="shared" si="137"/>
        <v>934.6</v>
      </c>
      <c r="FM137" s="16">
        <f t="shared" si="137"/>
        <v>995.2</v>
      </c>
      <c r="FN137" s="16">
        <f t="shared" si="137"/>
        <v>13884.2</v>
      </c>
      <c r="FO137" s="16">
        <f t="shared" si="137"/>
        <v>499</v>
      </c>
      <c r="FP137" s="16">
        <f t="shared" si="137"/>
        <v>1396.6</v>
      </c>
      <c r="FQ137" s="16">
        <f t="shared" si="137"/>
        <v>424.3</v>
      </c>
      <c r="FR137" s="16">
        <f t="shared" si="137"/>
        <v>50.3</v>
      </c>
      <c r="FS137" s="16">
        <f t="shared" si="137"/>
        <v>43.3</v>
      </c>
      <c r="FT137" s="15">
        <f t="shared" si="137"/>
        <v>30.1</v>
      </c>
      <c r="FU137" s="16">
        <f t="shared" si="137"/>
        <v>503.5</v>
      </c>
      <c r="FV137" s="16">
        <f t="shared" si="137"/>
        <v>303.5</v>
      </c>
      <c r="FW137" s="16">
        <f t="shared" si="137"/>
        <v>73.400000000000006</v>
      </c>
      <c r="FX137" s="16">
        <f t="shared" si="137"/>
        <v>23.6</v>
      </c>
      <c r="FY137" s="16"/>
      <c r="FZ137" s="97">
        <f>SUM(C137:FX137)</f>
        <v>353854.19999999966</v>
      </c>
      <c r="GA137" s="48"/>
      <c r="GB137" s="122"/>
      <c r="GC137" s="122"/>
      <c r="GD137" s="122"/>
      <c r="GE137" s="122"/>
      <c r="GF137" s="122"/>
      <c r="GG137" s="4"/>
      <c r="GH137" s="122"/>
      <c r="GI137" s="122"/>
      <c r="GJ137" s="122"/>
      <c r="GK137" s="4"/>
      <c r="GL137" s="4"/>
      <c r="GM137" s="4"/>
    </row>
    <row r="138" spans="1:256" s="17" customFormat="1" x14ac:dyDescent="0.25">
      <c r="A138" s="3" t="s">
        <v>458</v>
      </c>
      <c r="B138" s="18" t="s">
        <v>714</v>
      </c>
      <c r="C138" s="18">
        <f>MAX(C135,C137)</f>
        <v>4938.8999999999996</v>
      </c>
      <c r="D138" s="18">
        <f t="shared" ref="D138:BO138" si="138">MAX(D135,D137)</f>
        <v>16096.5</v>
      </c>
      <c r="E138" s="18">
        <f t="shared" si="138"/>
        <v>5680</v>
      </c>
      <c r="F138" s="18">
        <f t="shared" si="138"/>
        <v>7089.3</v>
      </c>
      <c r="G138" s="18">
        <f t="shared" si="138"/>
        <v>348.4</v>
      </c>
      <c r="H138" s="18">
        <f t="shared" si="138"/>
        <v>241.5</v>
      </c>
      <c r="I138" s="18">
        <f t="shared" si="138"/>
        <v>7826.6</v>
      </c>
      <c r="J138" s="18">
        <f t="shared" si="138"/>
        <v>1632.1</v>
      </c>
      <c r="K138" s="18">
        <f t="shared" si="138"/>
        <v>144.4</v>
      </c>
      <c r="L138" s="18">
        <f t="shared" si="138"/>
        <v>1510.6</v>
      </c>
      <c r="M138" s="18">
        <f t="shared" si="138"/>
        <v>1230.4000000000001</v>
      </c>
      <c r="N138" s="18">
        <f t="shared" si="138"/>
        <v>13907.5</v>
      </c>
      <c r="O138" s="18">
        <f t="shared" si="138"/>
        <v>2490.1</v>
      </c>
      <c r="P138" s="18">
        <f t="shared" si="138"/>
        <v>96.4</v>
      </c>
      <c r="Q138" s="18">
        <f t="shared" si="138"/>
        <v>31063.9</v>
      </c>
      <c r="R138" s="18">
        <f t="shared" si="138"/>
        <v>861.7</v>
      </c>
      <c r="S138" s="18">
        <f t="shared" si="138"/>
        <v>904.1</v>
      </c>
      <c r="T138" s="18">
        <f t="shared" si="138"/>
        <v>63.6</v>
      </c>
      <c r="U138" s="18">
        <f t="shared" si="138"/>
        <v>37.700000000000003</v>
      </c>
      <c r="V138" s="18">
        <f t="shared" si="138"/>
        <v>145.6</v>
      </c>
      <c r="W138" s="18">
        <f t="shared" si="138"/>
        <v>46.6</v>
      </c>
      <c r="X138" s="18">
        <f t="shared" si="138"/>
        <v>21.7</v>
      </c>
      <c r="Y138" s="18">
        <f t="shared" si="138"/>
        <v>1707.9</v>
      </c>
      <c r="Z138" s="18">
        <f t="shared" si="138"/>
        <v>93.6</v>
      </c>
      <c r="AA138" s="18">
        <f t="shared" si="138"/>
        <v>8438.7000000000007</v>
      </c>
      <c r="AB138" s="18">
        <f t="shared" si="138"/>
        <v>6134.7</v>
      </c>
      <c r="AC138" s="18">
        <f t="shared" si="138"/>
        <v>272.89999999999998</v>
      </c>
      <c r="AD138" s="18">
        <f t="shared" si="138"/>
        <v>504.8</v>
      </c>
      <c r="AE138" s="18">
        <f t="shared" si="138"/>
        <v>41.7</v>
      </c>
      <c r="AF138" s="18">
        <f t="shared" si="138"/>
        <v>45.4</v>
      </c>
      <c r="AG138" s="18">
        <f t="shared" si="138"/>
        <v>128.69999999999999</v>
      </c>
      <c r="AH138" s="18">
        <f t="shared" si="138"/>
        <v>538.6</v>
      </c>
      <c r="AI138" s="18">
        <f t="shared" si="138"/>
        <v>137.69999999999999</v>
      </c>
      <c r="AJ138" s="18">
        <f t="shared" si="138"/>
        <v>102.9</v>
      </c>
      <c r="AK138" s="18">
        <f t="shared" si="138"/>
        <v>147.1</v>
      </c>
      <c r="AL138" s="18">
        <f t="shared" si="138"/>
        <v>199.3</v>
      </c>
      <c r="AM138" s="18">
        <f t="shared" si="138"/>
        <v>355.3</v>
      </c>
      <c r="AN138" s="18">
        <f t="shared" si="138"/>
        <v>215.8</v>
      </c>
      <c r="AO138" s="18">
        <f t="shared" si="138"/>
        <v>2547.3000000000002</v>
      </c>
      <c r="AP138" s="18">
        <f t="shared" si="138"/>
        <v>53198.2</v>
      </c>
      <c r="AQ138" s="18">
        <f t="shared" si="138"/>
        <v>95</v>
      </c>
      <c r="AR138" s="18">
        <f t="shared" si="138"/>
        <v>7251</v>
      </c>
      <c r="AS138" s="18">
        <f t="shared" si="138"/>
        <v>2177.5</v>
      </c>
      <c r="AT138" s="18">
        <f t="shared" si="138"/>
        <v>384.5</v>
      </c>
      <c r="AU138" s="18">
        <f t="shared" si="138"/>
        <v>70.099999999999994</v>
      </c>
      <c r="AV138" s="18">
        <f t="shared" si="138"/>
        <v>138.30000000000001</v>
      </c>
      <c r="AW138" s="18">
        <f t="shared" si="138"/>
        <v>71</v>
      </c>
      <c r="AX138" s="18">
        <f t="shared" si="138"/>
        <v>31.1</v>
      </c>
      <c r="AY138" s="18">
        <f t="shared" si="138"/>
        <v>209</v>
      </c>
      <c r="AZ138" s="18">
        <f t="shared" si="138"/>
        <v>8628.7999999999993</v>
      </c>
      <c r="BA138" s="18">
        <f t="shared" si="138"/>
        <v>3853</v>
      </c>
      <c r="BB138" s="18">
        <f t="shared" si="138"/>
        <v>3072.1</v>
      </c>
      <c r="BC138" s="18">
        <f t="shared" si="138"/>
        <v>15973.5</v>
      </c>
      <c r="BD138" s="18">
        <f t="shared" si="138"/>
        <v>684.9</v>
      </c>
      <c r="BE138" s="18">
        <f t="shared" si="138"/>
        <v>444.5</v>
      </c>
      <c r="BF138" s="18">
        <f t="shared" si="138"/>
        <v>3052.4</v>
      </c>
      <c r="BG138" s="18">
        <f t="shared" si="138"/>
        <v>559.29999999999995</v>
      </c>
      <c r="BH138" s="18">
        <f t="shared" si="138"/>
        <v>152.4</v>
      </c>
      <c r="BI138" s="18">
        <f t="shared" si="138"/>
        <v>127.9</v>
      </c>
      <c r="BJ138" s="18">
        <f t="shared" si="138"/>
        <v>652.29999999999995</v>
      </c>
      <c r="BK138" s="18">
        <f t="shared" si="138"/>
        <v>8276</v>
      </c>
      <c r="BL138" s="18">
        <f t="shared" si="138"/>
        <v>119.3</v>
      </c>
      <c r="BM138" s="18">
        <f t="shared" si="138"/>
        <v>110.8</v>
      </c>
      <c r="BN138" s="18">
        <f t="shared" si="138"/>
        <v>1943.6</v>
      </c>
      <c r="BO138" s="18">
        <f t="shared" si="138"/>
        <v>671</v>
      </c>
      <c r="BP138" s="18">
        <f t="shared" ref="BP138:EA138" si="139">MAX(BP135,BP137)</f>
        <v>99</v>
      </c>
      <c r="BQ138" s="18">
        <f t="shared" si="139"/>
        <v>2391.3000000000002</v>
      </c>
      <c r="BR138" s="18">
        <f t="shared" si="139"/>
        <v>2059.5</v>
      </c>
      <c r="BS138" s="18">
        <f t="shared" si="139"/>
        <v>701</v>
      </c>
      <c r="BT138" s="18">
        <f t="shared" si="139"/>
        <v>136.6</v>
      </c>
      <c r="BU138" s="18">
        <f t="shared" si="139"/>
        <v>150.19999999999999</v>
      </c>
      <c r="BV138" s="18">
        <f t="shared" si="139"/>
        <v>393.1</v>
      </c>
      <c r="BW138" s="18">
        <f t="shared" si="139"/>
        <v>492</v>
      </c>
      <c r="BX138" s="18">
        <f t="shared" si="139"/>
        <v>22.9</v>
      </c>
      <c r="BY138" s="18">
        <f t="shared" si="139"/>
        <v>418.9</v>
      </c>
      <c r="BZ138" s="18">
        <f t="shared" si="139"/>
        <v>112.9</v>
      </c>
      <c r="CA138" s="18">
        <f t="shared" si="139"/>
        <v>68.3</v>
      </c>
      <c r="CB138" s="18">
        <f t="shared" si="139"/>
        <v>26625.7</v>
      </c>
      <c r="CC138" s="18">
        <f t="shared" si="139"/>
        <v>80.099999999999994</v>
      </c>
      <c r="CD138" s="18">
        <f t="shared" si="139"/>
        <v>36</v>
      </c>
      <c r="CE138" s="18">
        <f t="shared" si="139"/>
        <v>69.5</v>
      </c>
      <c r="CF138" s="18">
        <f t="shared" si="139"/>
        <v>51.8</v>
      </c>
      <c r="CG138" s="18">
        <f t="shared" si="139"/>
        <v>86.7</v>
      </c>
      <c r="CH138" s="18">
        <f t="shared" si="139"/>
        <v>64.7</v>
      </c>
      <c r="CI138" s="18">
        <f t="shared" si="139"/>
        <v>407.8</v>
      </c>
      <c r="CJ138" s="18">
        <f t="shared" si="139"/>
        <v>454.6</v>
      </c>
      <c r="CK138" s="18">
        <f t="shared" si="139"/>
        <v>1808.1</v>
      </c>
      <c r="CL138" s="18">
        <f t="shared" si="139"/>
        <v>375.1</v>
      </c>
      <c r="CM138" s="18">
        <f t="shared" si="139"/>
        <v>437.6</v>
      </c>
      <c r="CN138" s="18">
        <f t="shared" si="139"/>
        <v>8977.5</v>
      </c>
      <c r="CO138" s="18">
        <f t="shared" si="139"/>
        <v>5551.7</v>
      </c>
      <c r="CP138" s="18">
        <f t="shared" si="139"/>
        <v>403.1</v>
      </c>
      <c r="CQ138" s="18">
        <f t="shared" si="139"/>
        <v>574.70000000000005</v>
      </c>
      <c r="CR138" s="18">
        <f t="shared" si="139"/>
        <v>105.6</v>
      </c>
      <c r="CS138" s="18">
        <f t="shared" si="139"/>
        <v>118</v>
      </c>
      <c r="CT138" s="18">
        <f t="shared" si="139"/>
        <v>82.4</v>
      </c>
      <c r="CU138" s="18">
        <f t="shared" si="139"/>
        <v>135.1</v>
      </c>
      <c r="CV138" s="18">
        <f t="shared" si="139"/>
        <v>23</v>
      </c>
      <c r="CW138" s="18">
        <f t="shared" si="139"/>
        <v>78.7</v>
      </c>
      <c r="CX138" s="18">
        <f t="shared" si="139"/>
        <v>217.7</v>
      </c>
      <c r="CY138" s="18">
        <f t="shared" si="139"/>
        <v>27.1</v>
      </c>
      <c r="CZ138" s="18">
        <f t="shared" si="139"/>
        <v>934.9</v>
      </c>
      <c r="DA138" s="18">
        <f t="shared" si="139"/>
        <v>62.2</v>
      </c>
      <c r="DB138" s="18">
        <f t="shared" si="139"/>
        <v>83.1</v>
      </c>
      <c r="DC138" s="18">
        <f t="shared" si="139"/>
        <v>34</v>
      </c>
      <c r="DD138" s="18">
        <f t="shared" si="139"/>
        <v>65.3</v>
      </c>
      <c r="DE138" s="18">
        <f t="shared" si="139"/>
        <v>160.69999999999999</v>
      </c>
      <c r="DF138" s="18">
        <f t="shared" si="139"/>
        <v>9756.1</v>
      </c>
      <c r="DG138" s="18">
        <f t="shared" si="139"/>
        <v>27.1</v>
      </c>
      <c r="DH138" s="18">
        <f t="shared" si="139"/>
        <v>864.5</v>
      </c>
      <c r="DI138" s="18">
        <f t="shared" si="139"/>
        <v>1675.5</v>
      </c>
      <c r="DJ138" s="18">
        <f t="shared" si="139"/>
        <v>270.5</v>
      </c>
      <c r="DK138" s="18">
        <f t="shared" si="139"/>
        <v>238.7</v>
      </c>
      <c r="DL138" s="18">
        <f t="shared" si="139"/>
        <v>3302.4</v>
      </c>
      <c r="DM138" s="18">
        <f t="shared" si="139"/>
        <v>123.2</v>
      </c>
      <c r="DN138" s="18">
        <f t="shared" si="139"/>
        <v>704.5</v>
      </c>
      <c r="DO138" s="18">
        <f t="shared" si="139"/>
        <v>2213.3000000000002</v>
      </c>
      <c r="DP138" s="18">
        <f t="shared" si="139"/>
        <v>49</v>
      </c>
      <c r="DQ138" s="18">
        <f t="shared" si="139"/>
        <v>202.7</v>
      </c>
      <c r="DR138" s="18">
        <f t="shared" si="139"/>
        <v>1151.8</v>
      </c>
      <c r="DS138" s="18">
        <f t="shared" si="139"/>
        <v>560.4</v>
      </c>
      <c r="DT138" s="18">
        <f t="shared" si="139"/>
        <v>115.2</v>
      </c>
      <c r="DU138" s="18">
        <f t="shared" si="139"/>
        <v>178.9</v>
      </c>
      <c r="DV138" s="18">
        <f t="shared" si="139"/>
        <v>73.400000000000006</v>
      </c>
      <c r="DW138" s="18">
        <f t="shared" si="139"/>
        <v>137</v>
      </c>
      <c r="DX138" s="18">
        <f t="shared" si="139"/>
        <v>54.7</v>
      </c>
      <c r="DY138" s="18">
        <f t="shared" si="139"/>
        <v>63.6</v>
      </c>
      <c r="DZ138" s="18">
        <f t="shared" si="139"/>
        <v>174.8</v>
      </c>
      <c r="EA138" s="18">
        <f t="shared" si="139"/>
        <v>238</v>
      </c>
      <c r="EB138" s="18">
        <f t="shared" ref="EB138:FX138" si="140">MAX(EB135,EB137)</f>
        <v>333.7</v>
      </c>
      <c r="EC138" s="18">
        <f t="shared" si="140"/>
        <v>94.9</v>
      </c>
      <c r="ED138" s="18">
        <f t="shared" si="140"/>
        <v>71.3</v>
      </c>
      <c r="EE138" s="18">
        <f t="shared" si="140"/>
        <v>117.1</v>
      </c>
      <c r="EF138" s="18">
        <f t="shared" si="140"/>
        <v>950.3</v>
      </c>
      <c r="EG138" s="18">
        <f t="shared" si="140"/>
        <v>151.80000000000001</v>
      </c>
      <c r="EH138" s="18">
        <f t="shared" si="140"/>
        <v>74.099999999999994</v>
      </c>
      <c r="EI138" s="18">
        <f t="shared" si="140"/>
        <v>12500.8</v>
      </c>
      <c r="EJ138" s="18">
        <f t="shared" si="140"/>
        <v>4492.5</v>
      </c>
      <c r="EK138" s="18">
        <f t="shared" si="140"/>
        <v>250.6</v>
      </c>
      <c r="EL138" s="18">
        <f t="shared" si="140"/>
        <v>160.9</v>
      </c>
      <c r="EM138" s="18">
        <f t="shared" si="140"/>
        <v>261.89999999999998</v>
      </c>
      <c r="EN138" s="18">
        <f t="shared" si="140"/>
        <v>717.8</v>
      </c>
      <c r="EO138" s="18">
        <f t="shared" si="140"/>
        <v>128.5</v>
      </c>
      <c r="EP138" s="18">
        <f t="shared" si="140"/>
        <v>105.5</v>
      </c>
      <c r="EQ138" s="18">
        <f t="shared" si="140"/>
        <v>403.7</v>
      </c>
      <c r="ER138" s="18">
        <f t="shared" si="140"/>
        <v>121.7</v>
      </c>
      <c r="ES138" s="18">
        <f t="shared" si="140"/>
        <v>87.6</v>
      </c>
      <c r="ET138" s="18">
        <f t="shared" si="140"/>
        <v>171.9</v>
      </c>
      <c r="EU138" s="18">
        <f t="shared" si="140"/>
        <v>494.9</v>
      </c>
      <c r="EV138" s="18">
        <f t="shared" si="140"/>
        <v>41.9</v>
      </c>
      <c r="EW138" s="18">
        <f t="shared" si="140"/>
        <v>183.1</v>
      </c>
      <c r="EX138" s="18">
        <f t="shared" si="140"/>
        <v>61.4</v>
      </c>
      <c r="EY138" s="18">
        <f t="shared" si="140"/>
        <v>450.6</v>
      </c>
      <c r="EZ138" s="18">
        <f t="shared" si="140"/>
        <v>63.3</v>
      </c>
      <c r="FA138" s="18">
        <f t="shared" si="140"/>
        <v>1004.8</v>
      </c>
      <c r="FB138" s="18">
        <f t="shared" si="140"/>
        <v>250.9</v>
      </c>
      <c r="FC138" s="18">
        <f t="shared" si="140"/>
        <v>662.6</v>
      </c>
      <c r="FD138" s="18">
        <f t="shared" si="140"/>
        <v>168.1</v>
      </c>
      <c r="FE138" s="18">
        <f t="shared" si="140"/>
        <v>53.6</v>
      </c>
      <c r="FF138" s="18">
        <f t="shared" si="140"/>
        <v>100.8</v>
      </c>
      <c r="FG138" s="18">
        <f t="shared" si="140"/>
        <v>58.7</v>
      </c>
      <c r="FH138" s="18">
        <f t="shared" si="140"/>
        <v>52.3</v>
      </c>
      <c r="FI138" s="18">
        <f t="shared" si="140"/>
        <v>1039</v>
      </c>
      <c r="FJ138" s="18">
        <f t="shared" si="140"/>
        <v>519</v>
      </c>
      <c r="FK138" s="18">
        <f t="shared" si="140"/>
        <v>1000</v>
      </c>
      <c r="FL138" s="18">
        <f t="shared" si="140"/>
        <v>934.6</v>
      </c>
      <c r="FM138" s="18">
        <f t="shared" si="140"/>
        <v>995.2</v>
      </c>
      <c r="FN138" s="18">
        <f t="shared" si="140"/>
        <v>13884.2</v>
      </c>
      <c r="FO138" s="18">
        <f t="shared" si="140"/>
        <v>499</v>
      </c>
      <c r="FP138" s="18">
        <f t="shared" si="140"/>
        <v>1396.6</v>
      </c>
      <c r="FQ138" s="18">
        <f t="shared" si="140"/>
        <v>424.3</v>
      </c>
      <c r="FR138" s="18">
        <f t="shared" si="140"/>
        <v>50.3</v>
      </c>
      <c r="FS138" s="18">
        <f t="shared" si="140"/>
        <v>43.3</v>
      </c>
      <c r="FT138" s="18">
        <f t="shared" si="140"/>
        <v>30.1</v>
      </c>
      <c r="FU138" s="18">
        <f t="shared" si="140"/>
        <v>503.5</v>
      </c>
      <c r="FV138" s="18">
        <f t="shared" si="140"/>
        <v>303.5</v>
      </c>
      <c r="FW138" s="18">
        <f t="shared" si="140"/>
        <v>73.400000000000006</v>
      </c>
      <c r="FX138" s="18">
        <f t="shared" si="140"/>
        <v>23.6</v>
      </c>
      <c r="FY138" s="49"/>
      <c r="FZ138" s="18">
        <f>SUM(C138:FX138)</f>
        <v>353854.19999999966</v>
      </c>
      <c r="GA138" s="49"/>
      <c r="GB138" s="18"/>
      <c r="GC138" s="18"/>
      <c r="GD138" s="18"/>
      <c r="GE138" s="18"/>
      <c r="GF138" s="18"/>
      <c r="GG138" s="21"/>
      <c r="GH138" s="30"/>
      <c r="GI138" s="30"/>
      <c r="GJ138" s="30"/>
      <c r="GK138" s="30"/>
      <c r="GL138" s="30"/>
      <c r="GM138" s="30"/>
    </row>
    <row r="139" spans="1:256" x14ac:dyDescent="0.25">
      <c r="A139" s="3"/>
      <c r="B139" s="13" t="s">
        <v>459</v>
      </c>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c r="CA139" s="36"/>
      <c r="CB139" s="36"/>
      <c r="CC139" s="36"/>
      <c r="CD139" s="36"/>
      <c r="CE139" s="36"/>
      <c r="CF139" s="36"/>
      <c r="CG139" s="36"/>
      <c r="CH139" s="36"/>
      <c r="CI139" s="36"/>
      <c r="CJ139" s="36"/>
      <c r="CK139" s="36"/>
      <c r="CL139" s="36"/>
      <c r="CM139" s="36"/>
      <c r="CN139" s="36"/>
      <c r="CO139" s="36"/>
      <c r="CP139" s="36"/>
      <c r="CQ139" s="36"/>
      <c r="CR139" s="36"/>
      <c r="CS139" s="36"/>
      <c r="CT139" s="36"/>
      <c r="CU139" s="36"/>
      <c r="CV139" s="36"/>
      <c r="CW139" s="36"/>
      <c r="CX139" s="36"/>
      <c r="CY139" s="36"/>
      <c r="CZ139" s="36"/>
      <c r="DA139" s="36"/>
      <c r="DB139" s="36"/>
      <c r="DC139" s="36"/>
      <c r="DD139" s="36"/>
      <c r="DE139" s="36"/>
      <c r="DF139" s="36"/>
      <c r="DG139" s="36"/>
      <c r="DH139" s="36"/>
      <c r="DI139" s="36"/>
      <c r="DJ139" s="36"/>
      <c r="DK139" s="36"/>
      <c r="DL139" s="36"/>
      <c r="DM139" s="36"/>
      <c r="DN139" s="36"/>
      <c r="DO139" s="36"/>
      <c r="DP139" s="36"/>
      <c r="DQ139" s="36"/>
      <c r="DR139" s="36"/>
      <c r="DS139" s="36"/>
      <c r="DT139" s="36"/>
      <c r="DU139" s="36"/>
      <c r="DV139" s="36"/>
      <c r="DW139" s="36"/>
      <c r="DX139" s="36"/>
      <c r="DY139" s="36"/>
      <c r="DZ139" s="36"/>
      <c r="EA139" s="36"/>
      <c r="EB139" s="36"/>
      <c r="EC139" s="36"/>
      <c r="ED139" s="36"/>
      <c r="EE139" s="36"/>
      <c r="EF139" s="36"/>
      <c r="EG139" s="36"/>
      <c r="EH139" s="36"/>
      <c r="EI139" s="36"/>
      <c r="EJ139" s="36"/>
      <c r="EK139" s="36"/>
      <c r="EL139" s="36"/>
      <c r="EM139" s="36"/>
      <c r="EN139" s="36"/>
      <c r="EO139" s="36"/>
      <c r="EP139" s="36"/>
      <c r="EQ139" s="36"/>
      <c r="ER139" s="36"/>
      <c r="ES139" s="36"/>
      <c r="ET139" s="36"/>
      <c r="EU139" s="36"/>
      <c r="EV139" s="36"/>
      <c r="EW139" s="36"/>
      <c r="EX139" s="36"/>
      <c r="EY139" s="36"/>
      <c r="EZ139" s="36"/>
      <c r="FA139" s="36"/>
      <c r="FB139" s="36"/>
      <c r="FC139" s="36"/>
      <c r="FD139" s="36"/>
      <c r="FE139" s="36"/>
      <c r="FF139" s="36"/>
      <c r="FG139" s="36"/>
      <c r="FH139" s="36"/>
      <c r="FI139" s="36"/>
      <c r="FJ139" s="36"/>
      <c r="FK139" s="36"/>
      <c r="FL139" s="36"/>
      <c r="FM139" s="36"/>
      <c r="FN139" s="36"/>
      <c r="FO139" s="36"/>
      <c r="FP139" s="36"/>
      <c r="FQ139" s="36"/>
      <c r="FR139" s="36"/>
      <c r="FS139" s="36"/>
      <c r="FT139" s="36"/>
      <c r="FU139" s="36"/>
      <c r="FV139" s="36"/>
      <c r="FW139" s="36"/>
      <c r="FX139" s="36"/>
      <c r="FY139" s="16"/>
      <c r="FZ139" s="18"/>
      <c r="GA139" s="48"/>
      <c r="GB139" s="97"/>
      <c r="GC139" s="97"/>
      <c r="GD139" s="97"/>
      <c r="GE139" s="97"/>
      <c r="GF139" s="97"/>
      <c r="GG139" s="4"/>
      <c r="GH139" s="16"/>
      <c r="GI139" s="16"/>
      <c r="GJ139" s="16"/>
      <c r="GK139" s="4"/>
      <c r="GL139" s="4"/>
      <c r="GM139" s="4"/>
      <c r="GN139" s="125"/>
      <c r="GO139" s="125"/>
      <c r="GP139" s="125"/>
      <c r="GQ139" s="125"/>
      <c r="GR139" s="125"/>
      <c r="GS139" s="125"/>
      <c r="GT139" s="125"/>
      <c r="GU139" s="125"/>
      <c r="GV139" s="125"/>
      <c r="GW139" s="125"/>
      <c r="GX139" s="125"/>
      <c r="GY139" s="125"/>
      <c r="GZ139" s="125"/>
      <c r="HA139" s="125"/>
      <c r="HB139" s="125"/>
      <c r="HC139" s="125"/>
      <c r="HD139" s="125"/>
      <c r="HE139" s="125"/>
      <c r="HF139" s="125"/>
      <c r="HG139" s="125"/>
      <c r="HH139" s="125"/>
      <c r="HI139" s="125"/>
      <c r="HJ139" s="125"/>
      <c r="HK139" s="125"/>
      <c r="HL139" s="125"/>
      <c r="HM139" s="125"/>
      <c r="HN139" s="125"/>
      <c r="HO139" s="125"/>
      <c r="HP139" s="125"/>
      <c r="HQ139" s="125"/>
      <c r="HR139" s="125"/>
      <c r="HS139" s="125"/>
      <c r="HT139" s="125"/>
      <c r="HU139" s="125"/>
      <c r="HV139" s="125"/>
      <c r="HW139" s="125"/>
      <c r="HX139" s="125"/>
      <c r="HY139" s="125"/>
      <c r="HZ139" s="125"/>
      <c r="IA139" s="125"/>
      <c r="IB139" s="125"/>
      <c r="IC139" s="125"/>
      <c r="ID139" s="125"/>
      <c r="IE139" s="125"/>
      <c r="IF139" s="125"/>
      <c r="IG139" s="125"/>
      <c r="IH139" s="125"/>
      <c r="II139" s="125"/>
      <c r="IJ139" s="125"/>
      <c r="IK139" s="125"/>
      <c r="IL139" s="125"/>
      <c r="IM139" s="125"/>
      <c r="IN139" s="125"/>
      <c r="IO139" s="125"/>
      <c r="IP139" s="125"/>
      <c r="IQ139" s="125"/>
      <c r="IR139" s="125"/>
      <c r="IS139" s="125"/>
      <c r="IT139" s="125"/>
      <c r="IU139" s="125"/>
      <c r="IV139" s="125"/>
    </row>
    <row r="140" spans="1:256" s="17" customFormat="1" x14ac:dyDescent="0.25">
      <c r="A140" s="3" t="s">
        <v>460</v>
      </c>
      <c r="B140" s="13" t="s">
        <v>461</v>
      </c>
      <c r="C140" s="31">
        <f t="shared" ref="C140:BN140" si="141">ROUND((C138/C20),4)</f>
        <v>0.5655</v>
      </c>
      <c r="D140" s="31">
        <f t="shared" si="141"/>
        <v>0.38819999999999999</v>
      </c>
      <c r="E140" s="31">
        <f t="shared" si="141"/>
        <v>0.85829999999999995</v>
      </c>
      <c r="F140" s="31">
        <f t="shared" si="141"/>
        <v>0.35909999999999997</v>
      </c>
      <c r="G140" s="31">
        <f t="shared" si="141"/>
        <v>0.31790000000000002</v>
      </c>
      <c r="H140" s="31">
        <f t="shared" si="141"/>
        <v>0.2351</v>
      </c>
      <c r="I140" s="31">
        <f t="shared" si="141"/>
        <v>0.84060000000000001</v>
      </c>
      <c r="J140" s="31">
        <f t="shared" si="141"/>
        <v>0.69430000000000003</v>
      </c>
      <c r="K140" s="31">
        <f t="shared" si="141"/>
        <v>0.5575</v>
      </c>
      <c r="L140" s="31">
        <f t="shared" si="141"/>
        <v>0.63200000000000001</v>
      </c>
      <c r="M140" s="31">
        <f t="shared" si="141"/>
        <v>1.0382</v>
      </c>
      <c r="N140" s="31">
        <f t="shared" si="141"/>
        <v>0.25240000000000001</v>
      </c>
      <c r="O140" s="31">
        <f t="shared" si="141"/>
        <v>0.17649999999999999</v>
      </c>
      <c r="P140" s="31">
        <f t="shared" si="141"/>
        <v>0.38919999999999999</v>
      </c>
      <c r="Q140" s="31">
        <f t="shared" si="141"/>
        <v>0.80010000000000003</v>
      </c>
      <c r="R140" s="31">
        <f t="shared" si="141"/>
        <v>0.37880000000000003</v>
      </c>
      <c r="S140" s="31">
        <f t="shared" si="141"/>
        <v>0.51429999999999998</v>
      </c>
      <c r="T140" s="31">
        <f t="shared" si="141"/>
        <v>0.46589999999999998</v>
      </c>
      <c r="U140" s="31">
        <f t="shared" si="141"/>
        <v>0.69810000000000005</v>
      </c>
      <c r="V140" s="31">
        <f t="shared" si="141"/>
        <v>0.5363</v>
      </c>
      <c r="W140" s="30">
        <f t="shared" si="141"/>
        <v>0.48849999999999999</v>
      </c>
      <c r="X140" s="31">
        <f t="shared" si="141"/>
        <v>0.53320000000000001</v>
      </c>
      <c r="Y140" s="31">
        <f t="shared" si="141"/>
        <v>0.68689999999999996</v>
      </c>
      <c r="Z140" s="31">
        <f t="shared" si="141"/>
        <v>0.44569999999999999</v>
      </c>
      <c r="AA140" s="31">
        <f t="shared" si="141"/>
        <v>0.26779999999999998</v>
      </c>
      <c r="AB140" s="31">
        <f t="shared" si="141"/>
        <v>0.2059</v>
      </c>
      <c r="AC140" s="31">
        <f t="shared" si="141"/>
        <v>0.27439999999999998</v>
      </c>
      <c r="AD140" s="31">
        <f t="shared" si="141"/>
        <v>0.37740000000000001</v>
      </c>
      <c r="AE140" s="31">
        <f t="shared" si="141"/>
        <v>0.44890000000000002</v>
      </c>
      <c r="AF140" s="31">
        <f t="shared" si="141"/>
        <v>0.2495</v>
      </c>
      <c r="AG140" s="31">
        <f t="shared" si="141"/>
        <v>0.20449999999999999</v>
      </c>
      <c r="AH140" s="31">
        <f t="shared" si="141"/>
        <v>0.50449999999999995</v>
      </c>
      <c r="AI140" s="31">
        <f t="shared" si="141"/>
        <v>0.42570000000000002</v>
      </c>
      <c r="AJ140" s="31">
        <f t="shared" si="141"/>
        <v>0.67700000000000005</v>
      </c>
      <c r="AK140" s="31">
        <f t="shared" si="141"/>
        <v>0.7742</v>
      </c>
      <c r="AL140" s="31">
        <f t="shared" si="141"/>
        <v>0.77880000000000005</v>
      </c>
      <c r="AM140" s="31">
        <f t="shared" si="141"/>
        <v>0.81169999999999998</v>
      </c>
      <c r="AN140" s="31">
        <f t="shared" si="141"/>
        <v>0.5514</v>
      </c>
      <c r="AO140" s="31">
        <f t="shared" si="141"/>
        <v>0.54179999999999995</v>
      </c>
      <c r="AP140" s="31">
        <f t="shared" si="141"/>
        <v>0.61170000000000002</v>
      </c>
      <c r="AQ140" s="31">
        <f t="shared" si="141"/>
        <v>0.42559999999999998</v>
      </c>
      <c r="AR140" s="31">
        <f t="shared" si="141"/>
        <v>0.10970000000000001</v>
      </c>
      <c r="AS140" s="31">
        <f t="shared" si="141"/>
        <v>0.32390000000000002</v>
      </c>
      <c r="AT140" s="31">
        <f t="shared" si="141"/>
        <v>0.1686</v>
      </c>
      <c r="AU140" s="31">
        <f t="shared" si="141"/>
        <v>0.30220000000000002</v>
      </c>
      <c r="AV140" s="31">
        <f t="shared" si="141"/>
        <v>0.44330000000000003</v>
      </c>
      <c r="AW140" s="31">
        <f t="shared" si="141"/>
        <v>0.30599999999999999</v>
      </c>
      <c r="AX140" s="31">
        <f t="shared" si="141"/>
        <v>0.7954</v>
      </c>
      <c r="AY140" s="31">
        <f t="shared" si="141"/>
        <v>0.46189999999999998</v>
      </c>
      <c r="AZ140" s="31">
        <f t="shared" si="141"/>
        <v>0.75870000000000004</v>
      </c>
      <c r="BA140" s="31">
        <f t="shared" si="141"/>
        <v>0.41399999999999998</v>
      </c>
      <c r="BB140" s="31">
        <f t="shared" si="141"/>
        <v>0.377</v>
      </c>
      <c r="BC140" s="31">
        <f t="shared" si="141"/>
        <v>0.55800000000000005</v>
      </c>
      <c r="BD140" s="31">
        <f t="shared" si="141"/>
        <v>0.13200000000000001</v>
      </c>
      <c r="BE140" s="31">
        <f t="shared" si="141"/>
        <v>0.31690000000000002</v>
      </c>
      <c r="BF140" s="31">
        <f t="shared" si="141"/>
        <v>0.1145</v>
      </c>
      <c r="BG140" s="31">
        <f t="shared" si="141"/>
        <v>0.53610000000000002</v>
      </c>
      <c r="BH140" s="31">
        <f t="shared" si="141"/>
        <v>0.2399</v>
      </c>
      <c r="BI140" s="31">
        <f t="shared" si="141"/>
        <v>0.5363</v>
      </c>
      <c r="BJ140" s="31">
        <f t="shared" si="141"/>
        <v>9.8299999999999998E-2</v>
      </c>
      <c r="BK140" s="31">
        <f t="shared" si="141"/>
        <v>0.33960000000000001</v>
      </c>
      <c r="BL140" s="31">
        <f t="shared" si="141"/>
        <v>0.48499999999999999</v>
      </c>
      <c r="BM140" s="31">
        <f t="shared" si="141"/>
        <v>0.4148</v>
      </c>
      <c r="BN140" s="31">
        <f t="shared" si="141"/>
        <v>0.56399999999999995</v>
      </c>
      <c r="BO140" s="31">
        <f t="shared" ref="BO140:DZ140" si="142">ROUND((BO138/BO20),4)</f>
        <v>0.51570000000000005</v>
      </c>
      <c r="BP140" s="31">
        <f t="shared" si="142"/>
        <v>0.46700000000000003</v>
      </c>
      <c r="BQ140" s="31">
        <f t="shared" si="142"/>
        <v>0.39140000000000003</v>
      </c>
      <c r="BR140" s="31">
        <f t="shared" si="142"/>
        <v>0.45610000000000001</v>
      </c>
      <c r="BS140" s="31">
        <f t="shared" si="142"/>
        <v>0.56299999999999994</v>
      </c>
      <c r="BT140" s="31">
        <f t="shared" si="142"/>
        <v>0.31290000000000001</v>
      </c>
      <c r="BU140" s="31">
        <f t="shared" si="142"/>
        <v>0.34949999999999998</v>
      </c>
      <c r="BV140" s="31">
        <f t="shared" si="142"/>
        <v>0.3029</v>
      </c>
      <c r="BW140" s="31">
        <f t="shared" si="142"/>
        <v>0.24210000000000001</v>
      </c>
      <c r="BX140" s="31">
        <f t="shared" si="142"/>
        <v>0.26169999999999999</v>
      </c>
      <c r="BY140" s="31">
        <f t="shared" si="142"/>
        <v>0.82440000000000002</v>
      </c>
      <c r="BZ140" s="31">
        <f t="shared" si="142"/>
        <v>0.5494</v>
      </c>
      <c r="CA140" s="31">
        <f t="shared" si="142"/>
        <v>0.40489999999999998</v>
      </c>
      <c r="CB140" s="31">
        <f t="shared" si="142"/>
        <v>0.3271</v>
      </c>
      <c r="CC140" s="31">
        <f t="shared" si="142"/>
        <v>0.48520000000000002</v>
      </c>
      <c r="CD140" s="31">
        <f t="shared" si="142"/>
        <v>0.69099999999999995</v>
      </c>
      <c r="CE140" s="31">
        <f t="shared" si="142"/>
        <v>0.4793</v>
      </c>
      <c r="CF140" s="31">
        <f t="shared" si="142"/>
        <v>0.48409999999999997</v>
      </c>
      <c r="CG140" s="31">
        <f t="shared" si="142"/>
        <v>0.41660000000000003</v>
      </c>
      <c r="CH140" s="31">
        <f t="shared" si="142"/>
        <v>0.58819999999999995</v>
      </c>
      <c r="CI140" s="31">
        <f t="shared" si="142"/>
        <v>0.58679999999999999</v>
      </c>
      <c r="CJ140" s="31">
        <f t="shared" si="142"/>
        <v>0.44529999999999997</v>
      </c>
      <c r="CK140" s="31">
        <f t="shared" si="142"/>
        <v>0.31240000000000001</v>
      </c>
      <c r="CL140" s="31">
        <f t="shared" si="142"/>
        <v>0.26919999999999999</v>
      </c>
      <c r="CM140" s="31">
        <f t="shared" si="142"/>
        <v>0.61229999999999996</v>
      </c>
      <c r="CN140" s="31">
        <f t="shared" si="142"/>
        <v>0.27529999999999999</v>
      </c>
      <c r="CO140" s="31">
        <f t="shared" si="142"/>
        <v>0.35349999999999998</v>
      </c>
      <c r="CP140" s="31">
        <f t="shared" si="142"/>
        <v>0.36049999999999999</v>
      </c>
      <c r="CQ140" s="31">
        <f t="shared" si="142"/>
        <v>0.65529999999999999</v>
      </c>
      <c r="CR140" s="31">
        <f t="shared" si="142"/>
        <v>0.58499999999999996</v>
      </c>
      <c r="CS140" s="31">
        <f t="shared" si="142"/>
        <v>0.33379999999999999</v>
      </c>
      <c r="CT140" s="31">
        <f t="shared" si="142"/>
        <v>0.82650000000000001</v>
      </c>
      <c r="CU140" s="31">
        <f t="shared" si="142"/>
        <v>0.30780000000000002</v>
      </c>
      <c r="CV140" s="31">
        <f t="shared" si="142"/>
        <v>0.52749999999999997</v>
      </c>
      <c r="CW140" s="31">
        <f t="shared" si="142"/>
        <v>0.40570000000000001</v>
      </c>
      <c r="CX140" s="31">
        <f t="shared" si="142"/>
        <v>0.48110000000000003</v>
      </c>
      <c r="CY140" s="31">
        <f t="shared" si="142"/>
        <v>0.58789999999999998</v>
      </c>
      <c r="CZ140" s="31">
        <f t="shared" si="142"/>
        <v>0.44850000000000001</v>
      </c>
      <c r="DA140" s="31">
        <f t="shared" si="142"/>
        <v>0.32579999999999998</v>
      </c>
      <c r="DB140" s="31">
        <f t="shared" si="142"/>
        <v>0.27529999999999999</v>
      </c>
      <c r="DC140" s="31">
        <f t="shared" si="142"/>
        <v>0.2321</v>
      </c>
      <c r="DD140" s="31">
        <f t="shared" si="142"/>
        <v>0.43049999999999999</v>
      </c>
      <c r="DE140" s="31">
        <f t="shared" si="142"/>
        <v>0.40200000000000002</v>
      </c>
      <c r="DF140" s="31">
        <f t="shared" si="142"/>
        <v>0.442</v>
      </c>
      <c r="DG140" s="31">
        <f t="shared" si="142"/>
        <v>0.34520000000000001</v>
      </c>
      <c r="DH140" s="31">
        <f t="shared" si="142"/>
        <v>0.43</v>
      </c>
      <c r="DI140" s="31">
        <f t="shared" si="142"/>
        <v>0.62229999999999996</v>
      </c>
      <c r="DJ140" s="31">
        <f t="shared" si="142"/>
        <v>0.42470000000000002</v>
      </c>
      <c r="DK140" s="31">
        <f t="shared" si="142"/>
        <v>0.51139999999999997</v>
      </c>
      <c r="DL140" s="31">
        <f t="shared" si="142"/>
        <v>0.55620000000000003</v>
      </c>
      <c r="DM140" s="31">
        <f t="shared" si="142"/>
        <v>0.53680000000000005</v>
      </c>
      <c r="DN140" s="31">
        <f t="shared" si="142"/>
        <v>0.5232</v>
      </c>
      <c r="DO140" s="31">
        <f t="shared" si="142"/>
        <v>0.6673</v>
      </c>
      <c r="DP140" s="31">
        <f t="shared" si="142"/>
        <v>0.2487</v>
      </c>
      <c r="DQ140" s="31">
        <f t="shared" si="142"/>
        <v>0.31230000000000002</v>
      </c>
      <c r="DR140" s="31">
        <f t="shared" si="142"/>
        <v>0.80179999999999996</v>
      </c>
      <c r="DS140" s="31">
        <f t="shared" si="142"/>
        <v>0.76729999999999998</v>
      </c>
      <c r="DT140" s="31">
        <f t="shared" si="142"/>
        <v>0.70240000000000002</v>
      </c>
      <c r="DU140" s="31">
        <f t="shared" si="142"/>
        <v>0.49149999999999999</v>
      </c>
      <c r="DV140" s="31">
        <f t="shared" si="142"/>
        <v>0.3634</v>
      </c>
      <c r="DW140" s="31">
        <f t="shared" si="142"/>
        <v>0.432</v>
      </c>
      <c r="DX140" s="31">
        <f t="shared" si="142"/>
        <v>0.3599</v>
      </c>
      <c r="DY140" s="31">
        <f t="shared" si="142"/>
        <v>0.19670000000000001</v>
      </c>
      <c r="DZ140" s="31">
        <f t="shared" si="142"/>
        <v>0.221</v>
      </c>
      <c r="EA140" s="31">
        <f t="shared" ref="EA140:FX140" si="143">ROUND((EA138/EA20),4)</f>
        <v>0.39710000000000001</v>
      </c>
      <c r="EB140" s="31">
        <f t="shared" si="143"/>
        <v>0.5897</v>
      </c>
      <c r="EC140" s="31">
        <f t="shared" si="143"/>
        <v>0.32240000000000002</v>
      </c>
      <c r="ED140" s="31">
        <f t="shared" si="143"/>
        <v>4.4200000000000003E-2</v>
      </c>
      <c r="EE140" s="31">
        <f t="shared" si="143"/>
        <v>0.6542</v>
      </c>
      <c r="EF140" s="31">
        <f t="shared" si="143"/>
        <v>0.65039999999999998</v>
      </c>
      <c r="EG140" s="31">
        <f t="shared" si="143"/>
        <v>0.55200000000000005</v>
      </c>
      <c r="EH140" s="31">
        <f t="shared" si="143"/>
        <v>0.3463</v>
      </c>
      <c r="EI140" s="31">
        <f t="shared" si="143"/>
        <v>0.83720000000000006</v>
      </c>
      <c r="EJ140" s="31">
        <f t="shared" si="143"/>
        <v>0.43280000000000002</v>
      </c>
      <c r="EK140" s="31">
        <f t="shared" si="143"/>
        <v>0.36020000000000002</v>
      </c>
      <c r="EL140" s="31">
        <f t="shared" si="143"/>
        <v>0.34179999999999999</v>
      </c>
      <c r="EM140" s="31">
        <f t="shared" si="143"/>
        <v>0.62109999999999999</v>
      </c>
      <c r="EN140" s="31">
        <f t="shared" si="143"/>
        <v>0.64570000000000005</v>
      </c>
      <c r="EO140" s="31">
        <f t="shared" si="143"/>
        <v>0.36020000000000002</v>
      </c>
      <c r="EP140" s="31">
        <f t="shared" si="143"/>
        <v>0.27439999999999998</v>
      </c>
      <c r="EQ140" s="31">
        <f t="shared" si="143"/>
        <v>0.14649999999999999</v>
      </c>
      <c r="ER140" s="31">
        <f t="shared" si="143"/>
        <v>0.40760000000000002</v>
      </c>
      <c r="ES140" s="31">
        <f t="shared" si="143"/>
        <v>0.54210000000000003</v>
      </c>
      <c r="ET140" s="31">
        <f t="shared" si="143"/>
        <v>0.78669999999999995</v>
      </c>
      <c r="EU140" s="31">
        <f t="shared" si="143"/>
        <v>0.87590000000000001</v>
      </c>
      <c r="EV140" s="31">
        <f t="shared" si="143"/>
        <v>0.57709999999999995</v>
      </c>
      <c r="EW140" s="31">
        <f t="shared" si="143"/>
        <v>0.2107</v>
      </c>
      <c r="EX140" s="31">
        <f t="shared" si="143"/>
        <v>0.3332</v>
      </c>
      <c r="EY140" s="31">
        <f t="shared" si="143"/>
        <v>0.55320000000000003</v>
      </c>
      <c r="EZ140" s="31">
        <f t="shared" si="143"/>
        <v>0.4587</v>
      </c>
      <c r="FA140" s="31">
        <f t="shared" si="143"/>
        <v>0.29089999999999999</v>
      </c>
      <c r="FB140" s="31">
        <f t="shared" si="143"/>
        <v>0.71040000000000003</v>
      </c>
      <c r="FC140" s="31">
        <f t="shared" si="143"/>
        <v>0.30299999999999999</v>
      </c>
      <c r="FD140" s="31">
        <f t="shared" si="143"/>
        <v>0.47149999999999997</v>
      </c>
      <c r="FE140" s="31">
        <f t="shared" si="143"/>
        <v>0.55259999999999998</v>
      </c>
      <c r="FF140" s="31">
        <f t="shared" si="143"/>
        <v>0.50149999999999995</v>
      </c>
      <c r="FG140" s="31">
        <f t="shared" si="143"/>
        <v>0.45610000000000001</v>
      </c>
      <c r="FH140" s="31">
        <f t="shared" si="143"/>
        <v>0.66200000000000003</v>
      </c>
      <c r="FI140" s="31">
        <f t="shared" si="143"/>
        <v>0.5625</v>
      </c>
      <c r="FJ140" s="31">
        <f t="shared" si="143"/>
        <v>0.25719999999999998</v>
      </c>
      <c r="FK140" s="31">
        <f t="shared" si="143"/>
        <v>0.39629999999999999</v>
      </c>
      <c r="FL140" s="31">
        <f t="shared" si="143"/>
        <v>0.1231</v>
      </c>
      <c r="FM140" s="31">
        <f t="shared" si="143"/>
        <v>0.2571</v>
      </c>
      <c r="FN140" s="31">
        <f t="shared" si="143"/>
        <v>0.62350000000000005</v>
      </c>
      <c r="FO140" s="31">
        <f t="shared" si="143"/>
        <v>0.44929999999999998</v>
      </c>
      <c r="FP140" s="31">
        <f t="shared" si="143"/>
        <v>0.628</v>
      </c>
      <c r="FQ140" s="31">
        <f t="shared" si="143"/>
        <v>0.4536</v>
      </c>
      <c r="FR140" s="31">
        <f t="shared" si="143"/>
        <v>0.29920000000000002</v>
      </c>
      <c r="FS140" s="31">
        <f t="shared" si="143"/>
        <v>0.2069</v>
      </c>
      <c r="FT140" s="30">
        <f t="shared" si="143"/>
        <v>0.45329999999999998</v>
      </c>
      <c r="FU140" s="31">
        <f t="shared" si="143"/>
        <v>0.59399999999999997</v>
      </c>
      <c r="FV140" s="31">
        <f t="shared" si="143"/>
        <v>0.42020000000000002</v>
      </c>
      <c r="FW140" s="31">
        <f t="shared" si="143"/>
        <v>0.39460000000000001</v>
      </c>
      <c r="FX140" s="31">
        <f t="shared" si="143"/>
        <v>0.4</v>
      </c>
      <c r="FY140" s="20"/>
      <c r="FZ140" s="31">
        <f>ROUND((FZ138/FZ20),4)</f>
        <v>0.4037</v>
      </c>
      <c r="GA140" s="48"/>
      <c r="GB140" s="97"/>
      <c r="GC140" s="97"/>
      <c r="GD140" s="97"/>
      <c r="GE140" s="97"/>
      <c r="GF140" s="97"/>
      <c r="GG140" s="4"/>
      <c r="GH140" s="48"/>
      <c r="GI140" s="48"/>
      <c r="GJ140" s="48"/>
      <c r="GK140" s="4"/>
      <c r="GL140" s="4"/>
      <c r="GM140" s="4"/>
      <c r="GN140"/>
      <c r="GO140"/>
      <c r="GP140"/>
      <c r="GQ140"/>
      <c r="GR140"/>
      <c r="GS140"/>
      <c r="GT140"/>
      <c r="GU140"/>
      <c r="GV140"/>
      <c r="GW140"/>
      <c r="GX140"/>
      <c r="GY140"/>
      <c r="GZ140"/>
      <c r="HA140"/>
      <c r="HB140"/>
      <c r="HC140"/>
      <c r="HD140"/>
      <c r="HE140"/>
      <c r="HF140"/>
      <c r="HG140"/>
      <c r="HH140"/>
      <c r="HI140"/>
      <c r="HJ140"/>
      <c r="HK140"/>
      <c r="HL140"/>
      <c r="HM140"/>
      <c r="HN140"/>
      <c r="HO140"/>
      <c r="HP140"/>
      <c r="HQ140"/>
      <c r="HR140"/>
      <c r="HS140"/>
      <c r="HT140"/>
      <c r="HU140"/>
      <c r="HV140"/>
      <c r="HW140"/>
      <c r="HX140"/>
      <c r="HY140"/>
      <c r="HZ140"/>
      <c r="IA140"/>
      <c r="IB140"/>
      <c r="IC140"/>
      <c r="ID140"/>
      <c r="IE140"/>
      <c r="IF140"/>
      <c r="IG140"/>
      <c r="IH140"/>
      <c r="II140"/>
      <c r="IJ140"/>
      <c r="IK140"/>
      <c r="IL140"/>
      <c r="IM140"/>
      <c r="IN140"/>
      <c r="IO140"/>
      <c r="IP140"/>
      <c r="IQ140"/>
      <c r="IR140"/>
      <c r="IS140"/>
      <c r="IT140"/>
      <c r="IU140"/>
      <c r="IV140"/>
    </row>
    <row r="141" spans="1:256" x14ac:dyDescent="0.25">
      <c r="A141" s="6"/>
      <c r="B141" s="13" t="s">
        <v>462</v>
      </c>
      <c r="C141" s="48"/>
      <c r="D141" s="48"/>
      <c r="E141" s="48"/>
      <c r="F141" s="48"/>
      <c r="G141" s="48"/>
      <c r="H141" s="48"/>
      <c r="I141" s="48"/>
      <c r="J141" s="48"/>
      <c r="K141" s="48"/>
      <c r="L141" s="48"/>
      <c r="M141" s="48"/>
      <c r="N141" s="48"/>
      <c r="O141" s="48"/>
      <c r="P141" s="48"/>
      <c r="Q141" s="48"/>
      <c r="R141" s="48"/>
      <c r="S141" s="48"/>
      <c r="T141" s="48"/>
      <c r="U141" s="48"/>
      <c r="V141" s="48"/>
      <c r="W141" s="49"/>
      <c r="X141" s="48"/>
      <c r="Y141" s="48"/>
      <c r="Z141" s="48"/>
      <c r="AA141" s="48"/>
      <c r="AB141" s="48"/>
      <c r="AC141" s="48"/>
      <c r="AD141" s="48"/>
      <c r="AE141" s="48"/>
      <c r="AF141" s="48"/>
      <c r="AG141" s="48"/>
      <c r="AH141" s="48"/>
      <c r="AI141" s="48"/>
      <c r="AJ141" s="48"/>
      <c r="AK141" s="48"/>
      <c r="AL141" s="48"/>
      <c r="AM141" s="48"/>
      <c r="AN141" s="48"/>
      <c r="AO141" s="48"/>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48"/>
      <c r="CG141" s="48"/>
      <c r="CH141" s="48"/>
      <c r="CI141" s="48"/>
      <c r="CJ141" s="48"/>
      <c r="CK141" s="48"/>
      <c r="CL141" s="48"/>
      <c r="CM141" s="48"/>
      <c r="CN141" s="48"/>
      <c r="CO141" s="48"/>
      <c r="CP141" s="48"/>
      <c r="CQ141" s="48"/>
      <c r="CR141" s="48"/>
      <c r="CS141" s="48"/>
      <c r="CT141" s="48"/>
      <c r="CU141" s="48"/>
      <c r="CV141" s="48"/>
      <c r="CW141" s="48"/>
      <c r="CX141" s="48"/>
      <c r="CY141" s="48"/>
      <c r="CZ141" s="48"/>
      <c r="DA141" s="48"/>
      <c r="DB141" s="48"/>
      <c r="DC141" s="48"/>
      <c r="DD141" s="48"/>
      <c r="DE141" s="48"/>
      <c r="DF141" s="48"/>
      <c r="DG141" s="48"/>
      <c r="DH141" s="48"/>
      <c r="DI141" s="48"/>
      <c r="DJ141" s="48"/>
      <c r="DK141" s="48"/>
      <c r="DL141" s="48"/>
      <c r="DM141" s="48"/>
      <c r="DN141" s="48"/>
      <c r="DO141" s="48"/>
      <c r="DP141" s="48"/>
      <c r="DQ141" s="48"/>
      <c r="DR141" s="48"/>
      <c r="DS141" s="48"/>
      <c r="DT141" s="48"/>
      <c r="DU141" s="48"/>
      <c r="DV141" s="48"/>
      <c r="DW141" s="48"/>
      <c r="DX141" s="48"/>
      <c r="DY141" s="48"/>
      <c r="DZ141" s="48"/>
      <c r="EA141" s="48"/>
      <c r="EB141" s="48"/>
      <c r="EC141" s="48"/>
      <c r="ED141" s="48"/>
      <c r="EE141" s="48"/>
      <c r="EF141" s="48"/>
      <c r="EG141" s="48"/>
      <c r="EH141" s="48"/>
      <c r="EI141" s="48"/>
      <c r="EJ141" s="48"/>
      <c r="EK141" s="48"/>
      <c r="EL141" s="48"/>
      <c r="EM141" s="48"/>
      <c r="EN141" s="48"/>
      <c r="EO141" s="48"/>
      <c r="EP141" s="48"/>
      <c r="EQ141" s="48"/>
      <c r="ER141" s="48"/>
      <c r="ES141" s="48"/>
      <c r="ET141" s="48"/>
      <c r="EU141" s="48"/>
      <c r="EV141" s="48"/>
      <c r="EW141" s="48"/>
      <c r="EX141" s="48"/>
      <c r="EY141" s="48"/>
      <c r="EZ141" s="48"/>
      <c r="FA141" s="48"/>
      <c r="FB141" s="48"/>
      <c r="FC141" s="48"/>
      <c r="FD141" s="48"/>
      <c r="FE141" s="48"/>
      <c r="FF141" s="48"/>
      <c r="FG141" s="48"/>
      <c r="FH141" s="48"/>
      <c r="FI141" s="48"/>
      <c r="FJ141" s="48"/>
      <c r="FK141" s="48"/>
      <c r="FL141" s="48"/>
      <c r="FM141" s="48"/>
      <c r="FN141" s="48"/>
      <c r="FO141" s="48"/>
      <c r="FP141" s="48"/>
      <c r="FQ141" s="48"/>
      <c r="FR141" s="48"/>
      <c r="FS141" s="48"/>
      <c r="FT141" s="49"/>
      <c r="FU141" s="48"/>
      <c r="FV141" s="48"/>
      <c r="FW141" s="48"/>
      <c r="FX141" s="48"/>
      <c r="FY141" s="16"/>
      <c r="FZ141" s="48"/>
      <c r="GA141" s="48"/>
      <c r="GB141" s="97"/>
      <c r="GC141" s="97"/>
      <c r="GD141" s="97"/>
      <c r="GE141" s="97"/>
      <c r="GF141" s="97"/>
      <c r="GG141" s="4"/>
      <c r="GH141" s="16"/>
      <c r="GI141" s="16"/>
      <c r="GJ141" s="16"/>
      <c r="GK141" s="4"/>
      <c r="GL141" s="4"/>
      <c r="GM141" s="4"/>
    </row>
    <row r="142" spans="1:256" x14ac:dyDescent="0.25">
      <c r="A142" s="126" t="s">
        <v>463</v>
      </c>
      <c r="B142" s="54" t="s">
        <v>464</v>
      </c>
      <c r="C142" s="53">
        <f t="shared" ref="C142:BN142" si="144">C42</f>
        <v>0.12</v>
      </c>
      <c r="D142" s="53">
        <f t="shared" si="144"/>
        <v>0.12</v>
      </c>
      <c r="E142" s="53">
        <f t="shared" si="144"/>
        <v>0.12</v>
      </c>
      <c r="F142" s="53">
        <f t="shared" si="144"/>
        <v>0.12</v>
      </c>
      <c r="G142" s="53">
        <f t="shared" si="144"/>
        <v>0.12</v>
      </c>
      <c r="H142" s="53">
        <f t="shared" si="144"/>
        <v>0.12</v>
      </c>
      <c r="I142" s="53">
        <f t="shared" si="144"/>
        <v>0.12</v>
      </c>
      <c r="J142" s="53">
        <f t="shared" si="144"/>
        <v>0.12</v>
      </c>
      <c r="K142" s="53">
        <f t="shared" si="144"/>
        <v>0.12</v>
      </c>
      <c r="L142" s="53">
        <f t="shared" si="144"/>
        <v>0.12</v>
      </c>
      <c r="M142" s="53">
        <f t="shared" si="144"/>
        <v>0.12</v>
      </c>
      <c r="N142" s="53">
        <f t="shared" si="144"/>
        <v>0.12</v>
      </c>
      <c r="O142" s="53">
        <f t="shared" si="144"/>
        <v>0.12</v>
      </c>
      <c r="P142" s="53">
        <f t="shared" si="144"/>
        <v>0.12</v>
      </c>
      <c r="Q142" s="53">
        <f t="shared" si="144"/>
        <v>0.12</v>
      </c>
      <c r="R142" s="53">
        <f t="shared" si="144"/>
        <v>0.12</v>
      </c>
      <c r="S142" s="53">
        <f t="shared" si="144"/>
        <v>0.12</v>
      </c>
      <c r="T142" s="53">
        <f t="shared" si="144"/>
        <v>0.12</v>
      </c>
      <c r="U142" s="53">
        <f t="shared" si="144"/>
        <v>0.12</v>
      </c>
      <c r="V142" s="53">
        <f t="shared" si="144"/>
        <v>0.12</v>
      </c>
      <c r="W142" s="54">
        <f t="shared" si="144"/>
        <v>0.12</v>
      </c>
      <c r="X142" s="53">
        <f t="shared" si="144"/>
        <v>0.12</v>
      </c>
      <c r="Y142" s="53">
        <f t="shared" si="144"/>
        <v>0.12</v>
      </c>
      <c r="Z142" s="53">
        <f t="shared" si="144"/>
        <v>0.12</v>
      </c>
      <c r="AA142" s="53">
        <f t="shared" si="144"/>
        <v>0.12</v>
      </c>
      <c r="AB142" s="53">
        <f t="shared" si="144"/>
        <v>0.12</v>
      </c>
      <c r="AC142" s="53">
        <f t="shared" si="144"/>
        <v>0.12</v>
      </c>
      <c r="AD142" s="53">
        <f t="shared" si="144"/>
        <v>0.12</v>
      </c>
      <c r="AE142" s="53">
        <f t="shared" si="144"/>
        <v>0.12</v>
      </c>
      <c r="AF142" s="53">
        <f t="shared" si="144"/>
        <v>0.12</v>
      </c>
      <c r="AG142" s="53">
        <f t="shared" si="144"/>
        <v>0.12</v>
      </c>
      <c r="AH142" s="53">
        <f t="shared" si="144"/>
        <v>0.12</v>
      </c>
      <c r="AI142" s="53">
        <f t="shared" si="144"/>
        <v>0.12</v>
      </c>
      <c r="AJ142" s="53">
        <f t="shared" si="144"/>
        <v>0.12</v>
      </c>
      <c r="AK142" s="53">
        <f t="shared" si="144"/>
        <v>0.12</v>
      </c>
      <c r="AL142" s="53">
        <f t="shared" si="144"/>
        <v>0.12</v>
      </c>
      <c r="AM142" s="53">
        <f t="shared" si="144"/>
        <v>0.12</v>
      </c>
      <c r="AN142" s="53">
        <f t="shared" si="144"/>
        <v>0.12</v>
      </c>
      <c r="AO142" s="53">
        <f t="shared" si="144"/>
        <v>0.12</v>
      </c>
      <c r="AP142" s="53">
        <f t="shared" si="144"/>
        <v>0.12</v>
      </c>
      <c r="AQ142" s="53">
        <f t="shared" si="144"/>
        <v>0.12</v>
      </c>
      <c r="AR142" s="53">
        <f t="shared" si="144"/>
        <v>0.12</v>
      </c>
      <c r="AS142" s="53">
        <f t="shared" si="144"/>
        <v>0.12</v>
      </c>
      <c r="AT142" s="53">
        <f t="shared" si="144"/>
        <v>0.12</v>
      </c>
      <c r="AU142" s="53">
        <f t="shared" si="144"/>
        <v>0.12</v>
      </c>
      <c r="AV142" s="53">
        <f t="shared" si="144"/>
        <v>0.12</v>
      </c>
      <c r="AW142" s="53">
        <f t="shared" si="144"/>
        <v>0.12</v>
      </c>
      <c r="AX142" s="53">
        <f t="shared" si="144"/>
        <v>0.12</v>
      </c>
      <c r="AY142" s="53">
        <f t="shared" si="144"/>
        <v>0.12</v>
      </c>
      <c r="AZ142" s="53">
        <f t="shared" si="144"/>
        <v>0.12</v>
      </c>
      <c r="BA142" s="53">
        <f t="shared" si="144"/>
        <v>0.12</v>
      </c>
      <c r="BB142" s="53">
        <f t="shared" si="144"/>
        <v>0.12</v>
      </c>
      <c r="BC142" s="53">
        <f t="shared" si="144"/>
        <v>0.12</v>
      </c>
      <c r="BD142" s="53">
        <f t="shared" si="144"/>
        <v>0.12</v>
      </c>
      <c r="BE142" s="53">
        <f t="shared" si="144"/>
        <v>0.12</v>
      </c>
      <c r="BF142" s="53">
        <f t="shared" si="144"/>
        <v>0.12</v>
      </c>
      <c r="BG142" s="53">
        <f t="shared" si="144"/>
        <v>0.12</v>
      </c>
      <c r="BH142" s="53">
        <f t="shared" si="144"/>
        <v>0.12</v>
      </c>
      <c r="BI142" s="53">
        <f t="shared" si="144"/>
        <v>0.12</v>
      </c>
      <c r="BJ142" s="53">
        <f t="shared" si="144"/>
        <v>0.12</v>
      </c>
      <c r="BK142" s="53">
        <f t="shared" si="144"/>
        <v>0.12</v>
      </c>
      <c r="BL142" s="53">
        <f t="shared" si="144"/>
        <v>0.12</v>
      </c>
      <c r="BM142" s="53">
        <f t="shared" si="144"/>
        <v>0.12</v>
      </c>
      <c r="BN142" s="53">
        <f t="shared" si="144"/>
        <v>0.12</v>
      </c>
      <c r="BO142" s="53">
        <f t="shared" ref="BO142:DZ142" si="145">BO42</f>
        <v>0.12</v>
      </c>
      <c r="BP142" s="53">
        <f t="shared" si="145"/>
        <v>0.12</v>
      </c>
      <c r="BQ142" s="53">
        <f t="shared" si="145"/>
        <v>0.12</v>
      </c>
      <c r="BR142" s="53">
        <f t="shared" si="145"/>
        <v>0.12</v>
      </c>
      <c r="BS142" s="53">
        <f t="shared" si="145"/>
        <v>0.12</v>
      </c>
      <c r="BT142" s="53">
        <f t="shared" si="145"/>
        <v>0.12</v>
      </c>
      <c r="BU142" s="53">
        <f t="shared" si="145"/>
        <v>0.12</v>
      </c>
      <c r="BV142" s="53">
        <f t="shared" si="145"/>
        <v>0.12</v>
      </c>
      <c r="BW142" s="53">
        <f t="shared" si="145"/>
        <v>0.12</v>
      </c>
      <c r="BX142" s="53">
        <f t="shared" si="145"/>
        <v>0.12</v>
      </c>
      <c r="BY142" s="53">
        <f t="shared" si="145"/>
        <v>0.12</v>
      </c>
      <c r="BZ142" s="53">
        <f t="shared" si="145"/>
        <v>0.12</v>
      </c>
      <c r="CA142" s="53">
        <f t="shared" si="145"/>
        <v>0.12</v>
      </c>
      <c r="CB142" s="53">
        <f t="shared" si="145"/>
        <v>0.12</v>
      </c>
      <c r="CC142" s="53">
        <f t="shared" si="145"/>
        <v>0.12</v>
      </c>
      <c r="CD142" s="53">
        <f t="shared" si="145"/>
        <v>0.12</v>
      </c>
      <c r="CE142" s="53">
        <f t="shared" si="145"/>
        <v>0.12</v>
      </c>
      <c r="CF142" s="53">
        <f t="shared" si="145"/>
        <v>0.12</v>
      </c>
      <c r="CG142" s="53">
        <f t="shared" si="145"/>
        <v>0.12</v>
      </c>
      <c r="CH142" s="53">
        <f t="shared" si="145"/>
        <v>0.12</v>
      </c>
      <c r="CI142" s="53">
        <f t="shared" si="145"/>
        <v>0.12</v>
      </c>
      <c r="CJ142" s="53">
        <f t="shared" si="145"/>
        <v>0.12</v>
      </c>
      <c r="CK142" s="53">
        <f t="shared" si="145"/>
        <v>0.12</v>
      </c>
      <c r="CL142" s="53">
        <f t="shared" si="145"/>
        <v>0.12</v>
      </c>
      <c r="CM142" s="53">
        <f t="shared" si="145"/>
        <v>0.12</v>
      </c>
      <c r="CN142" s="53">
        <f t="shared" si="145"/>
        <v>0.12</v>
      </c>
      <c r="CO142" s="53">
        <f t="shared" si="145"/>
        <v>0.12</v>
      </c>
      <c r="CP142" s="53">
        <f t="shared" si="145"/>
        <v>0.12</v>
      </c>
      <c r="CQ142" s="53">
        <f t="shared" si="145"/>
        <v>0.12</v>
      </c>
      <c r="CR142" s="53">
        <f t="shared" si="145"/>
        <v>0.12</v>
      </c>
      <c r="CS142" s="53">
        <f t="shared" si="145"/>
        <v>0.12</v>
      </c>
      <c r="CT142" s="53">
        <f t="shared" si="145"/>
        <v>0.12</v>
      </c>
      <c r="CU142" s="53">
        <f t="shared" si="145"/>
        <v>0.12</v>
      </c>
      <c r="CV142" s="53">
        <f t="shared" si="145"/>
        <v>0.12</v>
      </c>
      <c r="CW142" s="53">
        <f t="shared" si="145"/>
        <v>0.12</v>
      </c>
      <c r="CX142" s="53">
        <f t="shared" si="145"/>
        <v>0.12</v>
      </c>
      <c r="CY142" s="53">
        <f t="shared" si="145"/>
        <v>0.12</v>
      </c>
      <c r="CZ142" s="53">
        <f t="shared" si="145"/>
        <v>0.12</v>
      </c>
      <c r="DA142" s="53">
        <f t="shared" si="145"/>
        <v>0.12</v>
      </c>
      <c r="DB142" s="53">
        <f t="shared" si="145"/>
        <v>0.12</v>
      </c>
      <c r="DC142" s="53">
        <f t="shared" si="145"/>
        <v>0.12</v>
      </c>
      <c r="DD142" s="53">
        <f t="shared" si="145"/>
        <v>0.12</v>
      </c>
      <c r="DE142" s="53">
        <f t="shared" si="145"/>
        <v>0.12</v>
      </c>
      <c r="DF142" s="53">
        <f t="shared" si="145"/>
        <v>0.12</v>
      </c>
      <c r="DG142" s="53">
        <f t="shared" si="145"/>
        <v>0.12</v>
      </c>
      <c r="DH142" s="53">
        <f t="shared" si="145"/>
        <v>0.12</v>
      </c>
      <c r="DI142" s="53">
        <f t="shared" si="145"/>
        <v>0.12</v>
      </c>
      <c r="DJ142" s="53">
        <f t="shared" si="145"/>
        <v>0.12</v>
      </c>
      <c r="DK142" s="53">
        <f t="shared" si="145"/>
        <v>0.12</v>
      </c>
      <c r="DL142" s="53">
        <f t="shared" si="145"/>
        <v>0.12</v>
      </c>
      <c r="DM142" s="53">
        <f t="shared" si="145"/>
        <v>0.12</v>
      </c>
      <c r="DN142" s="53">
        <f t="shared" si="145"/>
        <v>0.12</v>
      </c>
      <c r="DO142" s="53">
        <f t="shared" si="145"/>
        <v>0.12</v>
      </c>
      <c r="DP142" s="53">
        <f t="shared" si="145"/>
        <v>0.12</v>
      </c>
      <c r="DQ142" s="53">
        <f t="shared" si="145"/>
        <v>0.12</v>
      </c>
      <c r="DR142" s="53">
        <f t="shared" si="145"/>
        <v>0.12</v>
      </c>
      <c r="DS142" s="53">
        <f t="shared" si="145"/>
        <v>0.12</v>
      </c>
      <c r="DT142" s="53">
        <f t="shared" si="145"/>
        <v>0.12</v>
      </c>
      <c r="DU142" s="53">
        <f t="shared" si="145"/>
        <v>0.12</v>
      </c>
      <c r="DV142" s="53">
        <f t="shared" si="145"/>
        <v>0.12</v>
      </c>
      <c r="DW142" s="53">
        <f t="shared" si="145"/>
        <v>0.12</v>
      </c>
      <c r="DX142" s="53">
        <f t="shared" si="145"/>
        <v>0.12</v>
      </c>
      <c r="DY142" s="53">
        <f t="shared" si="145"/>
        <v>0.12</v>
      </c>
      <c r="DZ142" s="53">
        <f t="shared" si="145"/>
        <v>0.12</v>
      </c>
      <c r="EA142" s="53">
        <f t="shared" ref="EA142:FX142" si="146">EA42</f>
        <v>0.12</v>
      </c>
      <c r="EB142" s="53">
        <f t="shared" si="146"/>
        <v>0.12</v>
      </c>
      <c r="EC142" s="53">
        <f t="shared" si="146"/>
        <v>0.12</v>
      </c>
      <c r="ED142" s="53">
        <f t="shared" si="146"/>
        <v>0.12</v>
      </c>
      <c r="EE142" s="53">
        <f t="shared" si="146"/>
        <v>0.12</v>
      </c>
      <c r="EF142" s="53">
        <f t="shared" si="146"/>
        <v>0.12</v>
      </c>
      <c r="EG142" s="53">
        <f t="shared" si="146"/>
        <v>0.12</v>
      </c>
      <c r="EH142" s="53">
        <f t="shared" si="146"/>
        <v>0.12</v>
      </c>
      <c r="EI142" s="53">
        <f t="shared" si="146"/>
        <v>0.12</v>
      </c>
      <c r="EJ142" s="53">
        <f t="shared" si="146"/>
        <v>0.12</v>
      </c>
      <c r="EK142" s="53">
        <f t="shared" si="146"/>
        <v>0.12</v>
      </c>
      <c r="EL142" s="53">
        <f t="shared" si="146"/>
        <v>0.12</v>
      </c>
      <c r="EM142" s="53">
        <f t="shared" si="146"/>
        <v>0.12</v>
      </c>
      <c r="EN142" s="53">
        <f t="shared" si="146"/>
        <v>0.12</v>
      </c>
      <c r="EO142" s="53">
        <f t="shared" si="146"/>
        <v>0.12</v>
      </c>
      <c r="EP142" s="53">
        <f t="shared" si="146"/>
        <v>0.12</v>
      </c>
      <c r="EQ142" s="53">
        <f t="shared" si="146"/>
        <v>0.12</v>
      </c>
      <c r="ER142" s="53">
        <f t="shared" si="146"/>
        <v>0.12</v>
      </c>
      <c r="ES142" s="53">
        <f t="shared" si="146"/>
        <v>0.12</v>
      </c>
      <c r="ET142" s="53">
        <f t="shared" si="146"/>
        <v>0.12</v>
      </c>
      <c r="EU142" s="53">
        <f t="shared" si="146"/>
        <v>0.12</v>
      </c>
      <c r="EV142" s="53">
        <f t="shared" si="146"/>
        <v>0.12</v>
      </c>
      <c r="EW142" s="53">
        <f t="shared" si="146"/>
        <v>0.12</v>
      </c>
      <c r="EX142" s="53">
        <f t="shared" si="146"/>
        <v>0.12</v>
      </c>
      <c r="EY142" s="53">
        <f t="shared" si="146"/>
        <v>0.12</v>
      </c>
      <c r="EZ142" s="53">
        <f t="shared" si="146"/>
        <v>0.12</v>
      </c>
      <c r="FA142" s="53">
        <f t="shared" si="146"/>
        <v>0.12</v>
      </c>
      <c r="FB142" s="53">
        <f t="shared" si="146"/>
        <v>0.12</v>
      </c>
      <c r="FC142" s="53">
        <f t="shared" si="146"/>
        <v>0.12</v>
      </c>
      <c r="FD142" s="53">
        <f t="shared" si="146"/>
        <v>0.12</v>
      </c>
      <c r="FE142" s="53">
        <f t="shared" si="146"/>
        <v>0.12</v>
      </c>
      <c r="FF142" s="53">
        <f t="shared" si="146"/>
        <v>0.12</v>
      </c>
      <c r="FG142" s="53">
        <f t="shared" si="146"/>
        <v>0.12</v>
      </c>
      <c r="FH142" s="53">
        <f t="shared" si="146"/>
        <v>0.12</v>
      </c>
      <c r="FI142" s="53">
        <f t="shared" si="146"/>
        <v>0.12</v>
      </c>
      <c r="FJ142" s="53">
        <f t="shared" si="146"/>
        <v>0.12</v>
      </c>
      <c r="FK142" s="53">
        <f t="shared" si="146"/>
        <v>0.12</v>
      </c>
      <c r="FL142" s="53">
        <f t="shared" si="146"/>
        <v>0.12</v>
      </c>
      <c r="FM142" s="53">
        <f t="shared" si="146"/>
        <v>0.12</v>
      </c>
      <c r="FN142" s="53">
        <f t="shared" si="146"/>
        <v>0.12</v>
      </c>
      <c r="FO142" s="53">
        <f t="shared" si="146"/>
        <v>0.12</v>
      </c>
      <c r="FP142" s="53">
        <f t="shared" si="146"/>
        <v>0.12</v>
      </c>
      <c r="FQ142" s="53">
        <f t="shared" si="146"/>
        <v>0.12</v>
      </c>
      <c r="FR142" s="53">
        <f t="shared" si="146"/>
        <v>0.12</v>
      </c>
      <c r="FS142" s="53">
        <f t="shared" si="146"/>
        <v>0.12</v>
      </c>
      <c r="FT142" s="54">
        <f t="shared" si="146"/>
        <v>0.12</v>
      </c>
      <c r="FU142" s="53">
        <f t="shared" si="146"/>
        <v>0.12</v>
      </c>
      <c r="FV142" s="53">
        <f t="shared" si="146"/>
        <v>0.12</v>
      </c>
      <c r="FW142" s="53">
        <f t="shared" si="146"/>
        <v>0.12</v>
      </c>
      <c r="FX142" s="53">
        <f t="shared" si="146"/>
        <v>0.12</v>
      </c>
      <c r="FY142" s="31"/>
      <c r="FZ142" s="53"/>
      <c r="GA142" s="31"/>
      <c r="GB142" s="18"/>
      <c r="GC142" s="18"/>
      <c r="GD142" s="18"/>
      <c r="GE142" s="18"/>
      <c r="GF142" s="18"/>
      <c r="GG142" s="21"/>
      <c r="GH142" s="15"/>
      <c r="GI142" s="15"/>
      <c r="GJ142" s="15"/>
      <c r="GK142" s="21"/>
      <c r="GL142" s="21"/>
      <c r="GM142" s="21"/>
    </row>
    <row r="143" spans="1:256" x14ac:dyDescent="0.25">
      <c r="A143" s="2" t="s">
        <v>465</v>
      </c>
      <c r="B143" s="13" t="s">
        <v>466</v>
      </c>
      <c r="C143" s="31">
        <f t="shared" ref="C143:BN143" si="147">ROUND(IF((C140-C18)*0.3&lt;0=TRUE(),0,IF((C103&lt;=50000),ROUND((C140-C18)*0.3,6),0)),4)</f>
        <v>4.8500000000000001E-2</v>
      </c>
      <c r="D143" s="31">
        <f t="shared" si="147"/>
        <v>0</v>
      </c>
      <c r="E143" s="31">
        <f t="shared" si="147"/>
        <v>0.13639999999999999</v>
      </c>
      <c r="F143" s="31">
        <f t="shared" si="147"/>
        <v>0</v>
      </c>
      <c r="G143" s="31">
        <f t="shared" si="147"/>
        <v>0</v>
      </c>
      <c r="H143" s="31">
        <f t="shared" si="147"/>
        <v>0</v>
      </c>
      <c r="I143" s="31">
        <f t="shared" si="147"/>
        <v>0.13109999999999999</v>
      </c>
      <c r="J143" s="31">
        <f t="shared" si="147"/>
        <v>8.72E-2</v>
      </c>
      <c r="K143" s="31">
        <f t="shared" si="147"/>
        <v>4.6100000000000002E-2</v>
      </c>
      <c r="L143" s="31">
        <f t="shared" si="147"/>
        <v>6.8500000000000005E-2</v>
      </c>
      <c r="M143" s="31">
        <f t="shared" si="147"/>
        <v>0.19040000000000001</v>
      </c>
      <c r="N143" s="31">
        <f t="shared" si="147"/>
        <v>0</v>
      </c>
      <c r="O143" s="31">
        <f t="shared" si="147"/>
        <v>0</v>
      </c>
      <c r="P143" s="31">
        <f t="shared" si="147"/>
        <v>0</v>
      </c>
      <c r="Q143" s="31">
        <f t="shared" si="147"/>
        <v>0.11890000000000001</v>
      </c>
      <c r="R143" s="31">
        <f t="shared" si="147"/>
        <v>0</v>
      </c>
      <c r="S143" s="31">
        <f t="shared" si="147"/>
        <v>3.32E-2</v>
      </c>
      <c r="T143" s="31">
        <f t="shared" si="147"/>
        <v>1.8700000000000001E-2</v>
      </c>
      <c r="U143" s="31">
        <f t="shared" si="147"/>
        <v>8.8300000000000003E-2</v>
      </c>
      <c r="V143" s="31">
        <f t="shared" si="147"/>
        <v>3.9800000000000002E-2</v>
      </c>
      <c r="W143" s="31">
        <f t="shared" si="147"/>
        <v>2.5399999999999999E-2</v>
      </c>
      <c r="X143" s="31">
        <f t="shared" si="147"/>
        <v>3.8899999999999997E-2</v>
      </c>
      <c r="Y143" s="31">
        <f t="shared" si="147"/>
        <v>8.5000000000000006E-2</v>
      </c>
      <c r="Z143" s="31">
        <f t="shared" si="147"/>
        <v>1.26E-2</v>
      </c>
      <c r="AA143" s="31">
        <f t="shared" si="147"/>
        <v>0</v>
      </c>
      <c r="AB143" s="31">
        <f t="shared" si="147"/>
        <v>0</v>
      </c>
      <c r="AC143" s="31">
        <f t="shared" si="147"/>
        <v>0</v>
      </c>
      <c r="AD143" s="31">
        <f t="shared" si="147"/>
        <v>0</v>
      </c>
      <c r="AE143" s="31">
        <f t="shared" si="147"/>
        <v>1.3599999999999999E-2</v>
      </c>
      <c r="AF143" s="31">
        <f t="shared" si="147"/>
        <v>0</v>
      </c>
      <c r="AG143" s="31">
        <f t="shared" si="147"/>
        <v>0</v>
      </c>
      <c r="AH143" s="31">
        <f t="shared" si="147"/>
        <v>3.0200000000000001E-2</v>
      </c>
      <c r="AI143" s="31">
        <f t="shared" si="147"/>
        <v>6.6E-3</v>
      </c>
      <c r="AJ143" s="31">
        <f t="shared" si="147"/>
        <v>8.2000000000000003E-2</v>
      </c>
      <c r="AK143" s="31">
        <f t="shared" si="147"/>
        <v>0.11119999999999999</v>
      </c>
      <c r="AL143" s="31">
        <f t="shared" si="147"/>
        <v>0.1125</v>
      </c>
      <c r="AM143" s="31">
        <f t="shared" si="147"/>
        <v>0.12239999999999999</v>
      </c>
      <c r="AN143" s="31">
        <f t="shared" si="147"/>
        <v>4.4299999999999999E-2</v>
      </c>
      <c r="AO143" s="31">
        <f t="shared" si="147"/>
        <v>4.1399999999999999E-2</v>
      </c>
      <c r="AP143" s="31">
        <f t="shared" si="147"/>
        <v>0</v>
      </c>
      <c r="AQ143" s="31">
        <f t="shared" si="147"/>
        <v>6.6E-3</v>
      </c>
      <c r="AR143" s="31">
        <f t="shared" si="147"/>
        <v>0</v>
      </c>
      <c r="AS143" s="31">
        <f t="shared" si="147"/>
        <v>0</v>
      </c>
      <c r="AT143" s="31">
        <f t="shared" si="147"/>
        <v>0</v>
      </c>
      <c r="AU143" s="31">
        <f t="shared" si="147"/>
        <v>0</v>
      </c>
      <c r="AV143" s="31">
        <f t="shared" si="147"/>
        <v>1.1900000000000001E-2</v>
      </c>
      <c r="AW143" s="31">
        <f t="shared" si="147"/>
        <v>0</v>
      </c>
      <c r="AX143" s="31">
        <f t="shared" si="147"/>
        <v>0.11749999999999999</v>
      </c>
      <c r="AY143" s="31">
        <f t="shared" si="147"/>
        <v>1.7500000000000002E-2</v>
      </c>
      <c r="AZ143" s="31">
        <f t="shared" si="147"/>
        <v>0.1065</v>
      </c>
      <c r="BA143" s="31">
        <f t="shared" si="147"/>
        <v>3.0999999999999999E-3</v>
      </c>
      <c r="BB143" s="31">
        <f t="shared" si="147"/>
        <v>0</v>
      </c>
      <c r="BC143" s="31">
        <f t="shared" si="147"/>
        <v>4.6300000000000001E-2</v>
      </c>
      <c r="BD143" s="31">
        <f t="shared" si="147"/>
        <v>0</v>
      </c>
      <c r="BE143" s="31">
        <f t="shared" si="147"/>
        <v>0</v>
      </c>
      <c r="BF143" s="31">
        <f t="shared" si="147"/>
        <v>0</v>
      </c>
      <c r="BG143" s="31">
        <f t="shared" si="147"/>
        <v>3.9699999999999999E-2</v>
      </c>
      <c r="BH143" s="31">
        <f t="shared" si="147"/>
        <v>0</v>
      </c>
      <c r="BI143" s="31">
        <f t="shared" si="147"/>
        <v>3.9800000000000002E-2</v>
      </c>
      <c r="BJ143" s="31">
        <f t="shared" si="147"/>
        <v>0</v>
      </c>
      <c r="BK143" s="31">
        <f t="shared" si="147"/>
        <v>0</v>
      </c>
      <c r="BL143" s="31">
        <f t="shared" si="147"/>
        <v>2.4400000000000002E-2</v>
      </c>
      <c r="BM143" s="31">
        <f t="shared" si="147"/>
        <v>3.3E-3</v>
      </c>
      <c r="BN143" s="31">
        <f t="shared" si="147"/>
        <v>4.8099999999999997E-2</v>
      </c>
      <c r="BO143" s="31">
        <f t="shared" ref="BO143:DZ143" si="148">ROUND(IF((BO140-BO18)*0.3&lt;0=TRUE(),0,IF((BO103&lt;=50000),ROUND((BO140-BO18)*0.3,6),0)),4)</f>
        <v>3.3599999999999998E-2</v>
      </c>
      <c r="BP143" s="31">
        <f t="shared" si="148"/>
        <v>1.9E-2</v>
      </c>
      <c r="BQ143" s="31">
        <f t="shared" si="148"/>
        <v>0</v>
      </c>
      <c r="BR143" s="31">
        <f t="shared" si="148"/>
        <v>1.5699999999999999E-2</v>
      </c>
      <c r="BS143" s="31">
        <f t="shared" si="148"/>
        <v>4.7800000000000002E-2</v>
      </c>
      <c r="BT143" s="31">
        <f t="shared" si="148"/>
        <v>0</v>
      </c>
      <c r="BU143" s="31">
        <f t="shared" si="148"/>
        <v>0</v>
      </c>
      <c r="BV143" s="31">
        <f t="shared" si="148"/>
        <v>0</v>
      </c>
      <c r="BW143" s="31">
        <f t="shared" si="148"/>
        <v>0</v>
      </c>
      <c r="BX143" s="31">
        <f t="shared" si="148"/>
        <v>0</v>
      </c>
      <c r="BY143" s="31">
        <f t="shared" si="148"/>
        <v>0.12620000000000001</v>
      </c>
      <c r="BZ143" s="31">
        <f t="shared" si="148"/>
        <v>4.3700000000000003E-2</v>
      </c>
      <c r="CA143" s="31">
        <f t="shared" si="148"/>
        <v>4.0000000000000002E-4</v>
      </c>
      <c r="CB143" s="31">
        <f t="shared" si="148"/>
        <v>0</v>
      </c>
      <c r="CC143" s="31">
        <f t="shared" si="148"/>
        <v>2.4500000000000001E-2</v>
      </c>
      <c r="CD143" s="31">
        <f t="shared" si="148"/>
        <v>8.6199999999999999E-2</v>
      </c>
      <c r="CE143" s="31">
        <f t="shared" si="148"/>
        <v>2.2700000000000001E-2</v>
      </c>
      <c r="CF143" s="31">
        <f t="shared" si="148"/>
        <v>2.41E-2</v>
      </c>
      <c r="CG143" s="31">
        <f t="shared" si="148"/>
        <v>3.8999999999999998E-3</v>
      </c>
      <c r="CH143" s="31">
        <f t="shared" si="148"/>
        <v>5.5399999999999998E-2</v>
      </c>
      <c r="CI143" s="31">
        <f t="shared" si="148"/>
        <v>5.4899999999999997E-2</v>
      </c>
      <c r="CJ143" s="31">
        <f t="shared" si="148"/>
        <v>1.2500000000000001E-2</v>
      </c>
      <c r="CK143" s="31">
        <f t="shared" si="148"/>
        <v>0</v>
      </c>
      <c r="CL143" s="31">
        <f t="shared" si="148"/>
        <v>0</v>
      </c>
      <c r="CM143" s="31">
        <f t="shared" si="148"/>
        <v>6.2600000000000003E-2</v>
      </c>
      <c r="CN143" s="31">
        <f t="shared" si="148"/>
        <v>0</v>
      </c>
      <c r="CO143" s="31">
        <f t="shared" si="148"/>
        <v>0</v>
      </c>
      <c r="CP143" s="31">
        <f t="shared" si="148"/>
        <v>0</v>
      </c>
      <c r="CQ143" s="31">
        <f t="shared" si="148"/>
        <v>7.5499999999999998E-2</v>
      </c>
      <c r="CR143" s="31">
        <f t="shared" si="148"/>
        <v>5.4399999999999997E-2</v>
      </c>
      <c r="CS143" s="31">
        <f t="shared" si="148"/>
        <v>0</v>
      </c>
      <c r="CT143" s="31">
        <f t="shared" si="148"/>
        <v>0.1268</v>
      </c>
      <c r="CU143" s="31">
        <f t="shared" si="148"/>
        <v>0</v>
      </c>
      <c r="CV143" s="31">
        <f t="shared" si="148"/>
        <v>3.7100000000000001E-2</v>
      </c>
      <c r="CW143" s="31">
        <f t="shared" si="148"/>
        <v>5.9999999999999995E-4</v>
      </c>
      <c r="CX143" s="31">
        <f t="shared" si="148"/>
        <v>2.3199999999999998E-2</v>
      </c>
      <c r="CY143" s="31">
        <f t="shared" si="148"/>
        <v>5.5300000000000002E-2</v>
      </c>
      <c r="CZ143" s="31">
        <f t="shared" si="148"/>
        <v>1.34E-2</v>
      </c>
      <c r="DA143" s="31">
        <f t="shared" si="148"/>
        <v>0</v>
      </c>
      <c r="DB143" s="31">
        <f t="shared" si="148"/>
        <v>0</v>
      </c>
      <c r="DC143" s="31">
        <f t="shared" si="148"/>
        <v>0</v>
      </c>
      <c r="DD143" s="31">
        <f t="shared" si="148"/>
        <v>8.0000000000000002E-3</v>
      </c>
      <c r="DE143" s="31">
        <f t="shared" si="148"/>
        <v>0</v>
      </c>
      <c r="DF143" s="31">
        <f t="shared" si="148"/>
        <v>1.15E-2</v>
      </c>
      <c r="DG143" s="31">
        <f t="shared" si="148"/>
        <v>0</v>
      </c>
      <c r="DH143" s="31">
        <f t="shared" si="148"/>
        <v>7.9000000000000008E-3</v>
      </c>
      <c r="DI143" s="31">
        <f t="shared" si="148"/>
        <v>6.5600000000000006E-2</v>
      </c>
      <c r="DJ143" s="31">
        <f t="shared" si="148"/>
        <v>6.3E-3</v>
      </c>
      <c r="DK143" s="31">
        <f t="shared" si="148"/>
        <v>3.2300000000000002E-2</v>
      </c>
      <c r="DL143" s="31">
        <f t="shared" si="148"/>
        <v>4.58E-2</v>
      </c>
      <c r="DM143" s="31">
        <f t="shared" si="148"/>
        <v>3.9899999999999998E-2</v>
      </c>
      <c r="DN143" s="31">
        <f t="shared" si="148"/>
        <v>3.5900000000000001E-2</v>
      </c>
      <c r="DO143" s="31">
        <f t="shared" si="148"/>
        <v>7.9100000000000004E-2</v>
      </c>
      <c r="DP143" s="31">
        <f t="shared" si="148"/>
        <v>0</v>
      </c>
      <c r="DQ143" s="31">
        <f t="shared" si="148"/>
        <v>0</v>
      </c>
      <c r="DR143" s="31">
        <f t="shared" si="148"/>
        <v>0.11940000000000001</v>
      </c>
      <c r="DS143" s="31">
        <f t="shared" si="148"/>
        <v>0.1091</v>
      </c>
      <c r="DT143" s="31">
        <f t="shared" si="148"/>
        <v>8.9599999999999999E-2</v>
      </c>
      <c r="DU143" s="31">
        <f t="shared" si="148"/>
        <v>2.63E-2</v>
      </c>
      <c r="DV143" s="31">
        <f t="shared" si="148"/>
        <v>0</v>
      </c>
      <c r="DW143" s="31">
        <f t="shared" si="148"/>
        <v>8.5000000000000006E-3</v>
      </c>
      <c r="DX143" s="31">
        <f t="shared" si="148"/>
        <v>0</v>
      </c>
      <c r="DY143" s="31">
        <f t="shared" si="148"/>
        <v>0</v>
      </c>
      <c r="DZ143" s="31">
        <f t="shared" si="148"/>
        <v>0</v>
      </c>
      <c r="EA143" s="31">
        <f t="shared" ref="EA143:FX143" si="149">ROUND(IF((EA140-EA18)*0.3&lt;0=TRUE(),0,IF((EA103&lt;=50000),ROUND((EA140-EA18)*0.3,6),0)),4)</f>
        <v>0</v>
      </c>
      <c r="EB143" s="31">
        <f t="shared" si="149"/>
        <v>5.5800000000000002E-2</v>
      </c>
      <c r="EC143" s="31">
        <f t="shared" si="149"/>
        <v>0</v>
      </c>
      <c r="ED143" s="31">
        <f t="shared" si="149"/>
        <v>0</v>
      </c>
      <c r="EE143" s="31">
        <f t="shared" si="149"/>
        <v>7.5200000000000003E-2</v>
      </c>
      <c r="EF143" s="31">
        <f t="shared" si="149"/>
        <v>7.3999999999999996E-2</v>
      </c>
      <c r="EG143" s="31">
        <f t="shared" si="149"/>
        <v>4.4499999999999998E-2</v>
      </c>
      <c r="EH143" s="31">
        <f t="shared" si="149"/>
        <v>0</v>
      </c>
      <c r="EI143" s="31">
        <f t="shared" si="149"/>
        <v>0.13009999999999999</v>
      </c>
      <c r="EJ143" s="31">
        <f t="shared" si="149"/>
        <v>8.6999999999999994E-3</v>
      </c>
      <c r="EK143" s="31">
        <f t="shared" si="149"/>
        <v>0</v>
      </c>
      <c r="EL143" s="31">
        <f t="shared" si="149"/>
        <v>0</v>
      </c>
      <c r="EM143" s="31">
        <f t="shared" si="149"/>
        <v>6.5199999999999994E-2</v>
      </c>
      <c r="EN143" s="31">
        <f t="shared" si="149"/>
        <v>7.2599999999999998E-2</v>
      </c>
      <c r="EO143" s="31">
        <f t="shared" si="149"/>
        <v>0</v>
      </c>
      <c r="EP143" s="31">
        <f t="shared" si="149"/>
        <v>0</v>
      </c>
      <c r="EQ143" s="31">
        <f t="shared" si="149"/>
        <v>0</v>
      </c>
      <c r="ER143" s="31">
        <f t="shared" si="149"/>
        <v>1.1999999999999999E-3</v>
      </c>
      <c r="ES143" s="31">
        <f t="shared" si="149"/>
        <v>4.1500000000000002E-2</v>
      </c>
      <c r="ET143" s="31">
        <f t="shared" si="149"/>
        <v>0.1149</v>
      </c>
      <c r="EU143" s="31">
        <f t="shared" si="149"/>
        <v>0.14169999999999999</v>
      </c>
      <c r="EV143" s="31">
        <f t="shared" si="149"/>
        <v>5.1999999999999998E-2</v>
      </c>
      <c r="EW143" s="31">
        <f t="shared" si="149"/>
        <v>0</v>
      </c>
      <c r="EX143" s="31">
        <f t="shared" si="149"/>
        <v>0</v>
      </c>
      <c r="EY143" s="31">
        <f t="shared" si="149"/>
        <v>4.4900000000000002E-2</v>
      </c>
      <c r="EZ143" s="31">
        <f t="shared" si="149"/>
        <v>1.6500000000000001E-2</v>
      </c>
      <c r="FA143" s="31">
        <f t="shared" si="149"/>
        <v>0</v>
      </c>
      <c r="FB143" s="31">
        <f t="shared" si="149"/>
        <v>9.1999999999999998E-2</v>
      </c>
      <c r="FC143" s="31">
        <f t="shared" si="149"/>
        <v>0</v>
      </c>
      <c r="FD143" s="31">
        <f t="shared" si="149"/>
        <v>2.0299999999999999E-2</v>
      </c>
      <c r="FE143" s="31">
        <f t="shared" si="149"/>
        <v>4.4699999999999997E-2</v>
      </c>
      <c r="FF143" s="31">
        <f t="shared" si="149"/>
        <v>2.93E-2</v>
      </c>
      <c r="FG143" s="31">
        <f t="shared" si="149"/>
        <v>1.5699999999999999E-2</v>
      </c>
      <c r="FH143" s="31">
        <f t="shared" si="149"/>
        <v>7.7499999999999999E-2</v>
      </c>
      <c r="FI143" s="31">
        <f t="shared" si="149"/>
        <v>4.7600000000000003E-2</v>
      </c>
      <c r="FJ143" s="31">
        <f t="shared" si="149"/>
        <v>0</v>
      </c>
      <c r="FK143" s="31">
        <f t="shared" si="149"/>
        <v>0</v>
      </c>
      <c r="FL143" s="31">
        <f t="shared" si="149"/>
        <v>0</v>
      </c>
      <c r="FM143" s="31">
        <f t="shared" si="149"/>
        <v>0</v>
      </c>
      <c r="FN143" s="31">
        <f t="shared" si="149"/>
        <v>6.59E-2</v>
      </c>
      <c r="FO143" s="31">
        <f t="shared" si="149"/>
        <v>1.37E-2</v>
      </c>
      <c r="FP143" s="31">
        <f t="shared" si="149"/>
        <v>6.7299999999999999E-2</v>
      </c>
      <c r="FQ143" s="31">
        <f t="shared" si="149"/>
        <v>1.4999999999999999E-2</v>
      </c>
      <c r="FR143" s="31">
        <f t="shared" si="149"/>
        <v>0</v>
      </c>
      <c r="FS143" s="31">
        <f t="shared" si="149"/>
        <v>0</v>
      </c>
      <c r="FT143" s="31">
        <f t="shared" si="149"/>
        <v>1.49E-2</v>
      </c>
      <c r="FU143" s="31">
        <f t="shared" si="149"/>
        <v>5.7099999999999998E-2</v>
      </c>
      <c r="FV143" s="31">
        <f t="shared" si="149"/>
        <v>5.0000000000000001E-3</v>
      </c>
      <c r="FW143" s="31">
        <f t="shared" si="149"/>
        <v>0</v>
      </c>
      <c r="FX143" s="31">
        <f t="shared" si="149"/>
        <v>0</v>
      </c>
      <c r="FY143" s="48"/>
      <c r="FZ143" s="31"/>
      <c r="GA143" s="48"/>
      <c r="GB143" s="97"/>
      <c r="GC143" s="97"/>
      <c r="GD143" s="97"/>
      <c r="GE143" s="97"/>
      <c r="GF143" s="97"/>
      <c r="GG143" s="4"/>
      <c r="GH143" s="16"/>
      <c r="GI143" s="16"/>
      <c r="GJ143" s="16"/>
      <c r="GK143" s="4"/>
      <c r="GL143" s="4"/>
      <c r="GM143" s="4"/>
    </row>
    <row r="144" spans="1:256" x14ac:dyDescent="0.25">
      <c r="A144" s="6"/>
      <c r="B144" s="13" t="s">
        <v>467</v>
      </c>
      <c r="C144" s="48"/>
      <c r="D144" s="48"/>
      <c r="E144" s="48"/>
      <c r="F144" s="48"/>
      <c r="G144" s="48"/>
      <c r="H144" s="48"/>
      <c r="I144" s="48"/>
      <c r="J144" s="48"/>
      <c r="K144" s="48"/>
      <c r="L144" s="48"/>
      <c r="M144" s="48"/>
      <c r="N144" s="48"/>
      <c r="O144" s="48"/>
      <c r="P144" s="48"/>
      <c r="Q144" s="48"/>
      <c r="R144" s="48"/>
      <c r="S144" s="48"/>
      <c r="T144" s="48"/>
      <c r="U144" s="48"/>
      <c r="V144" s="48"/>
      <c r="W144" s="49"/>
      <c r="X144" s="48"/>
      <c r="Y144" s="48"/>
      <c r="Z144" s="48"/>
      <c r="AA144" s="48"/>
      <c r="AB144" s="48"/>
      <c r="AC144" s="48"/>
      <c r="AD144" s="48"/>
      <c r="AE144" s="48"/>
      <c r="AF144" s="48"/>
      <c r="AG144" s="48"/>
      <c r="AH144" s="48"/>
      <c r="AI144" s="48"/>
      <c r="AJ144" s="48"/>
      <c r="AK144" s="48"/>
      <c r="AL144" s="48"/>
      <c r="AM144" s="48"/>
      <c r="AN144" s="48"/>
      <c r="AO144" s="48"/>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c r="BX144" s="48"/>
      <c r="BY144" s="48"/>
      <c r="BZ144" s="48"/>
      <c r="CA144" s="48"/>
      <c r="CB144" s="48"/>
      <c r="CC144" s="48"/>
      <c r="CD144" s="48"/>
      <c r="CE144" s="48"/>
      <c r="CF144" s="48"/>
      <c r="CG144" s="48"/>
      <c r="CH144" s="48"/>
      <c r="CI144" s="48"/>
      <c r="CJ144" s="48"/>
      <c r="CK144" s="48"/>
      <c r="CL144" s="48"/>
      <c r="CM144" s="48"/>
      <c r="CN144" s="48"/>
      <c r="CO144" s="48"/>
      <c r="CP144" s="48"/>
      <c r="CQ144" s="48"/>
      <c r="CR144" s="48"/>
      <c r="CS144" s="48"/>
      <c r="CT144" s="48"/>
      <c r="CU144" s="48"/>
      <c r="CV144" s="48"/>
      <c r="CW144" s="48"/>
      <c r="CX144" s="48"/>
      <c r="CY144" s="48"/>
      <c r="CZ144" s="48"/>
      <c r="DA144" s="48"/>
      <c r="DB144" s="48"/>
      <c r="DC144" s="48"/>
      <c r="DD144" s="48"/>
      <c r="DE144" s="48"/>
      <c r="DF144" s="48"/>
      <c r="DG144" s="48"/>
      <c r="DH144" s="48"/>
      <c r="DI144" s="48"/>
      <c r="DJ144" s="48"/>
      <c r="DK144" s="48"/>
      <c r="DL144" s="48"/>
      <c r="DM144" s="48"/>
      <c r="DN144" s="48"/>
      <c r="DO144" s="48"/>
      <c r="DP144" s="48"/>
      <c r="DQ144" s="48"/>
      <c r="DR144" s="48"/>
      <c r="DS144" s="48"/>
      <c r="DT144" s="48"/>
      <c r="DU144" s="48"/>
      <c r="DV144" s="48"/>
      <c r="DW144" s="48"/>
      <c r="DX144" s="48"/>
      <c r="DY144" s="48"/>
      <c r="DZ144" s="48"/>
      <c r="EA144" s="48"/>
      <c r="EB144" s="48"/>
      <c r="EC144" s="48"/>
      <c r="ED144" s="48"/>
      <c r="EE144" s="48"/>
      <c r="EF144" s="48"/>
      <c r="EG144" s="48"/>
      <c r="EH144" s="48"/>
      <c r="EI144" s="48"/>
      <c r="EJ144" s="48"/>
      <c r="EK144" s="48"/>
      <c r="EL144" s="48"/>
      <c r="EM144" s="48"/>
      <c r="EN144" s="48"/>
      <c r="EO144" s="48"/>
      <c r="EP144" s="48"/>
      <c r="EQ144" s="48"/>
      <c r="ER144" s="48"/>
      <c r="ES144" s="48"/>
      <c r="ET144" s="48"/>
      <c r="EU144" s="48"/>
      <c r="EV144" s="48"/>
      <c r="EW144" s="48"/>
      <c r="EX144" s="48"/>
      <c r="EY144" s="48"/>
      <c r="EZ144" s="48"/>
      <c r="FA144" s="48"/>
      <c r="FB144" s="48"/>
      <c r="FC144" s="48"/>
      <c r="FD144" s="48"/>
      <c r="FE144" s="48"/>
      <c r="FF144" s="48"/>
      <c r="FG144" s="48"/>
      <c r="FH144" s="48"/>
      <c r="FI144" s="48"/>
      <c r="FJ144" s="48"/>
      <c r="FK144" s="48"/>
      <c r="FL144" s="48"/>
      <c r="FM144" s="48"/>
      <c r="FN144" s="48"/>
      <c r="FO144" s="48"/>
      <c r="FP144" s="48"/>
      <c r="FQ144" s="48"/>
      <c r="FR144" s="48"/>
      <c r="FS144" s="48"/>
      <c r="FT144" s="49"/>
      <c r="FU144" s="48"/>
      <c r="FV144" s="48"/>
      <c r="FW144" s="48"/>
      <c r="FX144" s="48"/>
      <c r="FY144" s="53"/>
      <c r="FZ144" s="48"/>
      <c r="GA144" s="48"/>
      <c r="GB144" s="31"/>
      <c r="GC144" s="31"/>
      <c r="GD144" s="31"/>
      <c r="GE144" s="113"/>
      <c r="GF144" s="113"/>
      <c r="GG144" s="4"/>
      <c r="GH144" s="4"/>
      <c r="GI144" s="4"/>
      <c r="GJ144" s="4"/>
      <c r="GK144" s="4"/>
      <c r="GL144" s="4"/>
      <c r="GM144" s="4"/>
    </row>
    <row r="145" spans="1:195" x14ac:dyDescent="0.25">
      <c r="A145" s="2" t="s">
        <v>468</v>
      </c>
      <c r="B145" s="13" t="s">
        <v>469</v>
      </c>
      <c r="C145" s="31">
        <f t="shared" ref="C145:BN145" si="150">ROUND(IF((C140-C18)*0.36&lt;0=TRUE(),0,IF((C103&gt;50000),(C140-C18)*0.36,0)),4)</f>
        <v>0</v>
      </c>
      <c r="D145" s="31">
        <f t="shared" si="150"/>
        <v>0</v>
      </c>
      <c r="E145" s="31">
        <f t="shared" si="150"/>
        <v>0</v>
      </c>
      <c r="F145" s="31">
        <f t="shared" si="150"/>
        <v>0</v>
      </c>
      <c r="G145" s="31">
        <f t="shared" si="150"/>
        <v>0</v>
      </c>
      <c r="H145" s="31">
        <f t="shared" si="150"/>
        <v>0</v>
      </c>
      <c r="I145" s="31">
        <f t="shared" si="150"/>
        <v>0</v>
      </c>
      <c r="J145" s="31">
        <f t="shared" si="150"/>
        <v>0</v>
      </c>
      <c r="K145" s="31">
        <f t="shared" si="150"/>
        <v>0</v>
      </c>
      <c r="L145" s="31">
        <f t="shared" si="150"/>
        <v>0</v>
      </c>
      <c r="M145" s="31">
        <f t="shared" si="150"/>
        <v>0</v>
      </c>
      <c r="N145" s="31">
        <f t="shared" si="150"/>
        <v>0</v>
      </c>
      <c r="O145" s="31">
        <f t="shared" si="150"/>
        <v>0</v>
      </c>
      <c r="P145" s="31">
        <f t="shared" si="150"/>
        <v>0</v>
      </c>
      <c r="Q145" s="31">
        <f t="shared" si="150"/>
        <v>0</v>
      </c>
      <c r="R145" s="31">
        <f t="shared" si="150"/>
        <v>0</v>
      </c>
      <c r="S145" s="31">
        <f t="shared" si="150"/>
        <v>0</v>
      </c>
      <c r="T145" s="31">
        <f t="shared" si="150"/>
        <v>0</v>
      </c>
      <c r="U145" s="31">
        <f t="shared" si="150"/>
        <v>0</v>
      </c>
      <c r="V145" s="31">
        <f t="shared" si="150"/>
        <v>0</v>
      </c>
      <c r="W145" s="30">
        <f t="shared" si="150"/>
        <v>0</v>
      </c>
      <c r="X145" s="31">
        <f t="shared" si="150"/>
        <v>0</v>
      </c>
      <c r="Y145" s="31">
        <f t="shared" si="150"/>
        <v>0</v>
      </c>
      <c r="Z145" s="31">
        <f t="shared" si="150"/>
        <v>0</v>
      </c>
      <c r="AA145" s="31">
        <f t="shared" si="150"/>
        <v>0</v>
      </c>
      <c r="AB145" s="31">
        <f t="shared" si="150"/>
        <v>0</v>
      </c>
      <c r="AC145" s="31">
        <f t="shared" si="150"/>
        <v>0</v>
      </c>
      <c r="AD145" s="31">
        <f t="shared" si="150"/>
        <v>0</v>
      </c>
      <c r="AE145" s="31">
        <f t="shared" si="150"/>
        <v>0</v>
      </c>
      <c r="AF145" s="31">
        <f t="shared" si="150"/>
        <v>0</v>
      </c>
      <c r="AG145" s="31">
        <f t="shared" si="150"/>
        <v>0</v>
      </c>
      <c r="AH145" s="31">
        <f t="shared" si="150"/>
        <v>0</v>
      </c>
      <c r="AI145" s="31">
        <f t="shared" si="150"/>
        <v>0</v>
      </c>
      <c r="AJ145" s="31">
        <f t="shared" si="150"/>
        <v>0</v>
      </c>
      <c r="AK145" s="31">
        <f t="shared" si="150"/>
        <v>0</v>
      </c>
      <c r="AL145" s="31">
        <f t="shared" si="150"/>
        <v>0</v>
      </c>
      <c r="AM145" s="31">
        <f t="shared" si="150"/>
        <v>0</v>
      </c>
      <c r="AN145" s="31">
        <f t="shared" si="150"/>
        <v>0</v>
      </c>
      <c r="AO145" s="31">
        <f t="shared" si="150"/>
        <v>0</v>
      </c>
      <c r="AP145" s="31">
        <f t="shared" si="150"/>
        <v>7.4899999999999994E-2</v>
      </c>
      <c r="AQ145" s="31">
        <f t="shared" si="150"/>
        <v>0</v>
      </c>
      <c r="AR145" s="31">
        <f t="shared" si="150"/>
        <v>0</v>
      </c>
      <c r="AS145" s="31">
        <f t="shared" si="150"/>
        <v>0</v>
      </c>
      <c r="AT145" s="31">
        <f t="shared" si="150"/>
        <v>0</v>
      </c>
      <c r="AU145" s="31">
        <f t="shared" si="150"/>
        <v>0</v>
      </c>
      <c r="AV145" s="31">
        <f t="shared" si="150"/>
        <v>0</v>
      </c>
      <c r="AW145" s="31">
        <f t="shared" si="150"/>
        <v>0</v>
      </c>
      <c r="AX145" s="31">
        <f t="shared" si="150"/>
        <v>0</v>
      </c>
      <c r="AY145" s="31">
        <f t="shared" si="150"/>
        <v>0</v>
      </c>
      <c r="AZ145" s="31">
        <f t="shared" si="150"/>
        <v>0</v>
      </c>
      <c r="BA145" s="31">
        <f t="shared" si="150"/>
        <v>0</v>
      </c>
      <c r="BB145" s="31">
        <f t="shared" si="150"/>
        <v>0</v>
      </c>
      <c r="BC145" s="31">
        <f t="shared" si="150"/>
        <v>0</v>
      </c>
      <c r="BD145" s="31">
        <f t="shared" si="150"/>
        <v>0</v>
      </c>
      <c r="BE145" s="31">
        <f t="shared" si="150"/>
        <v>0</v>
      </c>
      <c r="BF145" s="31">
        <f t="shared" si="150"/>
        <v>0</v>
      </c>
      <c r="BG145" s="31">
        <f t="shared" si="150"/>
        <v>0</v>
      </c>
      <c r="BH145" s="31">
        <f t="shared" si="150"/>
        <v>0</v>
      </c>
      <c r="BI145" s="31">
        <f t="shared" si="150"/>
        <v>0</v>
      </c>
      <c r="BJ145" s="31">
        <f t="shared" si="150"/>
        <v>0</v>
      </c>
      <c r="BK145" s="31">
        <f t="shared" si="150"/>
        <v>0</v>
      </c>
      <c r="BL145" s="31">
        <f t="shared" si="150"/>
        <v>0</v>
      </c>
      <c r="BM145" s="31">
        <f t="shared" si="150"/>
        <v>0</v>
      </c>
      <c r="BN145" s="31">
        <f t="shared" si="150"/>
        <v>0</v>
      </c>
      <c r="BO145" s="31">
        <f t="shared" ref="BO145:DZ145" si="151">ROUND(IF((BO140-BO18)*0.36&lt;0=TRUE(),0,IF((BO103&gt;50000),(BO140-BO18)*0.36,0)),4)</f>
        <v>0</v>
      </c>
      <c r="BP145" s="31">
        <f t="shared" si="151"/>
        <v>0</v>
      </c>
      <c r="BQ145" s="31">
        <f t="shared" si="151"/>
        <v>0</v>
      </c>
      <c r="BR145" s="31">
        <f t="shared" si="151"/>
        <v>0</v>
      </c>
      <c r="BS145" s="31">
        <f t="shared" si="151"/>
        <v>0</v>
      </c>
      <c r="BT145" s="31">
        <f t="shared" si="151"/>
        <v>0</v>
      </c>
      <c r="BU145" s="31">
        <f t="shared" si="151"/>
        <v>0</v>
      </c>
      <c r="BV145" s="31">
        <f t="shared" si="151"/>
        <v>0</v>
      </c>
      <c r="BW145" s="31">
        <f t="shared" si="151"/>
        <v>0</v>
      </c>
      <c r="BX145" s="31">
        <f t="shared" si="151"/>
        <v>0</v>
      </c>
      <c r="BY145" s="31">
        <f t="shared" si="151"/>
        <v>0</v>
      </c>
      <c r="BZ145" s="31">
        <f t="shared" si="151"/>
        <v>0</v>
      </c>
      <c r="CA145" s="31">
        <f t="shared" si="151"/>
        <v>0</v>
      </c>
      <c r="CB145" s="31">
        <f t="shared" si="151"/>
        <v>0</v>
      </c>
      <c r="CC145" s="31">
        <f t="shared" si="151"/>
        <v>0</v>
      </c>
      <c r="CD145" s="31">
        <f t="shared" si="151"/>
        <v>0</v>
      </c>
      <c r="CE145" s="31">
        <f t="shared" si="151"/>
        <v>0</v>
      </c>
      <c r="CF145" s="31">
        <f t="shared" si="151"/>
        <v>0</v>
      </c>
      <c r="CG145" s="31">
        <f t="shared" si="151"/>
        <v>0</v>
      </c>
      <c r="CH145" s="31">
        <f t="shared" si="151"/>
        <v>0</v>
      </c>
      <c r="CI145" s="31">
        <f t="shared" si="151"/>
        <v>0</v>
      </c>
      <c r="CJ145" s="31">
        <f t="shared" si="151"/>
        <v>0</v>
      </c>
      <c r="CK145" s="31">
        <f t="shared" si="151"/>
        <v>0</v>
      </c>
      <c r="CL145" s="31">
        <f t="shared" si="151"/>
        <v>0</v>
      </c>
      <c r="CM145" s="31">
        <f t="shared" si="151"/>
        <v>0</v>
      </c>
      <c r="CN145" s="31">
        <f t="shared" si="151"/>
        <v>0</v>
      </c>
      <c r="CO145" s="31">
        <f t="shared" si="151"/>
        <v>0</v>
      </c>
      <c r="CP145" s="31">
        <f t="shared" si="151"/>
        <v>0</v>
      </c>
      <c r="CQ145" s="31">
        <f t="shared" si="151"/>
        <v>0</v>
      </c>
      <c r="CR145" s="31">
        <f t="shared" si="151"/>
        <v>0</v>
      </c>
      <c r="CS145" s="31">
        <f t="shared" si="151"/>
        <v>0</v>
      </c>
      <c r="CT145" s="31">
        <f t="shared" si="151"/>
        <v>0</v>
      </c>
      <c r="CU145" s="31">
        <f t="shared" si="151"/>
        <v>0</v>
      </c>
      <c r="CV145" s="31">
        <f t="shared" si="151"/>
        <v>0</v>
      </c>
      <c r="CW145" s="31">
        <f t="shared" si="151"/>
        <v>0</v>
      </c>
      <c r="CX145" s="31">
        <f t="shared" si="151"/>
        <v>0</v>
      </c>
      <c r="CY145" s="31">
        <f t="shared" si="151"/>
        <v>0</v>
      </c>
      <c r="CZ145" s="31">
        <f t="shared" si="151"/>
        <v>0</v>
      </c>
      <c r="DA145" s="31">
        <f t="shared" si="151"/>
        <v>0</v>
      </c>
      <c r="DB145" s="31">
        <f t="shared" si="151"/>
        <v>0</v>
      </c>
      <c r="DC145" s="31">
        <f t="shared" si="151"/>
        <v>0</v>
      </c>
      <c r="DD145" s="31">
        <f t="shared" si="151"/>
        <v>0</v>
      </c>
      <c r="DE145" s="31">
        <f t="shared" si="151"/>
        <v>0</v>
      </c>
      <c r="DF145" s="31">
        <f t="shared" si="151"/>
        <v>0</v>
      </c>
      <c r="DG145" s="31">
        <f t="shared" si="151"/>
        <v>0</v>
      </c>
      <c r="DH145" s="31">
        <f t="shared" si="151"/>
        <v>0</v>
      </c>
      <c r="DI145" s="31">
        <f t="shared" si="151"/>
        <v>0</v>
      </c>
      <c r="DJ145" s="31">
        <f t="shared" si="151"/>
        <v>0</v>
      </c>
      <c r="DK145" s="31">
        <f t="shared" si="151"/>
        <v>0</v>
      </c>
      <c r="DL145" s="31">
        <f t="shared" si="151"/>
        <v>0</v>
      </c>
      <c r="DM145" s="31">
        <f t="shared" si="151"/>
        <v>0</v>
      </c>
      <c r="DN145" s="31">
        <f t="shared" si="151"/>
        <v>0</v>
      </c>
      <c r="DO145" s="31">
        <f t="shared" si="151"/>
        <v>0</v>
      </c>
      <c r="DP145" s="31">
        <f t="shared" si="151"/>
        <v>0</v>
      </c>
      <c r="DQ145" s="31">
        <f t="shared" si="151"/>
        <v>0</v>
      </c>
      <c r="DR145" s="31">
        <f t="shared" si="151"/>
        <v>0</v>
      </c>
      <c r="DS145" s="31">
        <f t="shared" si="151"/>
        <v>0</v>
      </c>
      <c r="DT145" s="31">
        <f t="shared" si="151"/>
        <v>0</v>
      </c>
      <c r="DU145" s="31">
        <f t="shared" si="151"/>
        <v>0</v>
      </c>
      <c r="DV145" s="31">
        <f t="shared" si="151"/>
        <v>0</v>
      </c>
      <c r="DW145" s="31">
        <f t="shared" si="151"/>
        <v>0</v>
      </c>
      <c r="DX145" s="31">
        <f t="shared" si="151"/>
        <v>0</v>
      </c>
      <c r="DY145" s="31">
        <f t="shared" si="151"/>
        <v>0</v>
      </c>
      <c r="DZ145" s="31">
        <f t="shared" si="151"/>
        <v>0</v>
      </c>
      <c r="EA145" s="31">
        <f t="shared" ref="EA145:FX145" si="152">ROUND(IF((EA140-EA18)*0.36&lt;0=TRUE(),0,IF((EA103&gt;50000),(EA140-EA18)*0.36,0)),4)</f>
        <v>0</v>
      </c>
      <c r="EB145" s="31">
        <f t="shared" si="152"/>
        <v>0</v>
      </c>
      <c r="EC145" s="31">
        <f t="shared" si="152"/>
        <v>0</v>
      </c>
      <c r="ED145" s="31">
        <f t="shared" si="152"/>
        <v>0</v>
      </c>
      <c r="EE145" s="31">
        <f t="shared" si="152"/>
        <v>0</v>
      </c>
      <c r="EF145" s="31">
        <f t="shared" si="152"/>
        <v>0</v>
      </c>
      <c r="EG145" s="31">
        <f t="shared" si="152"/>
        <v>0</v>
      </c>
      <c r="EH145" s="31">
        <f t="shared" si="152"/>
        <v>0</v>
      </c>
      <c r="EI145" s="31">
        <f t="shared" si="152"/>
        <v>0</v>
      </c>
      <c r="EJ145" s="31">
        <f t="shared" si="152"/>
        <v>0</v>
      </c>
      <c r="EK145" s="31">
        <f t="shared" si="152"/>
        <v>0</v>
      </c>
      <c r="EL145" s="31">
        <f t="shared" si="152"/>
        <v>0</v>
      </c>
      <c r="EM145" s="31">
        <f t="shared" si="152"/>
        <v>0</v>
      </c>
      <c r="EN145" s="31">
        <f t="shared" si="152"/>
        <v>0</v>
      </c>
      <c r="EO145" s="31">
        <f t="shared" si="152"/>
        <v>0</v>
      </c>
      <c r="EP145" s="31">
        <f t="shared" si="152"/>
        <v>0</v>
      </c>
      <c r="EQ145" s="31">
        <f t="shared" si="152"/>
        <v>0</v>
      </c>
      <c r="ER145" s="31">
        <f t="shared" si="152"/>
        <v>0</v>
      </c>
      <c r="ES145" s="31">
        <f t="shared" si="152"/>
        <v>0</v>
      </c>
      <c r="ET145" s="31">
        <f t="shared" si="152"/>
        <v>0</v>
      </c>
      <c r="EU145" s="31">
        <f t="shared" si="152"/>
        <v>0</v>
      </c>
      <c r="EV145" s="31">
        <f t="shared" si="152"/>
        <v>0</v>
      </c>
      <c r="EW145" s="31">
        <f t="shared" si="152"/>
        <v>0</v>
      </c>
      <c r="EX145" s="31">
        <f t="shared" si="152"/>
        <v>0</v>
      </c>
      <c r="EY145" s="31">
        <f t="shared" si="152"/>
        <v>0</v>
      </c>
      <c r="EZ145" s="31">
        <f t="shared" si="152"/>
        <v>0</v>
      </c>
      <c r="FA145" s="31">
        <f t="shared" si="152"/>
        <v>0</v>
      </c>
      <c r="FB145" s="31">
        <f t="shared" si="152"/>
        <v>0</v>
      </c>
      <c r="FC145" s="31">
        <f t="shared" si="152"/>
        <v>0</v>
      </c>
      <c r="FD145" s="31">
        <f t="shared" si="152"/>
        <v>0</v>
      </c>
      <c r="FE145" s="31">
        <f t="shared" si="152"/>
        <v>0</v>
      </c>
      <c r="FF145" s="31">
        <f t="shared" si="152"/>
        <v>0</v>
      </c>
      <c r="FG145" s="31">
        <f t="shared" si="152"/>
        <v>0</v>
      </c>
      <c r="FH145" s="31">
        <f t="shared" si="152"/>
        <v>0</v>
      </c>
      <c r="FI145" s="31">
        <f t="shared" si="152"/>
        <v>0</v>
      </c>
      <c r="FJ145" s="31">
        <f t="shared" si="152"/>
        <v>0</v>
      </c>
      <c r="FK145" s="31">
        <f t="shared" si="152"/>
        <v>0</v>
      </c>
      <c r="FL145" s="31">
        <f t="shared" si="152"/>
        <v>0</v>
      </c>
      <c r="FM145" s="31">
        <f t="shared" si="152"/>
        <v>0</v>
      </c>
      <c r="FN145" s="31">
        <f t="shared" si="152"/>
        <v>0</v>
      </c>
      <c r="FO145" s="31">
        <f t="shared" si="152"/>
        <v>0</v>
      </c>
      <c r="FP145" s="31">
        <f t="shared" si="152"/>
        <v>0</v>
      </c>
      <c r="FQ145" s="31">
        <f t="shared" si="152"/>
        <v>0</v>
      </c>
      <c r="FR145" s="31">
        <f t="shared" si="152"/>
        <v>0</v>
      </c>
      <c r="FS145" s="31">
        <f t="shared" si="152"/>
        <v>0</v>
      </c>
      <c r="FT145" s="30">
        <f t="shared" si="152"/>
        <v>0</v>
      </c>
      <c r="FU145" s="31">
        <f t="shared" si="152"/>
        <v>0</v>
      </c>
      <c r="FV145" s="31">
        <f t="shared" si="152"/>
        <v>0</v>
      </c>
      <c r="FW145" s="31">
        <f t="shared" si="152"/>
        <v>0</v>
      </c>
      <c r="FX145" s="31">
        <f t="shared" si="152"/>
        <v>0</v>
      </c>
      <c r="FY145" s="31"/>
      <c r="FZ145" s="48"/>
      <c r="GA145" s="48"/>
      <c r="GB145" s="48"/>
      <c r="GC145" s="48"/>
      <c r="GD145" s="48"/>
      <c r="GE145" s="4"/>
      <c r="GF145" s="4"/>
      <c r="GG145" s="4"/>
      <c r="GH145" s="4"/>
      <c r="GI145" s="4"/>
      <c r="GJ145" s="4"/>
      <c r="GK145" s="4"/>
      <c r="GL145" s="4"/>
      <c r="GM145" s="4"/>
    </row>
    <row r="146" spans="1:195" x14ac:dyDescent="0.25">
      <c r="A146" s="6"/>
      <c r="B146" s="13" t="s">
        <v>470</v>
      </c>
      <c r="C146" s="48"/>
      <c r="D146" s="48"/>
      <c r="E146" s="48"/>
      <c r="F146" s="48"/>
      <c r="G146" s="48"/>
      <c r="H146" s="48"/>
      <c r="I146" s="48"/>
      <c r="J146" s="48"/>
      <c r="K146" s="48"/>
      <c r="L146" s="48"/>
      <c r="M146" s="48"/>
      <c r="N146" s="48"/>
      <c r="O146" s="48"/>
      <c r="P146" s="48"/>
      <c r="Q146" s="48"/>
      <c r="R146" s="48"/>
      <c r="S146" s="48"/>
      <c r="T146" s="48"/>
      <c r="U146" s="48"/>
      <c r="V146" s="48"/>
      <c r="W146" s="49"/>
      <c r="X146" s="48"/>
      <c r="Y146" s="48"/>
      <c r="Z146" s="48"/>
      <c r="AA146" s="48"/>
      <c r="AB146" s="48"/>
      <c r="AC146" s="48"/>
      <c r="AD146" s="48"/>
      <c r="AE146" s="48"/>
      <c r="AF146" s="48"/>
      <c r="AG146" s="48"/>
      <c r="AH146" s="48"/>
      <c r="AI146" s="48"/>
      <c r="AJ146" s="48"/>
      <c r="AK146" s="48"/>
      <c r="AL146" s="48"/>
      <c r="AM146" s="48"/>
      <c r="AN146" s="48"/>
      <c r="AO146" s="48"/>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48"/>
      <c r="CG146" s="48"/>
      <c r="CH146" s="48"/>
      <c r="CI146" s="48"/>
      <c r="CJ146" s="48"/>
      <c r="CK146" s="48"/>
      <c r="CL146" s="48"/>
      <c r="CM146" s="48"/>
      <c r="CN146" s="48"/>
      <c r="CO146" s="48"/>
      <c r="CP146" s="48"/>
      <c r="CQ146" s="48"/>
      <c r="CR146" s="48"/>
      <c r="CS146" s="48"/>
      <c r="CT146" s="48"/>
      <c r="CU146" s="48"/>
      <c r="CV146" s="48"/>
      <c r="CW146" s="48"/>
      <c r="CX146" s="48"/>
      <c r="CY146" s="48"/>
      <c r="CZ146" s="48"/>
      <c r="DA146" s="48"/>
      <c r="DB146" s="48"/>
      <c r="DC146" s="48"/>
      <c r="DD146" s="48"/>
      <c r="DE146" s="48"/>
      <c r="DF146" s="48"/>
      <c r="DG146" s="48"/>
      <c r="DH146" s="48"/>
      <c r="DI146" s="48"/>
      <c r="DJ146" s="48"/>
      <c r="DK146" s="48"/>
      <c r="DL146" s="48"/>
      <c r="DM146" s="48"/>
      <c r="DN146" s="48"/>
      <c r="DO146" s="48"/>
      <c r="DP146" s="48"/>
      <c r="DQ146" s="48"/>
      <c r="DR146" s="48"/>
      <c r="DS146" s="48"/>
      <c r="DT146" s="48"/>
      <c r="DU146" s="48"/>
      <c r="DV146" s="48"/>
      <c r="DW146" s="48"/>
      <c r="DX146" s="48"/>
      <c r="DY146" s="48"/>
      <c r="DZ146" s="48"/>
      <c r="EA146" s="48"/>
      <c r="EB146" s="48"/>
      <c r="EC146" s="48"/>
      <c r="ED146" s="48"/>
      <c r="EE146" s="48"/>
      <c r="EF146" s="48"/>
      <c r="EG146" s="48"/>
      <c r="EH146" s="48"/>
      <c r="EI146" s="48"/>
      <c r="EJ146" s="48"/>
      <c r="EK146" s="48"/>
      <c r="EL146" s="48"/>
      <c r="EM146" s="48"/>
      <c r="EN146" s="48"/>
      <c r="EO146" s="48"/>
      <c r="EP146" s="48"/>
      <c r="EQ146" s="48"/>
      <c r="ER146" s="48"/>
      <c r="ES146" s="48"/>
      <c r="ET146" s="48"/>
      <c r="EU146" s="48"/>
      <c r="EV146" s="48"/>
      <c r="EW146" s="48"/>
      <c r="EX146" s="48"/>
      <c r="EY146" s="48"/>
      <c r="EZ146" s="48"/>
      <c r="FA146" s="48"/>
      <c r="FB146" s="48"/>
      <c r="FC146" s="48"/>
      <c r="FD146" s="48"/>
      <c r="FE146" s="48"/>
      <c r="FF146" s="48"/>
      <c r="FG146" s="48"/>
      <c r="FH146" s="48"/>
      <c r="FI146" s="48"/>
      <c r="FJ146" s="48"/>
      <c r="FK146" s="48"/>
      <c r="FL146" s="48"/>
      <c r="FM146" s="48"/>
      <c r="FN146" s="48"/>
      <c r="FO146" s="48"/>
      <c r="FP146" s="48"/>
      <c r="FQ146" s="48"/>
      <c r="FR146" s="48"/>
      <c r="FS146" s="48"/>
      <c r="FT146" s="49"/>
      <c r="FU146" s="48"/>
      <c r="FV146" s="48"/>
      <c r="FW146" s="48"/>
      <c r="FX146" s="48"/>
      <c r="FY146" s="48"/>
      <c r="FZ146" s="48"/>
      <c r="GA146" s="48"/>
      <c r="GB146" s="53"/>
      <c r="GC146" s="53"/>
      <c r="GD146" s="53"/>
      <c r="GE146" s="53"/>
      <c r="GF146" s="53"/>
      <c r="GG146" s="4"/>
      <c r="GH146" s="53"/>
      <c r="GI146" s="53"/>
      <c r="GJ146" s="53"/>
      <c r="GK146" s="53"/>
      <c r="GL146" s="53"/>
      <c r="GM146" s="53"/>
    </row>
    <row r="147" spans="1:195" x14ac:dyDescent="0.25">
      <c r="A147" s="2" t="s">
        <v>471</v>
      </c>
      <c r="B147" s="13" t="s">
        <v>472</v>
      </c>
      <c r="C147" s="127">
        <f t="shared" ref="C147:BN147" si="153">MAX(C143,C145)</f>
        <v>4.8500000000000001E-2</v>
      </c>
      <c r="D147" s="127">
        <f t="shared" si="153"/>
        <v>0</v>
      </c>
      <c r="E147" s="127">
        <f t="shared" si="153"/>
        <v>0.13639999999999999</v>
      </c>
      <c r="F147" s="127">
        <f t="shared" si="153"/>
        <v>0</v>
      </c>
      <c r="G147" s="127">
        <f t="shared" si="153"/>
        <v>0</v>
      </c>
      <c r="H147" s="127">
        <f t="shared" si="153"/>
        <v>0</v>
      </c>
      <c r="I147" s="127">
        <f t="shared" si="153"/>
        <v>0.13109999999999999</v>
      </c>
      <c r="J147" s="127">
        <f t="shared" si="153"/>
        <v>8.72E-2</v>
      </c>
      <c r="K147" s="127">
        <f t="shared" si="153"/>
        <v>4.6100000000000002E-2</v>
      </c>
      <c r="L147" s="127">
        <f t="shared" si="153"/>
        <v>6.8500000000000005E-2</v>
      </c>
      <c r="M147" s="127">
        <f t="shared" si="153"/>
        <v>0.19040000000000001</v>
      </c>
      <c r="N147" s="127">
        <f t="shared" si="153"/>
        <v>0</v>
      </c>
      <c r="O147" s="127">
        <f t="shared" si="153"/>
        <v>0</v>
      </c>
      <c r="P147" s="127">
        <f t="shared" si="153"/>
        <v>0</v>
      </c>
      <c r="Q147" s="127">
        <f t="shared" si="153"/>
        <v>0.11890000000000001</v>
      </c>
      <c r="R147" s="127">
        <f t="shared" si="153"/>
        <v>0</v>
      </c>
      <c r="S147" s="127">
        <f t="shared" si="153"/>
        <v>3.32E-2</v>
      </c>
      <c r="T147" s="127">
        <f t="shared" si="153"/>
        <v>1.8700000000000001E-2</v>
      </c>
      <c r="U147" s="127">
        <f t="shared" si="153"/>
        <v>8.8300000000000003E-2</v>
      </c>
      <c r="V147" s="127">
        <f t="shared" si="153"/>
        <v>3.9800000000000002E-2</v>
      </c>
      <c r="W147" s="128">
        <f t="shared" si="153"/>
        <v>2.5399999999999999E-2</v>
      </c>
      <c r="X147" s="127">
        <f t="shared" si="153"/>
        <v>3.8899999999999997E-2</v>
      </c>
      <c r="Y147" s="127">
        <f t="shared" si="153"/>
        <v>8.5000000000000006E-2</v>
      </c>
      <c r="Z147" s="127">
        <f t="shared" si="153"/>
        <v>1.26E-2</v>
      </c>
      <c r="AA147" s="127">
        <f t="shared" si="153"/>
        <v>0</v>
      </c>
      <c r="AB147" s="127">
        <f t="shared" si="153"/>
        <v>0</v>
      </c>
      <c r="AC147" s="127">
        <f t="shared" si="153"/>
        <v>0</v>
      </c>
      <c r="AD147" s="127">
        <f t="shared" si="153"/>
        <v>0</v>
      </c>
      <c r="AE147" s="127">
        <f t="shared" si="153"/>
        <v>1.3599999999999999E-2</v>
      </c>
      <c r="AF147" s="127">
        <f t="shared" si="153"/>
        <v>0</v>
      </c>
      <c r="AG147" s="127">
        <f t="shared" si="153"/>
        <v>0</v>
      </c>
      <c r="AH147" s="127">
        <f t="shared" si="153"/>
        <v>3.0200000000000001E-2</v>
      </c>
      <c r="AI147" s="127">
        <f t="shared" si="153"/>
        <v>6.6E-3</v>
      </c>
      <c r="AJ147" s="127">
        <f t="shared" si="153"/>
        <v>8.2000000000000003E-2</v>
      </c>
      <c r="AK147" s="127">
        <f t="shared" si="153"/>
        <v>0.11119999999999999</v>
      </c>
      <c r="AL147" s="127">
        <f t="shared" si="153"/>
        <v>0.1125</v>
      </c>
      <c r="AM147" s="127">
        <f t="shared" si="153"/>
        <v>0.12239999999999999</v>
      </c>
      <c r="AN147" s="127">
        <f t="shared" si="153"/>
        <v>4.4299999999999999E-2</v>
      </c>
      <c r="AO147" s="127">
        <f t="shared" si="153"/>
        <v>4.1399999999999999E-2</v>
      </c>
      <c r="AP147" s="127">
        <f t="shared" si="153"/>
        <v>7.4899999999999994E-2</v>
      </c>
      <c r="AQ147" s="127">
        <f t="shared" si="153"/>
        <v>6.6E-3</v>
      </c>
      <c r="AR147" s="127">
        <f t="shared" si="153"/>
        <v>0</v>
      </c>
      <c r="AS147" s="127">
        <f t="shared" si="153"/>
        <v>0</v>
      </c>
      <c r="AT147" s="127">
        <f t="shared" si="153"/>
        <v>0</v>
      </c>
      <c r="AU147" s="127">
        <f t="shared" si="153"/>
        <v>0</v>
      </c>
      <c r="AV147" s="127">
        <f t="shared" si="153"/>
        <v>1.1900000000000001E-2</v>
      </c>
      <c r="AW147" s="127">
        <f t="shared" si="153"/>
        <v>0</v>
      </c>
      <c r="AX147" s="127">
        <f t="shared" si="153"/>
        <v>0.11749999999999999</v>
      </c>
      <c r="AY147" s="127">
        <f t="shared" si="153"/>
        <v>1.7500000000000002E-2</v>
      </c>
      <c r="AZ147" s="127">
        <f t="shared" si="153"/>
        <v>0.1065</v>
      </c>
      <c r="BA147" s="127">
        <f t="shared" si="153"/>
        <v>3.0999999999999999E-3</v>
      </c>
      <c r="BB147" s="127">
        <f t="shared" si="153"/>
        <v>0</v>
      </c>
      <c r="BC147" s="127">
        <f t="shared" si="153"/>
        <v>4.6300000000000001E-2</v>
      </c>
      <c r="BD147" s="127">
        <f t="shared" si="153"/>
        <v>0</v>
      </c>
      <c r="BE147" s="127">
        <f t="shared" si="153"/>
        <v>0</v>
      </c>
      <c r="BF147" s="127">
        <f t="shared" si="153"/>
        <v>0</v>
      </c>
      <c r="BG147" s="127">
        <f t="shared" si="153"/>
        <v>3.9699999999999999E-2</v>
      </c>
      <c r="BH147" s="127">
        <f t="shared" si="153"/>
        <v>0</v>
      </c>
      <c r="BI147" s="127">
        <f t="shared" si="153"/>
        <v>3.9800000000000002E-2</v>
      </c>
      <c r="BJ147" s="127">
        <f t="shared" si="153"/>
        <v>0</v>
      </c>
      <c r="BK147" s="127">
        <f t="shared" si="153"/>
        <v>0</v>
      </c>
      <c r="BL147" s="127">
        <f t="shared" si="153"/>
        <v>2.4400000000000002E-2</v>
      </c>
      <c r="BM147" s="127">
        <f t="shared" si="153"/>
        <v>3.3E-3</v>
      </c>
      <c r="BN147" s="127">
        <f t="shared" si="153"/>
        <v>4.8099999999999997E-2</v>
      </c>
      <c r="BO147" s="127">
        <f t="shared" ref="BO147:DZ147" si="154">MAX(BO143,BO145)</f>
        <v>3.3599999999999998E-2</v>
      </c>
      <c r="BP147" s="127">
        <f t="shared" si="154"/>
        <v>1.9E-2</v>
      </c>
      <c r="BQ147" s="127">
        <f t="shared" si="154"/>
        <v>0</v>
      </c>
      <c r="BR147" s="127">
        <f t="shared" si="154"/>
        <v>1.5699999999999999E-2</v>
      </c>
      <c r="BS147" s="127">
        <f t="shared" si="154"/>
        <v>4.7800000000000002E-2</v>
      </c>
      <c r="BT147" s="127">
        <f t="shared" si="154"/>
        <v>0</v>
      </c>
      <c r="BU147" s="127">
        <f t="shared" si="154"/>
        <v>0</v>
      </c>
      <c r="BV147" s="127">
        <f t="shared" si="154"/>
        <v>0</v>
      </c>
      <c r="BW147" s="127">
        <f t="shared" si="154"/>
        <v>0</v>
      </c>
      <c r="BX147" s="127">
        <f t="shared" si="154"/>
        <v>0</v>
      </c>
      <c r="BY147" s="127">
        <f t="shared" si="154"/>
        <v>0.12620000000000001</v>
      </c>
      <c r="BZ147" s="127">
        <f t="shared" si="154"/>
        <v>4.3700000000000003E-2</v>
      </c>
      <c r="CA147" s="127">
        <f t="shared" si="154"/>
        <v>4.0000000000000002E-4</v>
      </c>
      <c r="CB147" s="127">
        <f t="shared" si="154"/>
        <v>0</v>
      </c>
      <c r="CC147" s="127">
        <f t="shared" si="154"/>
        <v>2.4500000000000001E-2</v>
      </c>
      <c r="CD147" s="127">
        <f t="shared" si="154"/>
        <v>8.6199999999999999E-2</v>
      </c>
      <c r="CE147" s="127">
        <f t="shared" si="154"/>
        <v>2.2700000000000001E-2</v>
      </c>
      <c r="CF147" s="127">
        <f t="shared" si="154"/>
        <v>2.41E-2</v>
      </c>
      <c r="CG147" s="127">
        <f t="shared" si="154"/>
        <v>3.8999999999999998E-3</v>
      </c>
      <c r="CH147" s="127">
        <f t="shared" si="154"/>
        <v>5.5399999999999998E-2</v>
      </c>
      <c r="CI147" s="127">
        <f t="shared" si="154"/>
        <v>5.4899999999999997E-2</v>
      </c>
      <c r="CJ147" s="127">
        <f t="shared" si="154"/>
        <v>1.2500000000000001E-2</v>
      </c>
      <c r="CK147" s="127">
        <f t="shared" si="154"/>
        <v>0</v>
      </c>
      <c r="CL147" s="127">
        <f t="shared" si="154"/>
        <v>0</v>
      </c>
      <c r="CM147" s="127">
        <f t="shared" si="154"/>
        <v>6.2600000000000003E-2</v>
      </c>
      <c r="CN147" s="127">
        <f t="shared" si="154"/>
        <v>0</v>
      </c>
      <c r="CO147" s="127">
        <f t="shared" si="154"/>
        <v>0</v>
      </c>
      <c r="CP147" s="127">
        <f t="shared" si="154"/>
        <v>0</v>
      </c>
      <c r="CQ147" s="127">
        <f t="shared" si="154"/>
        <v>7.5499999999999998E-2</v>
      </c>
      <c r="CR147" s="127">
        <f t="shared" si="154"/>
        <v>5.4399999999999997E-2</v>
      </c>
      <c r="CS147" s="127">
        <f t="shared" si="154"/>
        <v>0</v>
      </c>
      <c r="CT147" s="127">
        <f t="shared" si="154"/>
        <v>0.1268</v>
      </c>
      <c r="CU147" s="127">
        <f t="shared" si="154"/>
        <v>0</v>
      </c>
      <c r="CV147" s="127">
        <f t="shared" si="154"/>
        <v>3.7100000000000001E-2</v>
      </c>
      <c r="CW147" s="127">
        <f t="shared" si="154"/>
        <v>5.9999999999999995E-4</v>
      </c>
      <c r="CX147" s="127">
        <f t="shared" si="154"/>
        <v>2.3199999999999998E-2</v>
      </c>
      <c r="CY147" s="127">
        <f t="shared" si="154"/>
        <v>5.5300000000000002E-2</v>
      </c>
      <c r="CZ147" s="127">
        <f t="shared" si="154"/>
        <v>1.34E-2</v>
      </c>
      <c r="DA147" s="127">
        <f t="shared" si="154"/>
        <v>0</v>
      </c>
      <c r="DB147" s="127">
        <f t="shared" si="154"/>
        <v>0</v>
      </c>
      <c r="DC147" s="127">
        <f t="shared" si="154"/>
        <v>0</v>
      </c>
      <c r="DD147" s="127">
        <f t="shared" si="154"/>
        <v>8.0000000000000002E-3</v>
      </c>
      <c r="DE147" s="127">
        <f t="shared" si="154"/>
        <v>0</v>
      </c>
      <c r="DF147" s="127">
        <f t="shared" si="154"/>
        <v>1.15E-2</v>
      </c>
      <c r="DG147" s="127">
        <f t="shared" si="154"/>
        <v>0</v>
      </c>
      <c r="DH147" s="127">
        <f t="shared" si="154"/>
        <v>7.9000000000000008E-3</v>
      </c>
      <c r="DI147" s="127">
        <f t="shared" si="154"/>
        <v>6.5600000000000006E-2</v>
      </c>
      <c r="DJ147" s="127">
        <f t="shared" si="154"/>
        <v>6.3E-3</v>
      </c>
      <c r="DK147" s="127">
        <f t="shared" si="154"/>
        <v>3.2300000000000002E-2</v>
      </c>
      <c r="DL147" s="127">
        <f t="shared" si="154"/>
        <v>4.58E-2</v>
      </c>
      <c r="DM147" s="127">
        <f t="shared" si="154"/>
        <v>3.9899999999999998E-2</v>
      </c>
      <c r="DN147" s="127">
        <f t="shared" si="154"/>
        <v>3.5900000000000001E-2</v>
      </c>
      <c r="DO147" s="127">
        <f t="shared" si="154"/>
        <v>7.9100000000000004E-2</v>
      </c>
      <c r="DP147" s="127">
        <f t="shared" si="154"/>
        <v>0</v>
      </c>
      <c r="DQ147" s="127">
        <f t="shared" si="154"/>
        <v>0</v>
      </c>
      <c r="DR147" s="127">
        <f t="shared" si="154"/>
        <v>0.11940000000000001</v>
      </c>
      <c r="DS147" s="127">
        <f t="shared" si="154"/>
        <v>0.1091</v>
      </c>
      <c r="DT147" s="127">
        <f t="shared" si="154"/>
        <v>8.9599999999999999E-2</v>
      </c>
      <c r="DU147" s="127">
        <f t="shared" si="154"/>
        <v>2.63E-2</v>
      </c>
      <c r="DV147" s="127">
        <f t="shared" si="154"/>
        <v>0</v>
      </c>
      <c r="DW147" s="127">
        <f t="shared" si="154"/>
        <v>8.5000000000000006E-3</v>
      </c>
      <c r="DX147" s="127">
        <f t="shared" si="154"/>
        <v>0</v>
      </c>
      <c r="DY147" s="127">
        <f t="shared" si="154"/>
        <v>0</v>
      </c>
      <c r="DZ147" s="127">
        <f t="shared" si="154"/>
        <v>0</v>
      </c>
      <c r="EA147" s="127">
        <f t="shared" ref="EA147:FX147" si="155">MAX(EA143,EA145)</f>
        <v>0</v>
      </c>
      <c r="EB147" s="127">
        <f t="shared" si="155"/>
        <v>5.5800000000000002E-2</v>
      </c>
      <c r="EC147" s="127">
        <f t="shared" si="155"/>
        <v>0</v>
      </c>
      <c r="ED147" s="127">
        <f t="shared" si="155"/>
        <v>0</v>
      </c>
      <c r="EE147" s="127">
        <f t="shared" si="155"/>
        <v>7.5200000000000003E-2</v>
      </c>
      <c r="EF147" s="127">
        <f t="shared" si="155"/>
        <v>7.3999999999999996E-2</v>
      </c>
      <c r="EG147" s="127">
        <f t="shared" si="155"/>
        <v>4.4499999999999998E-2</v>
      </c>
      <c r="EH147" s="127">
        <f t="shared" si="155"/>
        <v>0</v>
      </c>
      <c r="EI147" s="127">
        <f t="shared" si="155"/>
        <v>0.13009999999999999</v>
      </c>
      <c r="EJ147" s="127">
        <f t="shared" si="155"/>
        <v>8.6999999999999994E-3</v>
      </c>
      <c r="EK147" s="127">
        <f t="shared" si="155"/>
        <v>0</v>
      </c>
      <c r="EL147" s="127">
        <f t="shared" si="155"/>
        <v>0</v>
      </c>
      <c r="EM147" s="127">
        <f t="shared" si="155"/>
        <v>6.5199999999999994E-2</v>
      </c>
      <c r="EN147" s="127">
        <f t="shared" si="155"/>
        <v>7.2599999999999998E-2</v>
      </c>
      <c r="EO147" s="127">
        <f t="shared" si="155"/>
        <v>0</v>
      </c>
      <c r="EP147" s="127">
        <f t="shared" si="155"/>
        <v>0</v>
      </c>
      <c r="EQ147" s="127">
        <f t="shared" si="155"/>
        <v>0</v>
      </c>
      <c r="ER147" s="127">
        <f t="shared" si="155"/>
        <v>1.1999999999999999E-3</v>
      </c>
      <c r="ES147" s="127">
        <f t="shared" si="155"/>
        <v>4.1500000000000002E-2</v>
      </c>
      <c r="ET147" s="127">
        <f t="shared" si="155"/>
        <v>0.1149</v>
      </c>
      <c r="EU147" s="127">
        <f t="shared" si="155"/>
        <v>0.14169999999999999</v>
      </c>
      <c r="EV147" s="127">
        <f t="shared" si="155"/>
        <v>5.1999999999999998E-2</v>
      </c>
      <c r="EW147" s="127">
        <f t="shared" si="155"/>
        <v>0</v>
      </c>
      <c r="EX147" s="127">
        <f t="shared" si="155"/>
        <v>0</v>
      </c>
      <c r="EY147" s="127">
        <f t="shared" si="155"/>
        <v>4.4900000000000002E-2</v>
      </c>
      <c r="EZ147" s="127">
        <f t="shared" si="155"/>
        <v>1.6500000000000001E-2</v>
      </c>
      <c r="FA147" s="127">
        <f t="shared" si="155"/>
        <v>0</v>
      </c>
      <c r="FB147" s="127">
        <f t="shared" si="155"/>
        <v>9.1999999999999998E-2</v>
      </c>
      <c r="FC147" s="127">
        <f t="shared" si="155"/>
        <v>0</v>
      </c>
      <c r="FD147" s="127">
        <f t="shared" si="155"/>
        <v>2.0299999999999999E-2</v>
      </c>
      <c r="FE147" s="127">
        <f t="shared" si="155"/>
        <v>4.4699999999999997E-2</v>
      </c>
      <c r="FF147" s="127">
        <f t="shared" si="155"/>
        <v>2.93E-2</v>
      </c>
      <c r="FG147" s="127">
        <f t="shared" si="155"/>
        <v>1.5699999999999999E-2</v>
      </c>
      <c r="FH147" s="127">
        <f t="shared" si="155"/>
        <v>7.7499999999999999E-2</v>
      </c>
      <c r="FI147" s="127">
        <f t="shared" si="155"/>
        <v>4.7600000000000003E-2</v>
      </c>
      <c r="FJ147" s="127">
        <f t="shared" si="155"/>
        <v>0</v>
      </c>
      <c r="FK147" s="127">
        <f t="shared" si="155"/>
        <v>0</v>
      </c>
      <c r="FL147" s="127">
        <f t="shared" si="155"/>
        <v>0</v>
      </c>
      <c r="FM147" s="127">
        <f t="shared" si="155"/>
        <v>0</v>
      </c>
      <c r="FN147" s="127">
        <f t="shared" si="155"/>
        <v>6.59E-2</v>
      </c>
      <c r="FO147" s="127">
        <f t="shared" si="155"/>
        <v>1.37E-2</v>
      </c>
      <c r="FP147" s="127">
        <f t="shared" si="155"/>
        <v>6.7299999999999999E-2</v>
      </c>
      <c r="FQ147" s="127">
        <f t="shared" si="155"/>
        <v>1.4999999999999999E-2</v>
      </c>
      <c r="FR147" s="127">
        <f t="shared" si="155"/>
        <v>0</v>
      </c>
      <c r="FS147" s="127">
        <f t="shared" si="155"/>
        <v>0</v>
      </c>
      <c r="FT147" s="128">
        <f t="shared" si="155"/>
        <v>1.49E-2</v>
      </c>
      <c r="FU147" s="127">
        <f t="shared" si="155"/>
        <v>5.7099999999999998E-2</v>
      </c>
      <c r="FV147" s="127">
        <f t="shared" si="155"/>
        <v>5.0000000000000001E-3</v>
      </c>
      <c r="FW147" s="127">
        <f t="shared" si="155"/>
        <v>0</v>
      </c>
      <c r="FX147" s="127">
        <f t="shared" si="155"/>
        <v>0</v>
      </c>
      <c r="FY147" s="31"/>
      <c r="FZ147" s="48"/>
      <c r="GA147" s="48"/>
      <c r="GB147" s="31"/>
      <c r="GC147" s="31"/>
      <c r="GD147" s="31"/>
      <c r="GE147" s="113"/>
      <c r="GF147" s="113"/>
      <c r="GG147" s="4"/>
      <c r="GH147" s="4"/>
      <c r="GI147" s="4"/>
      <c r="GJ147" s="4"/>
      <c r="GK147" s="4"/>
      <c r="GL147" s="4"/>
      <c r="GM147" s="4"/>
    </row>
    <row r="148" spans="1:195" x14ac:dyDescent="0.25">
      <c r="A148" s="6"/>
      <c r="B148" s="13" t="s">
        <v>473</v>
      </c>
      <c r="C148" s="48"/>
      <c r="D148" s="48"/>
      <c r="E148" s="48"/>
      <c r="F148" s="48"/>
      <c r="G148" s="48"/>
      <c r="H148" s="48"/>
      <c r="I148" s="48"/>
      <c r="J148" s="48"/>
      <c r="K148" s="48"/>
      <c r="L148" s="48"/>
      <c r="M148" s="48"/>
      <c r="N148" s="48"/>
      <c r="O148" s="48"/>
      <c r="P148" s="48"/>
      <c r="Q148" s="48"/>
      <c r="R148" s="48"/>
      <c r="S148" s="48"/>
      <c r="T148" s="48"/>
      <c r="U148" s="48"/>
      <c r="V148" s="48"/>
      <c r="W148" s="49"/>
      <c r="X148" s="48"/>
      <c r="Y148" s="48"/>
      <c r="Z148" s="48"/>
      <c r="AA148" s="48"/>
      <c r="AB148" s="48"/>
      <c r="AC148" s="48"/>
      <c r="AD148" s="48"/>
      <c r="AE148" s="48"/>
      <c r="AF148" s="48"/>
      <c r="AG148" s="48"/>
      <c r="AH148" s="48"/>
      <c r="AI148" s="48"/>
      <c r="AJ148" s="48"/>
      <c r="AK148" s="48"/>
      <c r="AL148" s="48"/>
      <c r="AM148" s="48"/>
      <c r="AN148" s="48"/>
      <c r="AO148" s="48"/>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8"/>
      <c r="BL148" s="48"/>
      <c r="BM148" s="48"/>
      <c r="BN148" s="48"/>
      <c r="BO148" s="48"/>
      <c r="BP148" s="48"/>
      <c r="BQ148" s="48"/>
      <c r="BR148" s="48"/>
      <c r="BS148" s="48"/>
      <c r="BT148" s="48"/>
      <c r="BU148" s="48"/>
      <c r="BV148" s="48"/>
      <c r="BW148" s="48"/>
      <c r="BX148" s="48"/>
      <c r="BY148" s="48"/>
      <c r="BZ148" s="48"/>
      <c r="CA148" s="48"/>
      <c r="CB148" s="48"/>
      <c r="CC148" s="48"/>
      <c r="CD148" s="48"/>
      <c r="CE148" s="48"/>
      <c r="CF148" s="48"/>
      <c r="CG148" s="48"/>
      <c r="CH148" s="48"/>
      <c r="CI148" s="48"/>
      <c r="CJ148" s="48"/>
      <c r="CK148" s="48"/>
      <c r="CL148" s="48"/>
      <c r="CM148" s="48"/>
      <c r="CN148" s="48"/>
      <c r="CO148" s="48"/>
      <c r="CP148" s="48"/>
      <c r="CQ148" s="48"/>
      <c r="CR148" s="48"/>
      <c r="CS148" s="48"/>
      <c r="CT148" s="48"/>
      <c r="CU148" s="48"/>
      <c r="CV148" s="48"/>
      <c r="CW148" s="48"/>
      <c r="CX148" s="48"/>
      <c r="CY148" s="48"/>
      <c r="CZ148" s="48"/>
      <c r="DA148" s="48"/>
      <c r="DB148" s="48"/>
      <c r="DC148" s="48"/>
      <c r="DD148" s="48"/>
      <c r="DE148" s="48"/>
      <c r="DF148" s="48"/>
      <c r="DG148" s="48"/>
      <c r="DH148" s="48"/>
      <c r="DI148" s="48"/>
      <c r="DJ148" s="48"/>
      <c r="DK148" s="48"/>
      <c r="DL148" s="48"/>
      <c r="DM148" s="48"/>
      <c r="DN148" s="48"/>
      <c r="DO148" s="48"/>
      <c r="DP148" s="48"/>
      <c r="DQ148" s="48"/>
      <c r="DR148" s="48"/>
      <c r="DS148" s="48"/>
      <c r="DT148" s="48"/>
      <c r="DU148" s="48"/>
      <c r="DV148" s="48"/>
      <c r="DW148" s="48"/>
      <c r="DX148" s="48"/>
      <c r="DY148" s="48"/>
      <c r="DZ148" s="48"/>
      <c r="EA148" s="48"/>
      <c r="EB148" s="48"/>
      <c r="EC148" s="48"/>
      <c r="ED148" s="48"/>
      <c r="EE148" s="48"/>
      <c r="EF148" s="48"/>
      <c r="EG148" s="48"/>
      <c r="EH148" s="48"/>
      <c r="EI148" s="48"/>
      <c r="EJ148" s="48"/>
      <c r="EK148" s="48"/>
      <c r="EL148" s="48"/>
      <c r="EM148" s="48"/>
      <c r="EN148" s="48"/>
      <c r="EO148" s="48"/>
      <c r="EP148" s="48"/>
      <c r="EQ148" s="48"/>
      <c r="ER148" s="48"/>
      <c r="ES148" s="48"/>
      <c r="ET148" s="48"/>
      <c r="EU148" s="48"/>
      <c r="EV148" s="48"/>
      <c r="EW148" s="48"/>
      <c r="EX148" s="48"/>
      <c r="EY148" s="48"/>
      <c r="EZ148" s="48"/>
      <c r="FA148" s="48"/>
      <c r="FB148" s="48"/>
      <c r="FC148" s="48"/>
      <c r="FD148" s="48"/>
      <c r="FE148" s="48"/>
      <c r="FF148" s="48"/>
      <c r="FG148" s="48"/>
      <c r="FH148" s="48"/>
      <c r="FI148" s="48"/>
      <c r="FJ148" s="48"/>
      <c r="FK148" s="48"/>
      <c r="FL148" s="48"/>
      <c r="FM148" s="48"/>
      <c r="FN148" s="48"/>
      <c r="FO148" s="48"/>
      <c r="FP148" s="48"/>
      <c r="FQ148" s="48"/>
      <c r="FR148" s="48"/>
      <c r="FS148" s="48"/>
      <c r="FT148" s="49"/>
      <c r="FU148" s="48"/>
      <c r="FV148" s="48"/>
      <c r="FW148" s="48"/>
      <c r="FX148" s="48"/>
      <c r="FY148" s="48"/>
      <c r="FZ148" s="48"/>
      <c r="GA148" s="48"/>
      <c r="GB148" s="48"/>
      <c r="GC148" s="48"/>
      <c r="GD148" s="48"/>
      <c r="GE148" s="4"/>
      <c r="GF148" s="4"/>
      <c r="GG148" s="4"/>
      <c r="GH148" s="4"/>
      <c r="GI148" s="4"/>
      <c r="GJ148" s="4"/>
      <c r="GK148" s="4"/>
      <c r="GL148" s="4"/>
      <c r="GM148" s="4"/>
    </row>
    <row r="149" spans="1:195" x14ac:dyDescent="0.25">
      <c r="A149" s="2" t="s">
        <v>474</v>
      </c>
      <c r="B149" s="13" t="s">
        <v>475</v>
      </c>
      <c r="C149" s="31">
        <f t="shared" ref="C149:BN149" si="156">MIN(0.3,(C142+C147))</f>
        <v>0.16849999999999998</v>
      </c>
      <c r="D149" s="31">
        <f t="shared" si="156"/>
        <v>0.12</v>
      </c>
      <c r="E149" s="31">
        <f t="shared" si="156"/>
        <v>0.25639999999999996</v>
      </c>
      <c r="F149" s="31">
        <f t="shared" si="156"/>
        <v>0.12</v>
      </c>
      <c r="G149" s="31">
        <f t="shared" si="156"/>
        <v>0.12</v>
      </c>
      <c r="H149" s="31">
        <f t="shared" si="156"/>
        <v>0.12</v>
      </c>
      <c r="I149" s="31">
        <f t="shared" si="156"/>
        <v>0.25109999999999999</v>
      </c>
      <c r="J149" s="31">
        <f t="shared" si="156"/>
        <v>0.2072</v>
      </c>
      <c r="K149" s="31">
        <f t="shared" si="156"/>
        <v>0.1661</v>
      </c>
      <c r="L149" s="31">
        <f t="shared" si="156"/>
        <v>0.1885</v>
      </c>
      <c r="M149" s="31">
        <f t="shared" si="156"/>
        <v>0.3</v>
      </c>
      <c r="N149" s="31">
        <f t="shared" si="156"/>
        <v>0.12</v>
      </c>
      <c r="O149" s="31">
        <f t="shared" si="156"/>
        <v>0.12</v>
      </c>
      <c r="P149" s="31">
        <f t="shared" si="156"/>
        <v>0.12</v>
      </c>
      <c r="Q149" s="31">
        <f t="shared" si="156"/>
        <v>0.2389</v>
      </c>
      <c r="R149" s="31">
        <f t="shared" si="156"/>
        <v>0.12</v>
      </c>
      <c r="S149" s="31">
        <f t="shared" si="156"/>
        <v>0.1532</v>
      </c>
      <c r="T149" s="31">
        <f t="shared" si="156"/>
        <v>0.13869999999999999</v>
      </c>
      <c r="U149" s="31">
        <f t="shared" si="156"/>
        <v>0.20829999999999999</v>
      </c>
      <c r="V149" s="31">
        <f t="shared" si="156"/>
        <v>0.1598</v>
      </c>
      <c r="W149" s="31">
        <f t="shared" si="156"/>
        <v>0.1454</v>
      </c>
      <c r="X149" s="31">
        <f t="shared" si="156"/>
        <v>0.15889999999999999</v>
      </c>
      <c r="Y149" s="31">
        <f t="shared" si="156"/>
        <v>0.20500000000000002</v>
      </c>
      <c r="Z149" s="31">
        <f t="shared" si="156"/>
        <v>0.1326</v>
      </c>
      <c r="AA149" s="31">
        <f t="shared" si="156"/>
        <v>0.12</v>
      </c>
      <c r="AB149" s="31">
        <f t="shared" si="156"/>
        <v>0.12</v>
      </c>
      <c r="AC149" s="31">
        <f t="shared" si="156"/>
        <v>0.12</v>
      </c>
      <c r="AD149" s="31">
        <f t="shared" si="156"/>
        <v>0.12</v>
      </c>
      <c r="AE149" s="31">
        <f t="shared" si="156"/>
        <v>0.1336</v>
      </c>
      <c r="AF149" s="31">
        <f t="shared" si="156"/>
        <v>0.12</v>
      </c>
      <c r="AG149" s="31">
        <f t="shared" si="156"/>
        <v>0.12</v>
      </c>
      <c r="AH149" s="31">
        <f t="shared" si="156"/>
        <v>0.1502</v>
      </c>
      <c r="AI149" s="31">
        <f t="shared" si="156"/>
        <v>0.12659999999999999</v>
      </c>
      <c r="AJ149" s="31">
        <f t="shared" si="156"/>
        <v>0.20200000000000001</v>
      </c>
      <c r="AK149" s="31">
        <f t="shared" si="156"/>
        <v>0.23119999999999999</v>
      </c>
      <c r="AL149" s="31">
        <f t="shared" si="156"/>
        <v>0.23249999999999998</v>
      </c>
      <c r="AM149" s="31">
        <f t="shared" si="156"/>
        <v>0.2424</v>
      </c>
      <c r="AN149" s="31">
        <f t="shared" si="156"/>
        <v>0.1643</v>
      </c>
      <c r="AO149" s="31">
        <f t="shared" si="156"/>
        <v>0.16139999999999999</v>
      </c>
      <c r="AP149" s="31">
        <f t="shared" si="156"/>
        <v>0.19489999999999999</v>
      </c>
      <c r="AQ149" s="31">
        <f t="shared" si="156"/>
        <v>0.12659999999999999</v>
      </c>
      <c r="AR149" s="31">
        <f t="shared" si="156"/>
        <v>0.12</v>
      </c>
      <c r="AS149" s="31">
        <f t="shared" si="156"/>
        <v>0.12</v>
      </c>
      <c r="AT149" s="31">
        <f t="shared" si="156"/>
        <v>0.12</v>
      </c>
      <c r="AU149" s="31">
        <f t="shared" si="156"/>
        <v>0.12</v>
      </c>
      <c r="AV149" s="31">
        <f t="shared" si="156"/>
        <v>0.13189999999999999</v>
      </c>
      <c r="AW149" s="31">
        <f t="shared" si="156"/>
        <v>0.12</v>
      </c>
      <c r="AX149" s="31">
        <f t="shared" si="156"/>
        <v>0.23749999999999999</v>
      </c>
      <c r="AY149" s="31">
        <f t="shared" si="156"/>
        <v>0.13750000000000001</v>
      </c>
      <c r="AZ149" s="31">
        <f t="shared" si="156"/>
        <v>0.22649999999999998</v>
      </c>
      <c r="BA149" s="31">
        <f t="shared" si="156"/>
        <v>0.1231</v>
      </c>
      <c r="BB149" s="31">
        <f t="shared" si="156"/>
        <v>0.12</v>
      </c>
      <c r="BC149" s="31">
        <f t="shared" si="156"/>
        <v>0.1663</v>
      </c>
      <c r="BD149" s="31">
        <f t="shared" si="156"/>
        <v>0.12</v>
      </c>
      <c r="BE149" s="31">
        <f t="shared" si="156"/>
        <v>0.12</v>
      </c>
      <c r="BF149" s="31">
        <f t="shared" si="156"/>
        <v>0.12</v>
      </c>
      <c r="BG149" s="31">
        <f t="shared" si="156"/>
        <v>0.15970000000000001</v>
      </c>
      <c r="BH149" s="31">
        <f t="shared" si="156"/>
        <v>0.12</v>
      </c>
      <c r="BI149" s="31">
        <f t="shared" si="156"/>
        <v>0.1598</v>
      </c>
      <c r="BJ149" s="31">
        <f t="shared" si="156"/>
        <v>0.12</v>
      </c>
      <c r="BK149" s="31">
        <f t="shared" si="156"/>
        <v>0.12</v>
      </c>
      <c r="BL149" s="31">
        <f t="shared" si="156"/>
        <v>0.1444</v>
      </c>
      <c r="BM149" s="31">
        <f t="shared" si="156"/>
        <v>0.12329999999999999</v>
      </c>
      <c r="BN149" s="31">
        <f t="shared" si="156"/>
        <v>0.1681</v>
      </c>
      <c r="BO149" s="31">
        <f t="shared" ref="BO149:DZ149" si="157">MIN(0.3,(BO142+BO147))</f>
        <v>0.15359999999999999</v>
      </c>
      <c r="BP149" s="31">
        <f t="shared" si="157"/>
        <v>0.13899999999999998</v>
      </c>
      <c r="BQ149" s="31">
        <f t="shared" si="157"/>
        <v>0.12</v>
      </c>
      <c r="BR149" s="31">
        <f t="shared" si="157"/>
        <v>0.13569999999999999</v>
      </c>
      <c r="BS149" s="31">
        <f t="shared" si="157"/>
        <v>0.1678</v>
      </c>
      <c r="BT149" s="31">
        <f t="shared" si="157"/>
        <v>0.12</v>
      </c>
      <c r="BU149" s="31">
        <f t="shared" si="157"/>
        <v>0.12</v>
      </c>
      <c r="BV149" s="31">
        <f t="shared" si="157"/>
        <v>0.12</v>
      </c>
      <c r="BW149" s="31">
        <f t="shared" si="157"/>
        <v>0.12</v>
      </c>
      <c r="BX149" s="31">
        <f t="shared" si="157"/>
        <v>0.12</v>
      </c>
      <c r="BY149" s="31">
        <f t="shared" si="157"/>
        <v>0.2462</v>
      </c>
      <c r="BZ149" s="31">
        <f t="shared" si="157"/>
        <v>0.16370000000000001</v>
      </c>
      <c r="CA149" s="31">
        <f t="shared" si="157"/>
        <v>0.12039999999999999</v>
      </c>
      <c r="CB149" s="31">
        <f t="shared" si="157"/>
        <v>0.12</v>
      </c>
      <c r="CC149" s="31">
        <f t="shared" si="157"/>
        <v>0.14449999999999999</v>
      </c>
      <c r="CD149" s="31">
        <f t="shared" si="157"/>
        <v>0.20619999999999999</v>
      </c>
      <c r="CE149" s="31">
        <f t="shared" si="157"/>
        <v>0.14269999999999999</v>
      </c>
      <c r="CF149" s="31">
        <f t="shared" si="157"/>
        <v>0.14410000000000001</v>
      </c>
      <c r="CG149" s="31">
        <f t="shared" si="157"/>
        <v>0.1239</v>
      </c>
      <c r="CH149" s="31">
        <f t="shared" si="157"/>
        <v>0.1754</v>
      </c>
      <c r="CI149" s="31">
        <f t="shared" si="157"/>
        <v>0.1749</v>
      </c>
      <c r="CJ149" s="31">
        <f t="shared" si="157"/>
        <v>0.13250000000000001</v>
      </c>
      <c r="CK149" s="31">
        <f t="shared" si="157"/>
        <v>0.12</v>
      </c>
      <c r="CL149" s="31">
        <f t="shared" si="157"/>
        <v>0.12</v>
      </c>
      <c r="CM149" s="31">
        <f t="shared" si="157"/>
        <v>0.18259999999999998</v>
      </c>
      <c r="CN149" s="31">
        <f t="shared" si="157"/>
        <v>0.12</v>
      </c>
      <c r="CO149" s="31">
        <f t="shared" si="157"/>
        <v>0.12</v>
      </c>
      <c r="CP149" s="31">
        <f t="shared" si="157"/>
        <v>0.12</v>
      </c>
      <c r="CQ149" s="31">
        <f t="shared" si="157"/>
        <v>0.19550000000000001</v>
      </c>
      <c r="CR149" s="31">
        <f t="shared" si="157"/>
        <v>0.1744</v>
      </c>
      <c r="CS149" s="31">
        <f t="shared" si="157"/>
        <v>0.12</v>
      </c>
      <c r="CT149" s="31">
        <f t="shared" si="157"/>
        <v>0.24679999999999999</v>
      </c>
      <c r="CU149" s="31">
        <f t="shared" si="157"/>
        <v>0.12</v>
      </c>
      <c r="CV149" s="31">
        <f t="shared" si="157"/>
        <v>0.15709999999999999</v>
      </c>
      <c r="CW149" s="31">
        <f t="shared" si="157"/>
        <v>0.1206</v>
      </c>
      <c r="CX149" s="31">
        <f t="shared" si="157"/>
        <v>0.14319999999999999</v>
      </c>
      <c r="CY149" s="31">
        <f t="shared" si="157"/>
        <v>0.17530000000000001</v>
      </c>
      <c r="CZ149" s="31">
        <f t="shared" si="157"/>
        <v>0.13339999999999999</v>
      </c>
      <c r="DA149" s="31">
        <f t="shared" si="157"/>
        <v>0.12</v>
      </c>
      <c r="DB149" s="31">
        <f t="shared" si="157"/>
        <v>0.12</v>
      </c>
      <c r="DC149" s="31">
        <f t="shared" si="157"/>
        <v>0.12</v>
      </c>
      <c r="DD149" s="31">
        <f t="shared" si="157"/>
        <v>0.128</v>
      </c>
      <c r="DE149" s="31">
        <f t="shared" si="157"/>
        <v>0.12</v>
      </c>
      <c r="DF149" s="31">
        <f t="shared" si="157"/>
        <v>0.13150000000000001</v>
      </c>
      <c r="DG149" s="31">
        <f t="shared" si="157"/>
        <v>0.12</v>
      </c>
      <c r="DH149" s="31">
        <f t="shared" si="157"/>
        <v>0.12789999999999999</v>
      </c>
      <c r="DI149" s="31">
        <f t="shared" si="157"/>
        <v>0.18559999999999999</v>
      </c>
      <c r="DJ149" s="31">
        <f t="shared" si="157"/>
        <v>0.1263</v>
      </c>
      <c r="DK149" s="31">
        <f t="shared" si="157"/>
        <v>0.15229999999999999</v>
      </c>
      <c r="DL149" s="31">
        <f t="shared" si="157"/>
        <v>0.1658</v>
      </c>
      <c r="DM149" s="31">
        <f t="shared" si="157"/>
        <v>0.15989999999999999</v>
      </c>
      <c r="DN149" s="31">
        <f t="shared" si="157"/>
        <v>0.15589999999999998</v>
      </c>
      <c r="DO149" s="31">
        <f t="shared" si="157"/>
        <v>0.1991</v>
      </c>
      <c r="DP149" s="31">
        <f t="shared" si="157"/>
        <v>0.12</v>
      </c>
      <c r="DQ149" s="31">
        <f t="shared" si="157"/>
        <v>0.12</v>
      </c>
      <c r="DR149" s="31">
        <f t="shared" si="157"/>
        <v>0.2394</v>
      </c>
      <c r="DS149" s="31">
        <f t="shared" si="157"/>
        <v>0.2291</v>
      </c>
      <c r="DT149" s="31">
        <f t="shared" si="157"/>
        <v>0.20960000000000001</v>
      </c>
      <c r="DU149" s="31">
        <f t="shared" si="157"/>
        <v>0.14629999999999999</v>
      </c>
      <c r="DV149" s="31">
        <f t="shared" si="157"/>
        <v>0.12</v>
      </c>
      <c r="DW149" s="31">
        <f t="shared" si="157"/>
        <v>0.1285</v>
      </c>
      <c r="DX149" s="31">
        <f t="shared" si="157"/>
        <v>0.12</v>
      </c>
      <c r="DY149" s="31">
        <f t="shared" si="157"/>
        <v>0.12</v>
      </c>
      <c r="DZ149" s="31">
        <f t="shared" si="157"/>
        <v>0.12</v>
      </c>
      <c r="EA149" s="31">
        <f t="shared" ref="EA149:FX149" si="158">MIN(0.3,(EA142+EA147))</f>
        <v>0.12</v>
      </c>
      <c r="EB149" s="31">
        <f t="shared" si="158"/>
        <v>0.17580000000000001</v>
      </c>
      <c r="EC149" s="31">
        <f t="shared" si="158"/>
        <v>0.12</v>
      </c>
      <c r="ED149" s="31">
        <f t="shared" si="158"/>
        <v>0.12</v>
      </c>
      <c r="EE149" s="31">
        <f t="shared" si="158"/>
        <v>0.19519999999999998</v>
      </c>
      <c r="EF149" s="31">
        <f t="shared" si="158"/>
        <v>0.19400000000000001</v>
      </c>
      <c r="EG149" s="31">
        <f t="shared" si="158"/>
        <v>0.16449999999999998</v>
      </c>
      <c r="EH149" s="31">
        <f t="shared" si="158"/>
        <v>0.12</v>
      </c>
      <c r="EI149" s="31">
        <f t="shared" si="158"/>
        <v>0.25009999999999999</v>
      </c>
      <c r="EJ149" s="31">
        <f t="shared" si="158"/>
        <v>0.12869999999999998</v>
      </c>
      <c r="EK149" s="31">
        <f t="shared" si="158"/>
        <v>0.12</v>
      </c>
      <c r="EL149" s="31">
        <f t="shared" si="158"/>
        <v>0.12</v>
      </c>
      <c r="EM149" s="31">
        <f t="shared" si="158"/>
        <v>0.18519999999999998</v>
      </c>
      <c r="EN149" s="31">
        <f t="shared" si="158"/>
        <v>0.19259999999999999</v>
      </c>
      <c r="EO149" s="31">
        <f t="shared" si="158"/>
        <v>0.12</v>
      </c>
      <c r="EP149" s="31">
        <f t="shared" si="158"/>
        <v>0.12</v>
      </c>
      <c r="EQ149" s="31">
        <f t="shared" si="158"/>
        <v>0.12</v>
      </c>
      <c r="ER149" s="31">
        <f t="shared" si="158"/>
        <v>0.1212</v>
      </c>
      <c r="ES149" s="31">
        <f t="shared" si="158"/>
        <v>0.1615</v>
      </c>
      <c r="ET149" s="31">
        <f t="shared" si="158"/>
        <v>0.2349</v>
      </c>
      <c r="EU149" s="31">
        <f t="shared" si="158"/>
        <v>0.26169999999999999</v>
      </c>
      <c r="EV149" s="31">
        <f t="shared" si="158"/>
        <v>0.17199999999999999</v>
      </c>
      <c r="EW149" s="31">
        <f t="shared" si="158"/>
        <v>0.12</v>
      </c>
      <c r="EX149" s="31">
        <f t="shared" si="158"/>
        <v>0.12</v>
      </c>
      <c r="EY149" s="31">
        <f t="shared" si="158"/>
        <v>0.16489999999999999</v>
      </c>
      <c r="EZ149" s="31">
        <f t="shared" si="158"/>
        <v>0.13650000000000001</v>
      </c>
      <c r="FA149" s="31">
        <f t="shared" si="158"/>
        <v>0.12</v>
      </c>
      <c r="FB149" s="31">
        <f t="shared" si="158"/>
        <v>0.21199999999999999</v>
      </c>
      <c r="FC149" s="31">
        <f t="shared" si="158"/>
        <v>0.12</v>
      </c>
      <c r="FD149" s="31">
        <f t="shared" si="158"/>
        <v>0.14029999999999998</v>
      </c>
      <c r="FE149" s="31">
        <f t="shared" si="158"/>
        <v>0.16469999999999999</v>
      </c>
      <c r="FF149" s="31">
        <f t="shared" si="158"/>
        <v>0.14929999999999999</v>
      </c>
      <c r="FG149" s="31">
        <f t="shared" si="158"/>
        <v>0.13569999999999999</v>
      </c>
      <c r="FH149" s="31">
        <f t="shared" si="158"/>
        <v>0.19750000000000001</v>
      </c>
      <c r="FI149" s="31">
        <f t="shared" si="158"/>
        <v>0.1676</v>
      </c>
      <c r="FJ149" s="31">
        <f t="shared" si="158"/>
        <v>0.12</v>
      </c>
      <c r="FK149" s="31">
        <f t="shared" si="158"/>
        <v>0.12</v>
      </c>
      <c r="FL149" s="31">
        <f t="shared" si="158"/>
        <v>0.12</v>
      </c>
      <c r="FM149" s="31">
        <f t="shared" si="158"/>
        <v>0.12</v>
      </c>
      <c r="FN149" s="31">
        <f t="shared" si="158"/>
        <v>0.18590000000000001</v>
      </c>
      <c r="FO149" s="31">
        <f t="shared" si="158"/>
        <v>0.13369999999999999</v>
      </c>
      <c r="FP149" s="31">
        <f t="shared" si="158"/>
        <v>0.18729999999999999</v>
      </c>
      <c r="FQ149" s="31">
        <f t="shared" si="158"/>
        <v>0.13500000000000001</v>
      </c>
      <c r="FR149" s="31">
        <f t="shared" si="158"/>
        <v>0.12</v>
      </c>
      <c r="FS149" s="31">
        <f t="shared" si="158"/>
        <v>0.12</v>
      </c>
      <c r="FT149" s="31">
        <f t="shared" si="158"/>
        <v>0.13489999999999999</v>
      </c>
      <c r="FU149" s="31">
        <f t="shared" si="158"/>
        <v>0.17709999999999998</v>
      </c>
      <c r="FV149" s="31">
        <f t="shared" si="158"/>
        <v>0.125</v>
      </c>
      <c r="FW149" s="31">
        <f t="shared" si="158"/>
        <v>0.12</v>
      </c>
      <c r="FX149" s="31">
        <f t="shared" si="158"/>
        <v>0.12</v>
      </c>
      <c r="FY149" s="127">
        <f>SUM(C149:FX149)</f>
        <v>26.831900000000015</v>
      </c>
      <c r="FZ149" s="31"/>
      <c r="GA149" s="48"/>
      <c r="GB149" s="48"/>
      <c r="GC149" s="48"/>
      <c r="GD149" s="48"/>
      <c r="GE149" s="4"/>
      <c r="GF149" s="4"/>
      <c r="GG149" s="4"/>
      <c r="GH149" s="4"/>
      <c r="GI149" s="4"/>
      <c r="GJ149" s="4"/>
      <c r="GK149" s="4"/>
      <c r="GL149" s="4"/>
      <c r="GM149" s="4"/>
    </row>
    <row r="150" spans="1:195" x14ac:dyDescent="0.25">
      <c r="A150" s="6"/>
      <c r="B150" s="13" t="s">
        <v>476</v>
      </c>
      <c r="C150" s="48"/>
      <c r="D150" s="48"/>
      <c r="E150" s="48"/>
      <c r="F150" s="48"/>
      <c r="G150" s="48"/>
      <c r="H150" s="48"/>
      <c r="I150" s="48"/>
      <c r="J150" s="48"/>
      <c r="K150" s="48"/>
      <c r="L150" s="48"/>
      <c r="M150" s="48"/>
      <c r="N150" s="48"/>
      <c r="O150" s="48"/>
      <c r="P150" s="48"/>
      <c r="Q150" s="48"/>
      <c r="R150" s="48"/>
      <c r="S150" s="48"/>
      <c r="T150" s="48"/>
      <c r="U150" s="48"/>
      <c r="V150" s="48"/>
      <c r="W150" s="49"/>
      <c r="X150" s="48"/>
      <c r="Y150" s="48"/>
      <c r="Z150" s="48"/>
      <c r="AA150" s="48"/>
      <c r="AB150" s="48"/>
      <c r="AC150" s="48"/>
      <c r="AD150" s="48"/>
      <c r="AE150" s="48"/>
      <c r="AF150" s="48"/>
      <c r="AG150" s="48"/>
      <c r="AH150" s="48"/>
      <c r="AI150" s="48"/>
      <c r="AJ150" s="48"/>
      <c r="AK150" s="48"/>
      <c r="AL150" s="48"/>
      <c r="AM150" s="48"/>
      <c r="AN150" s="48"/>
      <c r="AO150" s="48"/>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8"/>
      <c r="BL150" s="48"/>
      <c r="BM150" s="48"/>
      <c r="BN150" s="48"/>
      <c r="BO150" s="48"/>
      <c r="BP150" s="48"/>
      <c r="BQ150" s="48"/>
      <c r="BR150" s="48"/>
      <c r="BS150" s="48"/>
      <c r="BT150" s="48"/>
      <c r="BU150" s="48"/>
      <c r="BV150" s="48"/>
      <c r="BW150" s="48"/>
      <c r="BX150" s="48"/>
      <c r="BY150" s="48"/>
      <c r="BZ150" s="48"/>
      <c r="CA150" s="48"/>
      <c r="CB150" s="48"/>
      <c r="CC150" s="48"/>
      <c r="CD150" s="48"/>
      <c r="CE150" s="48"/>
      <c r="CF150" s="48"/>
      <c r="CG150" s="48"/>
      <c r="CH150" s="48"/>
      <c r="CI150" s="48"/>
      <c r="CJ150" s="48"/>
      <c r="CK150" s="48"/>
      <c r="CL150" s="48"/>
      <c r="CM150" s="48"/>
      <c r="CN150" s="48"/>
      <c r="CO150" s="48"/>
      <c r="CP150" s="48"/>
      <c r="CQ150" s="48"/>
      <c r="CR150" s="48"/>
      <c r="CS150" s="48"/>
      <c r="CT150" s="48"/>
      <c r="CU150" s="48"/>
      <c r="CV150" s="48"/>
      <c r="CW150" s="48"/>
      <c r="CX150" s="48"/>
      <c r="CY150" s="48"/>
      <c r="CZ150" s="48"/>
      <c r="DA150" s="48"/>
      <c r="DB150" s="48"/>
      <c r="DC150" s="48"/>
      <c r="DD150" s="48"/>
      <c r="DE150" s="48"/>
      <c r="DF150" s="48"/>
      <c r="DG150" s="48"/>
      <c r="DH150" s="48"/>
      <c r="DI150" s="48"/>
      <c r="DJ150" s="48"/>
      <c r="DK150" s="48"/>
      <c r="DL150" s="48"/>
      <c r="DM150" s="48"/>
      <c r="DN150" s="48"/>
      <c r="DO150" s="48"/>
      <c r="DP150" s="48"/>
      <c r="DQ150" s="48"/>
      <c r="DR150" s="48"/>
      <c r="DS150" s="48"/>
      <c r="DT150" s="48"/>
      <c r="DU150" s="48"/>
      <c r="DV150" s="48"/>
      <c r="DW150" s="48"/>
      <c r="DX150" s="48"/>
      <c r="DY150" s="48"/>
      <c r="DZ150" s="48"/>
      <c r="EA150" s="48"/>
      <c r="EB150" s="48"/>
      <c r="EC150" s="48"/>
      <c r="ED150" s="48"/>
      <c r="EE150" s="48"/>
      <c r="EF150" s="48"/>
      <c r="EG150" s="48"/>
      <c r="EH150" s="48"/>
      <c r="EI150" s="48"/>
      <c r="EJ150" s="48"/>
      <c r="EK150" s="48"/>
      <c r="EL150" s="48"/>
      <c r="EM150" s="48"/>
      <c r="EN150" s="48"/>
      <c r="EO150" s="48"/>
      <c r="EP150" s="48"/>
      <c r="EQ150" s="48"/>
      <c r="ER150" s="48"/>
      <c r="ES150" s="48"/>
      <c r="ET150" s="48"/>
      <c r="EU150" s="48"/>
      <c r="EV150" s="48"/>
      <c r="EW150" s="48"/>
      <c r="EX150" s="48"/>
      <c r="EY150" s="48"/>
      <c r="EZ150" s="48"/>
      <c r="FA150" s="48"/>
      <c r="FB150" s="48"/>
      <c r="FC150" s="48"/>
      <c r="FD150" s="48"/>
      <c r="FE150" s="48"/>
      <c r="FF150" s="48"/>
      <c r="FG150" s="48"/>
      <c r="FH150" s="48"/>
      <c r="FI150" s="48"/>
      <c r="FJ150" s="48"/>
      <c r="FK150" s="48"/>
      <c r="FL150" s="48"/>
      <c r="FM150" s="48"/>
      <c r="FN150" s="48"/>
      <c r="FO150" s="48"/>
      <c r="FP150" s="48"/>
      <c r="FQ150" s="48"/>
      <c r="FR150" s="48"/>
      <c r="FS150" s="48"/>
      <c r="FT150" s="49"/>
      <c r="FU150" s="48"/>
      <c r="FV150" s="48"/>
      <c r="FW150" s="48"/>
      <c r="FX150" s="48"/>
      <c r="FY150" s="48"/>
      <c r="FZ150" s="48"/>
      <c r="GA150" s="48"/>
      <c r="GB150" s="48"/>
      <c r="GC150" s="48"/>
      <c r="GD150" s="48"/>
      <c r="GE150" s="4"/>
      <c r="GF150" s="4"/>
      <c r="GG150" s="4"/>
      <c r="GH150" s="4"/>
      <c r="GI150" s="4"/>
      <c r="GJ150" s="4"/>
      <c r="GK150" s="4"/>
      <c r="GL150" s="4"/>
      <c r="GM150" s="4"/>
    </row>
    <row r="151" spans="1:195" x14ac:dyDescent="0.25">
      <c r="A151" s="2" t="s">
        <v>477</v>
      </c>
      <c r="B151" s="13" t="s">
        <v>478</v>
      </c>
      <c r="C151" s="48">
        <f t="shared" ref="C151:BN151" si="159">ROUND(IF(C103&lt;=459,C124*C142*C138,0),2)</f>
        <v>0</v>
      </c>
      <c r="D151" s="48">
        <f t="shared" si="159"/>
        <v>0</v>
      </c>
      <c r="E151" s="48">
        <f t="shared" si="159"/>
        <v>0</v>
      </c>
      <c r="F151" s="48">
        <f t="shared" si="159"/>
        <v>0</v>
      </c>
      <c r="G151" s="48">
        <f t="shared" si="159"/>
        <v>0</v>
      </c>
      <c r="H151" s="48">
        <f t="shared" si="159"/>
        <v>0</v>
      </c>
      <c r="I151" s="48">
        <f t="shared" si="159"/>
        <v>0</v>
      </c>
      <c r="J151" s="48">
        <f t="shared" si="159"/>
        <v>0</v>
      </c>
      <c r="K151" s="48">
        <f t="shared" si="159"/>
        <v>204919.37</v>
      </c>
      <c r="L151" s="48">
        <f t="shared" si="159"/>
        <v>0</v>
      </c>
      <c r="M151" s="48">
        <f t="shared" si="159"/>
        <v>0</v>
      </c>
      <c r="N151" s="48">
        <f t="shared" si="159"/>
        <v>0</v>
      </c>
      <c r="O151" s="48">
        <f t="shared" si="159"/>
        <v>0</v>
      </c>
      <c r="P151" s="48">
        <f t="shared" si="159"/>
        <v>156275.94</v>
      </c>
      <c r="Q151" s="48">
        <f t="shared" si="159"/>
        <v>0</v>
      </c>
      <c r="R151" s="48">
        <f t="shared" si="159"/>
        <v>0</v>
      </c>
      <c r="S151" s="48">
        <f t="shared" si="159"/>
        <v>0</v>
      </c>
      <c r="T151" s="48">
        <f t="shared" si="159"/>
        <v>117487.34</v>
      </c>
      <c r="U151" s="48">
        <f t="shared" si="159"/>
        <v>80551.87</v>
      </c>
      <c r="V151" s="48">
        <f t="shared" si="159"/>
        <v>201026.84</v>
      </c>
      <c r="W151" s="49">
        <f t="shared" si="159"/>
        <v>95627.94</v>
      </c>
      <c r="X151" s="48">
        <f t="shared" si="159"/>
        <v>46805.82</v>
      </c>
      <c r="Y151" s="48">
        <f t="shared" si="159"/>
        <v>0</v>
      </c>
      <c r="Z151" s="48">
        <f t="shared" si="159"/>
        <v>140426.46</v>
      </c>
      <c r="AA151" s="48">
        <f t="shared" si="159"/>
        <v>0</v>
      </c>
      <c r="AB151" s="48">
        <f t="shared" si="159"/>
        <v>0</v>
      </c>
      <c r="AC151" s="48">
        <f t="shared" si="159"/>
        <v>0</v>
      </c>
      <c r="AD151" s="48">
        <f t="shared" si="159"/>
        <v>0</v>
      </c>
      <c r="AE151" s="48">
        <f t="shared" si="159"/>
        <v>82070.880000000005</v>
      </c>
      <c r="AF151" s="48">
        <f t="shared" si="159"/>
        <v>79746.100000000006</v>
      </c>
      <c r="AG151" s="48">
        <f t="shared" si="159"/>
        <v>0</v>
      </c>
      <c r="AH151" s="48">
        <f t="shared" si="159"/>
        <v>0</v>
      </c>
      <c r="AI151" s="48">
        <f t="shared" si="159"/>
        <v>179164.37</v>
      </c>
      <c r="AJ151" s="48">
        <f t="shared" si="159"/>
        <v>185140.37</v>
      </c>
      <c r="AK151" s="48">
        <f t="shared" si="159"/>
        <v>235555.15</v>
      </c>
      <c r="AL151" s="48">
        <f t="shared" si="159"/>
        <v>286276.84999999998</v>
      </c>
      <c r="AM151" s="48">
        <f t="shared" si="159"/>
        <v>409174.88</v>
      </c>
      <c r="AN151" s="48">
        <f t="shared" si="159"/>
        <v>277838.96000000002</v>
      </c>
      <c r="AO151" s="48">
        <f t="shared" si="159"/>
        <v>0</v>
      </c>
      <c r="AP151" s="48">
        <f t="shared" si="159"/>
        <v>0</v>
      </c>
      <c r="AQ151" s="48">
        <f t="shared" si="159"/>
        <v>157156.32</v>
      </c>
      <c r="AR151" s="48">
        <f t="shared" si="159"/>
        <v>0</v>
      </c>
      <c r="AS151" s="48">
        <f t="shared" si="159"/>
        <v>0</v>
      </c>
      <c r="AT151" s="48">
        <f t="shared" si="159"/>
        <v>0</v>
      </c>
      <c r="AU151" s="48">
        <f t="shared" si="159"/>
        <v>115313.55</v>
      </c>
      <c r="AV151" s="48">
        <f t="shared" si="159"/>
        <v>200281.14</v>
      </c>
      <c r="AW151" s="48">
        <f t="shared" si="159"/>
        <v>119174.56</v>
      </c>
      <c r="AX151" s="48">
        <f t="shared" si="159"/>
        <v>72092.31</v>
      </c>
      <c r="AY151" s="48">
        <f t="shared" si="159"/>
        <v>0</v>
      </c>
      <c r="AZ151" s="48">
        <f t="shared" si="159"/>
        <v>0</v>
      </c>
      <c r="BA151" s="48">
        <f t="shared" si="159"/>
        <v>0</v>
      </c>
      <c r="BB151" s="48">
        <f t="shared" si="159"/>
        <v>0</v>
      </c>
      <c r="BC151" s="48">
        <f t="shared" si="159"/>
        <v>0</v>
      </c>
      <c r="BD151" s="48">
        <f t="shared" si="159"/>
        <v>0</v>
      </c>
      <c r="BE151" s="48">
        <f t="shared" si="159"/>
        <v>0</v>
      </c>
      <c r="BF151" s="48">
        <f t="shared" si="159"/>
        <v>0</v>
      </c>
      <c r="BG151" s="48">
        <f t="shared" si="159"/>
        <v>0</v>
      </c>
      <c r="BH151" s="48">
        <f t="shared" si="159"/>
        <v>0</v>
      </c>
      <c r="BI151" s="48">
        <f t="shared" si="159"/>
        <v>204132.49</v>
      </c>
      <c r="BJ151" s="48">
        <f t="shared" si="159"/>
        <v>0</v>
      </c>
      <c r="BK151" s="48">
        <f t="shared" si="159"/>
        <v>0</v>
      </c>
      <c r="BL151" s="48">
        <f t="shared" si="159"/>
        <v>204638.58</v>
      </c>
      <c r="BM151" s="48">
        <f t="shared" si="159"/>
        <v>163959.81</v>
      </c>
      <c r="BN151" s="48">
        <f t="shared" si="159"/>
        <v>0</v>
      </c>
      <c r="BO151" s="48">
        <f t="shared" ref="BO151:DZ151" si="160">ROUND(IF(BO103&lt;=459,BO124*BO142*BO138,0),2)</f>
        <v>0</v>
      </c>
      <c r="BP151" s="48">
        <f t="shared" si="160"/>
        <v>162764.85</v>
      </c>
      <c r="BQ151" s="48">
        <f t="shared" si="160"/>
        <v>0</v>
      </c>
      <c r="BR151" s="48">
        <f t="shared" si="160"/>
        <v>0</v>
      </c>
      <c r="BS151" s="48">
        <f t="shared" si="160"/>
        <v>0</v>
      </c>
      <c r="BT151" s="48">
        <f t="shared" si="160"/>
        <v>172922.37</v>
      </c>
      <c r="BU151" s="48">
        <f t="shared" si="160"/>
        <v>193019.12</v>
      </c>
      <c r="BV151" s="48">
        <f t="shared" si="160"/>
        <v>0</v>
      </c>
      <c r="BW151" s="48">
        <f t="shared" si="160"/>
        <v>0</v>
      </c>
      <c r="BX151" s="48">
        <f t="shared" si="160"/>
        <v>51320.13</v>
      </c>
      <c r="BY151" s="48">
        <f t="shared" si="160"/>
        <v>0</v>
      </c>
      <c r="BZ151" s="48">
        <f t="shared" si="160"/>
        <v>180599.15</v>
      </c>
      <c r="CA151" s="48">
        <f t="shared" si="160"/>
        <v>127916.1</v>
      </c>
      <c r="CB151" s="48">
        <f t="shared" si="160"/>
        <v>0</v>
      </c>
      <c r="CC151" s="48">
        <f t="shared" si="160"/>
        <v>137588.21</v>
      </c>
      <c r="CD151" s="48">
        <f t="shared" si="160"/>
        <v>75511.350000000006</v>
      </c>
      <c r="CE151" s="48">
        <f t="shared" si="160"/>
        <v>124879.08</v>
      </c>
      <c r="CF151" s="48">
        <f t="shared" si="160"/>
        <v>96911.69</v>
      </c>
      <c r="CG151" s="48">
        <f t="shared" si="160"/>
        <v>137435.92000000001</v>
      </c>
      <c r="CH151" s="48">
        <f t="shared" si="160"/>
        <v>125428.64</v>
      </c>
      <c r="CI151" s="48">
        <f t="shared" si="160"/>
        <v>0</v>
      </c>
      <c r="CJ151" s="48">
        <f t="shared" si="160"/>
        <v>0</v>
      </c>
      <c r="CK151" s="48">
        <f t="shared" si="160"/>
        <v>0</v>
      </c>
      <c r="CL151" s="48">
        <f t="shared" si="160"/>
        <v>0</v>
      </c>
      <c r="CM151" s="48">
        <f t="shared" si="160"/>
        <v>0</v>
      </c>
      <c r="CN151" s="48">
        <f t="shared" si="160"/>
        <v>0</v>
      </c>
      <c r="CO151" s="48">
        <f t="shared" si="160"/>
        <v>0</v>
      </c>
      <c r="CP151" s="48">
        <f t="shared" si="160"/>
        <v>0</v>
      </c>
      <c r="CQ151" s="48">
        <f t="shared" si="160"/>
        <v>0</v>
      </c>
      <c r="CR151" s="48">
        <f t="shared" si="160"/>
        <v>183734.32</v>
      </c>
      <c r="CS151" s="48">
        <f t="shared" si="160"/>
        <v>153275.20000000001</v>
      </c>
      <c r="CT151" s="48">
        <f t="shared" si="160"/>
        <v>159357.09</v>
      </c>
      <c r="CU151" s="48">
        <f t="shared" si="160"/>
        <v>145743.89000000001</v>
      </c>
      <c r="CV151" s="48">
        <f t="shared" si="160"/>
        <v>47363.8</v>
      </c>
      <c r="CW151" s="48">
        <f t="shared" si="160"/>
        <v>133241.87</v>
      </c>
      <c r="CX151" s="48">
        <f t="shared" si="160"/>
        <v>0</v>
      </c>
      <c r="CY151" s="48">
        <f t="shared" si="160"/>
        <v>58938.54</v>
      </c>
      <c r="CZ151" s="48">
        <f t="shared" si="160"/>
        <v>0</v>
      </c>
      <c r="DA151" s="48">
        <f t="shared" si="160"/>
        <v>106743.42</v>
      </c>
      <c r="DB151" s="48">
        <f t="shared" si="160"/>
        <v>118482.47</v>
      </c>
      <c r="DC151" s="48">
        <f t="shared" si="160"/>
        <v>63832.15</v>
      </c>
      <c r="DD151" s="48">
        <f t="shared" si="160"/>
        <v>120572.35</v>
      </c>
      <c r="DE151" s="48">
        <f t="shared" si="160"/>
        <v>198446.39</v>
      </c>
      <c r="DF151" s="48">
        <f t="shared" si="160"/>
        <v>0</v>
      </c>
      <c r="DG151" s="48">
        <f t="shared" si="160"/>
        <v>58165.07</v>
      </c>
      <c r="DH151" s="48">
        <f t="shared" si="160"/>
        <v>0</v>
      </c>
      <c r="DI151" s="48">
        <f t="shared" si="160"/>
        <v>0</v>
      </c>
      <c r="DJ151" s="48">
        <f t="shared" si="160"/>
        <v>0</v>
      </c>
      <c r="DK151" s="48">
        <f t="shared" si="160"/>
        <v>0</v>
      </c>
      <c r="DL151" s="48">
        <f t="shared" si="160"/>
        <v>0</v>
      </c>
      <c r="DM151" s="48">
        <f t="shared" si="160"/>
        <v>204083.73</v>
      </c>
      <c r="DN151" s="48">
        <f t="shared" si="160"/>
        <v>0</v>
      </c>
      <c r="DO151" s="48">
        <f t="shared" si="160"/>
        <v>0</v>
      </c>
      <c r="DP151" s="48">
        <f t="shared" si="160"/>
        <v>86108.14</v>
      </c>
      <c r="DQ151" s="48">
        <f t="shared" si="160"/>
        <v>0</v>
      </c>
      <c r="DR151" s="48">
        <f t="shared" si="160"/>
        <v>0</v>
      </c>
      <c r="DS151" s="48">
        <f t="shared" si="160"/>
        <v>0</v>
      </c>
      <c r="DT151" s="48">
        <f t="shared" si="160"/>
        <v>212517.48</v>
      </c>
      <c r="DU151" s="48">
        <f t="shared" si="160"/>
        <v>227897.04</v>
      </c>
      <c r="DV151" s="48">
        <f t="shared" si="160"/>
        <v>120492.12</v>
      </c>
      <c r="DW151" s="48">
        <f t="shared" si="160"/>
        <v>184782.21</v>
      </c>
      <c r="DX151" s="48">
        <f t="shared" si="160"/>
        <v>113809.2</v>
      </c>
      <c r="DY151" s="48">
        <f t="shared" si="160"/>
        <v>96616.17</v>
      </c>
      <c r="DZ151" s="48">
        <f t="shared" si="160"/>
        <v>0</v>
      </c>
      <c r="EA151" s="48">
        <f t="shared" ref="EA151:FX151" si="161">ROUND(IF(EA103&lt;=459,EA124*EA142*EA138,0),2)</f>
        <v>0</v>
      </c>
      <c r="EB151" s="48">
        <f t="shared" si="161"/>
        <v>0</v>
      </c>
      <c r="EC151" s="48">
        <f t="shared" si="161"/>
        <v>125929.47</v>
      </c>
      <c r="ED151" s="48">
        <f t="shared" si="161"/>
        <v>0</v>
      </c>
      <c r="EE151" s="48">
        <f t="shared" si="161"/>
        <v>195795.87</v>
      </c>
      <c r="EF151" s="48">
        <f t="shared" si="161"/>
        <v>0</v>
      </c>
      <c r="EG151" s="48">
        <f t="shared" si="161"/>
        <v>202897.38</v>
      </c>
      <c r="EH151" s="48">
        <f t="shared" si="161"/>
        <v>113964.35</v>
      </c>
      <c r="EI151" s="48">
        <f t="shared" si="161"/>
        <v>0</v>
      </c>
      <c r="EJ151" s="48">
        <f t="shared" si="161"/>
        <v>0</v>
      </c>
      <c r="EK151" s="48">
        <f t="shared" si="161"/>
        <v>0</v>
      </c>
      <c r="EL151" s="48">
        <f t="shared" si="161"/>
        <v>0</v>
      </c>
      <c r="EM151" s="48">
        <f t="shared" si="161"/>
        <v>309211.69</v>
      </c>
      <c r="EN151" s="48">
        <f t="shared" si="161"/>
        <v>0</v>
      </c>
      <c r="EO151" s="48">
        <f t="shared" si="161"/>
        <v>164383.07</v>
      </c>
      <c r="EP151" s="48">
        <f t="shared" si="161"/>
        <v>144265.85999999999</v>
      </c>
      <c r="EQ151" s="48">
        <f t="shared" si="161"/>
        <v>0</v>
      </c>
      <c r="ER151" s="48">
        <f t="shared" si="161"/>
        <v>183083.21</v>
      </c>
      <c r="ES151" s="48">
        <f t="shared" si="161"/>
        <v>156575.04999999999</v>
      </c>
      <c r="ET151" s="48">
        <f t="shared" si="161"/>
        <v>306637.28000000003</v>
      </c>
      <c r="EU151" s="48">
        <f t="shared" si="161"/>
        <v>0</v>
      </c>
      <c r="EV151" s="48">
        <f t="shared" si="161"/>
        <v>92729.25</v>
      </c>
      <c r="EW151" s="48">
        <f t="shared" si="161"/>
        <v>0</v>
      </c>
      <c r="EX151" s="48">
        <f t="shared" si="161"/>
        <v>111927.73</v>
      </c>
      <c r="EY151" s="48">
        <f t="shared" si="161"/>
        <v>0</v>
      </c>
      <c r="EZ151" s="48">
        <f t="shared" si="161"/>
        <v>118215.42</v>
      </c>
      <c r="FA151" s="48">
        <f t="shared" si="161"/>
        <v>0</v>
      </c>
      <c r="FB151" s="48">
        <f t="shared" si="161"/>
        <v>330416.61</v>
      </c>
      <c r="FC151" s="48">
        <f t="shared" si="161"/>
        <v>0</v>
      </c>
      <c r="FD151" s="48">
        <f t="shared" si="161"/>
        <v>218266.7</v>
      </c>
      <c r="FE151" s="48">
        <f t="shared" si="161"/>
        <v>108773.49</v>
      </c>
      <c r="FF151" s="48">
        <f t="shared" si="161"/>
        <v>165968.54</v>
      </c>
      <c r="FG151" s="48">
        <f t="shared" si="161"/>
        <v>117157.44</v>
      </c>
      <c r="FH151" s="48">
        <f t="shared" si="161"/>
        <v>107915.25</v>
      </c>
      <c r="FI151" s="48">
        <f t="shared" si="161"/>
        <v>0</v>
      </c>
      <c r="FJ151" s="48">
        <f t="shared" si="161"/>
        <v>0</v>
      </c>
      <c r="FK151" s="48">
        <f t="shared" si="161"/>
        <v>0</v>
      </c>
      <c r="FL151" s="48">
        <f t="shared" si="161"/>
        <v>0</v>
      </c>
      <c r="FM151" s="48">
        <f t="shared" si="161"/>
        <v>0</v>
      </c>
      <c r="FN151" s="48">
        <f t="shared" si="161"/>
        <v>0</v>
      </c>
      <c r="FO151" s="48">
        <f t="shared" si="161"/>
        <v>0</v>
      </c>
      <c r="FP151" s="48">
        <f t="shared" si="161"/>
        <v>0</v>
      </c>
      <c r="FQ151" s="48">
        <f t="shared" si="161"/>
        <v>0</v>
      </c>
      <c r="FR151" s="48">
        <f t="shared" si="161"/>
        <v>91563.58</v>
      </c>
      <c r="FS151" s="48">
        <f t="shared" si="161"/>
        <v>72899.89</v>
      </c>
      <c r="FT151" s="49">
        <f t="shared" si="161"/>
        <v>65763.78</v>
      </c>
      <c r="FU151" s="48">
        <f t="shared" si="161"/>
        <v>0</v>
      </c>
      <c r="FV151" s="48">
        <f t="shared" si="161"/>
        <v>0</v>
      </c>
      <c r="FW151" s="48">
        <f t="shared" si="161"/>
        <v>128018.49</v>
      </c>
      <c r="FX151" s="48">
        <f t="shared" si="161"/>
        <v>54591.28</v>
      </c>
      <c r="FY151" s="31"/>
      <c r="FZ151" s="48"/>
      <c r="GA151" s="48"/>
      <c r="GB151" s="48"/>
      <c r="GC151" s="48"/>
      <c r="GD151" s="48"/>
      <c r="GE151" s="4"/>
      <c r="GF151" s="4"/>
      <c r="GG151" s="4"/>
      <c r="GH151" s="4"/>
      <c r="GI151" s="4"/>
      <c r="GJ151" s="4"/>
      <c r="GK151" s="4"/>
      <c r="GL151" s="4"/>
      <c r="GM151" s="4"/>
    </row>
    <row r="152" spans="1:195" x14ac:dyDescent="0.25">
      <c r="A152" s="6"/>
      <c r="B152" s="13" t="s">
        <v>479</v>
      </c>
      <c r="C152" s="48"/>
      <c r="D152" s="48"/>
      <c r="E152" s="48"/>
      <c r="F152" s="48"/>
      <c r="G152" s="48"/>
      <c r="H152" s="48"/>
      <c r="I152" s="48"/>
      <c r="J152" s="48"/>
      <c r="K152" s="48"/>
      <c r="L152" s="48"/>
      <c r="M152" s="48"/>
      <c r="N152" s="48"/>
      <c r="O152" s="48"/>
      <c r="P152" s="48"/>
      <c r="Q152" s="48"/>
      <c r="R152" s="48"/>
      <c r="S152" s="48"/>
      <c r="T152" s="48"/>
      <c r="U152" s="48"/>
      <c r="V152" s="48"/>
      <c r="W152" s="49"/>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8"/>
      <c r="BL152" s="48"/>
      <c r="BM152" s="48"/>
      <c r="BN152" s="48"/>
      <c r="BO152" s="48"/>
      <c r="BP152" s="48"/>
      <c r="BQ152" s="48"/>
      <c r="BR152" s="48"/>
      <c r="BS152" s="48"/>
      <c r="BT152" s="48"/>
      <c r="BU152" s="48"/>
      <c r="BV152" s="48"/>
      <c r="BW152" s="48"/>
      <c r="BX152" s="48"/>
      <c r="BY152" s="48"/>
      <c r="BZ152" s="48"/>
      <c r="CA152" s="48"/>
      <c r="CB152" s="48"/>
      <c r="CC152" s="48"/>
      <c r="CD152" s="48"/>
      <c r="CE152" s="48"/>
      <c r="CF152" s="48"/>
      <c r="CG152" s="48"/>
      <c r="CH152" s="48"/>
      <c r="CI152" s="48"/>
      <c r="CJ152" s="48"/>
      <c r="CK152" s="48"/>
      <c r="CL152" s="48"/>
      <c r="CM152" s="48"/>
      <c r="CN152" s="48"/>
      <c r="CO152" s="48"/>
      <c r="CP152" s="48"/>
      <c r="CQ152" s="48"/>
      <c r="CR152" s="48"/>
      <c r="CS152" s="48"/>
      <c r="CT152" s="48"/>
      <c r="CU152" s="48"/>
      <c r="CV152" s="48"/>
      <c r="CW152" s="48"/>
      <c r="CX152" s="48"/>
      <c r="CY152" s="48"/>
      <c r="CZ152" s="48"/>
      <c r="DA152" s="48"/>
      <c r="DB152" s="48"/>
      <c r="DC152" s="48"/>
      <c r="DD152" s="48"/>
      <c r="DE152" s="48"/>
      <c r="DF152" s="48"/>
      <c r="DG152" s="48"/>
      <c r="DH152" s="48"/>
      <c r="DI152" s="48"/>
      <c r="DJ152" s="48"/>
      <c r="DK152" s="48"/>
      <c r="DL152" s="48"/>
      <c r="DM152" s="48"/>
      <c r="DN152" s="48"/>
      <c r="DO152" s="48"/>
      <c r="DP152" s="48"/>
      <c r="DQ152" s="48"/>
      <c r="DR152" s="48"/>
      <c r="DS152" s="48"/>
      <c r="DT152" s="48"/>
      <c r="DU152" s="48"/>
      <c r="DV152" s="48"/>
      <c r="DW152" s="48"/>
      <c r="DX152" s="48"/>
      <c r="DY152" s="48"/>
      <c r="DZ152" s="48"/>
      <c r="EA152" s="48"/>
      <c r="EB152" s="48"/>
      <c r="EC152" s="48"/>
      <c r="ED152" s="48"/>
      <c r="EE152" s="48"/>
      <c r="EF152" s="48"/>
      <c r="EG152" s="48"/>
      <c r="EH152" s="48"/>
      <c r="EI152" s="48"/>
      <c r="EJ152" s="48"/>
      <c r="EK152" s="48"/>
      <c r="EL152" s="48"/>
      <c r="EM152" s="48"/>
      <c r="EN152" s="48"/>
      <c r="EO152" s="48"/>
      <c r="EP152" s="48"/>
      <c r="EQ152" s="48"/>
      <c r="ER152" s="48"/>
      <c r="ES152" s="48"/>
      <c r="ET152" s="48"/>
      <c r="EU152" s="48"/>
      <c r="EV152" s="48"/>
      <c r="EW152" s="48"/>
      <c r="EX152" s="48"/>
      <c r="EY152" s="48"/>
      <c r="EZ152" s="48"/>
      <c r="FA152" s="48"/>
      <c r="FB152" s="48"/>
      <c r="FC152" s="48"/>
      <c r="FD152" s="48"/>
      <c r="FE152" s="48"/>
      <c r="FF152" s="48"/>
      <c r="FG152" s="48"/>
      <c r="FH152" s="48"/>
      <c r="FI152" s="48"/>
      <c r="FJ152" s="48"/>
      <c r="FK152" s="48"/>
      <c r="FL152" s="48"/>
      <c r="FM152" s="48"/>
      <c r="FN152" s="48"/>
      <c r="FO152" s="48"/>
      <c r="FP152" s="48"/>
      <c r="FQ152" s="48"/>
      <c r="FR152" s="48"/>
      <c r="FS152" s="48"/>
      <c r="FT152" s="49"/>
      <c r="FU152" s="48"/>
      <c r="FV152" s="48"/>
      <c r="FW152" s="48"/>
      <c r="FX152" s="48"/>
      <c r="FY152" s="48"/>
      <c r="FZ152" s="48"/>
      <c r="GA152" s="48"/>
      <c r="GB152" s="48"/>
      <c r="GC152" s="48"/>
      <c r="GD152" s="48"/>
      <c r="GE152" s="4"/>
      <c r="GF152" s="4"/>
      <c r="GG152" s="4"/>
      <c r="GH152" s="4"/>
      <c r="GI152" s="4"/>
      <c r="GJ152" s="4"/>
      <c r="GK152" s="4"/>
      <c r="GL152" s="4"/>
      <c r="GM152" s="4"/>
    </row>
    <row r="153" spans="1:195" x14ac:dyDescent="0.25">
      <c r="A153" s="2" t="s">
        <v>480</v>
      </c>
      <c r="B153" s="13" t="s">
        <v>481</v>
      </c>
      <c r="C153" s="48">
        <f t="shared" ref="C153:BN153" si="162">ROUND(IF(C103&lt;=459,0,IF(C140&lt;=C18,C124*C142*C138,0)),2)</f>
        <v>0</v>
      </c>
      <c r="D153" s="48">
        <f t="shared" si="162"/>
        <v>16957790.079999998</v>
      </c>
      <c r="E153" s="48">
        <f t="shared" si="162"/>
        <v>0</v>
      </c>
      <c r="F153" s="48">
        <f t="shared" si="162"/>
        <v>7400470.4199999999</v>
      </c>
      <c r="G153" s="48">
        <f t="shared" si="162"/>
        <v>391417.15</v>
      </c>
      <c r="H153" s="48">
        <f t="shared" si="162"/>
        <v>270172.56</v>
      </c>
      <c r="I153" s="48">
        <f t="shared" si="162"/>
        <v>0</v>
      </c>
      <c r="J153" s="48">
        <f t="shared" si="162"/>
        <v>0</v>
      </c>
      <c r="K153" s="48">
        <f t="shared" si="162"/>
        <v>0</v>
      </c>
      <c r="L153" s="48">
        <f t="shared" si="162"/>
        <v>0</v>
      </c>
      <c r="M153" s="48">
        <f t="shared" si="162"/>
        <v>0</v>
      </c>
      <c r="N153" s="48">
        <f t="shared" si="162"/>
        <v>15081305.369999999</v>
      </c>
      <c r="O153" s="48">
        <f t="shared" si="162"/>
        <v>2635996.59</v>
      </c>
      <c r="P153" s="48">
        <f t="shared" si="162"/>
        <v>0</v>
      </c>
      <c r="Q153" s="48">
        <f t="shared" si="162"/>
        <v>0</v>
      </c>
      <c r="R153" s="48">
        <f t="shared" si="162"/>
        <v>921755.63</v>
      </c>
      <c r="S153" s="48">
        <f t="shared" si="162"/>
        <v>0</v>
      </c>
      <c r="T153" s="48">
        <f t="shared" si="162"/>
        <v>0</v>
      </c>
      <c r="U153" s="48">
        <f t="shared" si="162"/>
        <v>0</v>
      </c>
      <c r="V153" s="48">
        <f t="shared" si="162"/>
        <v>0</v>
      </c>
      <c r="W153" s="49">
        <f t="shared" si="162"/>
        <v>0</v>
      </c>
      <c r="X153" s="48">
        <f t="shared" si="162"/>
        <v>0</v>
      </c>
      <c r="Y153" s="48">
        <f t="shared" si="162"/>
        <v>0</v>
      </c>
      <c r="Z153" s="48">
        <f t="shared" si="162"/>
        <v>0</v>
      </c>
      <c r="AA153" s="48">
        <f t="shared" si="162"/>
        <v>8957082.4800000004</v>
      </c>
      <c r="AB153" s="48">
        <f t="shared" si="162"/>
        <v>6657333.5999999996</v>
      </c>
      <c r="AC153" s="48">
        <f t="shared" si="162"/>
        <v>298434.71999999997</v>
      </c>
      <c r="AD153" s="48">
        <f t="shared" si="162"/>
        <v>536172.4</v>
      </c>
      <c r="AE153" s="48">
        <f t="shared" si="162"/>
        <v>0</v>
      </c>
      <c r="AF153" s="48">
        <f t="shared" si="162"/>
        <v>0</v>
      </c>
      <c r="AG153" s="48">
        <f t="shared" si="162"/>
        <v>152853.59</v>
      </c>
      <c r="AH153" s="48">
        <f t="shared" si="162"/>
        <v>0</v>
      </c>
      <c r="AI153" s="48">
        <f t="shared" si="162"/>
        <v>0</v>
      </c>
      <c r="AJ153" s="48">
        <f t="shared" si="162"/>
        <v>0</v>
      </c>
      <c r="AK153" s="48">
        <f t="shared" si="162"/>
        <v>0</v>
      </c>
      <c r="AL153" s="48">
        <f t="shared" si="162"/>
        <v>0</v>
      </c>
      <c r="AM153" s="48">
        <f t="shared" si="162"/>
        <v>0</v>
      </c>
      <c r="AN153" s="48">
        <f t="shared" si="162"/>
        <v>0</v>
      </c>
      <c r="AO153" s="48">
        <f t="shared" si="162"/>
        <v>0</v>
      </c>
      <c r="AP153" s="48">
        <f t="shared" si="162"/>
        <v>0</v>
      </c>
      <c r="AQ153" s="48">
        <f t="shared" si="162"/>
        <v>0</v>
      </c>
      <c r="AR153" s="48">
        <f t="shared" si="162"/>
        <v>7753860.21</v>
      </c>
      <c r="AS153" s="48">
        <f t="shared" si="162"/>
        <v>2443564.7599999998</v>
      </c>
      <c r="AT153" s="48">
        <f t="shared" si="162"/>
        <v>417649.15</v>
      </c>
      <c r="AU153" s="48">
        <f t="shared" si="162"/>
        <v>0</v>
      </c>
      <c r="AV153" s="48">
        <f t="shared" si="162"/>
        <v>0</v>
      </c>
      <c r="AW153" s="48">
        <f t="shared" si="162"/>
        <v>0</v>
      </c>
      <c r="AX153" s="48">
        <f t="shared" si="162"/>
        <v>0</v>
      </c>
      <c r="AY153" s="48">
        <f t="shared" si="162"/>
        <v>0</v>
      </c>
      <c r="AZ153" s="48">
        <f t="shared" si="162"/>
        <v>0</v>
      </c>
      <c r="BA153" s="48">
        <f t="shared" si="162"/>
        <v>0</v>
      </c>
      <c r="BB153" s="48">
        <f t="shared" si="162"/>
        <v>3136635.2</v>
      </c>
      <c r="BC153" s="48">
        <f t="shared" si="162"/>
        <v>0</v>
      </c>
      <c r="BD153" s="48">
        <f t="shared" si="162"/>
        <v>709960.24</v>
      </c>
      <c r="BE153" s="48">
        <f t="shared" si="162"/>
        <v>489546.9</v>
      </c>
      <c r="BF153" s="48">
        <f t="shared" si="162"/>
        <v>3194297.29</v>
      </c>
      <c r="BG153" s="48">
        <f t="shared" si="162"/>
        <v>0</v>
      </c>
      <c r="BH153" s="48">
        <f t="shared" si="162"/>
        <v>182123.98</v>
      </c>
      <c r="BI153" s="48">
        <f t="shared" si="162"/>
        <v>0</v>
      </c>
      <c r="BJ153" s="48">
        <f t="shared" si="162"/>
        <v>686602.8</v>
      </c>
      <c r="BK153" s="48">
        <f t="shared" si="162"/>
        <v>8602865.3000000007</v>
      </c>
      <c r="BL153" s="48">
        <f t="shared" si="162"/>
        <v>0</v>
      </c>
      <c r="BM153" s="48">
        <f t="shared" si="162"/>
        <v>0</v>
      </c>
      <c r="BN153" s="48">
        <f t="shared" si="162"/>
        <v>0</v>
      </c>
      <c r="BO153" s="48">
        <f t="shared" ref="BO153:DZ153" si="163">ROUND(IF(BO103&lt;=459,0,IF(BO140&lt;=BO18,BO124*BO142*BO138,0)),2)</f>
        <v>0</v>
      </c>
      <c r="BP153" s="48">
        <f t="shared" si="163"/>
        <v>0</v>
      </c>
      <c r="BQ153" s="48">
        <f t="shared" si="163"/>
        <v>2664009.58</v>
      </c>
      <c r="BR153" s="48">
        <f t="shared" si="163"/>
        <v>0</v>
      </c>
      <c r="BS153" s="48">
        <f t="shared" si="163"/>
        <v>0</v>
      </c>
      <c r="BT153" s="48">
        <f t="shared" si="163"/>
        <v>0</v>
      </c>
      <c r="BU153" s="48">
        <f t="shared" si="163"/>
        <v>0</v>
      </c>
      <c r="BV153" s="48">
        <f t="shared" si="163"/>
        <v>428775.11</v>
      </c>
      <c r="BW153" s="48">
        <f t="shared" si="163"/>
        <v>529237.59</v>
      </c>
      <c r="BX153" s="48">
        <f t="shared" si="163"/>
        <v>0</v>
      </c>
      <c r="BY153" s="48">
        <f t="shared" si="163"/>
        <v>0</v>
      </c>
      <c r="BZ153" s="48">
        <f t="shared" si="163"/>
        <v>0</v>
      </c>
      <c r="CA153" s="48">
        <f t="shared" si="163"/>
        <v>0</v>
      </c>
      <c r="CB153" s="48">
        <f t="shared" si="163"/>
        <v>28240204.149999999</v>
      </c>
      <c r="CC153" s="48">
        <f t="shared" si="163"/>
        <v>0</v>
      </c>
      <c r="CD153" s="48">
        <f t="shared" si="163"/>
        <v>0</v>
      </c>
      <c r="CE153" s="48">
        <f t="shared" si="163"/>
        <v>0</v>
      </c>
      <c r="CF153" s="48">
        <f t="shared" si="163"/>
        <v>0</v>
      </c>
      <c r="CG153" s="48">
        <f t="shared" si="163"/>
        <v>0</v>
      </c>
      <c r="CH153" s="48">
        <f t="shared" si="163"/>
        <v>0</v>
      </c>
      <c r="CI153" s="48">
        <f t="shared" si="163"/>
        <v>0</v>
      </c>
      <c r="CJ153" s="48">
        <f t="shared" si="163"/>
        <v>0</v>
      </c>
      <c r="CK153" s="48">
        <f t="shared" si="163"/>
        <v>1939523.83</v>
      </c>
      <c r="CL153" s="48">
        <f t="shared" si="163"/>
        <v>421412.81</v>
      </c>
      <c r="CM153" s="48">
        <f t="shared" si="163"/>
        <v>0</v>
      </c>
      <c r="CN153" s="48">
        <f t="shared" si="163"/>
        <v>9173414.2200000007</v>
      </c>
      <c r="CO153" s="48">
        <f t="shared" si="163"/>
        <v>5665591.9400000004</v>
      </c>
      <c r="CP153" s="48">
        <f t="shared" si="163"/>
        <v>455459.61</v>
      </c>
      <c r="CQ153" s="48">
        <f t="shared" si="163"/>
        <v>0</v>
      </c>
      <c r="CR153" s="48">
        <f t="shared" si="163"/>
        <v>0</v>
      </c>
      <c r="CS153" s="48">
        <f t="shared" si="163"/>
        <v>0</v>
      </c>
      <c r="CT153" s="48">
        <f t="shared" si="163"/>
        <v>0</v>
      </c>
      <c r="CU153" s="48">
        <f t="shared" si="163"/>
        <v>0</v>
      </c>
      <c r="CV153" s="48">
        <f t="shared" si="163"/>
        <v>0</v>
      </c>
      <c r="CW153" s="48">
        <f t="shared" si="163"/>
        <v>0</v>
      </c>
      <c r="CX153" s="48">
        <f t="shared" si="163"/>
        <v>0</v>
      </c>
      <c r="CY153" s="48">
        <f t="shared" si="163"/>
        <v>0</v>
      </c>
      <c r="CZ153" s="48">
        <f t="shared" si="163"/>
        <v>0</v>
      </c>
      <c r="DA153" s="48">
        <f t="shared" si="163"/>
        <v>0</v>
      </c>
      <c r="DB153" s="48">
        <f t="shared" si="163"/>
        <v>0</v>
      </c>
      <c r="DC153" s="48">
        <f t="shared" si="163"/>
        <v>0</v>
      </c>
      <c r="DD153" s="48">
        <f t="shared" si="163"/>
        <v>0</v>
      </c>
      <c r="DE153" s="48">
        <f t="shared" si="163"/>
        <v>0</v>
      </c>
      <c r="DF153" s="48">
        <f t="shared" si="163"/>
        <v>0</v>
      </c>
      <c r="DG153" s="48">
        <f t="shared" si="163"/>
        <v>0</v>
      </c>
      <c r="DH153" s="48">
        <f t="shared" si="163"/>
        <v>0</v>
      </c>
      <c r="DI153" s="48">
        <f t="shared" si="163"/>
        <v>0</v>
      </c>
      <c r="DJ153" s="48">
        <f t="shared" si="163"/>
        <v>0</v>
      </c>
      <c r="DK153" s="48">
        <f t="shared" si="163"/>
        <v>0</v>
      </c>
      <c r="DL153" s="48">
        <f t="shared" si="163"/>
        <v>0</v>
      </c>
      <c r="DM153" s="48">
        <f t="shared" si="163"/>
        <v>0</v>
      </c>
      <c r="DN153" s="48">
        <f t="shared" si="163"/>
        <v>0</v>
      </c>
      <c r="DO153" s="48">
        <f t="shared" si="163"/>
        <v>0</v>
      </c>
      <c r="DP153" s="48">
        <f t="shared" si="163"/>
        <v>0</v>
      </c>
      <c r="DQ153" s="48">
        <f t="shared" si="163"/>
        <v>234473.26</v>
      </c>
      <c r="DR153" s="48">
        <f t="shared" si="163"/>
        <v>0</v>
      </c>
      <c r="DS153" s="48">
        <f t="shared" si="163"/>
        <v>0</v>
      </c>
      <c r="DT153" s="48">
        <f t="shared" si="163"/>
        <v>0</v>
      </c>
      <c r="DU153" s="48">
        <f t="shared" si="163"/>
        <v>0</v>
      </c>
      <c r="DV153" s="48">
        <f t="shared" si="163"/>
        <v>0</v>
      </c>
      <c r="DW153" s="48">
        <f t="shared" si="163"/>
        <v>0</v>
      </c>
      <c r="DX153" s="48">
        <f t="shared" si="163"/>
        <v>0</v>
      </c>
      <c r="DY153" s="48">
        <f t="shared" si="163"/>
        <v>0</v>
      </c>
      <c r="DZ153" s="48">
        <f t="shared" si="163"/>
        <v>205894.05</v>
      </c>
      <c r="EA153" s="48">
        <f t="shared" ref="EA153:FX153" si="164">ROUND(IF(EA103&lt;=459,0,IF(EA140&lt;=EA18,EA124*EA142*EA138,0)),2)</f>
        <v>285854.28999999998</v>
      </c>
      <c r="EB153" s="48">
        <f t="shared" si="164"/>
        <v>0</v>
      </c>
      <c r="EC153" s="48">
        <f t="shared" si="164"/>
        <v>0</v>
      </c>
      <c r="ED153" s="48">
        <f t="shared" si="164"/>
        <v>102678.9</v>
      </c>
      <c r="EE153" s="48">
        <f t="shared" si="164"/>
        <v>0</v>
      </c>
      <c r="EF153" s="48">
        <f t="shared" si="164"/>
        <v>0</v>
      </c>
      <c r="EG153" s="48">
        <f t="shared" si="164"/>
        <v>0</v>
      </c>
      <c r="EH153" s="48">
        <f t="shared" si="164"/>
        <v>0</v>
      </c>
      <c r="EI153" s="48">
        <f t="shared" si="164"/>
        <v>0</v>
      </c>
      <c r="EJ153" s="48">
        <f t="shared" si="164"/>
        <v>0</v>
      </c>
      <c r="EK153" s="48">
        <f t="shared" si="164"/>
        <v>279137.59000000003</v>
      </c>
      <c r="EL153" s="48">
        <f t="shared" si="164"/>
        <v>183161.52</v>
      </c>
      <c r="EM153" s="48">
        <f t="shared" si="164"/>
        <v>0</v>
      </c>
      <c r="EN153" s="48">
        <f t="shared" si="164"/>
        <v>0</v>
      </c>
      <c r="EO153" s="48">
        <f t="shared" si="164"/>
        <v>0</v>
      </c>
      <c r="EP153" s="48">
        <f t="shared" si="164"/>
        <v>0</v>
      </c>
      <c r="EQ153" s="48">
        <f t="shared" si="164"/>
        <v>443119.79</v>
      </c>
      <c r="ER153" s="48">
        <f t="shared" si="164"/>
        <v>0</v>
      </c>
      <c r="ES153" s="48">
        <f t="shared" si="164"/>
        <v>0</v>
      </c>
      <c r="ET153" s="48">
        <f t="shared" si="164"/>
        <v>0</v>
      </c>
      <c r="EU153" s="48">
        <f t="shared" si="164"/>
        <v>0</v>
      </c>
      <c r="EV153" s="48">
        <f t="shared" si="164"/>
        <v>0</v>
      </c>
      <c r="EW153" s="48">
        <f t="shared" si="164"/>
        <v>267066.84999999998</v>
      </c>
      <c r="EX153" s="48">
        <f t="shared" si="164"/>
        <v>0</v>
      </c>
      <c r="EY153" s="48">
        <f t="shared" si="164"/>
        <v>0</v>
      </c>
      <c r="EZ153" s="48">
        <f t="shared" si="164"/>
        <v>0</v>
      </c>
      <c r="FA153" s="48">
        <f t="shared" si="164"/>
        <v>1130974.8799999999</v>
      </c>
      <c r="FB153" s="48">
        <f t="shared" si="164"/>
        <v>0</v>
      </c>
      <c r="FC153" s="48">
        <f t="shared" si="164"/>
        <v>693233.27</v>
      </c>
      <c r="FD153" s="48">
        <f t="shared" si="164"/>
        <v>0</v>
      </c>
      <c r="FE153" s="48">
        <f t="shared" si="164"/>
        <v>0</v>
      </c>
      <c r="FF153" s="48">
        <f t="shared" si="164"/>
        <v>0</v>
      </c>
      <c r="FG153" s="48">
        <f t="shared" si="164"/>
        <v>0</v>
      </c>
      <c r="FH153" s="48">
        <f t="shared" si="164"/>
        <v>0</v>
      </c>
      <c r="FI153" s="48">
        <f t="shared" si="164"/>
        <v>0</v>
      </c>
      <c r="FJ153" s="48">
        <f t="shared" si="164"/>
        <v>536872.17000000004</v>
      </c>
      <c r="FK153" s="48">
        <f t="shared" si="164"/>
        <v>1035459.76</v>
      </c>
      <c r="FL153" s="48">
        <f t="shared" si="164"/>
        <v>943976.81</v>
      </c>
      <c r="FM153" s="48">
        <f t="shared" si="164"/>
        <v>1009534.98</v>
      </c>
      <c r="FN153" s="48">
        <f t="shared" si="164"/>
        <v>0</v>
      </c>
      <c r="FO153" s="48">
        <f t="shared" si="164"/>
        <v>0</v>
      </c>
      <c r="FP153" s="48">
        <f t="shared" si="164"/>
        <v>0</v>
      </c>
      <c r="FQ153" s="48">
        <f t="shared" si="164"/>
        <v>0</v>
      </c>
      <c r="FR153" s="48">
        <f t="shared" si="164"/>
        <v>0</v>
      </c>
      <c r="FS153" s="48">
        <f t="shared" si="164"/>
        <v>0</v>
      </c>
      <c r="FT153" s="49">
        <f t="shared" si="164"/>
        <v>0</v>
      </c>
      <c r="FU153" s="48">
        <f t="shared" si="164"/>
        <v>0</v>
      </c>
      <c r="FV153" s="48">
        <f t="shared" si="164"/>
        <v>0</v>
      </c>
      <c r="FW153" s="48">
        <f t="shared" si="164"/>
        <v>0</v>
      </c>
      <c r="FX153" s="48">
        <f t="shared" si="164"/>
        <v>0</v>
      </c>
      <c r="FY153" s="48"/>
      <c r="FZ153" s="48"/>
      <c r="GA153" s="48"/>
      <c r="GB153" s="31"/>
      <c r="GC153" s="31"/>
      <c r="GD153" s="31"/>
      <c r="GE153" s="113"/>
      <c r="GF153" s="113"/>
      <c r="GG153" s="4"/>
      <c r="GH153" s="4"/>
      <c r="GI153" s="4"/>
      <c r="GJ153" s="4"/>
      <c r="GK153" s="4"/>
      <c r="GL153" s="4"/>
      <c r="GM153" s="4"/>
    </row>
    <row r="154" spans="1:195" x14ac:dyDescent="0.25">
      <c r="A154" s="6"/>
      <c r="B154" s="13" t="s">
        <v>482</v>
      </c>
      <c r="C154" s="48"/>
      <c r="D154" s="48"/>
      <c r="E154" s="48"/>
      <c r="F154" s="48"/>
      <c r="G154" s="48"/>
      <c r="H154" s="48"/>
      <c r="I154" s="48"/>
      <c r="J154" s="48"/>
      <c r="K154" s="48"/>
      <c r="L154" s="48"/>
      <c r="M154" s="48"/>
      <c r="N154" s="48"/>
      <c r="O154" s="48"/>
      <c r="P154" s="48"/>
      <c r="Q154" s="48"/>
      <c r="R154" s="48"/>
      <c r="S154" s="48"/>
      <c r="T154" s="48"/>
      <c r="U154" s="48"/>
      <c r="V154" s="48"/>
      <c r="W154" s="49"/>
      <c r="X154" s="48"/>
      <c r="Y154" s="48"/>
      <c r="Z154" s="48"/>
      <c r="AA154" s="48"/>
      <c r="AB154" s="48"/>
      <c r="AC154" s="48"/>
      <c r="AD154" s="48"/>
      <c r="AE154" s="48"/>
      <c r="AF154" s="48"/>
      <c r="AG154" s="48"/>
      <c r="AH154" s="48"/>
      <c r="AI154" s="48"/>
      <c r="AJ154" s="48"/>
      <c r="AK154" s="48"/>
      <c r="AL154" s="48"/>
      <c r="AM154" s="48"/>
      <c r="AN154" s="48"/>
      <c r="AO154" s="48"/>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8"/>
      <c r="BL154" s="48"/>
      <c r="BM154" s="48"/>
      <c r="BN154" s="48"/>
      <c r="BO154" s="48"/>
      <c r="BP154" s="48"/>
      <c r="BQ154" s="48"/>
      <c r="BR154" s="48"/>
      <c r="BS154" s="48"/>
      <c r="BT154" s="48"/>
      <c r="BU154" s="48"/>
      <c r="BV154" s="48"/>
      <c r="BW154" s="48"/>
      <c r="BX154" s="48"/>
      <c r="BY154" s="48"/>
      <c r="BZ154" s="48"/>
      <c r="CA154" s="48"/>
      <c r="CB154" s="48"/>
      <c r="CC154" s="48"/>
      <c r="CD154" s="48"/>
      <c r="CE154" s="48"/>
      <c r="CF154" s="48"/>
      <c r="CG154" s="48"/>
      <c r="CH154" s="48"/>
      <c r="CI154" s="48"/>
      <c r="CJ154" s="48"/>
      <c r="CK154" s="48"/>
      <c r="CL154" s="48"/>
      <c r="CM154" s="48"/>
      <c r="CN154" s="48"/>
      <c r="CO154" s="48"/>
      <c r="CP154" s="48"/>
      <c r="CQ154" s="48"/>
      <c r="CR154" s="48"/>
      <c r="CS154" s="48"/>
      <c r="CT154" s="48"/>
      <c r="CU154" s="48"/>
      <c r="CV154" s="48"/>
      <c r="CW154" s="48"/>
      <c r="CX154" s="48"/>
      <c r="CY154" s="48"/>
      <c r="CZ154" s="48"/>
      <c r="DA154" s="48"/>
      <c r="DB154" s="48"/>
      <c r="DC154" s="48"/>
      <c r="DD154" s="48"/>
      <c r="DE154" s="48"/>
      <c r="DF154" s="48"/>
      <c r="DG154" s="48"/>
      <c r="DH154" s="48"/>
      <c r="DI154" s="48"/>
      <c r="DJ154" s="48"/>
      <c r="DK154" s="48"/>
      <c r="DL154" s="48"/>
      <c r="DM154" s="48"/>
      <c r="DN154" s="48"/>
      <c r="DO154" s="48"/>
      <c r="DP154" s="48"/>
      <c r="DQ154" s="48"/>
      <c r="DR154" s="48"/>
      <c r="DS154" s="48"/>
      <c r="DT154" s="48"/>
      <c r="DU154" s="48"/>
      <c r="DV154" s="48"/>
      <c r="DW154" s="48"/>
      <c r="DX154" s="48"/>
      <c r="DY154" s="48"/>
      <c r="DZ154" s="48"/>
      <c r="EA154" s="48"/>
      <c r="EB154" s="48"/>
      <c r="EC154" s="48"/>
      <c r="ED154" s="48"/>
      <c r="EE154" s="48"/>
      <c r="EF154" s="48"/>
      <c r="EG154" s="48"/>
      <c r="EH154" s="48"/>
      <c r="EI154" s="48"/>
      <c r="EJ154" s="48"/>
      <c r="EK154" s="48"/>
      <c r="EL154" s="48"/>
      <c r="EM154" s="48"/>
      <c r="EN154" s="48"/>
      <c r="EO154" s="48"/>
      <c r="EP154" s="48"/>
      <c r="EQ154" s="48"/>
      <c r="ER154" s="48"/>
      <c r="ES154" s="48"/>
      <c r="ET154" s="48"/>
      <c r="EU154" s="48"/>
      <c r="EV154" s="48"/>
      <c r="EW154" s="48"/>
      <c r="EX154" s="48"/>
      <c r="EY154" s="48"/>
      <c r="EZ154" s="48"/>
      <c r="FA154" s="48"/>
      <c r="FB154" s="48"/>
      <c r="FC154" s="48"/>
      <c r="FD154" s="48"/>
      <c r="FE154" s="48"/>
      <c r="FF154" s="48"/>
      <c r="FG154" s="48"/>
      <c r="FH154" s="48"/>
      <c r="FI154" s="48"/>
      <c r="FJ154" s="48"/>
      <c r="FK154" s="48"/>
      <c r="FL154" s="48"/>
      <c r="FM154" s="48"/>
      <c r="FN154" s="48"/>
      <c r="FO154" s="48"/>
      <c r="FP154" s="48"/>
      <c r="FQ154" s="48"/>
      <c r="FR154" s="48"/>
      <c r="FS154" s="48"/>
      <c r="FT154" s="49"/>
      <c r="FU154" s="48"/>
      <c r="FV154" s="48"/>
      <c r="FW154" s="48"/>
      <c r="FX154" s="48"/>
      <c r="FY154" s="48"/>
      <c r="FZ154" s="48"/>
      <c r="GA154" s="48"/>
      <c r="GB154" s="48"/>
      <c r="GC154" s="48"/>
      <c r="GD154" s="48"/>
      <c r="GE154" s="4"/>
      <c r="GF154" s="4"/>
      <c r="GG154" s="4"/>
      <c r="GH154" s="4"/>
      <c r="GI154" s="4"/>
      <c r="GJ154" s="4"/>
      <c r="GK154" s="4"/>
      <c r="GL154" s="4"/>
      <c r="GM154" s="4"/>
    </row>
    <row r="155" spans="1:195" x14ac:dyDescent="0.25">
      <c r="A155" s="2" t="s">
        <v>483</v>
      </c>
      <c r="B155" s="13" t="s">
        <v>484</v>
      </c>
      <c r="C155" s="16">
        <f t="shared" ref="C155:BN155" si="165">ROUND(IF((AND((C103&lt;=459),(C140&lt;=C18)))=TRUE(),0,IF((AND(C151=0,C153=0))=TRUE(),C18*C20,0)),1)</f>
        <v>3525.7</v>
      </c>
      <c r="D155" s="16">
        <f t="shared" si="165"/>
        <v>0</v>
      </c>
      <c r="E155" s="16">
        <f t="shared" si="165"/>
        <v>2671.7</v>
      </c>
      <c r="F155" s="16">
        <f t="shared" si="165"/>
        <v>0</v>
      </c>
      <c r="G155" s="16">
        <f t="shared" si="165"/>
        <v>0</v>
      </c>
      <c r="H155" s="16">
        <f t="shared" si="165"/>
        <v>0</v>
      </c>
      <c r="I155" s="16">
        <f t="shared" si="165"/>
        <v>3758.6</v>
      </c>
      <c r="J155" s="16">
        <f t="shared" si="165"/>
        <v>949</v>
      </c>
      <c r="K155" s="16">
        <f t="shared" si="165"/>
        <v>0</v>
      </c>
      <c r="L155" s="16">
        <f t="shared" si="165"/>
        <v>965</v>
      </c>
      <c r="M155" s="16">
        <f t="shared" si="165"/>
        <v>478.4</v>
      </c>
      <c r="N155" s="16">
        <f t="shared" si="165"/>
        <v>0</v>
      </c>
      <c r="O155" s="16">
        <f t="shared" si="165"/>
        <v>0</v>
      </c>
      <c r="P155" s="16">
        <f t="shared" si="165"/>
        <v>0</v>
      </c>
      <c r="Q155" s="16">
        <f t="shared" si="165"/>
        <v>15673.6</v>
      </c>
      <c r="R155" s="16">
        <f t="shared" si="165"/>
        <v>0</v>
      </c>
      <c r="S155" s="16">
        <f t="shared" si="165"/>
        <v>709.7</v>
      </c>
      <c r="T155" s="16">
        <f t="shared" si="165"/>
        <v>0</v>
      </c>
      <c r="U155" s="16">
        <f t="shared" si="165"/>
        <v>0</v>
      </c>
      <c r="V155" s="16">
        <f t="shared" si="165"/>
        <v>0</v>
      </c>
      <c r="W155" s="15">
        <f t="shared" si="165"/>
        <v>0</v>
      </c>
      <c r="X155" s="16">
        <f t="shared" si="165"/>
        <v>0</v>
      </c>
      <c r="Y155" s="16">
        <f t="shared" si="165"/>
        <v>1003.7</v>
      </c>
      <c r="Z155" s="16">
        <f t="shared" si="165"/>
        <v>0</v>
      </c>
      <c r="AA155" s="16">
        <f t="shared" si="165"/>
        <v>0</v>
      </c>
      <c r="AB155" s="16">
        <f t="shared" si="165"/>
        <v>0</v>
      </c>
      <c r="AC155" s="16">
        <f t="shared" si="165"/>
        <v>0</v>
      </c>
      <c r="AD155" s="16">
        <f t="shared" si="165"/>
        <v>0</v>
      </c>
      <c r="AE155" s="16">
        <f t="shared" si="165"/>
        <v>0</v>
      </c>
      <c r="AF155" s="16">
        <f t="shared" si="165"/>
        <v>0</v>
      </c>
      <c r="AG155" s="16">
        <f t="shared" si="165"/>
        <v>0</v>
      </c>
      <c r="AH155" s="16">
        <f t="shared" si="165"/>
        <v>430.9</v>
      </c>
      <c r="AI155" s="16">
        <f t="shared" si="165"/>
        <v>0</v>
      </c>
      <c r="AJ155" s="16">
        <f t="shared" si="165"/>
        <v>0</v>
      </c>
      <c r="AK155" s="16">
        <f t="shared" si="165"/>
        <v>0</v>
      </c>
      <c r="AL155" s="16">
        <f t="shared" si="165"/>
        <v>0</v>
      </c>
      <c r="AM155" s="16">
        <f t="shared" si="165"/>
        <v>0</v>
      </c>
      <c r="AN155" s="16">
        <f t="shared" si="165"/>
        <v>0</v>
      </c>
      <c r="AO155" s="16">
        <f t="shared" si="165"/>
        <v>1897.9</v>
      </c>
      <c r="AP155" s="16">
        <f t="shared" si="165"/>
        <v>35107.9</v>
      </c>
      <c r="AQ155" s="16">
        <f t="shared" si="165"/>
        <v>0</v>
      </c>
      <c r="AR155" s="16">
        <f t="shared" si="165"/>
        <v>0</v>
      </c>
      <c r="AS155" s="16">
        <f t="shared" si="165"/>
        <v>0</v>
      </c>
      <c r="AT155" s="16">
        <f t="shared" si="165"/>
        <v>0</v>
      </c>
      <c r="AU155" s="16">
        <f t="shared" si="165"/>
        <v>0</v>
      </c>
      <c r="AV155" s="16">
        <f t="shared" si="165"/>
        <v>0</v>
      </c>
      <c r="AW155" s="16">
        <f t="shared" si="165"/>
        <v>0</v>
      </c>
      <c r="AX155" s="16">
        <f t="shared" si="165"/>
        <v>0</v>
      </c>
      <c r="AY155" s="16">
        <f t="shared" si="165"/>
        <v>182.7</v>
      </c>
      <c r="AZ155" s="16">
        <f t="shared" si="165"/>
        <v>4591.5</v>
      </c>
      <c r="BA155" s="16">
        <f t="shared" si="165"/>
        <v>3756.9</v>
      </c>
      <c r="BB155" s="16">
        <f t="shared" si="165"/>
        <v>0</v>
      </c>
      <c r="BC155" s="16">
        <f t="shared" si="165"/>
        <v>11556.5</v>
      </c>
      <c r="BD155" s="16">
        <f t="shared" si="165"/>
        <v>0</v>
      </c>
      <c r="BE155" s="16">
        <f t="shared" si="165"/>
        <v>0</v>
      </c>
      <c r="BF155" s="16">
        <f t="shared" si="165"/>
        <v>0</v>
      </c>
      <c r="BG155" s="16">
        <f t="shared" si="165"/>
        <v>421.1</v>
      </c>
      <c r="BH155" s="16">
        <f t="shared" si="165"/>
        <v>0</v>
      </c>
      <c r="BI155" s="16">
        <f t="shared" si="165"/>
        <v>0</v>
      </c>
      <c r="BJ155" s="16">
        <f t="shared" si="165"/>
        <v>0</v>
      </c>
      <c r="BK155" s="16">
        <f t="shared" si="165"/>
        <v>0</v>
      </c>
      <c r="BL155" s="16">
        <f t="shared" si="165"/>
        <v>0</v>
      </c>
      <c r="BM155" s="16">
        <f t="shared" si="165"/>
        <v>0</v>
      </c>
      <c r="BN155" s="16">
        <f t="shared" si="165"/>
        <v>1391.1</v>
      </c>
      <c r="BO155" s="16">
        <f t="shared" ref="BO155:DZ155" si="166">ROUND(IF((AND((BO103&lt;=459),(BO140&lt;=BO18)))=TRUE(),0,IF((AND(BO151=0,BO153=0))=TRUE(),BO18*BO20,0)),1)</f>
        <v>525.29999999999995</v>
      </c>
      <c r="BP155" s="16">
        <f t="shared" si="166"/>
        <v>0</v>
      </c>
      <c r="BQ155" s="16">
        <f t="shared" si="166"/>
        <v>0</v>
      </c>
      <c r="BR155" s="16">
        <f t="shared" si="166"/>
        <v>1823.1</v>
      </c>
      <c r="BS155" s="16">
        <f t="shared" si="166"/>
        <v>502.6</v>
      </c>
      <c r="BT155" s="16">
        <f t="shared" si="166"/>
        <v>0</v>
      </c>
      <c r="BU155" s="16">
        <f t="shared" si="166"/>
        <v>0</v>
      </c>
      <c r="BV155" s="16">
        <f t="shared" si="166"/>
        <v>0</v>
      </c>
      <c r="BW155" s="16">
        <f t="shared" si="166"/>
        <v>0</v>
      </c>
      <c r="BX155" s="16">
        <f t="shared" si="166"/>
        <v>0</v>
      </c>
      <c r="BY155" s="16">
        <f t="shared" si="166"/>
        <v>205.1</v>
      </c>
      <c r="BZ155" s="16">
        <f t="shared" si="166"/>
        <v>0</v>
      </c>
      <c r="CA155" s="16">
        <f t="shared" si="166"/>
        <v>0</v>
      </c>
      <c r="CB155" s="16">
        <f t="shared" si="166"/>
        <v>0</v>
      </c>
      <c r="CC155" s="16">
        <f t="shared" si="166"/>
        <v>0</v>
      </c>
      <c r="CD155" s="16">
        <f t="shared" si="166"/>
        <v>0</v>
      </c>
      <c r="CE155" s="16">
        <f t="shared" si="166"/>
        <v>0</v>
      </c>
      <c r="CF155" s="16">
        <f t="shared" si="166"/>
        <v>0</v>
      </c>
      <c r="CG155" s="16">
        <f t="shared" si="166"/>
        <v>0</v>
      </c>
      <c r="CH155" s="16">
        <f t="shared" si="166"/>
        <v>0</v>
      </c>
      <c r="CI155" s="16">
        <f t="shared" si="166"/>
        <v>280.60000000000002</v>
      </c>
      <c r="CJ155" s="16">
        <f t="shared" si="166"/>
        <v>412.1</v>
      </c>
      <c r="CK155" s="16">
        <f t="shared" si="166"/>
        <v>0</v>
      </c>
      <c r="CL155" s="16">
        <f t="shared" si="166"/>
        <v>0</v>
      </c>
      <c r="CM155" s="16">
        <f t="shared" si="166"/>
        <v>288.5</v>
      </c>
      <c r="CN155" s="16">
        <f t="shared" si="166"/>
        <v>0</v>
      </c>
      <c r="CO155" s="16">
        <f t="shared" si="166"/>
        <v>0</v>
      </c>
      <c r="CP155" s="16">
        <f t="shared" si="166"/>
        <v>0</v>
      </c>
      <c r="CQ155" s="16">
        <f t="shared" si="166"/>
        <v>354</v>
      </c>
      <c r="CR155" s="16">
        <f t="shared" si="166"/>
        <v>0</v>
      </c>
      <c r="CS155" s="16">
        <f t="shared" si="166"/>
        <v>0</v>
      </c>
      <c r="CT155" s="16">
        <f t="shared" si="166"/>
        <v>0</v>
      </c>
      <c r="CU155" s="16">
        <f t="shared" si="166"/>
        <v>0</v>
      </c>
      <c r="CV155" s="16">
        <f t="shared" si="166"/>
        <v>0</v>
      </c>
      <c r="CW155" s="16">
        <f t="shared" si="166"/>
        <v>0</v>
      </c>
      <c r="CX155" s="16">
        <f t="shared" si="166"/>
        <v>182.7</v>
      </c>
      <c r="CY155" s="16">
        <f t="shared" si="166"/>
        <v>0</v>
      </c>
      <c r="CZ155" s="16">
        <f t="shared" si="166"/>
        <v>841.5</v>
      </c>
      <c r="DA155" s="16">
        <f t="shared" si="166"/>
        <v>0</v>
      </c>
      <c r="DB155" s="16">
        <f t="shared" si="166"/>
        <v>0</v>
      </c>
      <c r="DC155" s="16">
        <f t="shared" si="166"/>
        <v>0</v>
      </c>
      <c r="DD155" s="16">
        <f t="shared" si="166"/>
        <v>0</v>
      </c>
      <c r="DE155" s="16">
        <f t="shared" si="166"/>
        <v>0</v>
      </c>
      <c r="DF155" s="16">
        <f t="shared" si="166"/>
        <v>8911</v>
      </c>
      <c r="DG155" s="16">
        <f t="shared" si="166"/>
        <v>0</v>
      </c>
      <c r="DH155" s="16">
        <f t="shared" si="166"/>
        <v>811.6</v>
      </c>
      <c r="DI155" s="16">
        <f t="shared" si="166"/>
        <v>1087</v>
      </c>
      <c r="DJ155" s="16">
        <f t="shared" si="166"/>
        <v>257.10000000000002</v>
      </c>
      <c r="DK155" s="16">
        <f t="shared" si="166"/>
        <v>188.4</v>
      </c>
      <c r="DL155" s="16">
        <f t="shared" si="166"/>
        <v>2397.1</v>
      </c>
      <c r="DM155" s="16">
        <f t="shared" si="166"/>
        <v>0</v>
      </c>
      <c r="DN155" s="16">
        <f t="shared" si="166"/>
        <v>543.6</v>
      </c>
      <c r="DO155" s="16">
        <f t="shared" si="166"/>
        <v>1339.1</v>
      </c>
      <c r="DP155" s="16">
        <f t="shared" si="166"/>
        <v>0</v>
      </c>
      <c r="DQ155" s="16">
        <f t="shared" si="166"/>
        <v>0</v>
      </c>
      <c r="DR155" s="16">
        <f t="shared" si="166"/>
        <v>580</v>
      </c>
      <c r="DS155" s="16">
        <f t="shared" si="166"/>
        <v>294.89999999999998</v>
      </c>
      <c r="DT155" s="16">
        <f t="shared" si="166"/>
        <v>0</v>
      </c>
      <c r="DU155" s="16">
        <f t="shared" si="166"/>
        <v>0</v>
      </c>
      <c r="DV155" s="16">
        <f t="shared" si="166"/>
        <v>0</v>
      </c>
      <c r="DW155" s="16">
        <f t="shared" si="166"/>
        <v>0</v>
      </c>
      <c r="DX155" s="16">
        <f t="shared" si="166"/>
        <v>0</v>
      </c>
      <c r="DY155" s="16">
        <f t="shared" si="166"/>
        <v>0</v>
      </c>
      <c r="DZ155" s="16">
        <f t="shared" si="166"/>
        <v>0</v>
      </c>
      <c r="EA155" s="16">
        <f t="shared" ref="EA155:FX155" si="167">ROUND(IF((AND((EA103&lt;=459),(EA140&lt;=EA18)))=TRUE(),0,IF((AND(EA151=0,EA153=0))=TRUE(),EA18*EA20,0)),1)</f>
        <v>0</v>
      </c>
      <c r="EB155" s="16">
        <f t="shared" si="167"/>
        <v>228.5</v>
      </c>
      <c r="EC155" s="16">
        <f t="shared" si="167"/>
        <v>0</v>
      </c>
      <c r="ED155" s="16">
        <f t="shared" si="167"/>
        <v>0</v>
      </c>
      <c r="EE155" s="16">
        <f t="shared" si="167"/>
        <v>0</v>
      </c>
      <c r="EF155" s="16">
        <f t="shared" si="167"/>
        <v>589.9</v>
      </c>
      <c r="EG155" s="16">
        <f t="shared" si="167"/>
        <v>0</v>
      </c>
      <c r="EH155" s="16">
        <f t="shared" si="167"/>
        <v>0</v>
      </c>
      <c r="EI155" s="16">
        <f t="shared" si="167"/>
        <v>6028.2</v>
      </c>
      <c r="EJ155" s="16">
        <f t="shared" si="167"/>
        <v>4190.8</v>
      </c>
      <c r="EK155" s="16">
        <f t="shared" si="167"/>
        <v>0</v>
      </c>
      <c r="EL155" s="16">
        <f t="shared" si="167"/>
        <v>0</v>
      </c>
      <c r="EM155" s="16">
        <f t="shared" si="167"/>
        <v>0</v>
      </c>
      <c r="EN155" s="16">
        <f t="shared" si="167"/>
        <v>448.8</v>
      </c>
      <c r="EO155" s="16">
        <f t="shared" si="167"/>
        <v>0</v>
      </c>
      <c r="EP155" s="16">
        <f t="shared" si="167"/>
        <v>0</v>
      </c>
      <c r="EQ155" s="16">
        <f t="shared" si="167"/>
        <v>0</v>
      </c>
      <c r="ER155" s="16">
        <f t="shared" si="167"/>
        <v>0</v>
      </c>
      <c r="ES155" s="16">
        <f t="shared" si="167"/>
        <v>0</v>
      </c>
      <c r="ET155" s="16">
        <f t="shared" si="167"/>
        <v>0</v>
      </c>
      <c r="EU155" s="16">
        <f t="shared" si="167"/>
        <v>228.1</v>
      </c>
      <c r="EV155" s="16">
        <f t="shared" si="167"/>
        <v>0</v>
      </c>
      <c r="EW155" s="16">
        <f t="shared" si="167"/>
        <v>0</v>
      </c>
      <c r="EX155" s="16">
        <f t="shared" si="167"/>
        <v>0</v>
      </c>
      <c r="EY155" s="16">
        <f t="shared" si="167"/>
        <v>328.8</v>
      </c>
      <c r="EZ155" s="16">
        <f t="shared" si="167"/>
        <v>0</v>
      </c>
      <c r="FA155" s="16">
        <f t="shared" si="167"/>
        <v>0</v>
      </c>
      <c r="FB155" s="16">
        <f t="shared" si="167"/>
        <v>0</v>
      </c>
      <c r="FC155" s="16">
        <f t="shared" si="167"/>
        <v>0</v>
      </c>
      <c r="FD155" s="16">
        <f t="shared" si="167"/>
        <v>0</v>
      </c>
      <c r="FE155" s="16">
        <f t="shared" si="167"/>
        <v>0</v>
      </c>
      <c r="FF155" s="16">
        <f t="shared" si="167"/>
        <v>0</v>
      </c>
      <c r="FG155" s="16">
        <f t="shared" si="167"/>
        <v>0</v>
      </c>
      <c r="FH155" s="16">
        <f t="shared" si="167"/>
        <v>0</v>
      </c>
      <c r="FI155" s="16">
        <f t="shared" si="167"/>
        <v>745.6</v>
      </c>
      <c r="FJ155" s="16">
        <f t="shared" si="167"/>
        <v>0</v>
      </c>
      <c r="FK155" s="16">
        <f t="shared" si="167"/>
        <v>0</v>
      </c>
      <c r="FL155" s="16">
        <f t="shared" si="167"/>
        <v>0</v>
      </c>
      <c r="FM155" s="16">
        <f t="shared" si="167"/>
        <v>0</v>
      </c>
      <c r="FN155" s="16">
        <f t="shared" si="167"/>
        <v>8989.1</v>
      </c>
      <c r="FO155" s="16">
        <f t="shared" si="167"/>
        <v>448.3</v>
      </c>
      <c r="FP155" s="16">
        <f t="shared" si="167"/>
        <v>897.8</v>
      </c>
      <c r="FQ155" s="16">
        <f t="shared" si="167"/>
        <v>377.7</v>
      </c>
      <c r="FR155" s="16">
        <f t="shared" si="167"/>
        <v>0</v>
      </c>
      <c r="FS155" s="16">
        <f t="shared" si="167"/>
        <v>0</v>
      </c>
      <c r="FT155" s="15">
        <f t="shared" si="167"/>
        <v>0</v>
      </c>
      <c r="FU155" s="16">
        <f t="shared" si="167"/>
        <v>342.2</v>
      </c>
      <c r="FV155" s="16">
        <f t="shared" si="167"/>
        <v>291.60000000000002</v>
      </c>
      <c r="FW155" s="16">
        <f t="shared" si="167"/>
        <v>0</v>
      </c>
      <c r="FX155" s="16">
        <f t="shared" si="167"/>
        <v>0</v>
      </c>
      <c r="FY155" s="48"/>
      <c r="FZ155" s="48"/>
      <c r="GA155" s="48"/>
      <c r="GB155" s="48"/>
      <c r="GC155" s="48"/>
      <c r="GD155" s="48"/>
      <c r="GE155" s="4"/>
      <c r="GF155" s="4"/>
      <c r="GG155" s="4"/>
      <c r="GH155" s="4"/>
      <c r="GI155" s="4"/>
      <c r="GJ155" s="4"/>
      <c r="GK155" s="4"/>
      <c r="GL155" s="4"/>
      <c r="GM155" s="4"/>
    </row>
    <row r="156" spans="1:195" x14ac:dyDescent="0.25">
      <c r="A156" s="6"/>
      <c r="B156" s="13" t="s">
        <v>485</v>
      </c>
      <c r="C156" s="48"/>
      <c r="D156" s="48"/>
      <c r="E156" s="48"/>
      <c r="F156" s="48"/>
      <c r="G156" s="48"/>
      <c r="H156" s="48"/>
      <c r="I156" s="48"/>
      <c r="J156" s="48"/>
      <c r="K156" s="48"/>
      <c r="L156" s="48"/>
      <c r="M156" s="48"/>
      <c r="N156" s="48"/>
      <c r="O156" s="48"/>
      <c r="P156" s="48"/>
      <c r="Q156" s="48"/>
      <c r="R156" s="48"/>
      <c r="S156" s="48"/>
      <c r="T156" s="48"/>
      <c r="U156" s="48"/>
      <c r="V156" s="48"/>
      <c r="W156" s="49"/>
      <c r="X156" s="48"/>
      <c r="Y156" s="48"/>
      <c r="Z156" s="48"/>
      <c r="AA156" s="48"/>
      <c r="AB156" s="48"/>
      <c r="AC156" s="48"/>
      <c r="AD156" s="48"/>
      <c r="AE156" s="48"/>
      <c r="AF156" s="48"/>
      <c r="AG156" s="48"/>
      <c r="AH156" s="48"/>
      <c r="AI156" s="48"/>
      <c r="AJ156" s="48"/>
      <c r="AK156" s="48"/>
      <c r="AL156" s="48"/>
      <c r="AM156" s="48"/>
      <c r="AN156" s="48"/>
      <c r="AO156" s="48"/>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8"/>
      <c r="BL156" s="48"/>
      <c r="BM156" s="48"/>
      <c r="BN156" s="48"/>
      <c r="BO156" s="48"/>
      <c r="BP156" s="48"/>
      <c r="BQ156" s="48"/>
      <c r="BR156" s="48"/>
      <c r="BS156" s="48"/>
      <c r="BT156" s="48"/>
      <c r="BU156" s="48"/>
      <c r="BV156" s="48"/>
      <c r="BW156" s="48"/>
      <c r="BX156" s="48"/>
      <c r="BY156" s="48"/>
      <c r="BZ156" s="48"/>
      <c r="CA156" s="48"/>
      <c r="CB156" s="48"/>
      <c r="CC156" s="48"/>
      <c r="CD156" s="48"/>
      <c r="CE156" s="48"/>
      <c r="CF156" s="48"/>
      <c r="CG156" s="48"/>
      <c r="CH156" s="48"/>
      <c r="CI156" s="48"/>
      <c r="CJ156" s="48"/>
      <c r="CK156" s="48"/>
      <c r="CL156" s="48"/>
      <c r="CM156" s="48"/>
      <c r="CN156" s="48"/>
      <c r="CO156" s="48"/>
      <c r="CP156" s="48"/>
      <c r="CQ156" s="48"/>
      <c r="CR156" s="48"/>
      <c r="CS156" s="48"/>
      <c r="CT156" s="48"/>
      <c r="CU156" s="48"/>
      <c r="CV156" s="48"/>
      <c r="CW156" s="48"/>
      <c r="CX156" s="48"/>
      <c r="CY156" s="48"/>
      <c r="CZ156" s="48"/>
      <c r="DA156" s="48"/>
      <c r="DB156" s="48"/>
      <c r="DC156" s="48"/>
      <c r="DD156" s="48"/>
      <c r="DE156" s="48"/>
      <c r="DF156" s="48"/>
      <c r="DG156" s="48"/>
      <c r="DH156" s="48"/>
      <c r="DI156" s="48"/>
      <c r="DJ156" s="48"/>
      <c r="DK156" s="48"/>
      <c r="DL156" s="48"/>
      <c r="DM156" s="48"/>
      <c r="DN156" s="48"/>
      <c r="DO156" s="48"/>
      <c r="DP156" s="48"/>
      <c r="DQ156" s="48"/>
      <c r="DR156" s="48"/>
      <c r="DS156" s="48"/>
      <c r="DT156" s="48"/>
      <c r="DU156" s="48"/>
      <c r="DV156" s="48"/>
      <c r="DW156" s="48"/>
      <c r="DX156" s="48"/>
      <c r="DY156" s="48"/>
      <c r="DZ156" s="48"/>
      <c r="EA156" s="48"/>
      <c r="EB156" s="48"/>
      <c r="EC156" s="48"/>
      <c r="ED156" s="48"/>
      <c r="EE156" s="48"/>
      <c r="EF156" s="48"/>
      <c r="EG156" s="48"/>
      <c r="EH156" s="48"/>
      <c r="EI156" s="48"/>
      <c r="EJ156" s="48"/>
      <c r="EK156" s="48"/>
      <c r="EL156" s="48"/>
      <c r="EM156" s="48"/>
      <c r="EN156" s="48"/>
      <c r="EO156" s="48"/>
      <c r="EP156" s="48"/>
      <c r="EQ156" s="48"/>
      <c r="ER156" s="48"/>
      <c r="ES156" s="48"/>
      <c r="ET156" s="48"/>
      <c r="EU156" s="48"/>
      <c r="EV156" s="48"/>
      <c r="EW156" s="48"/>
      <c r="EX156" s="48"/>
      <c r="EY156" s="48"/>
      <c r="EZ156" s="48"/>
      <c r="FA156" s="48"/>
      <c r="FB156" s="48"/>
      <c r="FC156" s="48"/>
      <c r="FD156" s="48"/>
      <c r="FE156" s="48"/>
      <c r="FF156" s="48"/>
      <c r="FG156" s="48"/>
      <c r="FH156" s="48"/>
      <c r="FI156" s="48"/>
      <c r="FJ156" s="48"/>
      <c r="FK156" s="48"/>
      <c r="FL156" s="48"/>
      <c r="FM156" s="48"/>
      <c r="FN156" s="48"/>
      <c r="FO156" s="48"/>
      <c r="FP156" s="48"/>
      <c r="FQ156" s="48"/>
      <c r="FR156" s="48"/>
      <c r="FS156" s="48"/>
      <c r="FT156" s="49"/>
      <c r="FU156" s="48"/>
      <c r="FV156" s="48"/>
      <c r="FW156" s="48"/>
      <c r="FX156" s="48"/>
      <c r="FY156" s="48"/>
      <c r="FZ156" s="48"/>
      <c r="GA156" s="48"/>
      <c r="GB156" s="48"/>
      <c r="GC156" s="48"/>
      <c r="GD156" s="48"/>
      <c r="GE156" s="4"/>
      <c r="GF156" s="4"/>
      <c r="GG156" s="4"/>
      <c r="GH156" s="4"/>
      <c r="GI156" s="4"/>
      <c r="GJ156" s="4"/>
      <c r="GK156" s="4"/>
      <c r="GL156" s="4"/>
      <c r="GM156" s="4"/>
    </row>
    <row r="157" spans="1:195" x14ac:dyDescent="0.25">
      <c r="A157" s="2" t="s">
        <v>486</v>
      </c>
      <c r="B157" s="13" t="s">
        <v>487</v>
      </c>
      <c r="C157" s="48">
        <f t="shared" ref="C157:BN157" si="168">ROUND(IF((AND((C103&lt;=459),(C140&lt;=C18)))=TRUE(),0,(C124*C142*C155)),2)</f>
        <v>3701229.74</v>
      </c>
      <c r="D157" s="48">
        <f t="shared" si="168"/>
        <v>0</v>
      </c>
      <c r="E157" s="48">
        <f t="shared" si="168"/>
        <v>2781168.6</v>
      </c>
      <c r="F157" s="48">
        <f t="shared" si="168"/>
        <v>0</v>
      </c>
      <c r="G157" s="48">
        <f t="shared" si="168"/>
        <v>0</v>
      </c>
      <c r="H157" s="48">
        <f t="shared" si="168"/>
        <v>0</v>
      </c>
      <c r="I157" s="48">
        <f t="shared" si="168"/>
        <v>3920128.38</v>
      </c>
      <c r="J157" s="48">
        <f t="shared" si="168"/>
        <v>944503.51</v>
      </c>
      <c r="K157" s="48">
        <f t="shared" si="168"/>
        <v>0</v>
      </c>
      <c r="L157" s="48">
        <f t="shared" si="168"/>
        <v>1041714.41</v>
      </c>
      <c r="M157" s="48">
        <f t="shared" si="168"/>
        <v>542758.18000000005</v>
      </c>
      <c r="N157" s="48">
        <f t="shared" si="168"/>
        <v>0</v>
      </c>
      <c r="O157" s="48">
        <f t="shared" si="168"/>
        <v>0</v>
      </c>
      <c r="P157" s="48">
        <f t="shared" si="168"/>
        <v>0</v>
      </c>
      <c r="Q157" s="48">
        <f t="shared" si="168"/>
        <v>16748155.93</v>
      </c>
      <c r="R157" s="48">
        <f t="shared" si="168"/>
        <v>0</v>
      </c>
      <c r="S157" s="48">
        <f t="shared" si="168"/>
        <v>757097.77</v>
      </c>
      <c r="T157" s="48">
        <f t="shared" si="168"/>
        <v>0</v>
      </c>
      <c r="U157" s="48">
        <f t="shared" si="168"/>
        <v>0</v>
      </c>
      <c r="V157" s="48">
        <f t="shared" si="168"/>
        <v>0</v>
      </c>
      <c r="W157" s="49">
        <f t="shared" si="168"/>
        <v>0</v>
      </c>
      <c r="X157" s="48">
        <f t="shared" si="168"/>
        <v>0</v>
      </c>
      <c r="Y157" s="48">
        <f t="shared" si="168"/>
        <v>952374.65</v>
      </c>
      <c r="Z157" s="48">
        <f t="shared" si="168"/>
        <v>0</v>
      </c>
      <c r="AA157" s="48">
        <f t="shared" si="168"/>
        <v>0</v>
      </c>
      <c r="AB157" s="48">
        <f t="shared" si="168"/>
        <v>0</v>
      </c>
      <c r="AC157" s="48">
        <f t="shared" si="168"/>
        <v>0</v>
      </c>
      <c r="AD157" s="48">
        <f t="shared" si="168"/>
        <v>0</v>
      </c>
      <c r="AE157" s="48">
        <f t="shared" si="168"/>
        <v>0</v>
      </c>
      <c r="AF157" s="48">
        <f t="shared" si="168"/>
        <v>0</v>
      </c>
      <c r="AG157" s="48">
        <f t="shared" si="168"/>
        <v>0</v>
      </c>
      <c r="AH157" s="48">
        <f t="shared" si="168"/>
        <v>447597.92</v>
      </c>
      <c r="AI157" s="48">
        <f t="shared" si="168"/>
        <v>0</v>
      </c>
      <c r="AJ157" s="48">
        <f t="shared" si="168"/>
        <v>0</v>
      </c>
      <c r="AK157" s="48">
        <f t="shared" si="168"/>
        <v>0</v>
      </c>
      <c r="AL157" s="48">
        <f t="shared" si="168"/>
        <v>0</v>
      </c>
      <c r="AM157" s="48">
        <f t="shared" si="168"/>
        <v>0</v>
      </c>
      <c r="AN157" s="48">
        <f t="shared" si="168"/>
        <v>0</v>
      </c>
      <c r="AO157" s="48">
        <f t="shared" si="168"/>
        <v>1943615.91</v>
      </c>
      <c r="AP157" s="48">
        <f t="shared" si="168"/>
        <v>37542649.140000001</v>
      </c>
      <c r="AQ157" s="48">
        <f t="shared" si="168"/>
        <v>0</v>
      </c>
      <c r="AR157" s="48">
        <f t="shared" si="168"/>
        <v>0</v>
      </c>
      <c r="AS157" s="48">
        <f t="shared" si="168"/>
        <v>0</v>
      </c>
      <c r="AT157" s="48">
        <f t="shared" si="168"/>
        <v>0</v>
      </c>
      <c r="AU157" s="48">
        <f t="shared" si="168"/>
        <v>0</v>
      </c>
      <c r="AV157" s="48">
        <f t="shared" si="168"/>
        <v>0</v>
      </c>
      <c r="AW157" s="48">
        <f t="shared" si="168"/>
        <v>0</v>
      </c>
      <c r="AX157" s="48">
        <f t="shared" si="168"/>
        <v>0</v>
      </c>
      <c r="AY157" s="48">
        <f t="shared" si="168"/>
        <v>224451.59</v>
      </c>
      <c r="AZ157" s="48">
        <f t="shared" si="168"/>
        <v>4761558.9800000004</v>
      </c>
      <c r="BA157" s="48">
        <f t="shared" si="168"/>
        <v>3807225.99</v>
      </c>
      <c r="BB157" s="48">
        <f t="shared" si="168"/>
        <v>0</v>
      </c>
      <c r="BC157" s="48">
        <f t="shared" si="168"/>
        <v>12009459.99</v>
      </c>
      <c r="BD157" s="48">
        <f t="shared" si="168"/>
        <v>0</v>
      </c>
      <c r="BE157" s="48">
        <f t="shared" si="168"/>
        <v>0</v>
      </c>
      <c r="BF157" s="48">
        <f t="shared" si="168"/>
        <v>0</v>
      </c>
      <c r="BG157" s="48">
        <f t="shared" si="168"/>
        <v>465690.76</v>
      </c>
      <c r="BH157" s="48">
        <f t="shared" si="168"/>
        <v>0</v>
      </c>
      <c r="BI157" s="48">
        <f t="shared" si="168"/>
        <v>0</v>
      </c>
      <c r="BJ157" s="48">
        <f t="shared" si="168"/>
        <v>0</v>
      </c>
      <c r="BK157" s="48">
        <f t="shared" si="168"/>
        <v>0</v>
      </c>
      <c r="BL157" s="48">
        <f t="shared" si="168"/>
        <v>0</v>
      </c>
      <c r="BM157" s="48">
        <f t="shared" si="168"/>
        <v>0</v>
      </c>
      <c r="BN157" s="48">
        <f t="shared" si="168"/>
        <v>1389048.68</v>
      </c>
      <c r="BO157" s="48">
        <f t="shared" ref="BO157:DZ157" si="169">ROUND(IF((AND((BO103&lt;=459),(BO140&lt;=BO18)))=TRUE(),0,(BO124*BO142*BO155)),2)</f>
        <v>550189.94999999995</v>
      </c>
      <c r="BP157" s="48">
        <f t="shared" si="169"/>
        <v>0</v>
      </c>
      <c r="BQ157" s="48">
        <f t="shared" si="169"/>
        <v>0</v>
      </c>
      <c r="BR157" s="48">
        <f t="shared" si="169"/>
        <v>1885226.71</v>
      </c>
      <c r="BS157" s="48">
        <f t="shared" si="169"/>
        <v>558413.99</v>
      </c>
      <c r="BT157" s="48">
        <f t="shared" si="169"/>
        <v>0</v>
      </c>
      <c r="BU157" s="48">
        <f t="shared" si="169"/>
        <v>0</v>
      </c>
      <c r="BV157" s="48">
        <f t="shared" si="169"/>
        <v>0</v>
      </c>
      <c r="BW157" s="48">
        <f t="shared" si="169"/>
        <v>0</v>
      </c>
      <c r="BX157" s="48">
        <f t="shared" si="169"/>
        <v>0</v>
      </c>
      <c r="BY157" s="48">
        <f t="shared" si="169"/>
        <v>228298.42</v>
      </c>
      <c r="BZ157" s="48">
        <f t="shared" si="169"/>
        <v>0</v>
      </c>
      <c r="CA157" s="48">
        <f t="shared" si="169"/>
        <v>0</v>
      </c>
      <c r="CB157" s="48">
        <f t="shared" si="169"/>
        <v>0</v>
      </c>
      <c r="CC157" s="48">
        <f t="shared" si="169"/>
        <v>0</v>
      </c>
      <c r="CD157" s="48">
        <f t="shared" si="169"/>
        <v>0</v>
      </c>
      <c r="CE157" s="48">
        <f t="shared" si="169"/>
        <v>0</v>
      </c>
      <c r="CF157" s="48">
        <f t="shared" si="169"/>
        <v>0</v>
      </c>
      <c r="CG157" s="48">
        <f t="shared" si="169"/>
        <v>0</v>
      </c>
      <c r="CH157" s="48">
        <f t="shared" si="169"/>
        <v>0</v>
      </c>
      <c r="CI157" s="48">
        <f t="shared" si="169"/>
        <v>300161.71999999997</v>
      </c>
      <c r="CJ157" s="48">
        <f t="shared" si="169"/>
        <v>454259.77</v>
      </c>
      <c r="CK157" s="48">
        <f t="shared" si="169"/>
        <v>0</v>
      </c>
      <c r="CL157" s="48">
        <f t="shared" si="169"/>
        <v>0</v>
      </c>
      <c r="CM157" s="48">
        <f t="shared" si="169"/>
        <v>336661.99</v>
      </c>
      <c r="CN157" s="48">
        <f t="shared" si="169"/>
        <v>0</v>
      </c>
      <c r="CO157" s="48">
        <f t="shared" si="169"/>
        <v>0</v>
      </c>
      <c r="CP157" s="48">
        <f t="shared" si="169"/>
        <v>0</v>
      </c>
      <c r="CQ157" s="48">
        <f t="shared" si="169"/>
        <v>385916.53</v>
      </c>
      <c r="CR157" s="48">
        <f t="shared" si="169"/>
        <v>0</v>
      </c>
      <c r="CS157" s="48">
        <f t="shared" si="169"/>
        <v>0</v>
      </c>
      <c r="CT157" s="48">
        <f t="shared" si="169"/>
        <v>0</v>
      </c>
      <c r="CU157" s="48">
        <f t="shared" si="169"/>
        <v>0</v>
      </c>
      <c r="CV157" s="48">
        <f t="shared" si="169"/>
        <v>0</v>
      </c>
      <c r="CW157" s="48">
        <f t="shared" si="169"/>
        <v>0</v>
      </c>
      <c r="CX157" s="48">
        <f t="shared" si="169"/>
        <v>214165.21</v>
      </c>
      <c r="CY157" s="48">
        <f t="shared" si="169"/>
        <v>0</v>
      </c>
      <c r="CZ157" s="48">
        <f t="shared" si="169"/>
        <v>863020.81</v>
      </c>
      <c r="DA157" s="48">
        <f t="shared" si="169"/>
        <v>0</v>
      </c>
      <c r="DB157" s="48">
        <f t="shared" si="169"/>
        <v>0</v>
      </c>
      <c r="DC157" s="48">
        <f t="shared" si="169"/>
        <v>0</v>
      </c>
      <c r="DD157" s="48">
        <f t="shared" si="169"/>
        <v>0</v>
      </c>
      <c r="DE157" s="48">
        <f t="shared" si="169"/>
        <v>0</v>
      </c>
      <c r="DF157" s="48">
        <f t="shared" si="169"/>
        <v>8822318.3399999999</v>
      </c>
      <c r="DG157" s="48">
        <f t="shared" si="169"/>
        <v>0</v>
      </c>
      <c r="DH157" s="48">
        <f t="shared" si="169"/>
        <v>818093.39</v>
      </c>
      <c r="DI157" s="48">
        <f t="shared" si="169"/>
        <v>1091947.55</v>
      </c>
      <c r="DJ157" s="48">
        <f t="shared" si="169"/>
        <v>295596.36</v>
      </c>
      <c r="DK157" s="48">
        <f t="shared" si="169"/>
        <v>221487.33</v>
      </c>
      <c r="DL157" s="48">
        <f t="shared" si="169"/>
        <v>2516214.2799999998</v>
      </c>
      <c r="DM157" s="48">
        <f t="shared" si="169"/>
        <v>0</v>
      </c>
      <c r="DN157" s="48">
        <f t="shared" si="169"/>
        <v>588799.38</v>
      </c>
      <c r="DO157" s="48">
        <f t="shared" si="169"/>
        <v>1382168.16</v>
      </c>
      <c r="DP157" s="48">
        <f t="shared" si="169"/>
        <v>0</v>
      </c>
      <c r="DQ157" s="48">
        <f t="shared" si="169"/>
        <v>0</v>
      </c>
      <c r="DR157" s="48">
        <f t="shared" si="169"/>
        <v>607372.61</v>
      </c>
      <c r="DS157" s="48">
        <f t="shared" si="169"/>
        <v>325358.86</v>
      </c>
      <c r="DT157" s="48">
        <f t="shared" si="169"/>
        <v>0</v>
      </c>
      <c r="DU157" s="48">
        <f t="shared" si="169"/>
        <v>0</v>
      </c>
      <c r="DV157" s="48">
        <f t="shared" si="169"/>
        <v>0</v>
      </c>
      <c r="DW157" s="48">
        <f t="shared" si="169"/>
        <v>0</v>
      </c>
      <c r="DX157" s="48">
        <f t="shared" si="169"/>
        <v>0</v>
      </c>
      <c r="DY157" s="48">
        <f t="shared" si="169"/>
        <v>0</v>
      </c>
      <c r="DZ157" s="48">
        <f t="shared" si="169"/>
        <v>0</v>
      </c>
      <c r="EA157" s="48">
        <f t="shared" ref="EA157:FX157" si="170">ROUND(IF((AND((EA103&lt;=459),(EA140&lt;=EA18)))=TRUE(),0,(EA124*EA142*EA155)),2)</f>
        <v>0</v>
      </c>
      <c r="EB157" s="48">
        <f t="shared" si="170"/>
        <v>257961.59</v>
      </c>
      <c r="EC157" s="48">
        <f t="shared" si="170"/>
        <v>0</v>
      </c>
      <c r="ED157" s="48">
        <f t="shared" si="170"/>
        <v>0</v>
      </c>
      <c r="EE157" s="48">
        <f t="shared" si="170"/>
        <v>0</v>
      </c>
      <c r="EF157" s="48">
        <f t="shared" si="170"/>
        <v>611317.11</v>
      </c>
      <c r="EG157" s="48">
        <f t="shared" si="170"/>
        <v>0</v>
      </c>
      <c r="EH157" s="48">
        <f t="shared" si="170"/>
        <v>0</v>
      </c>
      <c r="EI157" s="48">
        <f t="shared" si="170"/>
        <v>6105261.1699999999</v>
      </c>
      <c r="EJ157" s="48">
        <f t="shared" si="170"/>
        <v>4201954.72</v>
      </c>
      <c r="EK157" s="48">
        <f t="shared" si="170"/>
        <v>0</v>
      </c>
      <c r="EL157" s="48">
        <f t="shared" si="170"/>
        <v>0</v>
      </c>
      <c r="EM157" s="48">
        <f t="shared" si="170"/>
        <v>0</v>
      </c>
      <c r="EN157" s="48">
        <f t="shared" si="170"/>
        <v>469966.59</v>
      </c>
      <c r="EO157" s="48">
        <f t="shared" si="170"/>
        <v>0</v>
      </c>
      <c r="EP157" s="48">
        <f t="shared" si="170"/>
        <v>0</v>
      </c>
      <c r="EQ157" s="48">
        <f t="shared" si="170"/>
        <v>0</v>
      </c>
      <c r="ER157" s="48">
        <f t="shared" si="170"/>
        <v>0</v>
      </c>
      <c r="ES157" s="48">
        <f t="shared" si="170"/>
        <v>0</v>
      </c>
      <c r="ET157" s="48">
        <f t="shared" si="170"/>
        <v>0</v>
      </c>
      <c r="EU157" s="48">
        <f t="shared" si="170"/>
        <v>250930.73</v>
      </c>
      <c r="EV157" s="48">
        <f t="shared" si="170"/>
        <v>0</v>
      </c>
      <c r="EW157" s="48">
        <f t="shared" si="170"/>
        <v>0</v>
      </c>
      <c r="EX157" s="48">
        <f t="shared" si="170"/>
        <v>0</v>
      </c>
      <c r="EY157" s="48">
        <f t="shared" si="170"/>
        <v>356439.1</v>
      </c>
      <c r="EZ157" s="48">
        <f t="shared" si="170"/>
        <v>0</v>
      </c>
      <c r="FA157" s="48">
        <f t="shared" si="170"/>
        <v>0</v>
      </c>
      <c r="FB157" s="48">
        <f t="shared" si="170"/>
        <v>0</v>
      </c>
      <c r="FC157" s="48">
        <f t="shared" si="170"/>
        <v>0</v>
      </c>
      <c r="FD157" s="48">
        <f t="shared" si="170"/>
        <v>0</v>
      </c>
      <c r="FE157" s="48">
        <f t="shared" si="170"/>
        <v>0</v>
      </c>
      <c r="FF157" s="48">
        <f t="shared" si="170"/>
        <v>0</v>
      </c>
      <c r="FG157" s="48">
        <f t="shared" si="170"/>
        <v>0</v>
      </c>
      <c r="FH157" s="48">
        <f t="shared" si="170"/>
        <v>0</v>
      </c>
      <c r="FI157" s="48">
        <f t="shared" si="170"/>
        <v>783550.64</v>
      </c>
      <c r="FJ157" s="48">
        <f t="shared" si="170"/>
        <v>0</v>
      </c>
      <c r="FK157" s="48">
        <f t="shared" si="170"/>
        <v>0</v>
      </c>
      <c r="FL157" s="48">
        <f t="shared" si="170"/>
        <v>0</v>
      </c>
      <c r="FM157" s="48">
        <f t="shared" si="170"/>
        <v>0</v>
      </c>
      <c r="FN157" s="48">
        <f t="shared" si="170"/>
        <v>9168157.6699999999</v>
      </c>
      <c r="FO157" s="48">
        <f t="shared" si="170"/>
        <v>487558.95</v>
      </c>
      <c r="FP157" s="48">
        <f t="shared" si="170"/>
        <v>945720.59</v>
      </c>
      <c r="FQ157" s="48">
        <f t="shared" si="170"/>
        <v>415431.51</v>
      </c>
      <c r="FR157" s="48">
        <f t="shared" si="170"/>
        <v>0</v>
      </c>
      <c r="FS157" s="48">
        <f t="shared" si="170"/>
        <v>0</v>
      </c>
      <c r="FT157" s="49">
        <f t="shared" si="170"/>
        <v>0</v>
      </c>
      <c r="FU157" s="48">
        <f t="shared" si="170"/>
        <v>390293.19</v>
      </c>
      <c r="FV157" s="48">
        <f t="shared" si="170"/>
        <v>328014.84000000003</v>
      </c>
      <c r="FW157" s="48">
        <f t="shared" si="170"/>
        <v>0</v>
      </c>
      <c r="FX157" s="48">
        <f t="shared" si="170"/>
        <v>0</v>
      </c>
      <c r="FY157" s="16"/>
      <c r="FZ157" s="48"/>
      <c r="GA157" s="48"/>
      <c r="GB157" s="48"/>
      <c r="GC157" s="48"/>
      <c r="GD157" s="48"/>
      <c r="GE157" s="4"/>
      <c r="GF157" s="4"/>
      <c r="GG157" s="4"/>
      <c r="GH157" s="4"/>
      <c r="GI157" s="4"/>
      <c r="GJ157" s="4"/>
      <c r="GK157" s="4"/>
      <c r="GL157" s="4"/>
      <c r="GM157" s="4"/>
    </row>
    <row r="158" spans="1:195" x14ac:dyDescent="0.25">
      <c r="A158" s="6"/>
      <c r="B158" s="13" t="s">
        <v>488</v>
      </c>
      <c r="C158" s="48"/>
      <c r="D158" s="48"/>
      <c r="E158" s="48"/>
      <c r="F158" s="48"/>
      <c r="G158" s="48"/>
      <c r="H158" s="48"/>
      <c r="I158" s="48"/>
      <c r="J158" s="48"/>
      <c r="K158" s="48"/>
      <c r="L158" s="48"/>
      <c r="M158" s="48"/>
      <c r="N158" s="48"/>
      <c r="O158" s="48"/>
      <c r="P158" s="48"/>
      <c r="Q158" s="48"/>
      <c r="R158" s="48"/>
      <c r="S158" s="48"/>
      <c r="T158" s="48"/>
      <c r="U158" s="48"/>
      <c r="V158" s="48"/>
      <c r="W158" s="49"/>
      <c r="X158" s="48"/>
      <c r="Y158" s="48"/>
      <c r="Z158" s="48"/>
      <c r="AA158" s="48"/>
      <c r="AB158" s="48"/>
      <c r="AC158" s="48"/>
      <c r="AD158" s="48"/>
      <c r="AE158" s="48"/>
      <c r="AF158" s="48"/>
      <c r="AG158" s="48"/>
      <c r="AH158" s="48"/>
      <c r="AI158" s="48"/>
      <c r="AJ158" s="48"/>
      <c r="AK158" s="48"/>
      <c r="AL158" s="48"/>
      <c r="AM158" s="48"/>
      <c r="AN158" s="48"/>
      <c r="AO158" s="48"/>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48"/>
      <c r="DD158" s="48"/>
      <c r="DE158" s="48"/>
      <c r="DF158" s="48"/>
      <c r="DG158" s="48"/>
      <c r="DH158" s="48"/>
      <c r="DI158" s="48"/>
      <c r="DJ158" s="48"/>
      <c r="DK158" s="48"/>
      <c r="DL158" s="48"/>
      <c r="DM158" s="48"/>
      <c r="DN158" s="48"/>
      <c r="DO158" s="48"/>
      <c r="DP158" s="48"/>
      <c r="DQ158" s="48"/>
      <c r="DR158" s="48"/>
      <c r="DS158" s="48"/>
      <c r="DT158" s="48"/>
      <c r="DU158" s="48"/>
      <c r="DV158" s="48"/>
      <c r="DW158" s="48"/>
      <c r="DX158" s="48"/>
      <c r="DY158" s="48"/>
      <c r="DZ158" s="48"/>
      <c r="EA158" s="48"/>
      <c r="EB158" s="48"/>
      <c r="EC158" s="48"/>
      <c r="ED158" s="48"/>
      <c r="EE158" s="48"/>
      <c r="EF158" s="48"/>
      <c r="EG158" s="48"/>
      <c r="EH158" s="48"/>
      <c r="EI158" s="48"/>
      <c r="EJ158" s="48"/>
      <c r="EK158" s="48"/>
      <c r="EL158" s="48"/>
      <c r="EM158" s="48"/>
      <c r="EN158" s="48"/>
      <c r="EO158" s="48"/>
      <c r="EP158" s="48"/>
      <c r="EQ158" s="48"/>
      <c r="ER158" s="48"/>
      <c r="ES158" s="48"/>
      <c r="ET158" s="48"/>
      <c r="EU158" s="48"/>
      <c r="EV158" s="48"/>
      <c r="EW158" s="48"/>
      <c r="EX158" s="48"/>
      <c r="EY158" s="48"/>
      <c r="EZ158" s="48"/>
      <c r="FA158" s="48"/>
      <c r="FB158" s="48"/>
      <c r="FC158" s="48"/>
      <c r="FD158" s="48"/>
      <c r="FE158" s="48"/>
      <c r="FF158" s="48"/>
      <c r="FG158" s="48"/>
      <c r="FH158" s="48"/>
      <c r="FI158" s="48"/>
      <c r="FJ158" s="48"/>
      <c r="FK158" s="48"/>
      <c r="FL158" s="48"/>
      <c r="FM158" s="48"/>
      <c r="FN158" s="48"/>
      <c r="FO158" s="48"/>
      <c r="FP158" s="48"/>
      <c r="FQ158" s="48"/>
      <c r="FR158" s="48"/>
      <c r="FS158" s="48"/>
      <c r="FT158" s="49"/>
      <c r="FU158" s="48"/>
      <c r="FV158" s="48"/>
      <c r="FW158" s="48"/>
      <c r="FX158" s="48"/>
      <c r="FY158" s="48"/>
      <c r="FZ158" s="48"/>
      <c r="GA158" s="48"/>
      <c r="GB158" s="48"/>
      <c r="GC158" s="48"/>
      <c r="GD158" s="48"/>
      <c r="GE158" s="4"/>
      <c r="GF158" s="4"/>
      <c r="GG158" s="4"/>
      <c r="GH158" s="4"/>
      <c r="GI158" s="4"/>
      <c r="GJ158" s="4"/>
      <c r="GK158" s="4"/>
      <c r="GL158" s="4"/>
      <c r="GM158" s="4"/>
    </row>
    <row r="159" spans="1:195" x14ac:dyDescent="0.25">
      <c r="A159" s="2" t="s">
        <v>489</v>
      </c>
      <c r="B159" s="13" t="s">
        <v>490</v>
      </c>
      <c r="C159" s="48">
        <f t="shared" ref="C159:BN159" si="171">ROUND(IF((AND((C103&lt;=459),(C140&lt;=C18)))=TRUE(),0,IF(C157=0,0,C124*C149*(C138-C155))),2)</f>
        <v>2083161.67</v>
      </c>
      <c r="D159" s="48">
        <f t="shared" si="171"/>
        <v>0</v>
      </c>
      <c r="E159" s="48">
        <f t="shared" si="171"/>
        <v>6691100.3799999999</v>
      </c>
      <c r="F159" s="48">
        <f t="shared" si="171"/>
        <v>0</v>
      </c>
      <c r="G159" s="48">
        <f t="shared" si="171"/>
        <v>0</v>
      </c>
      <c r="H159" s="48">
        <f t="shared" si="171"/>
        <v>0</v>
      </c>
      <c r="I159" s="48">
        <f t="shared" si="171"/>
        <v>8878111.4199999999</v>
      </c>
      <c r="J159" s="48">
        <f t="shared" si="171"/>
        <v>1173897.43</v>
      </c>
      <c r="K159" s="48">
        <f t="shared" si="171"/>
        <v>0</v>
      </c>
      <c r="L159" s="48">
        <f t="shared" si="171"/>
        <v>925179.14</v>
      </c>
      <c r="M159" s="48">
        <f t="shared" si="171"/>
        <v>2132912.6</v>
      </c>
      <c r="N159" s="48">
        <f t="shared" si="171"/>
        <v>0</v>
      </c>
      <c r="O159" s="48">
        <f t="shared" si="171"/>
        <v>0</v>
      </c>
      <c r="P159" s="48">
        <f t="shared" si="171"/>
        <v>0</v>
      </c>
      <c r="Q159" s="48">
        <f t="shared" si="171"/>
        <v>32740116.91</v>
      </c>
      <c r="R159" s="48">
        <f t="shared" si="171"/>
        <v>0</v>
      </c>
      <c r="S159" s="48">
        <f t="shared" si="171"/>
        <v>264759.13</v>
      </c>
      <c r="T159" s="48">
        <f t="shared" si="171"/>
        <v>0</v>
      </c>
      <c r="U159" s="48">
        <f t="shared" si="171"/>
        <v>0</v>
      </c>
      <c r="V159" s="48">
        <f t="shared" si="171"/>
        <v>0</v>
      </c>
      <c r="W159" s="49">
        <f t="shared" si="171"/>
        <v>0</v>
      </c>
      <c r="X159" s="48">
        <f t="shared" si="171"/>
        <v>0</v>
      </c>
      <c r="Y159" s="48">
        <f t="shared" si="171"/>
        <v>1141491.1299999999</v>
      </c>
      <c r="Z159" s="48">
        <f t="shared" si="171"/>
        <v>0</v>
      </c>
      <c r="AA159" s="48">
        <f t="shared" si="171"/>
        <v>0</v>
      </c>
      <c r="AB159" s="48">
        <f t="shared" si="171"/>
        <v>0</v>
      </c>
      <c r="AC159" s="48">
        <f t="shared" si="171"/>
        <v>0</v>
      </c>
      <c r="AD159" s="48">
        <f t="shared" si="171"/>
        <v>0</v>
      </c>
      <c r="AE159" s="48">
        <f t="shared" si="171"/>
        <v>0</v>
      </c>
      <c r="AF159" s="48">
        <f t="shared" si="171"/>
        <v>0</v>
      </c>
      <c r="AG159" s="48">
        <f t="shared" si="171"/>
        <v>0</v>
      </c>
      <c r="AH159" s="48">
        <f t="shared" si="171"/>
        <v>140028.34</v>
      </c>
      <c r="AI159" s="48">
        <f t="shared" si="171"/>
        <v>0</v>
      </c>
      <c r="AJ159" s="48">
        <f t="shared" si="171"/>
        <v>0</v>
      </c>
      <c r="AK159" s="48">
        <f t="shared" si="171"/>
        <v>0</v>
      </c>
      <c r="AL159" s="48">
        <f t="shared" si="171"/>
        <v>0</v>
      </c>
      <c r="AM159" s="48">
        <f t="shared" si="171"/>
        <v>0</v>
      </c>
      <c r="AN159" s="48">
        <f t="shared" si="171"/>
        <v>0</v>
      </c>
      <c r="AO159" s="48">
        <f t="shared" si="171"/>
        <v>894482.17</v>
      </c>
      <c r="AP159" s="48">
        <f t="shared" si="171"/>
        <v>31419294.149999999</v>
      </c>
      <c r="AQ159" s="48">
        <f t="shared" si="171"/>
        <v>0</v>
      </c>
      <c r="AR159" s="48">
        <f t="shared" si="171"/>
        <v>0</v>
      </c>
      <c r="AS159" s="48">
        <f t="shared" si="171"/>
        <v>0</v>
      </c>
      <c r="AT159" s="48">
        <f t="shared" si="171"/>
        <v>0</v>
      </c>
      <c r="AU159" s="48">
        <f t="shared" si="171"/>
        <v>0</v>
      </c>
      <c r="AV159" s="48">
        <f t="shared" si="171"/>
        <v>0</v>
      </c>
      <c r="AW159" s="48">
        <f t="shared" si="171"/>
        <v>0</v>
      </c>
      <c r="AX159" s="48">
        <f t="shared" si="171"/>
        <v>0</v>
      </c>
      <c r="AY159" s="48">
        <f t="shared" si="171"/>
        <v>37022.129999999997</v>
      </c>
      <c r="AZ159" s="48">
        <f t="shared" si="171"/>
        <v>7902646.5999999996</v>
      </c>
      <c r="BA159" s="48">
        <f t="shared" si="171"/>
        <v>99903.16</v>
      </c>
      <c r="BB159" s="48">
        <f t="shared" si="171"/>
        <v>0</v>
      </c>
      <c r="BC159" s="48">
        <f t="shared" si="171"/>
        <v>6361148.8600000003</v>
      </c>
      <c r="BD159" s="48">
        <f t="shared" si="171"/>
        <v>0</v>
      </c>
      <c r="BE159" s="48">
        <f t="shared" si="171"/>
        <v>0</v>
      </c>
      <c r="BF159" s="48">
        <f t="shared" si="171"/>
        <v>0</v>
      </c>
      <c r="BG159" s="48">
        <f t="shared" si="171"/>
        <v>203396.79</v>
      </c>
      <c r="BH159" s="48">
        <f t="shared" si="171"/>
        <v>0</v>
      </c>
      <c r="BI159" s="48">
        <f t="shared" si="171"/>
        <v>0</v>
      </c>
      <c r="BJ159" s="48">
        <f t="shared" si="171"/>
        <v>0</v>
      </c>
      <c r="BK159" s="48">
        <f t="shared" si="171"/>
        <v>0</v>
      </c>
      <c r="BL159" s="48">
        <f t="shared" si="171"/>
        <v>0</v>
      </c>
      <c r="BM159" s="48">
        <f t="shared" si="171"/>
        <v>0</v>
      </c>
      <c r="BN159" s="48">
        <f t="shared" si="171"/>
        <v>772819.13</v>
      </c>
      <c r="BO159" s="48">
        <f t="shared" ref="BO159:DZ159" si="172">ROUND(IF((AND((BO103&lt;=459),(BO140&lt;=BO18)))=TRUE(),0,IF(BO157=0,0,BO124*BO149*(BO138-BO155))),2)</f>
        <v>195332.62</v>
      </c>
      <c r="BP159" s="48">
        <f t="shared" si="172"/>
        <v>0</v>
      </c>
      <c r="BQ159" s="48">
        <f t="shared" si="172"/>
        <v>0</v>
      </c>
      <c r="BR159" s="48">
        <f t="shared" si="172"/>
        <v>276438.90999999997</v>
      </c>
      <c r="BS159" s="48">
        <f t="shared" si="172"/>
        <v>308238.01</v>
      </c>
      <c r="BT159" s="48">
        <f t="shared" si="172"/>
        <v>0</v>
      </c>
      <c r="BU159" s="48">
        <f t="shared" si="172"/>
        <v>0</v>
      </c>
      <c r="BV159" s="48">
        <f t="shared" si="172"/>
        <v>0</v>
      </c>
      <c r="BW159" s="48">
        <f t="shared" si="172"/>
        <v>0</v>
      </c>
      <c r="BX159" s="48">
        <f t="shared" si="172"/>
        <v>0</v>
      </c>
      <c r="BY159" s="48">
        <f t="shared" si="172"/>
        <v>488260.67</v>
      </c>
      <c r="BZ159" s="48">
        <f t="shared" si="172"/>
        <v>0</v>
      </c>
      <c r="CA159" s="48">
        <f t="shared" si="172"/>
        <v>0</v>
      </c>
      <c r="CB159" s="48">
        <f t="shared" si="172"/>
        <v>0</v>
      </c>
      <c r="CC159" s="48">
        <f t="shared" si="172"/>
        <v>0</v>
      </c>
      <c r="CD159" s="48">
        <f t="shared" si="172"/>
        <v>0</v>
      </c>
      <c r="CE159" s="48">
        <f t="shared" si="172"/>
        <v>0</v>
      </c>
      <c r="CF159" s="48">
        <f t="shared" si="172"/>
        <v>0</v>
      </c>
      <c r="CG159" s="48">
        <f t="shared" si="172"/>
        <v>0</v>
      </c>
      <c r="CH159" s="48">
        <f t="shared" si="172"/>
        <v>0</v>
      </c>
      <c r="CI159" s="48">
        <f t="shared" si="172"/>
        <v>198318.54</v>
      </c>
      <c r="CJ159" s="48">
        <f t="shared" si="172"/>
        <v>51727.94</v>
      </c>
      <c r="CK159" s="48">
        <f t="shared" si="172"/>
        <v>0</v>
      </c>
      <c r="CL159" s="48">
        <f t="shared" si="172"/>
        <v>0</v>
      </c>
      <c r="CM159" s="48">
        <f t="shared" si="172"/>
        <v>264755.77</v>
      </c>
      <c r="CN159" s="48">
        <f t="shared" si="172"/>
        <v>0</v>
      </c>
      <c r="CO159" s="48">
        <f t="shared" si="172"/>
        <v>0</v>
      </c>
      <c r="CP159" s="48">
        <f t="shared" si="172"/>
        <v>0</v>
      </c>
      <c r="CQ159" s="48">
        <f t="shared" si="172"/>
        <v>391974.63</v>
      </c>
      <c r="CR159" s="48">
        <f t="shared" si="172"/>
        <v>0</v>
      </c>
      <c r="CS159" s="48">
        <f t="shared" si="172"/>
        <v>0</v>
      </c>
      <c r="CT159" s="48">
        <f t="shared" si="172"/>
        <v>0</v>
      </c>
      <c r="CU159" s="48">
        <f t="shared" si="172"/>
        <v>0</v>
      </c>
      <c r="CV159" s="48">
        <f t="shared" si="172"/>
        <v>0</v>
      </c>
      <c r="CW159" s="48">
        <f t="shared" si="172"/>
        <v>0</v>
      </c>
      <c r="CX159" s="48">
        <f t="shared" si="172"/>
        <v>48959.86</v>
      </c>
      <c r="CY159" s="48">
        <f t="shared" si="172"/>
        <v>0</v>
      </c>
      <c r="CZ159" s="48">
        <f t="shared" si="172"/>
        <v>106485.04</v>
      </c>
      <c r="DA159" s="48">
        <f t="shared" si="172"/>
        <v>0</v>
      </c>
      <c r="DB159" s="48">
        <f t="shared" si="172"/>
        <v>0</v>
      </c>
      <c r="DC159" s="48">
        <f t="shared" si="172"/>
        <v>0</v>
      </c>
      <c r="DD159" s="48">
        <f t="shared" si="172"/>
        <v>0</v>
      </c>
      <c r="DE159" s="48">
        <f t="shared" si="172"/>
        <v>0</v>
      </c>
      <c r="DF159" s="48">
        <f t="shared" si="172"/>
        <v>916872.38</v>
      </c>
      <c r="DG159" s="48">
        <f t="shared" si="172"/>
        <v>0</v>
      </c>
      <c r="DH159" s="48">
        <f t="shared" si="172"/>
        <v>56833.69</v>
      </c>
      <c r="DI159" s="48">
        <f t="shared" si="172"/>
        <v>914356.23</v>
      </c>
      <c r="DJ159" s="48">
        <f t="shared" si="172"/>
        <v>16215.26</v>
      </c>
      <c r="DK159" s="48">
        <f t="shared" si="172"/>
        <v>75050.679999999993</v>
      </c>
      <c r="DL159" s="48">
        <f t="shared" si="172"/>
        <v>1312977.46</v>
      </c>
      <c r="DM159" s="48">
        <f t="shared" si="172"/>
        <v>0</v>
      </c>
      <c r="DN159" s="48">
        <f t="shared" si="172"/>
        <v>226416.89</v>
      </c>
      <c r="DO159" s="48">
        <f t="shared" si="172"/>
        <v>1497092.69</v>
      </c>
      <c r="DP159" s="48">
        <f t="shared" si="172"/>
        <v>0</v>
      </c>
      <c r="DQ159" s="48">
        <f t="shared" si="172"/>
        <v>0</v>
      </c>
      <c r="DR159" s="48">
        <f t="shared" si="172"/>
        <v>1194577.31</v>
      </c>
      <c r="DS159" s="48">
        <f t="shared" si="172"/>
        <v>559237.43000000005</v>
      </c>
      <c r="DT159" s="48">
        <f t="shared" si="172"/>
        <v>0</v>
      </c>
      <c r="DU159" s="48">
        <f t="shared" si="172"/>
        <v>0</v>
      </c>
      <c r="DV159" s="48">
        <f t="shared" si="172"/>
        <v>0</v>
      </c>
      <c r="DW159" s="48">
        <f t="shared" si="172"/>
        <v>0</v>
      </c>
      <c r="DX159" s="48">
        <f t="shared" si="172"/>
        <v>0</v>
      </c>
      <c r="DY159" s="48">
        <f t="shared" si="172"/>
        <v>0</v>
      </c>
      <c r="DZ159" s="48">
        <f t="shared" si="172"/>
        <v>0</v>
      </c>
      <c r="EA159" s="48">
        <f t="shared" ref="EA159:FX159" si="173">ROUND(IF((AND((EA103&lt;=459),(EA140&lt;=EA18)))=TRUE(),0,IF(EA157=0,0,EA124*EA149*(EA138-EA155))),2)</f>
        <v>0</v>
      </c>
      <c r="EB159" s="48">
        <f t="shared" si="173"/>
        <v>173989.16</v>
      </c>
      <c r="EC159" s="48">
        <f t="shared" si="173"/>
        <v>0</v>
      </c>
      <c r="ED159" s="48">
        <f t="shared" si="173"/>
        <v>0</v>
      </c>
      <c r="EE159" s="48">
        <f t="shared" si="173"/>
        <v>0</v>
      </c>
      <c r="EF159" s="48">
        <f t="shared" si="173"/>
        <v>603800.43000000005</v>
      </c>
      <c r="EG159" s="48">
        <f t="shared" si="173"/>
        <v>0</v>
      </c>
      <c r="EH159" s="48">
        <f t="shared" si="173"/>
        <v>0</v>
      </c>
      <c r="EI159" s="48">
        <f t="shared" si="173"/>
        <v>13662425.550000001</v>
      </c>
      <c r="EJ159" s="48">
        <f t="shared" si="173"/>
        <v>324434.51</v>
      </c>
      <c r="EK159" s="48">
        <f t="shared" si="173"/>
        <v>0</v>
      </c>
      <c r="EL159" s="48">
        <f t="shared" si="173"/>
        <v>0</v>
      </c>
      <c r="EM159" s="48">
        <f t="shared" si="173"/>
        <v>0</v>
      </c>
      <c r="EN159" s="48">
        <f t="shared" si="173"/>
        <v>452107.23</v>
      </c>
      <c r="EO159" s="48">
        <f t="shared" si="173"/>
        <v>0</v>
      </c>
      <c r="EP159" s="48">
        <f t="shared" si="173"/>
        <v>0</v>
      </c>
      <c r="EQ159" s="48">
        <f t="shared" si="173"/>
        <v>0</v>
      </c>
      <c r="ER159" s="48">
        <f t="shared" si="173"/>
        <v>0</v>
      </c>
      <c r="ES159" s="48">
        <f t="shared" si="173"/>
        <v>0</v>
      </c>
      <c r="ET159" s="48">
        <f t="shared" si="173"/>
        <v>0</v>
      </c>
      <c r="EU159" s="48">
        <f t="shared" si="173"/>
        <v>640083.82999999996</v>
      </c>
      <c r="EV159" s="48">
        <f t="shared" si="173"/>
        <v>0</v>
      </c>
      <c r="EW159" s="48">
        <f t="shared" si="173"/>
        <v>0</v>
      </c>
      <c r="EX159" s="48">
        <f t="shared" si="173"/>
        <v>0</v>
      </c>
      <c r="EY159" s="48">
        <f t="shared" si="173"/>
        <v>181443</v>
      </c>
      <c r="EZ159" s="48">
        <f t="shared" si="173"/>
        <v>0</v>
      </c>
      <c r="FA159" s="48">
        <f t="shared" si="173"/>
        <v>0</v>
      </c>
      <c r="FB159" s="48">
        <f t="shared" si="173"/>
        <v>0</v>
      </c>
      <c r="FC159" s="48">
        <f t="shared" si="173"/>
        <v>0</v>
      </c>
      <c r="FD159" s="48">
        <f t="shared" si="173"/>
        <v>0</v>
      </c>
      <c r="FE159" s="48">
        <f t="shared" si="173"/>
        <v>0</v>
      </c>
      <c r="FF159" s="48">
        <f t="shared" si="173"/>
        <v>0</v>
      </c>
      <c r="FG159" s="48">
        <f t="shared" si="173"/>
        <v>0</v>
      </c>
      <c r="FH159" s="48">
        <f t="shared" si="173"/>
        <v>0</v>
      </c>
      <c r="FI159" s="48">
        <f t="shared" si="173"/>
        <v>430639.68</v>
      </c>
      <c r="FJ159" s="48">
        <f t="shared" si="173"/>
        <v>0</v>
      </c>
      <c r="FK159" s="48">
        <f t="shared" si="173"/>
        <v>0</v>
      </c>
      <c r="FL159" s="48">
        <f t="shared" si="173"/>
        <v>0</v>
      </c>
      <c r="FM159" s="48">
        <f t="shared" si="173"/>
        <v>0</v>
      </c>
      <c r="FN159" s="48">
        <f t="shared" si="173"/>
        <v>7734381.21</v>
      </c>
      <c r="FO159" s="48">
        <f t="shared" si="173"/>
        <v>61435.09</v>
      </c>
      <c r="FP159" s="48">
        <f t="shared" si="173"/>
        <v>820098.88</v>
      </c>
      <c r="FQ159" s="48">
        <f t="shared" si="173"/>
        <v>57662.16</v>
      </c>
      <c r="FR159" s="48">
        <f t="shared" si="173"/>
        <v>0</v>
      </c>
      <c r="FS159" s="48">
        <f t="shared" si="173"/>
        <v>0</v>
      </c>
      <c r="FT159" s="49">
        <f t="shared" si="173"/>
        <v>0</v>
      </c>
      <c r="FU159" s="48">
        <f t="shared" si="173"/>
        <v>271508.02</v>
      </c>
      <c r="FV159" s="48">
        <f t="shared" si="173"/>
        <v>13943.82</v>
      </c>
      <c r="FW159" s="48">
        <f t="shared" si="173"/>
        <v>0</v>
      </c>
      <c r="FX159" s="48">
        <f t="shared" si="173"/>
        <v>0</v>
      </c>
      <c r="FY159" s="48"/>
      <c r="FZ159" s="48"/>
      <c r="GA159" s="16"/>
      <c r="GB159" s="48"/>
      <c r="GC159" s="48"/>
      <c r="GD159" s="48"/>
      <c r="GE159" s="4"/>
      <c r="GF159" s="4"/>
      <c r="GG159" s="4"/>
      <c r="GH159" s="4"/>
      <c r="GI159" s="4"/>
      <c r="GJ159" s="4"/>
      <c r="GK159" s="4"/>
      <c r="GL159" s="4"/>
      <c r="GM159" s="4"/>
    </row>
    <row r="160" spans="1:195" x14ac:dyDescent="0.25">
      <c r="A160" s="6"/>
      <c r="B160" s="13" t="s">
        <v>491</v>
      </c>
      <c r="C160" s="48"/>
      <c r="D160" s="48"/>
      <c r="E160" s="48"/>
      <c r="F160" s="48"/>
      <c r="G160" s="48"/>
      <c r="H160" s="48"/>
      <c r="I160" s="48"/>
      <c r="J160" s="48"/>
      <c r="K160" s="48"/>
      <c r="L160" s="48"/>
      <c r="M160" s="48"/>
      <c r="N160" s="48"/>
      <c r="O160" s="48"/>
      <c r="P160" s="48"/>
      <c r="Q160" s="48"/>
      <c r="R160" s="48"/>
      <c r="S160" s="48"/>
      <c r="T160" s="48"/>
      <c r="U160" s="48"/>
      <c r="V160" s="48"/>
      <c r="W160" s="49"/>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8"/>
      <c r="BL160" s="48"/>
      <c r="BM160" s="48"/>
      <c r="BN160" s="48"/>
      <c r="BO160" s="48"/>
      <c r="BP160" s="48"/>
      <c r="BQ160" s="48"/>
      <c r="BR160" s="48"/>
      <c r="BS160" s="48"/>
      <c r="BT160" s="48"/>
      <c r="BU160" s="48"/>
      <c r="BV160" s="48"/>
      <c r="BW160" s="48"/>
      <c r="BX160" s="48"/>
      <c r="BY160" s="48"/>
      <c r="BZ160" s="48"/>
      <c r="CA160" s="48"/>
      <c r="CB160" s="48"/>
      <c r="CC160" s="48"/>
      <c r="CD160" s="48"/>
      <c r="CE160" s="48"/>
      <c r="CF160" s="48"/>
      <c r="CG160" s="48"/>
      <c r="CH160" s="48"/>
      <c r="CI160" s="48"/>
      <c r="CJ160" s="48"/>
      <c r="CK160" s="48"/>
      <c r="CL160" s="48"/>
      <c r="CM160" s="48"/>
      <c r="CN160" s="48"/>
      <c r="CO160" s="48"/>
      <c r="CP160" s="48"/>
      <c r="CQ160" s="48"/>
      <c r="CR160" s="48"/>
      <c r="CS160" s="48"/>
      <c r="CT160" s="48"/>
      <c r="CU160" s="48"/>
      <c r="CV160" s="48"/>
      <c r="CW160" s="48"/>
      <c r="CX160" s="48"/>
      <c r="CY160" s="48"/>
      <c r="CZ160" s="48"/>
      <c r="DA160" s="48"/>
      <c r="DB160" s="48"/>
      <c r="DC160" s="48"/>
      <c r="DD160" s="48"/>
      <c r="DE160" s="48"/>
      <c r="DF160" s="48"/>
      <c r="DG160" s="48"/>
      <c r="DH160" s="48"/>
      <c r="DI160" s="48"/>
      <c r="DJ160" s="48"/>
      <c r="DK160" s="48"/>
      <c r="DL160" s="48"/>
      <c r="DM160" s="48"/>
      <c r="DN160" s="48"/>
      <c r="DO160" s="48"/>
      <c r="DP160" s="48"/>
      <c r="DQ160" s="48"/>
      <c r="DR160" s="48"/>
      <c r="DS160" s="48"/>
      <c r="DT160" s="48"/>
      <c r="DU160" s="48"/>
      <c r="DV160" s="48"/>
      <c r="DW160" s="48"/>
      <c r="DX160" s="48"/>
      <c r="DY160" s="48"/>
      <c r="DZ160" s="48"/>
      <c r="EA160" s="48"/>
      <c r="EB160" s="48"/>
      <c r="EC160" s="48"/>
      <c r="ED160" s="48"/>
      <c r="EE160" s="48"/>
      <c r="EF160" s="48"/>
      <c r="EG160" s="48"/>
      <c r="EH160" s="48"/>
      <c r="EI160" s="48"/>
      <c r="EJ160" s="48"/>
      <c r="EK160" s="48"/>
      <c r="EL160" s="48"/>
      <c r="EM160" s="48"/>
      <c r="EN160" s="48"/>
      <c r="EO160" s="48"/>
      <c r="EP160" s="48"/>
      <c r="EQ160" s="48"/>
      <c r="ER160" s="48"/>
      <c r="ES160" s="48"/>
      <c r="ET160" s="48"/>
      <c r="EU160" s="48"/>
      <c r="EV160" s="48"/>
      <c r="EW160" s="48"/>
      <c r="EX160" s="48"/>
      <c r="EY160" s="48"/>
      <c r="EZ160" s="48"/>
      <c r="FA160" s="48"/>
      <c r="FB160" s="48"/>
      <c r="FC160" s="48"/>
      <c r="FD160" s="48"/>
      <c r="FE160" s="48"/>
      <c r="FF160" s="48"/>
      <c r="FG160" s="48"/>
      <c r="FH160" s="48"/>
      <c r="FI160" s="48"/>
      <c r="FJ160" s="48"/>
      <c r="FK160" s="48"/>
      <c r="FL160" s="48"/>
      <c r="FM160" s="48"/>
      <c r="FN160" s="48"/>
      <c r="FO160" s="48"/>
      <c r="FP160" s="48"/>
      <c r="FQ160" s="48"/>
      <c r="FR160" s="48"/>
      <c r="FS160" s="48"/>
      <c r="FT160" s="49"/>
      <c r="FU160" s="48"/>
      <c r="FV160" s="48"/>
      <c r="FW160" s="48"/>
      <c r="FX160" s="48"/>
      <c r="FY160" s="48"/>
      <c r="FZ160" s="48"/>
      <c r="GA160" s="48"/>
      <c r="GB160" s="48"/>
      <c r="GC160" s="48"/>
      <c r="GD160" s="48"/>
      <c r="GE160" s="4"/>
      <c r="GF160" s="4"/>
      <c r="GG160" s="4"/>
      <c r="GH160" s="4"/>
      <c r="GI160" s="4"/>
      <c r="GJ160" s="4"/>
      <c r="GK160" s="4"/>
      <c r="GL160" s="4"/>
      <c r="GM160" s="4"/>
    </row>
    <row r="161" spans="1:217" x14ac:dyDescent="0.25">
      <c r="A161" s="2" t="s">
        <v>492</v>
      </c>
      <c r="B161" s="13" t="s">
        <v>493</v>
      </c>
      <c r="C161" s="48">
        <f t="shared" ref="C161:BN161" si="174">ROUND(IF((AND((C103&lt;=459),(C140&lt;=C18)))=TRUE(),0,+C157+C159),2)</f>
        <v>5784391.4100000001</v>
      </c>
      <c r="D161" s="48">
        <f t="shared" si="174"/>
        <v>0</v>
      </c>
      <c r="E161" s="48">
        <f t="shared" si="174"/>
        <v>9472268.9800000004</v>
      </c>
      <c r="F161" s="48">
        <f t="shared" si="174"/>
        <v>0</v>
      </c>
      <c r="G161" s="48">
        <f t="shared" si="174"/>
        <v>0</v>
      </c>
      <c r="H161" s="48">
        <f t="shared" si="174"/>
        <v>0</v>
      </c>
      <c r="I161" s="48">
        <f t="shared" si="174"/>
        <v>12798239.800000001</v>
      </c>
      <c r="J161" s="48">
        <f t="shared" si="174"/>
        <v>2118400.94</v>
      </c>
      <c r="K161" s="48">
        <f t="shared" si="174"/>
        <v>0</v>
      </c>
      <c r="L161" s="48">
        <f t="shared" si="174"/>
        <v>1966893.55</v>
      </c>
      <c r="M161" s="48">
        <f t="shared" si="174"/>
        <v>2675670.7799999998</v>
      </c>
      <c r="N161" s="48">
        <f t="shared" si="174"/>
        <v>0</v>
      </c>
      <c r="O161" s="48">
        <f t="shared" si="174"/>
        <v>0</v>
      </c>
      <c r="P161" s="48">
        <f t="shared" si="174"/>
        <v>0</v>
      </c>
      <c r="Q161" s="48">
        <f t="shared" si="174"/>
        <v>49488272.840000004</v>
      </c>
      <c r="R161" s="48">
        <f t="shared" si="174"/>
        <v>0</v>
      </c>
      <c r="S161" s="48">
        <f t="shared" si="174"/>
        <v>1021856.9</v>
      </c>
      <c r="T161" s="48">
        <f t="shared" si="174"/>
        <v>0</v>
      </c>
      <c r="U161" s="48">
        <f t="shared" si="174"/>
        <v>0</v>
      </c>
      <c r="V161" s="48">
        <f t="shared" si="174"/>
        <v>0</v>
      </c>
      <c r="W161" s="49">
        <f t="shared" si="174"/>
        <v>0</v>
      </c>
      <c r="X161" s="48">
        <f t="shared" si="174"/>
        <v>0</v>
      </c>
      <c r="Y161" s="48">
        <f t="shared" si="174"/>
        <v>2093865.78</v>
      </c>
      <c r="Z161" s="48">
        <f t="shared" si="174"/>
        <v>0</v>
      </c>
      <c r="AA161" s="48">
        <f t="shared" si="174"/>
        <v>0</v>
      </c>
      <c r="AB161" s="48">
        <f t="shared" si="174"/>
        <v>0</v>
      </c>
      <c r="AC161" s="48">
        <f t="shared" si="174"/>
        <v>0</v>
      </c>
      <c r="AD161" s="48">
        <f t="shared" si="174"/>
        <v>0</v>
      </c>
      <c r="AE161" s="48">
        <f t="shared" si="174"/>
        <v>0</v>
      </c>
      <c r="AF161" s="48">
        <f t="shared" si="174"/>
        <v>0</v>
      </c>
      <c r="AG161" s="48">
        <f t="shared" si="174"/>
        <v>0</v>
      </c>
      <c r="AH161" s="48">
        <f t="shared" si="174"/>
        <v>587626.26</v>
      </c>
      <c r="AI161" s="48">
        <f t="shared" si="174"/>
        <v>0</v>
      </c>
      <c r="AJ161" s="48">
        <f t="shared" si="174"/>
        <v>0</v>
      </c>
      <c r="AK161" s="48">
        <f t="shared" si="174"/>
        <v>0</v>
      </c>
      <c r="AL161" s="48">
        <f t="shared" si="174"/>
        <v>0</v>
      </c>
      <c r="AM161" s="48">
        <f t="shared" si="174"/>
        <v>0</v>
      </c>
      <c r="AN161" s="48">
        <f t="shared" si="174"/>
        <v>0</v>
      </c>
      <c r="AO161" s="48">
        <f t="shared" si="174"/>
        <v>2838098.08</v>
      </c>
      <c r="AP161" s="48">
        <f t="shared" si="174"/>
        <v>68961943.290000007</v>
      </c>
      <c r="AQ161" s="48">
        <f t="shared" si="174"/>
        <v>0</v>
      </c>
      <c r="AR161" s="48">
        <f t="shared" si="174"/>
        <v>0</v>
      </c>
      <c r="AS161" s="48">
        <f t="shared" si="174"/>
        <v>0</v>
      </c>
      <c r="AT161" s="48">
        <f t="shared" si="174"/>
        <v>0</v>
      </c>
      <c r="AU161" s="48">
        <f t="shared" si="174"/>
        <v>0</v>
      </c>
      <c r="AV161" s="48">
        <f t="shared" si="174"/>
        <v>0</v>
      </c>
      <c r="AW161" s="48">
        <f t="shared" si="174"/>
        <v>0</v>
      </c>
      <c r="AX161" s="48">
        <f t="shared" si="174"/>
        <v>0</v>
      </c>
      <c r="AY161" s="48">
        <f t="shared" si="174"/>
        <v>261473.72</v>
      </c>
      <c r="AZ161" s="48">
        <f t="shared" si="174"/>
        <v>12664205.58</v>
      </c>
      <c r="BA161" s="48">
        <f t="shared" si="174"/>
        <v>3907129.15</v>
      </c>
      <c r="BB161" s="48">
        <f t="shared" si="174"/>
        <v>0</v>
      </c>
      <c r="BC161" s="48">
        <f t="shared" si="174"/>
        <v>18370608.850000001</v>
      </c>
      <c r="BD161" s="48">
        <f t="shared" si="174"/>
        <v>0</v>
      </c>
      <c r="BE161" s="48">
        <f t="shared" si="174"/>
        <v>0</v>
      </c>
      <c r="BF161" s="48">
        <f t="shared" si="174"/>
        <v>0</v>
      </c>
      <c r="BG161" s="48">
        <f t="shared" si="174"/>
        <v>669087.55000000005</v>
      </c>
      <c r="BH161" s="48">
        <f t="shared" si="174"/>
        <v>0</v>
      </c>
      <c r="BI161" s="48">
        <f t="shared" si="174"/>
        <v>0</v>
      </c>
      <c r="BJ161" s="48">
        <f t="shared" si="174"/>
        <v>0</v>
      </c>
      <c r="BK161" s="48">
        <f t="shared" si="174"/>
        <v>0</v>
      </c>
      <c r="BL161" s="48">
        <f t="shared" si="174"/>
        <v>0</v>
      </c>
      <c r="BM161" s="48">
        <f t="shared" si="174"/>
        <v>0</v>
      </c>
      <c r="BN161" s="48">
        <f t="shared" si="174"/>
        <v>2161867.81</v>
      </c>
      <c r="BO161" s="48">
        <f t="shared" ref="BO161:DZ161" si="175">ROUND(IF((AND((BO103&lt;=459),(BO140&lt;=BO18)))=TRUE(),0,+BO157+BO159),2)</f>
        <v>745522.57</v>
      </c>
      <c r="BP161" s="48">
        <f t="shared" si="175"/>
        <v>0</v>
      </c>
      <c r="BQ161" s="48">
        <f t="shared" si="175"/>
        <v>0</v>
      </c>
      <c r="BR161" s="48">
        <f t="shared" si="175"/>
        <v>2161665.62</v>
      </c>
      <c r="BS161" s="48">
        <f t="shared" si="175"/>
        <v>866652</v>
      </c>
      <c r="BT161" s="48">
        <f t="shared" si="175"/>
        <v>0</v>
      </c>
      <c r="BU161" s="48">
        <f t="shared" si="175"/>
        <v>0</v>
      </c>
      <c r="BV161" s="48">
        <f t="shared" si="175"/>
        <v>0</v>
      </c>
      <c r="BW161" s="48">
        <f t="shared" si="175"/>
        <v>0</v>
      </c>
      <c r="BX161" s="48">
        <f t="shared" si="175"/>
        <v>0</v>
      </c>
      <c r="BY161" s="48">
        <f t="shared" si="175"/>
        <v>716559.09</v>
      </c>
      <c r="BZ161" s="48">
        <f t="shared" si="175"/>
        <v>0</v>
      </c>
      <c r="CA161" s="48">
        <f t="shared" si="175"/>
        <v>0</v>
      </c>
      <c r="CB161" s="48">
        <f t="shared" si="175"/>
        <v>0</v>
      </c>
      <c r="CC161" s="48">
        <f t="shared" si="175"/>
        <v>0</v>
      </c>
      <c r="CD161" s="48">
        <f t="shared" si="175"/>
        <v>0</v>
      </c>
      <c r="CE161" s="48">
        <f t="shared" si="175"/>
        <v>0</v>
      </c>
      <c r="CF161" s="48">
        <f t="shared" si="175"/>
        <v>0</v>
      </c>
      <c r="CG161" s="48">
        <f t="shared" si="175"/>
        <v>0</v>
      </c>
      <c r="CH161" s="48">
        <f t="shared" si="175"/>
        <v>0</v>
      </c>
      <c r="CI161" s="48">
        <f t="shared" si="175"/>
        <v>498480.26</v>
      </c>
      <c r="CJ161" s="48">
        <f t="shared" si="175"/>
        <v>505987.71</v>
      </c>
      <c r="CK161" s="48">
        <f t="shared" si="175"/>
        <v>0</v>
      </c>
      <c r="CL161" s="48">
        <f t="shared" si="175"/>
        <v>0</v>
      </c>
      <c r="CM161" s="48">
        <f t="shared" si="175"/>
        <v>601417.76</v>
      </c>
      <c r="CN161" s="48">
        <f t="shared" si="175"/>
        <v>0</v>
      </c>
      <c r="CO161" s="48">
        <f t="shared" si="175"/>
        <v>0</v>
      </c>
      <c r="CP161" s="48">
        <f t="shared" si="175"/>
        <v>0</v>
      </c>
      <c r="CQ161" s="48">
        <f t="shared" si="175"/>
        <v>777891.16</v>
      </c>
      <c r="CR161" s="48">
        <f t="shared" si="175"/>
        <v>0</v>
      </c>
      <c r="CS161" s="48">
        <f t="shared" si="175"/>
        <v>0</v>
      </c>
      <c r="CT161" s="48">
        <f t="shared" si="175"/>
        <v>0</v>
      </c>
      <c r="CU161" s="48">
        <f t="shared" si="175"/>
        <v>0</v>
      </c>
      <c r="CV161" s="48">
        <f t="shared" si="175"/>
        <v>0</v>
      </c>
      <c r="CW161" s="48">
        <f t="shared" si="175"/>
        <v>0</v>
      </c>
      <c r="CX161" s="48">
        <f t="shared" si="175"/>
        <v>263125.07</v>
      </c>
      <c r="CY161" s="48">
        <f t="shared" si="175"/>
        <v>0</v>
      </c>
      <c r="CZ161" s="48">
        <f t="shared" si="175"/>
        <v>969505.85</v>
      </c>
      <c r="DA161" s="48">
        <f t="shared" si="175"/>
        <v>0</v>
      </c>
      <c r="DB161" s="48">
        <f t="shared" si="175"/>
        <v>0</v>
      </c>
      <c r="DC161" s="48">
        <f t="shared" si="175"/>
        <v>0</v>
      </c>
      <c r="DD161" s="48">
        <f t="shared" si="175"/>
        <v>0</v>
      </c>
      <c r="DE161" s="48">
        <f t="shared" si="175"/>
        <v>0</v>
      </c>
      <c r="DF161" s="48">
        <f t="shared" si="175"/>
        <v>9739190.7200000007</v>
      </c>
      <c r="DG161" s="48">
        <f t="shared" si="175"/>
        <v>0</v>
      </c>
      <c r="DH161" s="48">
        <f t="shared" si="175"/>
        <v>874927.08</v>
      </c>
      <c r="DI161" s="48">
        <f t="shared" si="175"/>
        <v>2006303.78</v>
      </c>
      <c r="DJ161" s="48">
        <f t="shared" si="175"/>
        <v>311811.62</v>
      </c>
      <c r="DK161" s="48">
        <f t="shared" si="175"/>
        <v>296538.01</v>
      </c>
      <c r="DL161" s="48">
        <f t="shared" si="175"/>
        <v>3829191.74</v>
      </c>
      <c r="DM161" s="48">
        <f t="shared" si="175"/>
        <v>0</v>
      </c>
      <c r="DN161" s="48">
        <f t="shared" si="175"/>
        <v>815216.27</v>
      </c>
      <c r="DO161" s="48">
        <f t="shared" si="175"/>
        <v>2879260.85</v>
      </c>
      <c r="DP161" s="48">
        <f t="shared" si="175"/>
        <v>0</v>
      </c>
      <c r="DQ161" s="48">
        <f t="shared" si="175"/>
        <v>0</v>
      </c>
      <c r="DR161" s="48">
        <f t="shared" si="175"/>
        <v>1801949.92</v>
      </c>
      <c r="DS161" s="48">
        <f t="shared" si="175"/>
        <v>884596.29</v>
      </c>
      <c r="DT161" s="48">
        <f t="shared" si="175"/>
        <v>0</v>
      </c>
      <c r="DU161" s="48">
        <f t="shared" si="175"/>
        <v>0</v>
      </c>
      <c r="DV161" s="48">
        <f t="shared" si="175"/>
        <v>0</v>
      </c>
      <c r="DW161" s="48">
        <f t="shared" si="175"/>
        <v>0</v>
      </c>
      <c r="DX161" s="48">
        <f t="shared" si="175"/>
        <v>0</v>
      </c>
      <c r="DY161" s="48">
        <f t="shared" si="175"/>
        <v>0</v>
      </c>
      <c r="DZ161" s="48">
        <f t="shared" si="175"/>
        <v>0</v>
      </c>
      <c r="EA161" s="48">
        <f t="shared" ref="EA161:FX161" si="176">ROUND(IF((AND((EA103&lt;=459),(EA140&lt;=EA18)))=TRUE(),0,+EA157+EA159),2)</f>
        <v>0</v>
      </c>
      <c r="EB161" s="48">
        <f t="shared" si="176"/>
        <v>431950.75</v>
      </c>
      <c r="EC161" s="48">
        <f t="shared" si="176"/>
        <v>0</v>
      </c>
      <c r="ED161" s="48">
        <f t="shared" si="176"/>
        <v>0</v>
      </c>
      <c r="EE161" s="48">
        <f t="shared" si="176"/>
        <v>0</v>
      </c>
      <c r="EF161" s="48">
        <f t="shared" si="176"/>
        <v>1215117.54</v>
      </c>
      <c r="EG161" s="48">
        <f t="shared" si="176"/>
        <v>0</v>
      </c>
      <c r="EH161" s="48">
        <f t="shared" si="176"/>
        <v>0</v>
      </c>
      <c r="EI161" s="48">
        <f t="shared" si="176"/>
        <v>19767686.719999999</v>
      </c>
      <c r="EJ161" s="48">
        <f t="shared" si="176"/>
        <v>4526389.2300000004</v>
      </c>
      <c r="EK161" s="48">
        <f t="shared" si="176"/>
        <v>0</v>
      </c>
      <c r="EL161" s="48">
        <f t="shared" si="176"/>
        <v>0</v>
      </c>
      <c r="EM161" s="48">
        <f t="shared" si="176"/>
        <v>0</v>
      </c>
      <c r="EN161" s="48">
        <f t="shared" si="176"/>
        <v>922073.82</v>
      </c>
      <c r="EO161" s="48">
        <f t="shared" si="176"/>
        <v>0</v>
      </c>
      <c r="EP161" s="48">
        <f t="shared" si="176"/>
        <v>0</v>
      </c>
      <c r="EQ161" s="48">
        <f t="shared" si="176"/>
        <v>0</v>
      </c>
      <c r="ER161" s="48">
        <f t="shared" si="176"/>
        <v>0</v>
      </c>
      <c r="ES161" s="48">
        <f t="shared" si="176"/>
        <v>0</v>
      </c>
      <c r="ET161" s="48">
        <f t="shared" si="176"/>
        <v>0</v>
      </c>
      <c r="EU161" s="48">
        <f t="shared" si="176"/>
        <v>891014.56</v>
      </c>
      <c r="EV161" s="48">
        <f t="shared" si="176"/>
        <v>0</v>
      </c>
      <c r="EW161" s="48">
        <f t="shared" si="176"/>
        <v>0</v>
      </c>
      <c r="EX161" s="48">
        <f t="shared" si="176"/>
        <v>0</v>
      </c>
      <c r="EY161" s="48">
        <f t="shared" si="176"/>
        <v>537882.1</v>
      </c>
      <c r="EZ161" s="48">
        <f t="shared" si="176"/>
        <v>0</v>
      </c>
      <c r="FA161" s="48">
        <f t="shared" si="176"/>
        <v>0</v>
      </c>
      <c r="FB161" s="48">
        <f t="shared" si="176"/>
        <v>0</v>
      </c>
      <c r="FC161" s="48">
        <f t="shared" si="176"/>
        <v>0</v>
      </c>
      <c r="FD161" s="48">
        <f t="shared" si="176"/>
        <v>0</v>
      </c>
      <c r="FE161" s="48">
        <f t="shared" si="176"/>
        <v>0</v>
      </c>
      <c r="FF161" s="48">
        <f t="shared" si="176"/>
        <v>0</v>
      </c>
      <c r="FG161" s="48">
        <f t="shared" si="176"/>
        <v>0</v>
      </c>
      <c r="FH161" s="48">
        <f t="shared" si="176"/>
        <v>0</v>
      </c>
      <c r="FI161" s="48">
        <f t="shared" si="176"/>
        <v>1214190.32</v>
      </c>
      <c r="FJ161" s="48">
        <f t="shared" si="176"/>
        <v>0</v>
      </c>
      <c r="FK161" s="48">
        <f t="shared" si="176"/>
        <v>0</v>
      </c>
      <c r="FL161" s="48">
        <f t="shared" si="176"/>
        <v>0</v>
      </c>
      <c r="FM161" s="48">
        <f t="shared" si="176"/>
        <v>0</v>
      </c>
      <c r="FN161" s="48">
        <f t="shared" si="176"/>
        <v>16902538.879999999</v>
      </c>
      <c r="FO161" s="48">
        <f t="shared" si="176"/>
        <v>548994.04</v>
      </c>
      <c r="FP161" s="48">
        <f t="shared" si="176"/>
        <v>1765819.47</v>
      </c>
      <c r="FQ161" s="48">
        <f t="shared" si="176"/>
        <v>473093.67</v>
      </c>
      <c r="FR161" s="48">
        <f t="shared" si="176"/>
        <v>0</v>
      </c>
      <c r="FS161" s="48">
        <f t="shared" si="176"/>
        <v>0</v>
      </c>
      <c r="FT161" s="49">
        <f t="shared" si="176"/>
        <v>0</v>
      </c>
      <c r="FU161" s="48">
        <f t="shared" si="176"/>
        <v>661801.21</v>
      </c>
      <c r="FV161" s="48">
        <f t="shared" si="176"/>
        <v>341958.66</v>
      </c>
      <c r="FW161" s="48">
        <f t="shared" si="176"/>
        <v>0</v>
      </c>
      <c r="FX161" s="48">
        <f t="shared" si="176"/>
        <v>0</v>
      </c>
      <c r="FY161" s="48"/>
      <c r="FZ161" s="48"/>
      <c r="GA161" s="4"/>
      <c r="GB161" s="48"/>
      <c r="GC161" s="48"/>
      <c r="GD161" s="48"/>
      <c r="GE161" s="4"/>
      <c r="GF161" s="4"/>
      <c r="GG161" s="4"/>
      <c r="GH161" s="4"/>
      <c r="GI161" s="4"/>
      <c r="GJ161" s="4"/>
      <c r="GK161" s="4"/>
      <c r="GL161" s="4"/>
      <c r="GM161" s="4"/>
    </row>
    <row r="162" spans="1:217" x14ac:dyDescent="0.25">
      <c r="A162" s="6"/>
      <c r="B162" s="13" t="s">
        <v>494</v>
      </c>
      <c r="C162" s="48"/>
      <c r="D162" s="48"/>
      <c r="E162" s="48"/>
      <c r="F162" s="48"/>
      <c r="G162" s="48"/>
      <c r="H162" s="48"/>
      <c r="I162" s="48"/>
      <c r="J162" s="48"/>
      <c r="K162" s="48"/>
      <c r="L162" s="48"/>
      <c r="M162" s="48"/>
      <c r="N162" s="48"/>
      <c r="O162" s="48"/>
      <c r="P162" s="48"/>
      <c r="Q162" s="48"/>
      <c r="R162" s="48"/>
      <c r="S162" s="48"/>
      <c r="T162" s="48"/>
      <c r="U162" s="48"/>
      <c r="V162" s="48"/>
      <c r="W162" s="49"/>
      <c r="X162" s="48"/>
      <c r="Y162" s="48"/>
      <c r="Z162" s="48"/>
      <c r="AA162" s="48"/>
      <c r="AB162" s="48"/>
      <c r="AC162" s="48"/>
      <c r="AD162" s="48"/>
      <c r="AE162" s="48"/>
      <c r="AF162" s="48"/>
      <c r="AG162" s="48"/>
      <c r="AH162" s="48"/>
      <c r="AI162" s="48"/>
      <c r="AJ162" s="48"/>
      <c r="AK162" s="48"/>
      <c r="AL162" s="48"/>
      <c r="AM162" s="48"/>
      <c r="AN162" s="48"/>
      <c r="AO162" s="48"/>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8"/>
      <c r="BL162" s="48"/>
      <c r="BM162" s="48"/>
      <c r="BN162" s="48"/>
      <c r="BO162" s="48"/>
      <c r="BP162" s="48"/>
      <c r="BQ162" s="48"/>
      <c r="BR162" s="48"/>
      <c r="BS162" s="48"/>
      <c r="BT162" s="48"/>
      <c r="BU162" s="48"/>
      <c r="BV162" s="48"/>
      <c r="BW162" s="48"/>
      <c r="BX162" s="48"/>
      <c r="BY162" s="48"/>
      <c r="BZ162" s="48"/>
      <c r="CA162" s="48"/>
      <c r="CB162" s="48"/>
      <c r="CC162" s="48"/>
      <c r="CD162" s="48"/>
      <c r="CE162" s="48"/>
      <c r="CF162" s="48"/>
      <c r="CG162" s="48"/>
      <c r="CH162" s="48"/>
      <c r="CI162" s="48"/>
      <c r="CJ162" s="48"/>
      <c r="CK162" s="48"/>
      <c r="CL162" s="48"/>
      <c r="CM162" s="48"/>
      <c r="CN162" s="48"/>
      <c r="CO162" s="48"/>
      <c r="CP162" s="48"/>
      <c r="CQ162" s="48"/>
      <c r="CR162" s="48"/>
      <c r="CS162" s="48"/>
      <c r="CT162" s="48"/>
      <c r="CU162" s="48"/>
      <c r="CV162" s="48"/>
      <c r="CW162" s="48"/>
      <c r="CX162" s="48"/>
      <c r="CY162" s="48"/>
      <c r="CZ162" s="48"/>
      <c r="DA162" s="48"/>
      <c r="DB162" s="48"/>
      <c r="DC162" s="48"/>
      <c r="DD162" s="48"/>
      <c r="DE162" s="48"/>
      <c r="DF162" s="48"/>
      <c r="DG162" s="48"/>
      <c r="DH162" s="48"/>
      <c r="DI162" s="48"/>
      <c r="DJ162" s="48"/>
      <c r="DK162" s="48"/>
      <c r="DL162" s="48"/>
      <c r="DM162" s="48"/>
      <c r="DN162" s="48"/>
      <c r="DO162" s="48"/>
      <c r="DP162" s="48"/>
      <c r="DQ162" s="48"/>
      <c r="DR162" s="48"/>
      <c r="DS162" s="48"/>
      <c r="DT162" s="48"/>
      <c r="DU162" s="48"/>
      <c r="DV162" s="48"/>
      <c r="DW162" s="48"/>
      <c r="DX162" s="48"/>
      <c r="DY162" s="48"/>
      <c r="DZ162" s="48"/>
      <c r="EA162" s="48"/>
      <c r="EB162" s="48"/>
      <c r="EC162" s="48"/>
      <c r="ED162" s="48"/>
      <c r="EE162" s="48"/>
      <c r="EF162" s="48"/>
      <c r="EG162" s="48"/>
      <c r="EH162" s="48"/>
      <c r="EI162" s="48"/>
      <c r="EJ162" s="48"/>
      <c r="EK162" s="48"/>
      <c r="EL162" s="48"/>
      <c r="EM162" s="48"/>
      <c r="EN162" s="48"/>
      <c r="EO162" s="48"/>
      <c r="EP162" s="48"/>
      <c r="EQ162" s="48"/>
      <c r="ER162" s="48"/>
      <c r="ES162" s="48"/>
      <c r="ET162" s="48"/>
      <c r="EU162" s="48"/>
      <c r="EV162" s="48"/>
      <c r="EW162" s="48"/>
      <c r="EX162" s="48"/>
      <c r="EY162" s="48"/>
      <c r="EZ162" s="48"/>
      <c r="FA162" s="48"/>
      <c r="FB162" s="48"/>
      <c r="FC162" s="48"/>
      <c r="FD162" s="48"/>
      <c r="FE162" s="48"/>
      <c r="FF162" s="48"/>
      <c r="FG162" s="48"/>
      <c r="FH162" s="48"/>
      <c r="FI162" s="48"/>
      <c r="FJ162" s="48"/>
      <c r="FK162" s="48"/>
      <c r="FL162" s="48"/>
      <c r="FM162" s="48"/>
      <c r="FN162" s="48"/>
      <c r="FO162" s="48"/>
      <c r="FP162" s="48"/>
      <c r="FQ162" s="48"/>
      <c r="FR162" s="48"/>
      <c r="FS162" s="48"/>
      <c r="FT162" s="49"/>
      <c r="FU162" s="48"/>
      <c r="FV162" s="48"/>
      <c r="FW162" s="48"/>
      <c r="FX162" s="48"/>
      <c r="FY162" s="48"/>
      <c r="FZ162" s="48"/>
      <c r="GA162" s="48"/>
      <c r="GB162" s="48"/>
      <c r="GC162" s="48"/>
      <c r="GD162" s="48"/>
      <c r="GE162" s="4"/>
      <c r="GF162" s="4"/>
      <c r="GG162" s="4"/>
      <c r="GH162" s="4"/>
      <c r="GI162" s="4"/>
      <c r="GJ162" s="4"/>
      <c r="GK162" s="4"/>
      <c r="GL162" s="4"/>
      <c r="GM162" s="4"/>
    </row>
    <row r="163" spans="1:217" x14ac:dyDescent="0.25">
      <c r="A163" s="2" t="s">
        <v>495</v>
      </c>
      <c r="B163" s="13" t="s">
        <v>496</v>
      </c>
      <c r="C163" s="48">
        <f t="shared" ref="C163:BN163" si="177">MAX(C151,C153,C161)</f>
        <v>5784391.4100000001</v>
      </c>
      <c r="D163" s="48">
        <f t="shared" si="177"/>
        <v>16957790.079999998</v>
      </c>
      <c r="E163" s="48">
        <f t="shared" si="177"/>
        <v>9472268.9800000004</v>
      </c>
      <c r="F163" s="48">
        <f t="shared" si="177"/>
        <v>7400470.4199999999</v>
      </c>
      <c r="G163" s="48">
        <f t="shared" si="177"/>
        <v>391417.15</v>
      </c>
      <c r="H163" s="48">
        <f t="shared" si="177"/>
        <v>270172.56</v>
      </c>
      <c r="I163" s="48">
        <f t="shared" si="177"/>
        <v>12798239.800000001</v>
      </c>
      <c r="J163" s="48">
        <f t="shared" si="177"/>
        <v>2118400.94</v>
      </c>
      <c r="K163" s="48">
        <f t="shared" si="177"/>
        <v>204919.37</v>
      </c>
      <c r="L163" s="48">
        <f t="shared" si="177"/>
        <v>1966893.55</v>
      </c>
      <c r="M163" s="48">
        <f t="shared" si="177"/>
        <v>2675670.7799999998</v>
      </c>
      <c r="N163" s="48">
        <f t="shared" si="177"/>
        <v>15081305.369999999</v>
      </c>
      <c r="O163" s="48">
        <f t="shared" si="177"/>
        <v>2635996.59</v>
      </c>
      <c r="P163" s="48">
        <f t="shared" si="177"/>
        <v>156275.94</v>
      </c>
      <c r="Q163" s="48">
        <f t="shared" si="177"/>
        <v>49488272.840000004</v>
      </c>
      <c r="R163" s="48">
        <f t="shared" si="177"/>
        <v>921755.63</v>
      </c>
      <c r="S163" s="48">
        <f t="shared" si="177"/>
        <v>1021856.9</v>
      </c>
      <c r="T163" s="48">
        <f t="shared" si="177"/>
        <v>117487.34</v>
      </c>
      <c r="U163" s="48">
        <f t="shared" si="177"/>
        <v>80551.87</v>
      </c>
      <c r="V163" s="48">
        <f t="shared" si="177"/>
        <v>201026.84</v>
      </c>
      <c r="W163" s="48">
        <f t="shared" si="177"/>
        <v>95627.94</v>
      </c>
      <c r="X163" s="48">
        <f t="shared" si="177"/>
        <v>46805.82</v>
      </c>
      <c r="Y163" s="48">
        <f t="shared" si="177"/>
        <v>2093865.78</v>
      </c>
      <c r="Z163" s="48">
        <f t="shared" si="177"/>
        <v>140426.46</v>
      </c>
      <c r="AA163" s="48">
        <f t="shared" si="177"/>
        <v>8957082.4800000004</v>
      </c>
      <c r="AB163" s="48">
        <f t="shared" si="177"/>
        <v>6657333.5999999996</v>
      </c>
      <c r="AC163" s="48">
        <f t="shared" si="177"/>
        <v>298434.71999999997</v>
      </c>
      <c r="AD163" s="48">
        <f t="shared" si="177"/>
        <v>536172.4</v>
      </c>
      <c r="AE163" s="48">
        <f t="shared" si="177"/>
        <v>82070.880000000005</v>
      </c>
      <c r="AF163" s="48">
        <f t="shared" si="177"/>
        <v>79746.100000000006</v>
      </c>
      <c r="AG163" s="48">
        <f t="shared" si="177"/>
        <v>152853.59</v>
      </c>
      <c r="AH163" s="48">
        <f t="shared" si="177"/>
        <v>587626.26</v>
      </c>
      <c r="AI163" s="48">
        <f t="shared" si="177"/>
        <v>179164.37</v>
      </c>
      <c r="AJ163" s="48">
        <f t="shared" si="177"/>
        <v>185140.37</v>
      </c>
      <c r="AK163" s="48">
        <f t="shared" si="177"/>
        <v>235555.15</v>
      </c>
      <c r="AL163" s="48">
        <f t="shared" si="177"/>
        <v>286276.84999999998</v>
      </c>
      <c r="AM163" s="48">
        <f t="shared" si="177"/>
        <v>409174.88</v>
      </c>
      <c r="AN163" s="48">
        <f t="shared" si="177"/>
        <v>277838.96000000002</v>
      </c>
      <c r="AO163" s="48">
        <f t="shared" si="177"/>
        <v>2838098.08</v>
      </c>
      <c r="AP163" s="48">
        <f t="shared" si="177"/>
        <v>68961943.290000007</v>
      </c>
      <c r="AQ163" s="48">
        <f t="shared" si="177"/>
        <v>157156.32</v>
      </c>
      <c r="AR163" s="48">
        <f t="shared" si="177"/>
        <v>7753860.21</v>
      </c>
      <c r="AS163" s="48">
        <f t="shared" si="177"/>
        <v>2443564.7599999998</v>
      </c>
      <c r="AT163" s="48">
        <f t="shared" si="177"/>
        <v>417649.15</v>
      </c>
      <c r="AU163" s="48">
        <f t="shared" si="177"/>
        <v>115313.55</v>
      </c>
      <c r="AV163" s="48">
        <f t="shared" si="177"/>
        <v>200281.14</v>
      </c>
      <c r="AW163" s="48">
        <f t="shared" si="177"/>
        <v>119174.56</v>
      </c>
      <c r="AX163" s="48">
        <f t="shared" si="177"/>
        <v>72092.31</v>
      </c>
      <c r="AY163" s="48">
        <f t="shared" si="177"/>
        <v>261473.72</v>
      </c>
      <c r="AZ163" s="48">
        <f t="shared" si="177"/>
        <v>12664205.58</v>
      </c>
      <c r="BA163" s="48">
        <f t="shared" si="177"/>
        <v>3907129.15</v>
      </c>
      <c r="BB163" s="48">
        <f t="shared" si="177"/>
        <v>3136635.2</v>
      </c>
      <c r="BC163" s="48">
        <f t="shared" si="177"/>
        <v>18370608.850000001</v>
      </c>
      <c r="BD163" s="48">
        <f t="shared" si="177"/>
        <v>709960.24</v>
      </c>
      <c r="BE163" s="48">
        <f t="shared" si="177"/>
        <v>489546.9</v>
      </c>
      <c r="BF163" s="48">
        <f t="shared" si="177"/>
        <v>3194297.29</v>
      </c>
      <c r="BG163" s="48">
        <f t="shared" si="177"/>
        <v>669087.55000000005</v>
      </c>
      <c r="BH163" s="48">
        <f t="shared" si="177"/>
        <v>182123.98</v>
      </c>
      <c r="BI163" s="48">
        <f t="shared" si="177"/>
        <v>204132.49</v>
      </c>
      <c r="BJ163" s="48">
        <f t="shared" si="177"/>
        <v>686602.8</v>
      </c>
      <c r="BK163" s="48">
        <f t="shared" si="177"/>
        <v>8602865.3000000007</v>
      </c>
      <c r="BL163" s="48">
        <f t="shared" si="177"/>
        <v>204638.58</v>
      </c>
      <c r="BM163" s="48">
        <f t="shared" si="177"/>
        <v>163959.81</v>
      </c>
      <c r="BN163" s="48">
        <f t="shared" si="177"/>
        <v>2161867.81</v>
      </c>
      <c r="BO163" s="48">
        <f t="shared" ref="BO163:DZ163" si="178">MAX(BO151,BO153,BO161)</f>
        <v>745522.57</v>
      </c>
      <c r="BP163" s="48">
        <f t="shared" si="178"/>
        <v>162764.85</v>
      </c>
      <c r="BQ163" s="48">
        <f t="shared" si="178"/>
        <v>2664009.58</v>
      </c>
      <c r="BR163" s="48">
        <f t="shared" si="178"/>
        <v>2161665.62</v>
      </c>
      <c r="BS163" s="48">
        <f t="shared" si="178"/>
        <v>866652</v>
      </c>
      <c r="BT163" s="48">
        <f t="shared" si="178"/>
        <v>172922.37</v>
      </c>
      <c r="BU163" s="48">
        <f t="shared" si="178"/>
        <v>193019.12</v>
      </c>
      <c r="BV163" s="48">
        <f t="shared" si="178"/>
        <v>428775.11</v>
      </c>
      <c r="BW163" s="48">
        <f t="shared" si="178"/>
        <v>529237.59</v>
      </c>
      <c r="BX163" s="48">
        <f t="shared" si="178"/>
        <v>51320.13</v>
      </c>
      <c r="BY163" s="48">
        <f t="shared" si="178"/>
        <v>716559.09</v>
      </c>
      <c r="BZ163" s="48">
        <f t="shared" si="178"/>
        <v>180599.15</v>
      </c>
      <c r="CA163" s="48">
        <f t="shared" si="178"/>
        <v>127916.1</v>
      </c>
      <c r="CB163" s="48">
        <f t="shared" si="178"/>
        <v>28240204.149999999</v>
      </c>
      <c r="CC163" s="48">
        <f t="shared" si="178"/>
        <v>137588.21</v>
      </c>
      <c r="CD163" s="48">
        <f t="shared" si="178"/>
        <v>75511.350000000006</v>
      </c>
      <c r="CE163" s="48">
        <f t="shared" si="178"/>
        <v>124879.08</v>
      </c>
      <c r="CF163" s="48">
        <f t="shared" si="178"/>
        <v>96911.69</v>
      </c>
      <c r="CG163" s="48">
        <f t="shared" si="178"/>
        <v>137435.92000000001</v>
      </c>
      <c r="CH163" s="48">
        <f t="shared" si="178"/>
        <v>125428.64</v>
      </c>
      <c r="CI163" s="48">
        <f t="shared" si="178"/>
        <v>498480.26</v>
      </c>
      <c r="CJ163" s="48">
        <f t="shared" si="178"/>
        <v>505987.71</v>
      </c>
      <c r="CK163" s="48">
        <f t="shared" si="178"/>
        <v>1939523.83</v>
      </c>
      <c r="CL163" s="48">
        <f t="shared" si="178"/>
        <v>421412.81</v>
      </c>
      <c r="CM163" s="48">
        <f t="shared" si="178"/>
        <v>601417.76</v>
      </c>
      <c r="CN163" s="48">
        <f t="shared" si="178"/>
        <v>9173414.2200000007</v>
      </c>
      <c r="CO163" s="48">
        <f t="shared" si="178"/>
        <v>5665591.9400000004</v>
      </c>
      <c r="CP163" s="48">
        <f t="shared" si="178"/>
        <v>455459.61</v>
      </c>
      <c r="CQ163" s="48">
        <f t="shared" si="178"/>
        <v>777891.16</v>
      </c>
      <c r="CR163" s="48">
        <f t="shared" si="178"/>
        <v>183734.32</v>
      </c>
      <c r="CS163" s="48">
        <f t="shared" si="178"/>
        <v>153275.20000000001</v>
      </c>
      <c r="CT163" s="48">
        <f t="shared" si="178"/>
        <v>159357.09</v>
      </c>
      <c r="CU163" s="48">
        <f t="shared" si="178"/>
        <v>145743.89000000001</v>
      </c>
      <c r="CV163" s="48">
        <f t="shared" si="178"/>
        <v>47363.8</v>
      </c>
      <c r="CW163" s="48">
        <f t="shared" si="178"/>
        <v>133241.87</v>
      </c>
      <c r="CX163" s="48">
        <f t="shared" si="178"/>
        <v>263125.07</v>
      </c>
      <c r="CY163" s="48">
        <f t="shared" si="178"/>
        <v>58938.54</v>
      </c>
      <c r="CZ163" s="48">
        <f t="shared" si="178"/>
        <v>969505.85</v>
      </c>
      <c r="DA163" s="48">
        <f t="shared" si="178"/>
        <v>106743.42</v>
      </c>
      <c r="DB163" s="48">
        <f t="shared" si="178"/>
        <v>118482.47</v>
      </c>
      <c r="DC163" s="48">
        <f t="shared" si="178"/>
        <v>63832.15</v>
      </c>
      <c r="DD163" s="48">
        <f t="shared" si="178"/>
        <v>120572.35</v>
      </c>
      <c r="DE163" s="48">
        <f t="shared" si="178"/>
        <v>198446.39</v>
      </c>
      <c r="DF163" s="48">
        <f t="shared" si="178"/>
        <v>9739190.7200000007</v>
      </c>
      <c r="DG163" s="48">
        <f t="shared" si="178"/>
        <v>58165.07</v>
      </c>
      <c r="DH163" s="48">
        <f t="shared" si="178"/>
        <v>874927.08</v>
      </c>
      <c r="DI163" s="48">
        <f t="shared" si="178"/>
        <v>2006303.78</v>
      </c>
      <c r="DJ163" s="48">
        <f t="shared" si="178"/>
        <v>311811.62</v>
      </c>
      <c r="DK163" s="48">
        <f t="shared" si="178"/>
        <v>296538.01</v>
      </c>
      <c r="DL163" s="48">
        <f t="shared" si="178"/>
        <v>3829191.74</v>
      </c>
      <c r="DM163" s="48">
        <f t="shared" si="178"/>
        <v>204083.73</v>
      </c>
      <c r="DN163" s="48">
        <f t="shared" si="178"/>
        <v>815216.27</v>
      </c>
      <c r="DO163" s="48">
        <f t="shared" si="178"/>
        <v>2879260.85</v>
      </c>
      <c r="DP163" s="48">
        <f t="shared" si="178"/>
        <v>86108.14</v>
      </c>
      <c r="DQ163" s="48">
        <f t="shared" si="178"/>
        <v>234473.26</v>
      </c>
      <c r="DR163" s="48">
        <f t="shared" si="178"/>
        <v>1801949.92</v>
      </c>
      <c r="DS163" s="48">
        <f t="shared" si="178"/>
        <v>884596.29</v>
      </c>
      <c r="DT163" s="48">
        <f t="shared" si="178"/>
        <v>212517.48</v>
      </c>
      <c r="DU163" s="48">
        <f t="shared" si="178"/>
        <v>227897.04</v>
      </c>
      <c r="DV163" s="48">
        <f t="shared" si="178"/>
        <v>120492.12</v>
      </c>
      <c r="DW163" s="48">
        <f t="shared" si="178"/>
        <v>184782.21</v>
      </c>
      <c r="DX163" s="48">
        <f t="shared" si="178"/>
        <v>113809.2</v>
      </c>
      <c r="DY163" s="48">
        <f t="shared" si="178"/>
        <v>96616.17</v>
      </c>
      <c r="DZ163" s="48">
        <f t="shared" si="178"/>
        <v>205894.05</v>
      </c>
      <c r="EA163" s="48">
        <f t="shared" ref="EA163:FX163" si="179">MAX(EA151,EA153,EA161)</f>
        <v>285854.28999999998</v>
      </c>
      <c r="EB163" s="48">
        <f t="shared" si="179"/>
        <v>431950.75</v>
      </c>
      <c r="EC163" s="48">
        <f t="shared" si="179"/>
        <v>125929.47</v>
      </c>
      <c r="ED163" s="48">
        <f t="shared" si="179"/>
        <v>102678.9</v>
      </c>
      <c r="EE163" s="48">
        <f t="shared" si="179"/>
        <v>195795.87</v>
      </c>
      <c r="EF163" s="48">
        <f t="shared" si="179"/>
        <v>1215117.54</v>
      </c>
      <c r="EG163" s="48">
        <f t="shared" si="179"/>
        <v>202897.38</v>
      </c>
      <c r="EH163" s="48">
        <f t="shared" si="179"/>
        <v>113964.35</v>
      </c>
      <c r="EI163" s="48">
        <f t="shared" si="179"/>
        <v>19767686.719999999</v>
      </c>
      <c r="EJ163" s="48">
        <f t="shared" si="179"/>
        <v>4526389.2300000004</v>
      </c>
      <c r="EK163" s="48">
        <f t="shared" si="179"/>
        <v>279137.59000000003</v>
      </c>
      <c r="EL163" s="48">
        <f t="shared" si="179"/>
        <v>183161.52</v>
      </c>
      <c r="EM163" s="48">
        <f t="shared" si="179"/>
        <v>309211.69</v>
      </c>
      <c r="EN163" s="48">
        <f t="shared" si="179"/>
        <v>922073.82</v>
      </c>
      <c r="EO163" s="48">
        <f t="shared" si="179"/>
        <v>164383.07</v>
      </c>
      <c r="EP163" s="48">
        <f t="shared" si="179"/>
        <v>144265.85999999999</v>
      </c>
      <c r="EQ163" s="48">
        <f t="shared" si="179"/>
        <v>443119.79</v>
      </c>
      <c r="ER163" s="48">
        <f t="shared" si="179"/>
        <v>183083.21</v>
      </c>
      <c r="ES163" s="48">
        <f t="shared" si="179"/>
        <v>156575.04999999999</v>
      </c>
      <c r="ET163" s="48">
        <f t="shared" si="179"/>
        <v>306637.28000000003</v>
      </c>
      <c r="EU163" s="48">
        <f t="shared" si="179"/>
        <v>891014.56</v>
      </c>
      <c r="EV163" s="48">
        <f t="shared" si="179"/>
        <v>92729.25</v>
      </c>
      <c r="EW163" s="48">
        <f t="shared" si="179"/>
        <v>267066.84999999998</v>
      </c>
      <c r="EX163" s="48">
        <f t="shared" si="179"/>
        <v>111927.73</v>
      </c>
      <c r="EY163" s="48">
        <f t="shared" si="179"/>
        <v>537882.1</v>
      </c>
      <c r="EZ163" s="48">
        <f t="shared" si="179"/>
        <v>118215.42</v>
      </c>
      <c r="FA163" s="48">
        <f t="shared" si="179"/>
        <v>1130974.8799999999</v>
      </c>
      <c r="FB163" s="48">
        <f t="shared" si="179"/>
        <v>330416.61</v>
      </c>
      <c r="FC163" s="48">
        <f t="shared" si="179"/>
        <v>693233.27</v>
      </c>
      <c r="FD163" s="48">
        <f t="shared" si="179"/>
        <v>218266.7</v>
      </c>
      <c r="FE163" s="48">
        <f t="shared" si="179"/>
        <v>108773.49</v>
      </c>
      <c r="FF163" s="48">
        <f t="shared" si="179"/>
        <v>165968.54</v>
      </c>
      <c r="FG163" s="48">
        <f t="shared" si="179"/>
        <v>117157.44</v>
      </c>
      <c r="FH163" s="48">
        <f t="shared" si="179"/>
        <v>107915.25</v>
      </c>
      <c r="FI163" s="48">
        <f t="shared" si="179"/>
        <v>1214190.32</v>
      </c>
      <c r="FJ163" s="48">
        <f t="shared" si="179"/>
        <v>536872.17000000004</v>
      </c>
      <c r="FK163" s="48">
        <f t="shared" si="179"/>
        <v>1035459.76</v>
      </c>
      <c r="FL163" s="48">
        <f t="shared" si="179"/>
        <v>943976.81</v>
      </c>
      <c r="FM163" s="48">
        <f t="shared" si="179"/>
        <v>1009534.98</v>
      </c>
      <c r="FN163" s="48">
        <f t="shared" si="179"/>
        <v>16902538.879999999</v>
      </c>
      <c r="FO163" s="48">
        <f t="shared" si="179"/>
        <v>548994.04</v>
      </c>
      <c r="FP163" s="48">
        <f t="shared" si="179"/>
        <v>1765819.47</v>
      </c>
      <c r="FQ163" s="48">
        <f t="shared" si="179"/>
        <v>473093.67</v>
      </c>
      <c r="FR163" s="48">
        <f t="shared" si="179"/>
        <v>91563.58</v>
      </c>
      <c r="FS163" s="48">
        <f t="shared" si="179"/>
        <v>72899.89</v>
      </c>
      <c r="FT163" s="48">
        <f t="shared" si="179"/>
        <v>65763.78</v>
      </c>
      <c r="FU163" s="48">
        <f t="shared" si="179"/>
        <v>661801.21</v>
      </c>
      <c r="FV163" s="48">
        <f t="shared" si="179"/>
        <v>341958.66</v>
      </c>
      <c r="FW163" s="48">
        <f t="shared" si="179"/>
        <v>128018.49</v>
      </c>
      <c r="FX163" s="48">
        <f t="shared" si="179"/>
        <v>54591.28</v>
      </c>
      <c r="FY163" s="48"/>
      <c r="FZ163" s="48">
        <f>SUM(C163:FX163)</f>
        <v>436417450.83000028</v>
      </c>
      <c r="GA163" s="118">
        <v>436240044</v>
      </c>
      <c r="GB163" s="49">
        <f>FZ163-GA163</f>
        <v>177406.83000028133</v>
      </c>
      <c r="GC163" s="48"/>
      <c r="GD163" s="48"/>
      <c r="GE163" s="4"/>
      <c r="GF163" s="4"/>
      <c r="GG163" s="4"/>
      <c r="GH163" s="4"/>
      <c r="GI163" s="4"/>
      <c r="GJ163" s="4"/>
      <c r="GK163" s="4"/>
      <c r="GL163" s="4"/>
      <c r="GM163" s="4"/>
    </row>
    <row r="164" spans="1:217" x14ac:dyDescent="0.25">
      <c r="A164" s="6"/>
      <c r="B164" s="13" t="s">
        <v>497</v>
      </c>
      <c r="C164" s="140"/>
      <c r="D164" s="140"/>
      <c r="E164" s="140"/>
      <c r="F164" s="140"/>
      <c r="G164" s="140"/>
      <c r="H164" s="140"/>
      <c r="I164" s="140"/>
      <c r="J164" s="140"/>
      <c r="K164" s="140"/>
      <c r="L164" s="140"/>
      <c r="M164" s="140"/>
      <c r="N164" s="140"/>
      <c r="O164" s="140"/>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c r="CN164" s="140"/>
      <c r="CO164" s="140"/>
      <c r="CP164" s="140"/>
      <c r="CQ164" s="140"/>
      <c r="CR164" s="140"/>
      <c r="CS164" s="140"/>
      <c r="CT164" s="140"/>
      <c r="CU164" s="140"/>
      <c r="CV164" s="140"/>
      <c r="CW164" s="140"/>
      <c r="CX164" s="140"/>
      <c r="CY164" s="140"/>
      <c r="CZ164" s="140"/>
      <c r="DA164" s="140"/>
      <c r="DB164" s="140"/>
      <c r="DC164" s="140"/>
      <c r="DD164" s="140"/>
      <c r="DE164" s="140"/>
      <c r="DF164" s="140"/>
      <c r="DG164" s="140"/>
      <c r="DH164" s="140"/>
      <c r="DI164" s="140"/>
      <c r="DJ164" s="140"/>
      <c r="DK164" s="140"/>
      <c r="DL164" s="140"/>
      <c r="DM164" s="140"/>
      <c r="DN164" s="140"/>
      <c r="DO164" s="140"/>
      <c r="DP164" s="140"/>
      <c r="DQ164" s="140"/>
      <c r="DR164" s="140"/>
      <c r="DS164" s="140"/>
      <c r="DT164" s="140"/>
      <c r="DU164" s="140"/>
      <c r="DV164" s="140"/>
      <c r="DW164" s="140"/>
      <c r="DX164" s="140"/>
      <c r="DY164" s="140"/>
      <c r="DZ164" s="140"/>
      <c r="EA164" s="140"/>
      <c r="EB164" s="140"/>
      <c r="EC164" s="140"/>
      <c r="ED164" s="140"/>
      <c r="EE164" s="140"/>
      <c r="EF164" s="140"/>
      <c r="EG164" s="140"/>
      <c r="EH164" s="140"/>
      <c r="EI164" s="140"/>
      <c r="EJ164" s="140"/>
      <c r="EK164" s="140"/>
      <c r="EL164" s="140"/>
      <c r="EM164" s="140"/>
      <c r="EN164" s="140"/>
      <c r="EO164" s="140"/>
      <c r="EP164" s="140"/>
      <c r="EQ164" s="140"/>
      <c r="ER164" s="140"/>
      <c r="ES164" s="140"/>
      <c r="ET164" s="140"/>
      <c r="EU164" s="140"/>
      <c r="EV164" s="140"/>
      <c r="EW164" s="140"/>
      <c r="EX164" s="140"/>
      <c r="EY164" s="140"/>
      <c r="EZ164" s="140"/>
      <c r="FA164" s="140"/>
      <c r="FB164" s="140"/>
      <c r="FC164" s="140"/>
      <c r="FD164" s="140"/>
      <c r="FE164" s="140"/>
      <c r="FF164" s="140"/>
      <c r="FG164" s="140"/>
      <c r="FH164" s="140"/>
      <c r="FI164" s="140"/>
      <c r="FJ164" s="140"/>
      <c r="FK164" s="140"/>
      <c r="FL164" s="140"/>
      <c r="FM164" s="140"/>
      <c r="FN164" s="140"/>
      <c r="FO164" s="140"/>
      <c r="FP164" s="140"/>
      <c r="FQ164" s="140"/>
      <c r="FR164" s="140"/>
      <c r="FS164" s="140"/>
      <c r="FT164" s="140"/>
      <c r="FU164" s="140"/>
      <c r="FV164" s="140"/>
      <c r="FW164" s="140"/>
      <c r="FX164" s="140"/>
      <c r="FY164" s="48"/>
      <c r="FZ164" s="129">
        <f>FZ128+FZ163</f>
        <v>8210307232.2100029</v>
      </c>
      <c r="GA164" s="48"/>
      <c r="GB164" s="49"/>
      <c r="GC164" s="48"/>
      <c r="GD164" s="48"/>
      <c r="GE164" s="4"/>
      <c r="GF164" s="4"/>
      <c r="GG164" s="4"/>
      <c r="GH164" s="4"/>
      <c r="GI164" s="4"/>
      <c r="GJ164" s="4"/>
      <c r="GK164" s="4"/>
      <c r="GL164" s="4"/>
      <c r="GM164" s="4"/>
    </row>
    <row r="165" spans="1:217" x14ac:dyDescent="0.25">
      <c r="A165" s="2" t="s">
        <v>422</v>
      </c>
      <c r="B165" s="13" t="s">
        <v>422</v>
      </c>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c r="BJ165" s="28"/>
      <c r="BK165" s="28"/>
      <c r="BL165" s="28"/>
      <c r="BM165" s="28"/>
      <c r="BN165" s="28"/>
      <c r="BO165" s="28"/>
      <c r="BP165" s="28"/>
      <c r="BQ165" s="28"/>
      <c r="BR165" s="28"/>
      <c r="BS165" s="28"/>
      <c r="BT165" s="28"/>
      <c r="BU165" s="28"/>
      <c r="BV165" s="28"/>
      <c r="BW165" s="28"/>
      <c r="BX165" s="28"/>
      <c r="BY165" s="28"/>
      <c r="BZ165" s="28"/>
      <c r="CA165" s="28"/>
      <c r="CB165" s="28"/>
      <c r="CC165" s="28"/>
      <c r="CD165" s="28"/>
      <c r="CE165" s="28"/>
      <c r="CF165" s="28"/>
      <c r="CG165" s="28"/>
      <c r="CH165" s="28"/>
      <c r="CI165" s="28"/>
      <c r="CJ165" s="28"/>
      <c r="CK165" s="28"/>
      <c r="CL165" s="28"/>
      <c r="CM165" s="28"/>
      <c r="CN165" s="28"/>
      <c r="CO165" s="28"/>
      <c r="CP165" s="28"/>
      <c r="CQ165" s="28"/>
      <c r="CR165" s="28"/>
      <c r="CS165" s="28"/>
      <c r="CT165" s="28"/>
      <c r="CU165" s="28"/>
      <c r="CV165" s="28"/>
      <c r="CW165" s="28"/>
      <c r="CX165" s="28"/>
      <c r="CY165" s="28"/>
      <c r="CZ165" s="28"/>
      <c r="DA165" s="28"/>
      <c r="DB165" s="28"/>
      <c r="DC165" s="28"/>
      <c r="DD165" s="28"/>
      <c r="DE165" s="28"/>
      <c r="DF165" s="28"/>
      <c r="DG165" s="28"/>
      <c r="DH165" s="28"/>
      <c r="DI165" s="28"/>
      <c r="DJ165" s="28"/>
      <c r="DK165" s="28"/>
      <c r="DL165" s="28"/>
      <c r="DM165" s="28"/>
      <c r="DN165" s="28"/>
      <c r="DO165" s="28"/>
      <c r="DP165" s="28"/>
      <c r="DQ165" s="28"/>
      <c r="DR165" s="28"/>
      <c r="DS165" s="28"/>
      <c r="DT165" s="28"/>
      <c r="DU165" s="28"/>
      <c r="DV165" s="28"/>
      <c r="DW165" s="28"/>
      <c r="DX165" s="28"/>
      <c r="DY165" s="28"/>
      <c r="DZ165" s="28"/>
      <c r="EA165" s="28"/>
      <c r="EB165" s="28"/>
      <c r="EC165" s="28"/>
      <c r="ED165" s="28"/>
      <c r="EE165" s="28"/>
      <c r="EF165" s="28"/>
      <c r="EG165" s="28"/>
      <c r="EH165" s="28"/>
      <c r="EI165" s="28"/>
      <c r="EJ165" s="28"/>
      <c r="EK165" s="28"/>
      <c r="EL165" s="28"/>
      <c r="EM165" s="28"/>
      <c r="EN165" s="28"/>
      <c r="EO165" s="28"/>
      <c r="EP165" s="28"/>
      <c r="EQ165" s="28"/>
      <c r="ER165" s="28"/>
      <c r="ES165" s="28"/>
      <c r="ET165" s="28"/>
      <c r="EU165" s="28"/>
      <c r="EV165" s="28"/>
      <c r="EW165" s="28"/>
      <c r="EX165" s="28"/>
      <c r="EY165" s="28"/>
      <c r="EZ165" s="28"/>
      <c r="FA165" s="28"/>
      <c r="FB165" s="28"/>
      <c r="FC165" s="28"/>
      <c r="FD165" s="28"/>
      <c r="FE165" s="28"/>
      <c r="FF165" s="28"/>
      <c r="FG165" s="28"/>
      <c r="FH165" s="28"/>
      <c r="FI165" s="28"/>
      <c r="FJ165" s="28"/>
      <c r="FK165" s="28"/>
      <c r="FL165" s="28"/>
      <c r="FM165" s="28"/>
      <c r="FN165" s="28"/>
      <c r="FO165" s="28"/>
      <c r="FP165" s="28"/>
      <c r="FQ165" s="28"/>
      <c r="FR165" s="28"/>
      <c r="FS165" s="28"/>
      <c r="FT165" s="28"/>
      <c r="FU165" s="28"/>
      <c r="FV165" s="28"/>
      <c r="FW165" s="28"/>
      <c r="FX165" s="28"/>
      <c r="FY165" s="48"/>
      <c r="FZ165" s="48"/>
      <c r="GA165" s="48"/>
      <c r="GB165" s="49"/>
      <c r="GC165" s="48"/>
      <c r="GD165" s="48"/>
      <c r="GE165" s="4"/>
      <c r="GF165" s="4"/>
      <c r="GG165" s="4"/>
      <c r="GH165" s="4"/>
      <c r="GI165" s="4"/>
      <c r="GJ165" s="4"/>
      <c r="GK165" s="4"/>
      <c r="GL165" s="4"/>
      <c r="GM165" s="4"/>
    </row>
    <row r="166" spans="1:217" ht="15.6" x14ac:dyDescent="0.3">
      <c r="A166" s="2"/>
      <c r="B166" s="47" t="s">
        <v>498</v>
      </c>
      <c r="C166" s="4"/>
      <c r="D166" s="4"/>
      <c r="E166" s="4"/>
      <c r="F166" s="4"/>
      <c r="G166" s="4"/>
      <c r="H166" s="4"/>
      <c r="I166" s="4"/>
      <c r="J166" s="4"/>
      <c r="K166" s="4"/>
      <c r="L166" s="4"/>
      <c r="M166" s="4"/>
      <c r="N166" s="4"/>
      <c r="O166" s="4"/>
      <c r="P166" s="4"/>
      <c r="Q166" s="4"/>
      <c r="R166" s="4"/>
      <c r="S166" s="4"/>
      <c r="T166" s="4"/>
      <c r="U166" s="4"/>
      <c r="V166" s="4"/>
      <c r="W166" s="21"/>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21"/>
      <c r="FU166" s="4"/>
      <c r="FV166" s="4"/>
      <c r="FW166" s="4"/>
      <c r="FX166" s="4"/>
      <c r="FY166" s="123"/>
      <c r="FZ166" s="16"/>
      <c r="GA166" s="48"/>
      <c r="GB166" s="49"/>
      <c r="GC166" s="48"/>
      <c r="GD166" s="48"/>
      <c r="GE166" s="4"/>
      <c r="GF166" s="4"/>
      <c r="GG166" s="4"/>
      <c r="GH166" s="4"/>
      <c r="GI166" s="4"/>
      <c r="GJ166" s="4"/>
      <c r="GK166" s="4"/>
      <c r="GL166" s="4"/>
      <c r="GM166" s="4"/>
    </row>
    <row r="167" spans="1:217" x14ac:dyDescent="0.25">
      <c r="A167" s="2" t="s">
        <v>499</v>
      </c>
      <c r="B167" s="13" t="s">
        <v>500</v>
      </c>
      <c r="C167" s="111">
        <f t="shared" ref="C167:BN167" si="180">C13+C33</f>
        <v>2340.1</v>
      </c>
      <c r="D167" s="111">
        <f t="shared" si="180"/>
        <v>0</v>
      </c>
      <c r="E167" s="111">
        <f t="shared" si="180"/>
        <v>0</v>
      </c>
      <c r="F167" s="111">
        <f t="shared" si="180"/>
        <v>0</v>
      </c>
      <c r="G167" s="111">
        <f t="shared" si="180"/>
        <v>0</v>
      </c>
      <c r="H167" s="111">
        <f t="shared" si="180"/>
        <v>0</v>
      </c>
      <c r="I167" s="111">
        <f t="shared" si="180"/>
        <v>0</v>
      </c>
      <c r="J167" s="111">
        <f t="shared" si="180"/>
        <v>0</v>
      </c>
      <c r="K167" s="111">
        <f t="shared" si="180"/>
        <v>0</v>
      </c>
      <c r="L167" s="111">
        <f t="shared" si="180"/>
        <v>0</v>
      </c>
      <c r="M167" s="111">
        <f t="shared" si="180"/>
        <v>0</v>
      </c>
      <c r="N167" s="111">
        <f t="shared" si="180"/>
        <v>300</v>
      </c>
      <c r="O167" s="111">
        <f t="shared" si="180"/>
        <v>0</v>
      </c>
      <c r="P167" s="111">
        <f t="shared" si="180"/>
        <v>0</v>
      </c>
      <c r="Q167" s="111">
        <f t="shared" si="180"/>
        <v>0</v>
      </c>
      <c r="R167" s="111">
        <f t="shared" si="180"/>
        <v>1625</v>
      </c>
      <c r="S167" s="111">
        <f t="shared" si="180"/>
        <v>3</v>
      </c>
      <c r="T167" s="111">
        <f t="shared" si="180"/>
        <v>0</v>
      </c>
      <c r="U167" s="111">
        <f t="shared" si="180"/>
        <v>0</v>
      </c>
      <c r="V167" s="111">
        <f t="shared" si="180"/>
        <v>0</v>
      </c>
      <c r="W167" s="26">
        <f t="shared" si="180"/>
        <v>0</v>
      </c>
      <c r="X167" s="111">
        <f t="shared" si="180"/>
        <v>0</v>
      </c>
      <c r="Y167" s="111">
        <f t="shared" si="180"/>
        <v>1907.6</v>
      </c>
      <c r="Z167" s="111">
        <f t="shared" si="180"/>
        <v>0</v>
      </c>
      <c r="AA167" s="111">
        <f t="shared" si="180"/>
        <v>0</v>
      </c>
      <c r="AB167" s="111">
        <f t="shared" si="180"/>
        <v>74</v>
      </c>
      <c r="AC167" s="111">
        <f t="shared" si="180"/>
        <v>0</v>
      </c>
      <c r="AD167" s="111">
        <f t="shared" si="180"/>
        <v>0</v>
      </c>
      <c r="AE167" s="111">
        <f t="shared" si="180"/>
        <v>0</v>
      </c>
      <c r="AF167" s="111">
        <f t="shared" si="180"/>
        <v>0</v>
      </c>
      <c r="AG167" s="111">
        <f t="shared" si="180"/>
        <v>0</v>
      </c>
      <c r="AH167" s="111">
        <f t="shared" si="180"/>
        <v>0</v>
      </c>
      <c r="AI167" s="111">
        <f t="shared" si="180"/>
        <v>0</v>
      </c>
      <c r="AJ167" s="111">
        <f t="shared" si="180"/>
        <v>0</v>
      </c>
      <c r="AK167" s="111">
        <f t="shared" si="180"/>
        <v>0</v>
      </c>
      <c r="AL167" s="111">
        <f t="shared" si="180"/>
        <v>0</v>
      </c>
      <c r="AM167" s="111">
        <f t="shared" si="180"/>
        <v>0</v>
      </c>
      <c r="AN167" s="111">
        <f t="shared" si="180"/>
        <v>0</v>
      </c>
      <c r="AO167" s="111">
        <f t="shared" si="180"/>
        <v>0</v>
      </c>
      <c r="AP167" s="111">
        <f t="shared" si="180"/>
        <v>256</v>
      </c>
      <c r="AQ167" s="111">
        <f t="shared" si="180"/>
        <v>0</v>
      </c>
      <c r="AR167" s="111">
        <f t="shared" si="180"/>
        <v>1919</v>
      </c>
      <c r="AS167" s="111">
        <f t="shared" si="180"/>
        <v>0</v>
      </c>
      <c r="AT167" s="111">
        <f t="shared" si="180"/>
        <v>0</v>
      </c>
      <c r="AU167" s="111">
        <f t="shared" si="180"/>
        <v>0</v>
      </c>
      <c r="AV167" s="111">
        <f t="shared" si="180"/>
        <v>0</v>
      </c>
      <c r="AW167" s="111">
        <f t="shared" si="180"/>
        <v>0</v>
      </c>
      <c r="AX167" s="111">
        <f t="shared" si="180"/>
        <v>0</v>
      </c>
      <c r="AY167" s="111">
        <f t="shared" si="180"/>
        <v>0</v>
      </c>
      <c r="AZ167" s="111">
        <f t="shared" si="180"/>
        <v>0</v>
      </c>
      <c r="BA167" s="111">
        <f t="shared" si="180"/>
        <v>0</v>
      </c>
      <c r="BB167" s="111">
        <f t="shared" si="180"/>
        <v>0</v>
      </c>
      <c r="BC167" s="111">
        <f t="shared" si="180"/>
        <v>267.39999999999998</v>
      </c>
      <c r="BD167" s="111">
        <f t="shared" si="180"/>
        <v>0</v>
      </c>
      <c r="BE167" s="111">
        <f t="shared" si="180"/>
        <v>0</v>
      </c>
      <c r="BF167" s="111">
        <f t="shared" si="180"/>
        <v>890.7</v>
      </c>
      <c r="BG167" s="111">
        <f t="shared" si="180"/>
        <v>0</v>
      </c>
      <c r="BH167" s="111">
        <f t="shared" si="180"/>
        <v>31</v>
      </c>
      <c r="BI167" s="111">
        <f t="shared" si="180"/>
        <v>5</v>
      </c>
      <c r="BJ167" s="111">
        <f t="shared" si="180"/>
        <v>0</v>
      </c>
      <c r="BK167" s="111">
        <f t="shared" si="180"/>
        <v>8607.7999999999993</v>
      </c>
      <c r="BL167" s="111">
        <f t="shared" si="180"/>
        <v>0</v>
      </c>
      <c r="BM167" s="111">
        <f t="shared" si="180"/>
        <v>0</v>
      </c>
      <c r="BN167" s="111">
        <f t="shared" si="180"/>
        <v>0</v>
      </c>
      <c r="BO167" s="111">
        <f t="shared" ref="BO167:DZ167" si="181">BO13+BO33</f>
        <v>0</v>
      </c>
      <c r="BP167" s="111">
        <f t="shared" si="181"/>
        <v>0</v>
      </c>
      <c r="BQ167" s="111">
        <f t="shared" si="181"/>
        <v>0</v>
      </c>
      <c r="BR167" s="111">
        <f t="shared" si="181"/>
        <v>0</v>
      </c>
      <c r="BS167" s="111">
        <f t="shared" si="181"/>
        <v>0</v>
      </c>
      <c r="BT167" s="111">
        <f t="shared" si="181"/>
        <v>0</v>
      </c>
      <c r="BU167" s="111">
        <f t="shared" si="181"/>
        <v>0</v>
      </c>
      <c r="BV167" s="111">
        <f t="shared" si="181"/>
        <v>0</v>
      </c>
      <c r="BW167" s="111">
        <f t="shared" si="181"/>
        <v>0</v>
      </c>
      <c r="BX167" s="111">
        <f t="shared" si="181"/>
        <v>0</v>
      </c>
      <c r="BY167" s="111">
        <f t="shared" si="181"/>
        <v>0</v>
      </c>
      <c r="BZ167" s="111">
        <f t="shared" si="181"/>
        <v>0</v>
      </c>
      <c r="CA167" s="111">
        <f t="shared" si="181"/>
        <v>0</v>
      </c>
      <c r="CB167" s="111">
        <f t="shared" si="181"/>
        <v>286</v>
      </c>
      <c r="CC167" s="111">
        <f t="shared" si="181"/>
        <v>0</v>
      </c>
      <c r="CD167" s="111">
        <f t="shared" si="181"/>
        <v>0</v>
      </c>
      <c r="CE167" s="111">
        <f t="shared" si="181"/>
        <v>0</v>
      </c>
      <c r="CF167" s="111">
        <f t="shared" si="181"/>
        <v>0</v>
      </c>
      <c r="CG167" s="111">
        <f t="shared" si="181"/>
        <v>0</v>
      </c>
      <c r="CH167" s="111">
        <f t="shared" si="181"/>
        <v>0</v>
      </c>
      <c r="CI167" s="111">
        <f t="shared" si="181"/>
        <v>0</v>
      </c>
      <c r="CJ167" s="111">
        <f t="shared" si="181"/>
        <v>0</v>
      </c>
      <c r="CK167" s="111">
        <f t="shared" si="181"/>
        <v>845.1</v>
      </c>
      <c r="CL167" s="111">
        <f t="shared" si="181"/>
        <v>11</v>
      </c>
      <c r="CM167" s="111">
        <f t="shared" si="181"/>
        <v>41</v>
      </c>
      <c r="CN167" s="111">
        <f t="shared" si="181"/>
        <v>279.3</v>
      </c>
      <c r="CO167" s="111">
        <f t="shared" si="181"/>
        <v>0</v>
      </c>
      <c r="CP167" s="111">
        <f t="shared" si="181"/>
        <v>0</v>
      </c>
      <c r="CQ167" s="111">
        <f t="shared" si="181"/>
        <v>0</v>
      </c>
      <c r="CR167" s="111">
        <f t="shared" si="181"/>
        <v>0</v>
      </c>
      <c r="CS167" s="111">
        <f t="shared" si="181"/>
        <v>0</v>
      </c>
      <c r="CT167" s="111">
        <f t="shared" si="181"/>
        <v>0</v>
      </c>
      <c r="CU167" s="111">
        <f t="shared" si="181"/>
        <v>378</v>
      </c>
      <c r="CV167" s="111">
        <f t="shared" si="181"/>
        <v>0</v>
      </c>
      <c r="CW167" s="111">
        <f t="shared" si="181"/>
        <v>0</v>
      </c>
      <c r="CX167" s="111">
        <f t="shared" si="181"/>
        <v>0</v>
      </c>
      <c r="CY167" s="111">
        <f t="shared" si="181"/>
        <v>0</v>
      </c>
      <c r="CZ167" s="111">
        <f t="shared" si="181"/>
        <v>0</v>
      </c>
      <c r="DA167" s="111">
        <f t="shared" si="181"/>
        <v>0</v>
      </c>
      <c r="DB167" s="111">
        <f t="shared" si="181"/>
        <v>0</v>
      </c>
      <c r="DC167" s="111">
        <f t="shared" si="181"/>
        <v>0</v>
      </c>
      <c r="DD167" s="111">
        <f t="shared" si="181"/>
        <v>0</v>
      </c>
      <c r="DE167" s="111">
        <f t="shared" si="181"/>
        <v>0</v>
      </c>
      <c r="DF167" s="111">
        <f t="shared" si="181"/>
        <v>0</v>
      </c>
      <c r="DG167" s="111">
        <f t="shared" si="181"/>
        <v>0</v>
      </c>
      <c r="DH167" s="111">
        <f t="shared" si="181"/>
        <v>0</v>
      </c>
      <c r="DI167" s="111">
        <f t="shared" si="181"/>
        <v>1</v>
      </c>
      <c r="DJ167" s="111">
        <f t="shared" si="181"/>
        <v>1</v>
      </c>
      <c r="DK167" s="111">
        <f t="shared" si="181"/>
        <v>0</v>
      </c>
      <c r="DL167" s="111">
        <f t="shared" si="181"/>
        <v>0</v>
      </c>
      <c r="DM167" s="111">
        <f t="shared" si="181"/>
        <v>0</v>
      </c>
      <c r="DN167" s="111">
        <f t="shared" si="181"/>
        <v>0</v>
      </c>
      <c r="DO167" s="111">
        <f t="shared" si="181"/>
        <v>0</v>
      </c>
      <c r="DP167" s="111">
        <f t="shared" si="181"/>
        <v>0</v>
      </c>
      <c r="DQ167" s="111">
        <f t="shared" si="181"/>
        <v>0</v>
      </c>
      <c r="DR167" s="111">
        <f t="shared" si="181"/>
        <v>0</v>
      </c>
      <c r="DS167" s="111">
        <f t="shared" si="181"/>
        <v>0</v>
      </c>
      <c r="DT167" s="111">
        <f t="shared" si="181"/>
        <v>0</v>
      </c>
      <c r="DU167" s="111">
        <f t="shared" si="181"/>
        <v>0</v>
      </c>
      <c r="DV167" s="111">
        <f t="shared" si="181"/>
        <v>0</v>
      </c>
      <c r="DW167" s="111">
        <f t="shared" si="181"/>
        <v>0</v>
      </c>
      <c r="DX167" s="111">
        <f t="shared" si="181"/>
        <v>0</v>
      </c>
      <c r="DY167" s="111">
        <f t="shared" si="181"/>
        <v>0</v>
      </c>
      <c r="DZ167" s="111">
        <f t="shared" si="181"/>
        <v>0</v>
      </c>
      <c r="EA167" s="111">
        <f t="shared" ref="EA167:FX167" si="182">EA13+EA33</f>
        <v>0</v>
      </c>
      <c r="EB167" s="111">
        <f t="shared" si="182"/>
        <v>0</v>
      </c>
      <c r="EC167" s="111">
        <f t="shared" si="182"/>
        <v>0</v>
      </c>
      <c r="ED167" s="111">
        <f t="shared" si="182"/>
        <v>0</v>
      </c>
      <c r="EE167" s="111">
        <f t="shared" si="182"/>
        <v>0</v>
      </c>
      <c r="EF167" s="111">
        <f t="shared" si="182"/>
        <v>0</v>
      </c>
      <c r="EG167" s="111">
        <f t="shared" si="182"/>
        <v>0</v>
      </c>
      <c r="EH167" s="111">
        <f t="shared" si="182"/>
        <v>0</v>
      </c>
      <c r="EI167" s="111">
        <f t="shared" si="182"/>
        <v>0</v>
      </c>
      <c r="EJ167" s="111">
        <f t="shared" si="182"/>
        <v>220</v>
      </c>
      <c r="EK167" s="111">
        <f t="shared" si="182"/>
        <v>0</v>
      </c>
      <c r="EL167" s="111">
        <f t="shared" si="182"/>
        <v>0</v>
      </c>
      <c r="EM167" s="111">
        <f t="shared" si="182"/>
        <v>0</v>
      </c>
      <c r="EN167" s="111">
        <f t="shared" si="182"/>
        <v>113</v>
      </c>
      <c r="EO167" s="111">
        <f t="shared" si="182"/>
        <v>0</v>
      </c>
      <c r="EP167" s="111">
        <f t="shared" si="182"/>
        <v>0</v>
      </c>
      <c r="EQ167" s="111">
        <f t="shared" si="182"/>
        <v>0</v>
      </c>
      <c r="ER167" s="111">
        <f t="shared" si="182"/>
        <v>0</v>
      </c>
      <c r="ES167" s="111">
        <f t="shared" si="182"/>
        <v>0</v>
      </c>
      <c r="ET167" s="111">
        <f t="shared" si="182"/>
        <v>0</v>
      </c>
      <c r="EU167" s="111">
        <f t="shared" si="182"/>
        <v>0</v>
      </c>
      <c r="EV167" s="111">
        <f t="shared" si="182"/>
        <v>0</v>
      </c>
      <c r="EW167" s="111">
        <f t="shared" si="182"/>
        <v>0</v>
      </c>
      <c r="EX167" s="111">
        <f t="shared" si="182"/>
        <v>0</v>
      </c>
      <c r="EY167" s="111">
        <f t="shared" si="182"/>
        <v>550</v>
      </c>
      <c r="EZ167" s="111">
        <f t="shared" si="182"/>
        <v>0</v>
      </c>
      <c r="FA167" s="111">
        <f t="shared" si="182"/>
        <v>0</v>
      </c>
      <c r="FB167" s="111">
        <f t="shared" si="182"/>
        <v>0</v>
      </c>
      <c r="FC167" s="111">
        <f t="shared" si="182"/>
        <v>0</v>
      </c>
      <c r="FD167" s="111">
        <f t="shared" si="182"/>
        <v>0</v>
      </c>
      <c r="FE167" s="111">
        <f t="shared" si="182"/>
        <v>0</v>
      </c>
      <c r="FF167" s="111">
        <f t="shared" si="182"/>
        <v>0</v>
      </c>
      <c r="FG167" s="111">
        <f t="shared" si="182"/>
        <v>0</v>
      </c>
      <c r="FH167" s="111">
        <f t="shared" si="182"/>
        <v>0</v>
      </c>
      <c r="FI167" s="111">
        <f t="shared" si="182"/>
        <v>0</v>
      </c>
      <c r="FJ167" s="111">
        <f t="shared" si="182"/>
        <v>0</v>
      </c>
      <c r="FK167" s="111">
        <f t="shared" si="182"/>
        <v>0</v>
      </c>
      <c r="FL167" s="111">
        <f t="shared" si="182"/>
        <v>0</v>
      </c>
      <c r="FM167" s="111">
        <f t="shared" si="182"/>
        <v>0</v>
      </c>
      <c r="FN167" s="111">
        <f t="shared" si="182"/>
        <v>0</v>
      </c>
      <c r="FO167" s="111">
        <f t="shared" si="182"/>
        <v>0</v>
      </c>
      <c r="FP167" s="111">
        <f t="shared" si="182"/>
        <v>0</v>
      </c>
      <c r="FQ167" s="111">
        <f t="shared" si="182"/>
        <v>0</v>
      </c>
      <c r="FR167" s="111">
        <f t="shared" si="182"/>
        <v>0</v>
      </c>
      <c r="FS167" s="111">
        <f t="shared" si="182"/>
        <v>0</v>
      </c>
      <c r="FT167" s="26">
        <f t="shared" si="182"/>
        <v>0</v>
      </c>
      <c r="FU167" s="111">
        <f t="shared" si="182"/>
        <v>0</v>
      </c>
      <c r="FV167" s="111">
        <f t="shared" si="182"/>
        <v>0</v>
      </c>
      <c r="FW167" s="111">
        <f t="shared" si="182"/>
        <v>0</v>
      </c>
      <c r="FX167" s="111">
        <f t="shared" si="182"/>
        <v>0</v>
      </c>
      <c r="FY167" s="130"/>
      <c r="FZ167" s="48">
        <f>SUM(C167:FX167)</f>
        <v>20951.999999999996</v>
      </c>
      <c r="GA167" s="48"/>
      <c r="GB167" s="49"/>
      <c r="GC167" s="48"/>
      <c r="GD167" s="48"/>
      <c r="GE167" s="4"/>
      <c r="GF167" s="4"/>
      <c r="GG167" s="4"/>
      <c r="GH167" s="4"/>
      <c r="GI167" s="4"/>
      <c r="GJ167" s="4"/>
      <c r="GK167" s="4"/>
      <c r="GL167" s="4"/>
      <c r="GM167" s="4"/>
    </row>
    <row r="168" spans="1:217" x14ac:dyDescent="0.25">
      <c r="A168" s="2" t="s">
        <v>501</v>
      </c>
      <c r="B168" s="13" t="s">
        <v>502</v>
      </c>
      <c r="C168" s="4">
        <f t="shared" ref="C168:BN168" si="183">C40</f>
        <v>8541</v>
      </c>
      <c r="D168" s="4">
        <f t="shared" si="183"/>
        <v>8541</v>
      </c>
      <c r="E168" s="4">
        <f t="shared" si="183"/>
        <v>8541</v>
      </c>
      <c r="F168" s="4">
        <f t="shared" si="183"/>
        <v>8541</v>
      </c>
      <c r="G168" s="4">
        <f t="shared" si="183"/>
        <v>8541</v>
      </c>
      <c r="H168" s="4">
        <f t="shared" si="183"/>
        <v>8541</v>
      </c>
      <c r="I168" s="4">
        <f t="shared" si="183"/>
        <v>8541</v>
      </c>
      <c r="J168" s="4">
        <f t="shared" si="183"/>
        <v>8541</v>
      </c>
      <c r="K168" s="4">
        <f t="shared" si="183"/>
        <v>8541</v>
      </c>
      <c r="L168" s="4">
        <f t="shared" si="183"/>
        <v>8541</v>
      </c>
      <c r="M168" s="4">
        <f t="shared" si="183"/>
        <v>8541</v>
      </c>
      <c r="N168" s="4">
        <f t="shared" si="183"/>
        <v>8541</v>
      </c>
      <c r="O168" s="4">
        <f t="shared" si="183"/>
        <v>8541</v>
      </c>
      <c r="P168" s="4">
        <f t="shared" si="183"/>
        <v>8541</v>
      </c>
      <c r="Q168" s="4">
        <f t="shared" si="183"/>
        <v>8541</v>
      </c>
      <c r="R168" s="4">
        <f t="shared" si="183"/>
        <v>8541</v>
      </c>
      <c r="S168" s="4">
        <f t="shared" si="183"/>
        <v>8541</v>
      </c>
      <c r="T168" s="4">
        <f t="shared" si="183"/>
        <v>8541</v>
      </c>
      <c r="U168" s="4">
        <f t="shared" si="183"/>
        <v>8541</v>
      </c>
      <c r="V168" s="4">
        <f t="shared" si="183"/>
        <v>8541</v>
      </c>
      <c r="W168" s="4">
        <f t="shared" si="183"/>
        <v>8541</v>
      </c>
      <c r="X168" s="4">
        <f t="shared" si="183"/>
        <v>8541</v>
      </c>
      <c r="Y168" s="4">
        <f t="shared" si="183"/>
        <v>8541</v>
      </c>
      <c r="Z168" s="4">
        <f t="shared" si="183"/>
        <v>8541</v>
      </c>
      <c r="AA168" s="4">
        <f t="shared" si="183"/>
        <v>8541</v>
      </c>
      <c r="AB168" s="4">
        <f t="shared" si="183"/>
        <v>8541</v>
      </c>
      <c r="AC168" s="4">
        <f t="shared" si="183"/>
        <v>8541</v>
      </c>
      <c r="AD168" s="4">
        <f t="shared" si="183"/>
        <v>8541</v>
      </c>
      <c r="AE168" s="4">
        <f t="shared" si="183"/>
        <v>8541</v>
      </c>
      <c r="AF168" s="4">
        <f t="shared" si="183"/>
        <v>8541</v>
      </c>
      <c r="AG168" s="4">
        <f t="shared" si="183"/>
        <v>8541</v>
      </c>
      <c r="AH168" s="4">
        <f t="shared" si="183"/>
        <v>8541</v>
      </c>
      <c r="AI168" s="4">
        <f t="shared" si="183"/>
        <v>8541</v>
      </c>
      <c r="AJ168" s="4">
        <f t="shared" si="183"/>
        <v>8541</v>
      </c>
      <c r="AK168" s="4">
        <f t="shared" si="183"/>
        <v>8541</v>
      </c>
      <c r="AL168" s="4">
        <f t="shared" si="183"/>
        <v>8541</v>
      </c>
      <c r="AM168" s="4">
        <f t="shared" si="183"/>
        <v>8541</v>
      </c>
      <c r="AN168" s="4">
        <f t="shared" si="183"/>
        <v>8541</v>
      </c>
      <c r="AO168" s="4">
        <f t="shared" si="183"/>
        <v>8541</v>
      </c>
      <c r="AP168" s="4">
        <f t="shared" si="183"/>
        <v>8541</v>
      </c>
      <c r="AQ168" s="4">
        <f t="shared" si="183"/>
        <v>8541</v>
      </c>
      <c r="AR168" s="4">
        <f t="shared" si="183"/>
        <v>8541</v>
      </c>
      <c r="AS168" s="4">
        <f t="shared" si="183"/>
        <v>8541</v>
      </c>
      <c r="AT168" s="4">
        <f t="shared" si="183"/>
        <v>8541</v>
      </c>
      <c r="AU168" s="4">
        <f t="shared" si="183"/>
        <v>8541</v>
      </c>
      <c r="AV168" s="4">
        <f t="shared" si="183"/>
        <v>8541</v>
      </c>
      <c r="AW168" s="4">
        <f t="shared" si="183"/>
        <v>8541</v>
      </c>
      <c r="AX168" s="4">
        <f t="shared" si="183"/>
        <v>8541</v>
      </c>
      <c r="AY168" s="4">
        <f t="shared" si="183"/>
        <v>8541</v>
      </c>
      <c r="AZ168" s="4">
        <f t="shared" si="183"/>
        <v>8541</v>
      </c>
      <c r="BA168" s="4">
        <f t="shared" si="183"/>
        <v>8541</v>
      </c>
      <c r="BB168" s="4">
        <f t="shared" si="183"/>
        <v>8541</v>
      </c>
      <c r="BC168" s="4">
        <f t="shared" si="183"/>
        <v>8541</v>
      </c>
      <c r="BD168" s="4">
        <f t="shared" si="183"/>
        <v>8541</v>
      </c>
      <c r="BE168" s="4">
        <f t="shared" si="183"/>
        <v>8541</v>
      </c>
      <c r="BF168" s="4">
        <f t="shared" si="183"/>
        <v>8541</v>
      </c>
      <c r="BG168" s="4">
        <f t="shared" si="183"/>
        <v>8541</v>
      </c>
      <c r="BH168" s="4">
        <f t="shared" si="183"/>
        <v>8541</v>
      </c>
      <c r="BI168" s="4">
        <f t="shared" si="183"/>
        <v>8541</v>
      </c>
      <c r="BJ168" s="4">
        <f t="shared" si="183"/>
        <v>8541</v>
      </c>
      <c r="BK168" s="4">
        <f t="shared" si="183"/>
        <v>8541</v>
      </c>
      <c r="BL168" s="4">
        <f t="shared" si="183"/>
        <v>8541</v>
      </c>
      <c r="BM168" s="4">
        <f t="shared" si="183"/>
        <v>8541</v>
      </c>
      <c r="BN168" s="4">
        <f t="shared" si="183"/>
        <v>8541</v>
      </c>
      <c r="BO168" s="4">
        <f t="shared" ref="BO168:DZ168" si="184">BO40</f>
        <v>8541</v>
      </c>
      <c r="BP168" s="4">
        <f t="shared" si="184"/>
        <v>8541</v>
      </c>
      <c r="BQ168" s="4">
        <f t="shared" si="184"/>
        <v>8541</v>
      </c>
      <c r="BR168" s="4">
        <f t="shared" si="184"/>
        <v>8541</v>
      </c>
      <c r="BS168" s="4">
        <f t="shared" si="184"/>
        <v>8541</v>
      </c>
      <c r="BT168" s="4">
        <f t="shared" si="184"/>
        <v>8541</v>
      </c>
      <c r="BU168" s="4">
        <f t="shared" si="184"/>
        <v>8541</v>
      </c>
      <c r="BV168" s="4">
        <f t="shared" si="184"/>
        <v>8541</v>
      </c>
      <c r="BW168" s="4">
        <f t="shared" si="184"/>
        <v>8541</v>
      </c>
      <c r="BX168" s="4">
        <f t="shared" si="184"/>
        <v>8541</v>
      </c>
      <c r="BY168" s="4">
        <f t="shared" si="184"/>
        <v>8541</v>
      </c>
      <c r="BZ168" s="4">
        <f t="shared" si="184"/>
        <v>8541</v>
      </c>
      <c r="CA168" s="4">
        <f t="shared" si="184"/>
        <v>8541</v>
      </c>
      <c r="CB168" s="4">
        <f t="shared" si="184"/>
        <v>8541</v>
      </c>
      <c r="CC168" s="4">
        <f t="shared" si="184"/>
        <v>8541</v>
      </c>
      <c r="CD168" s="4">
        <f t="shared" si="184"/>
        <v>8541</v>
      </c>
      <c r="CE168" s="4">
        <f t="shared" si="184"/>
        <v>8541</v>
      </c>
      <c r="CF168" s="4">
        <f t="shared" si="184"/>
        <v>8541</v>
      </c>
      <c r="CG168" s="4">
        <f t="shared" si="184"/>
        <v>8541</v>
      </c>
      <c r="CH168" s="4">
        <f t="shared" si="184"/>
        <v>8541</v>
      </c>
      <c r="CI168" s="4">
        <f t="shared" si="184"/>
        <v>8541</v>
      </c>
      <c r="CJ168" s="4">
        <f t="shared" si="184"/>
        <v>8541</v>
      </c>
      <c r="CK168" s="4">
        <f t="shared" si="184"/>
        <v>8541</v>
      </c>
      <c r="CL168" s="4">
        <f t="shared" si="184"/>
        <v>8541</v>
      </c>
      <c r="CM168" s="4">
        <f t="shared" si="184"/>
        <v>8541</v>
      </c>
      <c r="CN168" s="4">
        <f t="shared" si="184"/>
        <v>8541</v>
      </c>
      <c r="CO168" s="4">
        <f t="shared" si="184"/>
        <v>8541</v>
      </c>
      <c r="CP168" s="4">
        <f t="shared" si="184"/>
        <v>8541</v>
      </c>
      <c r="CQ168" s="4">
        <f t="shared" si="184"/>
        <v>8541</v>
      </c>
      <c r="CR168" s="4">
        <f t="shared" si="184"/>
        <v>8541</v>
      </c>
      <c r="CS168" s="4">
        <f t="shared" si="184"/>
        <v>8541</v>
      </c>
      <c r="CT168" s="4">
        <f t="shared" si="184"/>
        <v>8541</v>
      </c>
      <c r="CU168" s="4">
        <f t="shared" si="184"/>
        <v>8541</v>
      </c>
      <c r="CV168" s="4">
        <f t="shared" si="184"/>
        <v>8541</v>
      </c>
      <c r="CW168" s="4">
        <f t="shared" si="184"/>
        <v>8541</v>
      </c>
      <c r="CX168" s="4">
        <f t="shared" si="184"/>
        <v>8541</v>
      </c>
      <c r="CY168" s="4">
        <f t="shared" si="184"/>
        <v>8541</v>
      </c>
      <c r="CZ168" s="4">
        <f t="shared" si="184"/>
        <v>8541</v>
      </c>
      <c r="DA168" s="4">
        <f t="shared" si="184"/>
        <v>8541</v>
      </c>
      <c r="DB168" s="4">
        <f t="shared" si="184"/>
        <v>8541</v>
      </c>
      <c r="DC168" s="4">
        <f t="shared" si="184"/>
        <v>8541</v>
      </c>
      <c r="DD168" s="4">
        <f t="shared" si="184"/>
        <v>8541</v>
      </c>
      <c r="DE168" s="4">
        <f t="shared" si="184"/>
        <v>8541</v>
      </c>
      <c r="DF168" s="4">
        <f t="shared" si="184"/>
        <v>8541</v>
      </c>
      <c r="DG168" s="4">
        <f t="shared" si="184"/>
        <v>8541</v>
      </c>
      <c r="DH168" s="4">
        <f t="shared" si="184"/>
        <v>8541</v>
      </c>
      <c r="DI168" s="4">
        <f t="shared" si="184"/>
        <v>8541</v>
      </c>
      <c r="DJ168" s="4">
        <f t="shared" si="184"/>
        <v>8541</v>
      </c>
      <c r="DK168" s="4">
        <f t="shared" si="184"/>
        <v>8541</v>
      </c>
      <c r="DL168" s="4">
        <f t="shared" si="184"/>
        <v>8541</v>
      </c>
      <c r="DM168" s="4">
        <f t="shared" si="184"/>
        <v>8541</v>
      </c>
      <c r="DN168" s="4">
        <f t="shared" si="184"/>
        <v>8541</v>
      </c>
      <c r="DO168" s="4">
        <f t="shared" si="184"/>
        <v>8541</v>
      </c>
      <c r="DP168" s="4">
        <f t="shared" si="184"/>
        <v>8541</v>
      </c>
      <c r="DQ168" s="4">
        <f t="shared" si="184"/>
        <v>8541</v>
      </c>
      <c r="DR168" s="4">
        <f t="shared" si="184"/>
        <v>8541</v>
      </c>
      <c r="DS168" s="4">
        <f t="shared" si="184"/>
        <v>8541</v>
      </c>
      <c r="DT168" s="4">
        <f t="shared" si="184"/>
        <v>8541</v>
      </c>
      <c r="DU168" s="4">
        <f t="shared" si="184"/>
        <v>8541</v>
      </c>
      <c r="DV168" s="4">
        <f t="shared" si="184"/>
        <v>8541</v>
      </c>
      <c r="DW168" s="4">
        <f t="shared" si="184"/>
        <v>8541</v>
      </c>
      <c r="DX168" s="4">
        <f t="shared" si="184"/>
        <v>8541</v>
      </c>
      <c r="DY168" s="4">
        <f t="shared" si="184"/>
        <v>8541</v>
      </c>
      <c r="DZ168" s="4">
        <f t="shared" si="184"/>
        <v>8541</v>
      </c>
      <c r="EA168" s="4">
        <f t="shared" ref="EA168:FX168" si="185">EA40</f>
        <v>8541</v>
      </c>
      <c r="EB168" s="4">
        <f t="shared" si="185"/>
        <v>8541</v>
      </c>
      <c r="EC168" s="4">
        <f t="shared" si="185"/>
        <v>8541</v>
      </c>
      <c r="ED168" s="4">
        <f t="shared" si="185"/>
        <v>8541</v>
      </c>
      <c r="EE168" s="4">
        <f t="shared" si="185"/>
        <v>8541</v>
      </c>
      <c r="EF168" s="4">
        <f t="shared" si="185"/>
        <v>8541</v>
      </c>
      <c r="EG168" s="4">
        <f t="shared" si="185"/>
        <v>8541</v>
      </c>
      <c r="EH168" s="4">
        <f t="shared" si="185"/>
        <v>8541</v>
      </c>
      <c r="EI168" s="4">
        <f t="shared" si="185"/>
        <v>8541</v>
      </c>
      <c r="EJ168" s="4">
        <f t="shared" si="185"/>
        <v>8541</v>
      </c>
      <c r="EK168" s="4">
        <f t="shared" si="185"/>
        <v>8541</v>
      </c>
      <c r="EL168" s="4">
        <f t="shared" si="185"/>
        <v>8541</v>
      </c>
      <c r="EM168" s="4">
        <f t="shared" si="185"/>
        <v>8541</v>
      </c>
      <c r="EN168" s="4">
        <f t="shared" si="185"/>
        <v>8541</v>
      </c>
      <c r="EO168" s="4">
        <f t="shared" si="185"/>
        <v>8541</v>
      </c>
      <c r="EP168" s="4">
        <f t="shared" si="185"/>
        <v>8541</v>
      </c>
      <c r="EQ168" s="4">
        <f t="shared" si="185"/>
        <v>8541</v>
      </c>
      <c r="ER168" s="4">
        <f t="shared" si="185"/>
        <v>8541</v>
      </c>
      <c r="ES168" s="4">
        <f t="shared" si="185"/>
        <v>8541</v>
      </c>
      <c r="ET168" s="4">
        <f t="shared" si="185"/>
        <v>8541</v>
      </c>
      <c r="EU168" s="4">
        <f t="shared" si="185"/>
        <v>8541</v>
      </c>
      <c r="EV168" s="4">
        <f t="shared" si="185"/>
        <v>8541</v>
      </c>
      <c r="EW168" s="4">
        <f t="shared" si="185"/>
        <v>8541</v>
      </c>
      <c r="EX168" s="4">
        <f t="shared" si="185"/>
        <v>8541</v>
      </c>
      <c r="EY168" s="4">
        <f t="shared" si="185"/>
        <v>8541</v>
      </c>
      <c r="EZ168" s="4">
        <f t="shared" si="185"/>
        <v>8541</v>
      </c>
      <c r="FA168" s="4">
        <f t="shared" si="185"/>
        <v>8541</v>
      </c>
      <c r="FB168" s="4">
        <f t="shared" si="185"/>
        <v>8541</v>
      </c>
      <c r="FC168" s="4">
        <f t="shared" si="185"/>
        <v>8541</v>
      </c>
      <c r="FD168" s="4">
        <f t="shared" si="185"/>
        <v>8541</v>
      </c>
      <c r="FE168" s="4">
        <f t="shared" si="185"/>
        <v>8541</v>
      </c>
      <c r="FF168" s="4">
        <f t="shared" si="185"/>
        <v>8541</v>
      </c>
      <c r="FG168" s="4">
        <f t="shared" si="185"/>
        <v>8541</v>
      </c>
      <c r="FH168" s="4">
        <f t="shared" si="185"/>
        <v>8541</v>
      </c>
      <c r="FI168" s="4">
        <f t="shared" si="185"/>
        <v>8541</v>
      </c>
      <c r="FJ168" s="4">
        <f t="shared" si="185"/>
        <v>8541</v>
      </c>
      <c r="FK168" s="4">
        <f t="shared" si="185"/>
        <v>8541</v>
      </c>
      <c r="FL168" s="4">
        <f t="shared" si="185"/>
        <v>8541</v>
      </c>
      <c r="FM168" s="4">
        <f t="shared" si="185"/>
        <v>8541</v>
      </c>
      <c r="FN168" s="4">
        <f t="shared" si="185"/>
        <v>8541</v>
      </c>
      <c r="FO168" s="4">
        <f t="shared" si="185"/>
        <v>8541</v>
      </c>
      <c r="FP168" s="4">
        <f t="shared" si="185"/>
        <v>8541</v>
      </c>
      <c r="FQ168" s="4">
        <f t="shared" si="185"/>
        <v>8541</v>
      </c>
      <c r="FR168" s="4">
        <f t="shared" si="185"/>
        <v>8541</v>
      </c>
      <c r="FS168" s="4">
        <f t="shared" si="185"/>
        <v>8541</v>
      </c>
      <c r="FT168" s="21">
        <f t="shared" si="185"/>
        <v>8541</v>
      </c>
      <c r="FU168" s="4">
        <f t="shared" si="185"/>
        <v>8541</v>
      </c>
      <c r="FV168" s="4">
        <f t="shared" si="185"/>
        <v>8541</v>
      </c>
      <c r="FW168" s="4">
        <f t="shared" si="185"/>
        <v>8541</v>
      </c>
      <c r="FX168" s="4">
        <f t="shared" si="185"/>
        <v>8541</v>
      </c>
      <c r="FY168" s="4"/>
      <c r="FZ168" s="4">
        <f>FZ39</f>
        <v>0</v>
      </c>
      <c r="GA168" s="48"/>
      <c r="GB168" s="15"/>
      <c r="GC168" s="16"/>
      <c r="GD168" s="16"/>
      <c r="GE168" s="39"/>
      <c r="GF168" s="39"/>
      <c r="GG168" s="4"/>
      <c r="GH168" s="4"/>
      <c r="GI168" s="4"/>
      <c r="GJ168" s="4"/>
      <c r="GK168" s="4"/>
      <c r="GL168" s="4"/>
      <c r="GM168" s="4"/>
    </row>
    <row r="169" spans="1:217" x14ac:dyDescent="0.25">
      <c r="A169" s="2" t="s">
        <v>503</v>
      </c>
      <c r="B169" s="13" t="s">
        <v>504</v>
      </c>
      <c r="C169" s="4">
        <f t="shared" ref="C169:BN169" si="186">ROUND(C168*C167,2)</f>
        <v>19986794.100000001</v>
      </c>
      <c r="D169" s="4">
        <f t="shared" si="186"/>
        <v>0</v>
      </c>
      <c r="E169" s="4">
        <f t="shared" si="186"/>
        <v>0</v>
      </c>
      <c r="F169" s="4">
        <f t="shared" si="186"/>
        <v>0</v>
      </c>
      <c r="G169" s="4">
        <f t="shared" si="186"/>
        <v>0</v>
      </c>
      <c r="H169" s="4">
        <f t="shared" si="186"/>
        <v>0</v>
      </c>
      <c r="I169" s="4">
        <f t="shared" si="186"/>
        <v>0</v>
      </c>
      <c r="J169" s="4">
        <f t="shared" si="186"/>
        <v>0</v>
      </c>
      <c r="K169" s="4">
        <f t="shared" si="186"/>
        <v>0</v>
      </c>
      <c r="L169" s="4">
        <f t="shared" si="186"/>
        <v>0</v>
      </c>
      <c r="M169" s="4">
        <f t="shared" si="186"/>
        <v>0</v>
      </c>
      <c r="N169" s="4">
        <f t="shared" si="186"/>
        <v>2562300</v>
      </c>
      <c r="O169" s="4">
        <f t="shared" si="186"/>
        <v>0</v>
      </c>
      <c r="P169" s="4">
        <f t="shared" si="186"/>
        <v>0</v>
      </c>
      <c r="Q169" s="4">
        <f t="shared" si="186"/>
        <v>0</v>
      </c>
      <c r="R169" s="4">
        <f t="shared" si="186"/>
        <v>13879125</v>
      </c>
      <c r="S169" s="4">
        <f t="shared" si="186"/>
        <v>25623</v>
      </c>
      <c r="T169" s="4">
        <f t="shared" si="186"/>
        <v>0</v>
      </c>
      <c r="U169" s="4">
        <f t="shared" si="186"/>
        <v>0</v>
      </c>
      <c r="V169" s="4">
        <f t="shared" si="186"/>
        <v>0</v>
      </c>
      <c r="W169" s="21">
        <f t="shared" si="186"/>
        <v>0</v>
      </c>
      <c r="X169" s="4">
        <f t="shared" si="186"/>
        <v>0</v>
      </c>
      <c r="Y169" s="4">
        <f t="shared" si="186"/>
        <v>16292811.6</v>
      </c>
      <c r="Z169" s="4">
        <f t="shared" si="186"/>
        <v>0</v>
      </c>
      <c r="AA169" s="4">
        <f t="shared" si="186"/>
        <v>0</v>
      </c>
      <c r="AB169" s="4">
        <f t="shared" si="186"/>
        <v>632034</v>
      </c>
      <c r="AC169" s="4">
        <f t="shared" si="186"/>
        <v>0</v>
      </c>
      <c r="AD169" s="4">
        <f t="shared" si="186"/>
        <v>0</v>
      </c>
      <c r="AE169" s="4">
        <f t="shared" si="186"/>
        <v>0</v>
      </c>
      <c r="AF169" s="4">
        <f t="shared" si="186"/>
        <v>0</v>
      </c>
      <c r="AG169" s="4">
        <f t="shared" si="186"/>
        <v>0</v>
      </c>
      <c r="AH169" s="4">
        <f t="shared" si="186"/>
        <v>0</v>
      </c>
      <c r="AI169" s="4">
        <f t="shared" si="186"/>
        <v>0</v>
      </c>
      <c r="AJ169" s="4">
        <f t="shared" si="186"/>
        <v>0</v>
      </c>
      <c r="AK169" s="4">
        <f t="shared" si="186"/>
        <v>0</v>
      </c>
      <c r="AL169" s="4">
        <f t="shared" si="186"/>
        <v>0</v>
      </c>
      <c r="AM169" s="4">
        <f t="shared" si="186"/>
        <v>0</v>
      </c>
      <c r="AN169" s="4">
        <f t="shared" si="186"/>
        <v>0</v>
      </c>
      <c r="AO169" s="4">
        <f t="shared" si="186"/>
        <v>0</v>
      </c>
      <c r="AP169" s="4">
        <f t="shared" si="186"/>
        <v>2186496</v>
      </c>
      <c r="AQ169" s="4">
        <f t="shared" si="186"/>
        <v>0</v>
      </c>
      <c r="AR169" s="4">
        <f t="shared" si="186"/>
        <v>16390179</v>
      </c>
      <c r="AS169" s="4">
        <f t="shared" si="186"/>
        <v>0</v>
      </c>
      <c r="AT169" s="4">
        <f t="shared" si="186"/>
        <v>0</v>
      </c>
      <c r="AU169" s="4">
        <f t="shared" si="186"/>
        <v>0</v>
      </c>
      <c r="AV169" s="4">
        <f t="shared" si="186"/>
        <v>0</v>
      </c>
      <c r="AW169" s="4">
        <f t="shared" si="186"/>
        <v>0</v>
      </c>
      <c r="AX169" s="4">
        <f t="shared" si="186"/>
        <v>0</v>
      </c>
      <c r="AY169" s="4">
        <f t="shared" si="186"/>
        <v>0</v>
      </c>
      <c r="AZ169" s="4">
        <f t="shared" si="186"/>
        <v>0</v>
      </c>
      <c r="BA169" s="4">
        <f t="shared" si="186"/>
        <v>0</v>
      </c>
      <c r="BB169" s="4">
        <f t="shared" si="186"/>
        <v>0</v>
      </c>
      <c r="BC169" s="4">
        <f t="shared" si="186"/>
        <v>2283863.4</v>
      </c>
      <c r="BD169" s="4">
        <f t="shared" si="186"/>
        <v>0</v>
      </c>
      <c r="BE169" s="4">
        <f t="shared" si="186"/>
        <v>0</v>
      </c>
      <c r="BF169" s="4">
        <f t="shared" si="186"/>
        <v>7607468.7000000002</v>
      </c>
      <c r="BG169" s="4">
        <f t="shared" si="186"/>
        <v>0</v>
      </c>
      <c r="BH169" s="4">
        <f t="shared" si="186"/>
        <v>264771</v>
      </c>
      <c r="BI169" s="4">
        <f t="shared" si="186"/>
        <v>42705</v>
      </c>
      <c r="BJ169" s="4">
        <f t="shared" si="186"/>
        <v>0</v>
      </c>
      <c r="BK169" s="4">
        <f t="shared" si="186"/>
        <v>73519219.799999997</v>
      </c>
      <c r="BL169" s="4">
        <f t="shared" si="186"/>
        <v>0</v>
      </c>
      <c r="BM169" s="4">
        <f t="shared" si="186"/>
        <v>0</v>
      </c>
      <c r="BN169" s="4">
        <f t="shared" si="186"/>
        <v>0</v>
      </c>
      <c r="BO169" s="4">
        <f t="shared" ref="BO169:DZ169" si="187">ROUND(BO168*BO167,2)</f>
        <v>0</v>
      </c>
      <c r="BP169" s="4">
        <f t="shared" si="187"/>
        <v>0</v>
      </c>
      <c r="BQ169" s="4">
        <f t="shared" si="187"/>
        <v>0</v>
      </c>
      <c r="BR169" s="4">
        <f t="shared" si="187"/>
        <v>0</v>
      </c>
      <c r="BS169" s="4">
        <f t="shared" si="187"/>
        <v>0</v>
      </c>
      <c r="BT169" s="4">
        <f t="shared" si="187"/>
        <v>0</v>
      </c>
      <c r="BU169" s="4">
        <f t="shared" si="187"/>
        <v>0</v>
      </c>
      <c r="BV169" s="4">
        <f t="shared" si="187"/>
        <v>0</v>
      </c>
      <c r="BW169" s="4">
        <f t="shared" si="187"/>
        <v>0</v>
      </c>
      <c r="BX169" s="4">
        <f t="shared" si="187"/>
        <v>0</v>
      </c>
      <c r="BY169" s="4">
        <f t="shared" si="187"/>
        <v>0</v>
      </c>
      <c r="BZ169" s="4">
        <f t="shared" si="187"/>
        <v>0</v>
      </c>
      <c r="CA169" s="4">
        <f t="shared" si="187"/>
        <v>0</v>
      </c>
      <c r="CB169" s="4">
        <f t="shared" si="187"/>
        <v>2442726</v>
      </c>
      <c r="CC169" s="4">
        <f t="shared" si="187"/>
        <v>0</v>
      </c>
      <c r="CD169" s="4">
        <f t="shared" si="187"/>
        <v>0</v>
      </c>
      <c r="CE169" s="4">
        <f t="shared" si="187"/>
        <v>0</v>
      </c>
      <c r="CF169" s="4">
        <f t="shared" si="187"/>
        <v>0</v>
      </c>
      <c r="CG169" s="4">
        <f t="shared" si="187"/>
        <v>0</v>
      </c>
      <c r="CH169" s="4">
        <f t="shared" si="187"/>
        <v>0</v>
      </c>
      <c r="CI169" s="4">
        <f t="shared" si="187"/>
        <v>0</v>
      </c>
      <c r="CJ169" s="4">
        <f t="shared" si="187"/>
        <v>0</v>
      </c>
      <c r="CK169" s="4">
        <f t="shared" si="187"/>
        <v>7217999.0999999996</v>
      </c>
      <c r="CL169" s="4">
        <f t="shared" si="187"/>
        <v>93951</v>
      </c>
      <c r="CM169" s="4">
        <f t="shared" si="187"/>
        <v>350181</v>
      </c>
      <c r="CN169" s="4">
        <f t="shared" si="187"/>
        <v>2385501.2999999998</v>
      </c>
      <c r="CO169" s="4">
        <f t="shared" si="187"/>
        <v>0</v>
      </c>
      <c r="CP169" s="4">
        <f t="shared" si="187"/>
        <v>0</v>
      </c>
      <c r="CQ169" s="4">
        <f t="shared" si="187"/>
        <v>0</v>
      </c>
      <c r="CR169" s="4">
        <f t="shared" si="187"/>
        <v>0</v>
      </c>
      <c r="CS169" s="4">
        <f t="shared" si="187"/>
        <v>0</v>
      </c>
      <c r="CT169" s="4">
        <f t="shared" si="187"/>
        <v>0</v>
      </c>
      <c r="CU169" s="4">
        <f t="shared" si="187"/>
        <v>3228498</v>
      </c>
      <c r="CV169" s="4">
        <f t="shared" si="187"/>
        <v>0</v>
      </c>
      <c r="CW169" s="4">
        <f t="shared" si="187"/>
        <v>0</v>
      </c>
      <c r="CX169" s="4">
        <f t="shared" si="187"/>
        <v>0</v>
      </c>
      <c r="CY169" s="4">
        <f t="shared" si="187"/>
        <v>0</v>
      </c>
      <c r="CZ169" s="4">
        <f t="shared" si="187"/>
        <v>0</v>
      </c>
      <c r="DA169" s="4">
        <f t="shared" si="187"/>
        <v>0</v>
      </c>
      <c r="DB169" s="4">
        <f t="shared" si="187"/>
        <v>0</v>
      </c>
      <c r="DC169" s="4">
        <f t="shared" si="187"/>
        <v>0</v>
      </c>
      <c r="DD169" s="4">
        <f t="shared" si="187"/>
        <v>0</v>
      </c>
      <c r="DE169" s="4">
        <f t="shared" si="187"/>
        <v>0</v>
      </c>
      <c r="DF169" s="4">
        <f t="shared" si="187"/>
        <v>0</v>
      </c>
      <c r="DG169" s="4">
        <f t="shared" si="187"/>
        <v>0</v>
      </c>
      <c r="DH169" s="4">
        <f t="shared" si="187"/>
        <v>0</v>
      </c>
      <c r="DI169" s="4">
        <f t="shared" si="187"/>
        <v>8541</v>
      </c>
      <c r="DJ169" s="4">
        <f t="shared" si="187"/>
        <v>8541</v>
      </c>
      <c r="DK169" s="4">
        <f t="shared" si="187"/>
        <v>0</v>
      </c>
      <c r="DL169" s="4">
        <f t="shared" si="187"/>
        <v>0</v>
      </c>
      <c r="DM169" s="4">
        <f t="shared" si="187"/>
        <v>0</v>
      </c>
      <c r="DN169" s="4">
        <f t="shared" si="187"/>
        <v>0</v>
      </c>
      <c r="DO169" s="4">
        <f t="shared" si="187"/>
        <v>0</v>
      </c>
      <c r="DP169" s="4">
        <f t="shared" si="187"/>
        <v>0</v>
      </c>
      <c r="DQ169" s="4">
        <f t="shared" si="187"/>
        <v>0</v>
      </c>
      <c r="DR169" s="4">
        <f t="shared" si="187"/>
        <v>0</v>
      </c>
      <c r="DS169" s="4">
        <f t="shared" si="187"/>
        <v>0</v>
      </c>
      <c r="DT169" s="4">
        <f t="shared" si="187"/>
        <v>0</v>
      </c>
      <c r="DU169" s="4">
        <f t="shared" si="187"/>
        <v>0</v>
      </c>
      <c r="DV169" s="4">
        <f t="shared" si="187"/>
        <v>0</v>
      </c>
      <c r="DW169" s="4">
        <f t="shared" si="187"/>
        <v>0</v>
      </c>
      <c r="DX169" s="4">
        <f t="shared" si="187"/>
        <v>0</v>
      </c>
      <c r="DY169" s="4">
        <f t="shared" si="187"/>
        <v>0</v>
      </c>
      <c r="DZ169" s="4">
        <f t="shared" si="187"/>
        <v>0</v>
      </c>
      <c r="EA169" s="4">
        <f t="shared" ref="EA169:FX169" si="188">ROUND(EA168*EA167,2)</f>
        <v>0</v>
      </c>
      <c r="EB169" s="4">
        <f t="shared" si="188"/>
        <v>0</v>
      </c>
      <c r="EC169" s="4">
        <f t="shared" si="188"/>
        <v>0</v>
      </c>
      <c r="ED169" s="4">
        <f t="shared" si="188"/>
        <v>0</v>
      </c>
      <c r="EE169" s="4">
        <f t="shared" si="188"/>
        <v>0</v>
      </c>
      <c r="EF169" s="4">
        <f t="shared" si="188"/>
        <v>0</v>
      </c>
      <c r="EG169" s="4">
        <f t="shared" si="188"/>
        <v>0</v>
      </c>
      <c r="EH169" s="4">
        <f t="shared" si="188"/>
        <v>0</v>
      </c>
      <c r="EI169" s="4">
        <f t="shared" si="188"/>
        <v>0</v>
      </c>
      <c r="EJ169" s="4">
        <f t="shared" si="188"/>
        <v>1879020</v>
      </c>
      <c r="EK169" s="4">
        <f t="shared" si="188"/>
        <v>0</v>
      </c>
      <c r="EL169" s="4">
        <f t="shared" si="188"/>
        <v>0</v>
      </c>
      <c r="EM169" s="4">
        <f t="shared" si="188"/>
        <v>0</v>
      </c>
      <c r="EN169" s="4">
        <f t="shared" si="188"/>
        <v>965133</v>
      </c>
      <c r="EO169" s="4">
        <f t="shared" si="188"/>
        <v>0</v>
      </c>
      <c r="EP169" s="4">
        <f t="shared" si="188"/>
        <v>0</v>
      </c>
      <c r="EQ169" s="4">
        <f t="shared" si="188"/>
        <v>0</v>
      </c>
      <c r="ER169" s="4">
        <f t="shared" si="188"/>
        <v>0</v>
      </c>
      <c r="ES169" s="4">
        <f t="shared" si="188"/>
        <v>0</v>
      </c>
      <c r="ET169" s="4">
        <f t="shared" si="188"/>
        <v>0</v>
      </c>
      <c r="EU169" s="4">
        <f t="shared" si="188"/>
        <v>0</v>
      </c>
      <c r="EV169" s="4">
        <f t="shared" si="188"/>
        <v>0</v>
      </c>
      <c r="EW169" s="4">
        <f t="shared" si="188"/>
        <v>0</v>
      </c>
      <c r="EX169" s="4">
        <f t="shared" si="188"/>
        <v>0</v>
      </c>
      <c r="EY169" s="4">
        <f t="shared" si="188"/>
        <v>4697550</v>
      </c>
      <c r="EZ169" s="4">
        <f t="shared" si="188"/>
        <v>0</v>
      </c>
      <c r="FA169" s="4">
        <f t="shared" si="188"/>
        <v>0</v>
      </c>
      <c r="FB169" s="4">
        <f t="shared" si="188"/>
        <v>0</v>
      </c>
      <c r="FC169" s="4">
        <f t="shared" si="188"/>
        <v>0</v>
      </c>
      <c r="FD169" s="4">
        <f t="shared" si="188"/>
        <v>0</v>
      </c>
      <c r="FE169" s="4">
        <f t="shared" si="188"/>
        <v>0</v>
      </c>
      <c r="FF169" s="4">
        <f t="shared" si="188"/>
        <v>0</v>
      </c>
      <c r="FG169" s="4">
        <f t="shared" si="188"/>
        <v>0</v>
      </c>
      <c r="FH169" s="4">
        <f t="shared" si="188"/>
        <v>0</v>
      </c>
      <c r="FI169" s="4">
        <f t="shared" si="188"/>
        <v>0</v>
      </c>
      <c r="FJ169" s="4">
        <f t="shared" si="188"/>
        <v>0</v>
      </c>
      <c r="FK169" s="4">
        <f t="shared" si="188"/>
        <v>0</v>
      </c>
      <c r="FL169" s="4">
        <f t="shared" si="188"/>
        <v>0</v>
      </c>
      <c r="FM169" s="4">
        <f t="shared" si="188"/>
        <v>0</v>
      </c>
      <c r="FN169" s="4">
        <f t="shared" si="188"/>
        <v>0</v>
      </c>
      <c r="FO169" s="4">
        <f t="shared" si="188"/>
        <v>0</v>
      </c>
      <c r="FP169" s="4">
        <f t="shared" si="188"/>
        <v>0</v>
      </c>
      <c r="FQ169" s="4">
        <f t="shared" si="188"/>
        <v>0</v>
      </c>
      <c r="FR169" s="4">
        <f t="shared" si="188"/>
        <v>0</v>
      </c>
      <c r="FS169" s="4">
        <f t="shared" si="188"/>
        <v>0</v>
      </c>
      <c r="FT169" s="21">
        <f t="shared" si="188"/>
        <v>0</v>
      </c>
      <c r="FU169" s="4">
        <f t="shared" si="188"/>
        <v>0</v>
      </c>
      <c r="FV169" s="4">
        <f t="shared" si="188"/>
        <v>0</v>
      </c>
      <c r="FW169" s="4">
        <f t="shared" si="188"/>
        <v>0</v>
      </c>
      <c r="FX169" s="4">
        <f t="shared" si="188"/>
        <v>0</v>
      </c>
      <c r="FY169" s="111">
        <v>0</v>
      </c>
      <c r="FZ169" s="48">
        <f>SUM(C169:FX169)</f>
        <v>178951032.00000003</v>
      </c>
      <c r="GA169" s="48"/>
      <c r="GB169" s="9"/>
      <c r="GC169" s="131"/>
      <c r="GD169" s="131"/>
      <c r="GE169" s="130"/>
      <c r="GF169" s="130"/>
      <c r="GG169" s="4"/>
      <c r="GH169" s="4"/>
      <c r="GI169" s="4"/>
      <c r="GJ169" s="4"/>
      <c r="GK169" s="4"/>
      <c r="GL169" s="4"/>
      <c r="GM169" s="4"/>
    </row>
    <row r="170" spans="1:217" x14ac:dyDescent="0.25">
      <c r="A170" s="2"/>
      <c r="B170" s="13"/>
      <c r="C170" s="4"/>
      <c r="D170" s="4"/>
      <c r="E170" s="4"/>
      <c r="F170" s="4"/>
      <c r="G170" s="4"/>
      <c r="H170" s="4"/>
      <c r="I170" s="4"/>
      <c r="J170" s="4"/>
      <c r="K170" s="4"/>
      <c r="L170" s="4"/>
      <c r="M170" s="4"/>
      <c r="N170" s="4"/>
      <c r="O170" s="4"/>
      <c r="P170" s="4"/>
      <c r="Q170" s="4"/>
      <c r="R170" s="4"/>
      <c r="S170" s="4"/>
      <c r="T170" s="4"/>
      <c r="U170" s="4"/>
      <c r="V170" s="4"/>
      <c r="W170" s="21"/>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21"/>
      <c r="FU170" s="4"/>
      <c r="FV170" s="4"/>
      <c r="FW170" s="4"/>
      <c r="FX170" s="4"/>
      <c r="FY170" s="4">
        <f>FY40</f>
        <v>0</v>
      </c>
      <c r="FZ170" s="48"/>
      <c r="GA170" s="48"/>
      <c r="GB170" s="49"/>
      <c r="GC170" s="48"/>
      <c r="GD170" s="48"/>
      <c r="GE170" s="4"/>
      <c r="GF170" s="4"/>
      <c r="GG170" s="4"/>
      <c r="GH170" s="4"/>
      <c r="GI170" s="4"/>
      <c r="GJ170" s="4"/>
      <c r="GK170" s="4"/>
      <c r="GL170" s="4"/>
      <c r="GM170" s="4"/>
    </row>
    <row r="171" spans="1:217" x14ac:dyDescent="0.25">
      <c r="A171" s="2" t="s">
        <v>505</v>
      </c>
      <c r="B171" s="13" t="s">
        <v>506</v>
      </c>
      <c r="C171" s="4">
        <f t="shared" ref="C171:BN171" si="189">C14+C35</f>
        <v>3</v>
      </c>
      <c r="D171" s="4">
        <f t="shared" si="189"/>
        <v>7.5</v>
      </c>
      <c r="E171" s="4">
        <f t="shared" si="189"/>
        <v>0</v>
      </c>
      <c r="F171" s="4">
        <f t="shared" si="189"/>
        <v>1.5</v>
      </c>
      <c r="G171" s="4">
        <f t="shared" si="189"/>
        <v>1</v>
      </c>
      <c r="H171" s="4">
        <f t="shared" si="189"/>
        <v>2</v>
      </c>
      <c r="I171" s="4">
        <f t="shared" si="189"/>
        <v>6.5</v>
      </c>
      <c r="J171" s="4">
        <f t="shared" si="189"/>
        <v>1</v>
      </c>
      <c r="K171" s="4">
        <f t="shared" si="189"/>
        <v>0</v>
      </c>
      <c r="L171" s="4">
        <f t="shared" si="189"/>
        <v>1</v>
      </c>
      <c r="M171" s="4">
        <f t="shared" si="189"/>
        <v>0</v>
      </c>
      <c r="N171" s="4">
        <f t="shared" si="189"/>
        <v>18</v>
      </c>
      <c r="O171" s="4">
        <f t="shared" si="189"/>
        <v>0</v>
      </c>
      <c r="P171" s="4">
        <f t="shared" si="189"/>
        <v>0</v>
      </c>
      <c r="Q171" s="4">
        <f t="shared" si="189"/>
        <v>137</v>
      </c>
      <c r="R171" s="4">
        <f t="shared" si="189"/>
        <v>0</v>
      </c>
      <c r="S171" s="4">
        <f t="shared" si="189"/>
        <v>0</v>
      </c>
      <c r="T171" s="4">
        <f t="shared" si="189"/>
        <v>0</v>
      </c>
      <c r="U171" s="4">
        <f t="shared" si="189"/>
        <v>0</v>
      </c>
      <c r="V171" s="4">
        <f t="shared" si="189"/>
        <v>0</v>
      </c>
      <c r="W171" s="4">
        <f t="shared" si="189"/>
        <v>0</v>
      </c>
      <c r="X171" s="4">
        <f t="shared" si="189"/>
        <v>0</v>
      </c>
      <c r="Y171" s="4">
        <f t="shared" si="189"/>
        <v>1</v>
      </c>
      <c r="Z171" s="4">
        <f t="shared" si="189"/>
        <v>1</v>
      </c>
      <c r="AA171" s="4">
        <f t="shared" si="189"/>
        <v>0</v>
      </c>
      <c r="AB171" s="4">
        <f t="shared" si="189"/>
        <v>0</v>
      </c>
      <c r="AC171" s="4">
        <f t="shared" si="189"/>
        <v>0</v>
      </c>
      <c r="AD171" s="4">
        <f t="shared" si="189"/>
        <v>0</v>
      </c>
      <c r="AE171" s="4">
        <f t="shared" si="189"/>
        <v>1</v>
      </c>
      <c r="AF171" s="4">
        <f t="shared" si="189"/>
        <v>0</v>
      </c>
      <c r="AG171" s="4">
        <f t="shared" si="189"/>
        <v>0</v>
      </c>
      <c r="AH171" s="4">
        <f t="shared" si="189"/>
        <v>0</v>
      </c>
      <c r="AI171" s="4">
        <f t="shared" si="189"/>
        <v>0</v>
      </c>
      <c r="AJ171" s="4">
        <f t="shared" si="189"/>
        <v>0</v>
      </c>
      <c r="AK171" s="4">
        <f t="shared" si="189"/>
        <v>0</v>
      </c>
      <c r="AL171" s="4">
        <f t="shared" si="189"/>
        <v>0</v>
      </c>
      <c r="AM171" s="4">
        <f t="shared" si="189"/>
        <v>0</v>
      </c>
      <c r="AN171" s="4">
        <f t="shared" si="189"/>
        <v>0</v>
      </c>
      <c r="AO171" s="4">
        <f t="shared" si="189"/>
        <v>1</v>
      </c>
      <c r="AP171" s="4">
        <f t="shared" si="189"/>
        <v>72</v>
      </c>
      <c r="AQ171" s="4">
        <f t="shared" si="189"/>
        <v>0</v>
      </c>
      <c r="AR171" s="4">
        <f t="shared" si="189"/>
        <v>2</v>
      </c>
      <c r="AS171" s="4">
        <f t="shared" si="189"/>
        <v>1</v>
      </c>
      <c r="AT171" s="4">
        <f t="shared" si="189"/>
        <v>2</v>
      </c>
      <c r="AU171" s="4">
        <f t="shared" si="189"/>
        <v>0</v>
      </c>
      <c r="AV171" s="4">
        <f t="shared" si="189"/>
        <v>0</v>
      </c>
      <c r="AW171" s="4">
        <f t="shared" si="189"/>
        <v>0</v>
      </c>
      <c r="AX171" s="4">
        <f t="shared" si="189"/>
        <v>0</v>
      </c>
      <c r="AY171" s="4">
        <f t="shared" si="189"/>
        <v>0</v>
      </c>
      <c r="AZ171" s="4">
        <f t="shared" si="189"/>
        <v>1</v>
      </c>
      <c r="BA171" s="4">
        <f t="shared" si="189"/>
        <v>8</v>
      </c>
      <c r="BB171" s="4">
        <f t="shared" si="189"/>
        <v>1.5</v>
      </c>
      <c r="BC171" s="4">
        <f t="shared" si="189"/>
        <v>5</v>
      </c>
      <c r="BD171" s="4">
        <f t="shared" si="189"/>
        <v>0</v>
      </c>
      <c r="BE171" s="4">
        <f t="shared" si="189"/>
        <v>0</v>
      </c>
      <c r="BF171" s="4">
        <f t="shared" si="189"/>
        <v>14.5</v>
      </c>
      <c r="BG171" s="4">
        <f t="shared" si="189"/>
        <v>0</v>
      </c>
      <c r="BH171" s="4">
        <f t="shared" si="189"/>
        <v>0</v>
      </c>
      <c r="BI171" s="4">
        <f t="shared" si="189"/>
        <v>1</v>
      </c>
      <c r="BJ171" s="4">
        <f t="shared" si="189"/>
        <v>3</v>
      </c>
      <c r="BK171" s="4">
        <f t="shared" si="189"/>
        <v>27.5</v>
      </c>
      <c r="BL171" s="4">
        <f t="shared" si="189"/>
        <v>8</v>
      </c>
      <c r="BM171" s="4">
        <f t="shared" si="189"/>
        <v>0</v>
      </c>
      <c r="BN171" s="4">
        <f t="shared" si="189"/>
        <v>0</v>
      </c>
      <c r="BO171" s="4">
        <f t="shared" ref="BO171:DZ171" si="190">BO14+BO35</f>
        <v>1</v>
      </c>
      <c r="BP171" s="4">
        <f t="shared" si="190"/>
        <v>0</v>
      </c>
      <c r="BQ171" s="4">
        <f t="shared" si="190"/>
        <v>0</v>
      </c>
      <c r="BR171" s="4">
        <f t="shared" si="190"/>
        <v>0</v>
      </c>
      <c r="BS171" s="4">
        <f t="shared" si="190"/>
        <v>0</v>
      </c>
      <c r="BT171" s="4">
        <f t="shared" si="190"/>
        <v>0</v>
      </c>
      <c r="BU171" s="4">
        <f t="shared" si="190"/>
        <v>0</v>
      </c>
      <c r="BV171" s="4">
        <f t="shared" si="190"/>
        <v>0</v>
      </c>
      <c r="BW171" s="4">
        <f t="shared" si="190"/>
        <v>1</v>
      </c>
      <c r="BX171" s="4">
        <f t="shared" si="190"/>
        <v>0</v>
      </c>
      <c r="BY171" s="4">
        <f t="shared" si="190"/>
        <v>0</v>
      </c>
      <c r="BZ171" s="4">
        <f t="shared" si="190"/>
        <v>0</v>
      </c>
      <c r="CA171" s="4">
        <f t="shared" si="190"/>
        <v>0</v>
      </c>
      <c r="CB171" s="4">
        <f t="shared" si="190"/>
        <v>29</v>
      </c>
      <c r="CC171" s="4">
        <f t="shared" si="190"/>
        <v>0</v>
      </c>
      <c r="CD171" s="4">
        <f t="shared" si="190"/>
        <v>0</v>
      </c>
      <c r="CE171" s="4">
        <f t="shared" si="190"/>
        <v>0</v>
      </c>
      <c r="CF171" s="4">
        <f t="shared" si="190"/>
        <v>0</v>
      </c>
      <c r="CG171" s="4">
        <f t="shared" si="190"/>
        <v>0</v>
      </c>
      <c r="CH171" s="4">
        <f t="shared" si="190"/>
        <v>0</v>
      </c>
      <c r="CI171" s="4">
        <f t="shared" si="190"/>
        <v>0</v>
      </c>
      <c r="CJ171" s="4">
        <f t="shared" si="190"/>
        <v>0</v>
      </c>
      <c r="CK171" s="4">
        <f t="shared" si="190"/>
        <v>0</v>
      </c>
      <c r="CL171" s="4">
        <f t="shared" si="190"/>
        <v>0</v>
      </c>
      <c r="CM171" s="4">
        <f t="shared" si="190"/>
        <v>0</v>
      </c>
      <c r="CN171" s="4">
        <f t="shared" si="190"/>
        <v>57.5</v>
      </c>
      <c r="CO171" s="4">
        <f t="shared" si="190"/>
        <v>22.5</v>
      </c>
      <c r="CP171" s="4">
        <f t="shared" si="190"/>
        <v>0</v>
      </c>
      <c r="CQ171" s="4">
        <f t="shared" si="190"/>
        <v>0</v>
      </c>
      <c r="CR171" s="4">
        <f t="shared" si="190"/>
        <v>0</v>
      </c>
      <c r="CS171" s="4">
        <f t="shared" si="190"/>
        <v>0</v>
      </c>
      <c r="CT171" s="4">
        <f t="shared" si="190"/>
        <v>0</v>
      </c>
      <c r="CU171" s="4">
        <f t="shared" si="190"/>
        <v>2</v>
      </c>
      <c r="CV171" s="4">
        <f t="shared" si="190"/>
        <v>0</v>
      </c>
      <c r="CW171" s="4">
        <f t="shared" si="190"/>
        <v>0</v>
      </c>
      <c r="CX171" s="4">
        <f t="shared" si="190"/>
        <v>1</v>
      </c>
      <c r="CY171" s="4">
        <f t="shared" si="190"/>
        <v>0</v>
      </c>
      <c r="CZ171" s="4">
        <f t="shared" si="190"/>
        <v>0</v>
      </c>
      <c r="DA171" s="4">
        <f t="shared" si="190"/>
        <v>0</v>
      </c>
      <c r="DB171" s="4">
        <f t="shared" si="190"/>
        <v>0</v>
      </c>
      <c r="DC171" s="4">
        <f t="shared" si="190"/>
        <v>0</v>
      </c>
      <c r="DD171" s="4">
        <f t="shared" si="190"/>
        <v>0</v>
      </c>
      <c r="DE171" s="4">
        <f t="shared" si="190"/>
        <v>0</v>
      </c>
      <c r="DF171" s="4">
        <f t="shared" si="190"/>
        <v>24.5</v>
      </c>
      <c r="DG171" s="4">
        <f t="shared" si="190"/>
        <v>0</v>
      </c>
      <c r="DH171" s="4">
        <f t="shared" si="190"/>
        <v>0</v>
      </c>
      <c r="DI171" s="4">
        <f t="shared" si="190"/>
        <v>2</v>
      </c>
      <c r="DJ171" s="4">
        <f t="shared" si="190"/>
        <v>0</v>
      </c>
      <c r="DK171" s="4">
        <f t="shared" si="190"/>
        <v>0</v>
      </c>
      <c r="DL171" s="4">
        <f t="shared" si="190"/>
        <v>0</v>
      </c>
      <c r="DM171" s="4">
        <f t="shared" si="190"/>
        <v>0</v>
      </c>
      <c r="DN171" s="4">
        <f t="shared" si="190"/>
        <v>0</v>
      </c>
      <c r="DO171" s="4">
        <f t="shared" si="190"/>
        <v>0</v>
      </c>
      <c r="DP171" s="4">
        <f t="shared" si="190"/>
        <v>0</v>
      </c>
      <c r="DQ171" s="4">
        <f t="shared" si="190"/>
        <v>0</v>
      </c>
      <c r="DR171" s="4">
        <f t="shared" si="190"/>
        <v>0</v>
      </c>
      <c r="DS171" s="4">
        <f t="shared" si="190"/>
        <v>0</v>
      </c>
      <c r="DT171" s="4">
        <f t="shared" si="190"/>
        <v>0</v>
      </c>
      <c r="DU171" s="4">
        <f t="shared" si="190"/>
        <v>0</v>
      </c>
      <c r="DV171" s="4">
        <f t="shared" si="190"/>
        <v>0</v>
      </c>
      <c r="DW171" s="4">
        <f t="shared" si="190"/>
        <v>0</v>
      </c>
      <c r="DX171" s="4">
        <f t="shared" si="190"/>
        <v>0</v>
      </c>
      <c r="DY171" s="4">
        <f t="shared" si="190"/>
        <v>0</v>
      </c>
      <c r="DZ171" s="4">
        <f t="shared" si="190"/>
        <v>1</v>
      </c>
      <c r="EA171" s="4">
        <f t="shared" ref="EA171:FX171" si="191">EA14+EA35</f>
        <v>0</v>
      </c>
      <c r="EB171" s="4">
        <f t="shared" si="191"/>
        <v>0</v>
      </c>
      <c r="EC171" s="4">
        <f t="shared" si="191"/>
        <v>0</v>
      </c>
      <c r="ED171" s="4">
        <f t="shared" si="191"/>
        <v>0</v>
      </c>
      <c r="EE171" s="4">
        <f t="shared" si="191"/>
        <v>3</v>
      </c>
      <c r="EF171" s="4">
        <f t="shared" si="191"/>
        <v>1</v>
      </c>
      <c r="EG171" s="4">
        <f t="shared" si="191"/>
        <v>0</v>
      </c>
      <c r="EH171" s="4">
        <f t="shared" si="191"/>
        <v>1</v>
      </c>
      <c r="EI171" s="4">
        <f t="shared" si="191"/>
        <v>4</v>
      </c>
      <c r="EJ171" s="4">
        <f t="shared" si="191"/>
        <v>12</v>
      </c>
      <c r="EK171" s="4">
        <f t="shared" si="191"/>
        <v>0</v>
      </c>
      <c r="EL171" s="4">
        <f t="shared" si="191"/>
        <v>0</v>
      </c>
      <c r="EM171" s="4">
        <f t="shared" si="191"/>
        <v>0</v>
      </c>
      <c r="EN171" s="4">
        <f t="shared" si="191"/>
        <v>0</v>
      </c>
      <c r="EO171" s="4">
        <f t="shared" si="191"/>
        <v>0</v>
      </c>
      <c r="EP171" s="4">
        <f t="shared" si="191"/>
        <v>0</v>
      </c>
      <c r="EQ171" s="4">
        <f t="shared" si="191"/>
        <v>0</v>
      </c>
      <c r="ER171" s="4">
        <f t="shared" si="191"/>
        <v>1</v>
      </c>
      <c r="ES171" s="4">
        <f t="shared" si="191"/>
        <v>0</v>
      </c>
      <c r="ET171" s="4">
        <f t="shared" si="191"/>
        <v>0</v>
      </c>
      <c r="EU171" s="4">
        <f t="shared" si="191"/>
        <v>0</v>
      </c>
      <c r="EV171" s="4">
        <f t="shared" si="191"/>
        <v>0</v>
      </c>
      <c r="EW171" s="4">
        <f t="shared" si="191"/>
        <v>0</v>
      </c>
      <c r="EX171" s="4">
        <f t="shared" si="191"/>
        <v>0</v>
      </c>
      <c r="EY171" s="4">
        <f t="shared" si="191"/>
        <v>0</v>
      </c>
      <c r="EZ171" s="4">
        <f t="shared" si="191"/>
        <v>0</v>
      </c>
      <c r="FA171" s="4">
        <f t="shared" si="191"/>
        <v>1</v>
      </c>
      <c r="FB171" s="4">
        <f t="shared" si="191"/>
        <v>0</v>
      </c>
      <c r="FC171" s="4">
        <f t="shared" si="191"/>
        <v>0</v>
      </c>
      <c r="FD171" s="4">
        <f t="shared" si="191"/>
        <v>0</v>
      </c>
      <c r="FE171" s="4">
        <f t="shared" si="191"/>
        <v>0</v>
      </c>
      <c r="FF171" s="4">
        <f t="shared" si="191"/>
        <v>0</v>
      </c>
      <c r="FG171" s="4">
        <f t="shared" si="191"/>
        <v>0</v>
      </c>
      <c r="FH171" s="4">
        <f t="shared" si="191"/>
        <v>0</v>
      </c>
      <c r="FI171" s="4">
        <f t="shared" si="191"/>
        <v>1</v>
      </c>
      <c r="FJ171" s="4">
        <f t="shared" si="191"/>
        <v>0</v>
      </c>
      <c r="FK171" s="4">
        <f t="shared" si="191"/>
        <v>0</v>
      </c>
      <c r="FL171" s="4">
        <f t="shared" si="191"/>
        <v>0</v>
      </c>
      <c r="FM171" s="4">
        <f t="shared" si="191"/>
        <v>0</v>
      </c>
      <c r="FN171" s="4">
        <f t="shared" si="191"/>
        <v>5.5</v>
      </c>
      <c r="FO171" s="4">
        <f t="shared" si="191"/>
        <v>0</v>
      </c>
      <c r="FP171" s="4">
        <f t="shared" si="191"/>
        <v>0</v>
      </c>
      <c r="FQ171" s="4">
        <f t="shared" si="191"/>
        <v>0</v>
      </c>
      <c r="FR171" s="4">
        <f t="shared" si="191"/>
        <v>0</v>
      </c>
      <c r="FS171" s="4">
        <f t="shared" si="191"/>
        <v>0</v>
      </c>
      <c r="FT171" s="21">
        <f t="shared" si="191"/>
        <v>0</v>
      </c>
      <c r="FU171" s="4">
        <f t="shared" si="191"/>
        <v>0</v>
      </c>
      <c r="FV171" s="4">
        <f t="shared" si="191"/>
        <v>0</v>
      </c>
      <c r="FW171" s="4">
        <f t="shared" si="191"/>
        <v>0</v>
      </c>
      <c r="FX171" s="4">
        <f t="shared" si="191"/>
        <v>0</v>
      </c>
      <c r="FY171" s="4">
        <f>ROUND(FY180*FY179,2)</f>
        <v>0</v>
      </c>
      <c r="FZ171" s="48">
        <f>SUM(C171:FX171)</f>
        <v>500</v>
      </c>
      <c r="GA171" s="66"/>
      <c r="GB171" s="49"/>
      <c r="GC171" s="48"/>
      <c r="GD171" s="48"/>
      <c r="GE171" s="4"/>
      <c r="GF171" s="4"/>
      <c r="GG171" s="4"/>
      <c r="GH171" s="4"/>
      <c r="GI171" s="4"/>
      <c r="GJ171" s="4"/>
      <c r="GK171" s="4"/>
      <c r="GL171" s="4"/>
      <c r="GM171" s="4"/>
    </row>
    <row r="172" spans="1:217" x14ac:dyDescent="0.25">
      <c r="A172" s="2" t="s">
        <v>507</v>
      </c>
      <c r="B172" s="13" t="s">
        <v>508</v>
      </c>
      <c r="C172" s="4">
        <f t="shared" ref="C172:BN172" si="192">C171*C168</f>
        <v>25623</v>
      </c>
      <c r="D172" s="4">
        <f t="shared" si="192"/>
        <v>64057.5</v>
      </c>
      <c r="E172" s="4">
        <f t="shared" si="192"/>
        <v>0</v>
      </c>
      <c r="F172" s="4">
        <f t="shared" si="192"/>
        <v>12811.5</v>
      </c>
      <c r="G172" s="4">
        <f t="shared" si="192"/>
        <v>8541</v>
      </c>
      <c r="H172" s="4">
        <f t="shared" si="192"/>
        <v>17082</v>
      </c>
      <c r="I172" s="4">
        <f t="shared" si="192"/>
        <v>55516.5</v>
      </c>
      <c r="J172" s="4">
        <f t="shared" si="192"/>
        <v>8541</v>
      </c>
      <c r="K172" s="4">
        <f t="shared" si="192"/>
        <v>0</v>
      </c>
      <c r="L172" s="4">
        <f t="shared" si="192"/>
        <v>8541</v>
      </c>
      <c r="M172" s="4">
        <f t="shared" si="192"/>
        <v>0</v>
      </c>
      <c r="N172" s="4">
        <f t="shared" si="192"/>
        <v>153738</v>
      </c>
      <c r="O172" s="4">
        <f t="shared" si="192"/>
        <v>0</v>
      </c>
      <c r="P172" s="4">
        <f t="shared" si="192"/>
        <v>0</v>
      </c>
      <c r="Q172" s="4">
        <f t="shared" si="192"/>
        <v>1170117</v>
      </c>
      <c r="R172" s="4">
        <f t="shared" si="192"/>
        <v>0</v>
      </c>
      <c r="S172" s="4">
        <f t="shared" si="192"/>
        <v>0</v>
      </c>
      <c r="T172" s="4">
        <f t="shared" si="192"/>
        <v>0</v>
      </c>
      <c r="U172" s="4">
        <f t="shared" si="192"/>
        <v>0</v>
      </c>
      <c r="V172" s="4">
        <f t="shared" si="192"/>
        <v>0</v>
      </c>
      <c r="W172" s="4">
        <f t="shared" si="192"/>
        <v>0</v>
      </c>
      <c r="X172" s="4">
        <f t="shared" si="192"/>
        <v>0</v>
      </c>
      <c r="Y172" s="4">
        <f t="shared" si="192"/>
        <v>8541</v>
      </c>
      <c r="Z172" s="4">
        <f t="shared" si="192"/>
        <v>8541</v>
      </c>
      <c r="AA172" s="4">
        <f t="shared" si="192"/>
        <v>0</v>
      </c>
      <c r="AB172" s="4">
        <f t="shared" si="192"/>
        <v>0</v>
      </c>
      <c r="AC172" s="4">
        <f t="shared" si="192"/>
        <v>0</v>
      </c>
      <c r="AD172" s="4">
        <f t="shared" si="192"/>
        <v>0</v>
      </c>
      <c r="AE172" s="4">
        <f t="shared" si="192"/>
        <v>8541</v>
      </c>
      <c r="AF172" s="4">
        <f t="shared" si="192"/>
        <v>0</v>
      </c>
      <c r="AG172" s="4">
        <f t="shared" si="192"/>
        <v>0</v>
      </c>
      <c r="AH172" s="4">
        <f t="shared" si="192"/>
        <v>0</v>
      </c>
      <c r="AI172" s="4">
        <f t="shared" si="192"/>
        <v>0</v>
      </c>
      <c r="AJ172" s="4">
        <f t="shared" si="192"/>
        <v>0</v>
      </c>
      <c r="AK172" s="4">
        <f t="shared" si="192"/>
        <v>0</v>
      </c>
      <c r="AL172" s="4">
        <f t="shared" si="192"/>
        <v>0</v>
      </c>
      <c r="AM172" s="4">
        <f t="shared" si="192"/>
        <v>0</v>
      </c>
      <c r="AN172" s="4">
        <f t="shared" si="192"/>
        <v>0</v>
      </c>
      <c r="AO172" s="4">
        <f t="shared" si="192"/>
        <v>8541</v>
      </c>
      <c r="AP172" s="4">
        <f t="shared" si="192"/>
        <v>614952</v>
      </c>
      <c r="AQ172" s="4">
        <f t="shared" si="192"/>
        <v>0</v>
      </c>
      <c r="AR172" s="4">
        <f t="shared" si="192"/>
        <v>17082</v>
      </c>
      <c r="AS172" s="4">
        <f t="shared" si="192"/>
        <v>8541</v>
      </c>
      <c r="AT172" s="4">
        <f t="shared" si="192"/>
        <v>17082</v>
      </c>
      <c r="AU172" s="4">
        <f t="shared" si="192"/>
        <v>0</v>
      </c>
      <c r="AV172" s="4">
        <f t="shared" si="192"/>
        <v>0</v>
      </c>
      <c r="AW172" s="4">
        <f t="shared" si="192"/>
        <v>0</v>
      </c>
      <c r="AX172" s="4">
        <f t="shared" si="192"/>
        <v>0</v>
      </c>
      <c r="AY172" s="4">
        <f t="shared" si="192"/>
        <v>0</v>
      </c>
      <c r="AZ172" s="4">
        <f t="shared" si="192"/>
        <v>8541</v>
      </c>
      <c r="BA172" s="4">
        <f t="shared" si="192"/>
        <v>68328</v>
      </c>
      <c r="BB172" s="4">
        <f t="shared" si="192"/>
        <v>12811.5</v>
      </c>
      <c r="BC172" s="4">
        <f t="shared" si="192"/>
        <v>42705</v>
      </c>
      <c r="BD172" s="4">
        <f t="shared" si="192"/>
        <v>0</v>
      </c>
      <c r="BE172" s="4">
        <f t="shared" si="192"/>
        <v>0</v>
      </c>
      <c r="BF172" s="4">
        <f t="shared" si="192"/>
        <v>123844.5</v>
      </c>
      <c r="BG172" s="4">
        <f t="shared" si="192"/>
        <v>0</v>
      </c>
      <c r="BH172" s="4">
        <f t="shared" si="192"/>
        <v>0</v>
      </c>
      <c r="BI172" s="4">
        <f t="shared" si="192"/>
        <v>8541</v>
      </c>
      <c r="BJ172" s="4">
        <f t="shared" si="192"/>
        <v>25623</v>
      </c>
      <c r="BK172" s="4">
        <f t="shared" si="192"/>
        <v>234877.5</v>
      </c>
      <c r="BL172" s="4">
        <f t="shared" si="192"/>
        <v>68328</v>
      </c>
      <c r="BM172" s="4">
        <f t="shared" si="192"/>
        <v>0</v>
      </c>
      <c r="BN172" s="4">
        <f t="shared" si="192"/>
        <v>0</v>
      </c>
      <c r="BO172" s="4">
        <f t="shared" ref="BO172:DZ172" si="193">BO171*BO168</f>
        <v>8541</v>
      </c>
      <c r="BP172" s="4">
        <f t="shared" si="193"/>
        <v>0</v>
      </c>
      <c r="BQ172" s="4">
        <f t="shared" si="193"/>
        <v>0</v>
      </c>
      <c r="BR172" s="4">
        <f t="shared" si="193"/>
        <v>0</v>
      </c>
      <c r="BS172" s="4">
        <f t="shared" si="193"/>
        <v>0</v>
      </c>
      <c r="BT172" s="4">
        <f t="shared" si="193"/>
        <v>0</v>
      </c>
      <c r="BU172" s="4">
        <f t="shared" si="193"/>
        <v>0</v>
      </c>
      <c r="BV172" s="4">
        <f t="shared" si="193"/>
        <v>0</v>
      </c>
      <c r="BW172" s="4">
        <f t="shared" si="193"/>
        <v>8541</v>
      </c>
      <c r="BX172" s="4">
        <f t="shared" si="193"/>
        <v>0</v>
      </c>
      <c r="BY172" s="4">
        <f t="shared" si="193"/>
        <v>0</v>
      </c>
      <c r="BZ172" s="4">
        <f t="shared" si="193"/>
        <v>0</v>
      </c>
      <c r="CA172" s="4">
        <f t="shared" si="193"/>
        <v>0</v>
      </c>
      <c r="CB172" s="4">
        <f t="shared" si="193"/>
        <v>247689</v>
      </c>
      <c r="CC172" s="4">
        <f t="shared" si="193"/>
        <v>0</v>
      </c>
      <c r="CD172" s="4">
        <f t="shared" si="193"/>
        <v>0</v>
      </c>
      <c r="CE172" s="4">
        <f t="shared" si="193"/>
        <v>0</v>
      </c>
      <c r="CF172" s="4">
        <f t="shared" si="193"/>
        <v>0</v>
      </c>
      <c r="CG172" s="4">
        <f t="shared" si="193"/>
        <v>0</v>
      </c>
      <c r="CH172" s="4">
        <f t="shared" si="193"/>
        <v>0</v>
      </c>
      <c r="CI172" s="4">
        <f t="shared" si="193"/>
        <v>0</v>
      </c>
      <c r="CJ172" s="4">
        <f t="shared" si="193"/>
        <v>0</v>
      </c>
      <c r="CK172" s="4">
        <f t="shared" si="193"/>
        <v>0</v>
      </c>
      <c r="CL172" s="4">
        <f t="shared" si="193"/>
        <v>0</v>
      </c>
      <c r="CM172" s="4">
        <f t="shared" si="193"/>
        <v>0</v>
      </c>
      <c r="CN172" s="4">
        <f t="shared" si="193"/>
        <v>491107.5</v>
      </c>
      <c r="CO172" s="4">
        <f t="shared" si="193"/>
        <v>192172.5</v>
      </c>
      <c r="CP172" s="4">
        <f t="shared" si="193"/>
        <v>0</v>
      </c>
      <c r="CQ172" s="4">
        <f t="shared" si="193"/>
        <v>0</v>
      </c>
      <c r="CR172" s="4">
        <f t="shared" si="193"/>
        <v>0</v>
      </c>
      <c r="CS172" s="4">
        <f t="shared" si="193"/>
        <v>0</v>
      </c>
      <c r="CT172" s="4">
        <f t="shared" si="193"/>
        <v>0</v>
      </c>
      <c r="CU172" s="4">
        <f t="shared" si="193"/>
        <v>17082</v>
      </c>
      <c r="CV172" s="4">
        <f t="shared" si="193"/>
        <v>0</v>
      </c>
      <c r="CW172" s="4">
        <f t="shared" si="193"/>
        <v>0</v>
      </c>
      <c r="CX172" s="4">
        <f t="shared" si="193"/>
        <v>8541</v>
      </c>
      <c r="CY172" s="4">
        <f t="shared" si="193"/>
        <v>0</v>
      </c>
      <c r="CZ172" s="4">
        <f t="shared" si="193"/>
        <v>0</v>
      </c>
      <c r="DA172" s="4">
        <f t="shared" si="193"/>
        <v>0</v>
      </c>
      <c r="DB172" s="4">
        <f t="shared" si="193"/>
        <v>0</v>
      </c>
      <c r="DC172" s="4">
        <f t="shared" si="193"/>
        <v>0</v>
      </c>
      <c r="DD172" s="4">
        <f t="shared" si="193"/>
        <v>0</v>
      </c>
      <c r="DE172" s="4">
        <f t="shared" si="193"/>
        <v>0</v>
      </c>
      <c r="DF172" s="4">
        <f t="shared" si="193"/>
        <v>209254.5</v>
      </c>
      <c r="DG172" s="4">
        <f t="shared" si="193"/>
        <v>0</v>
      </c>
      <c r="DH172" s="4">
        <f t="shared" si="193"/>
        <v>0</v>
      </c>
      <c r="DI172" s="4">
        <f t="shared" si="193"/>
        <v>17082</v>
      </c>
      <c r="DJ172" s="4">
        <f t="shared" si="193"/>
        <v>0</v>
      </c>
      <c r="DK172" s="4">
        <f t="shared" si="193"/>
        <v>0</v>
      </c>
      <c r="DL172" s="4">
        <f t="shared" si="193"/>
        <v>0</v>
      </c>
      <c r="DM172" s="4">
        <f t="shared" si="193"/>
        <v>0</v>
      </c>
      <c r="DN172" s="4">
        <f t="shared" si="193"/>
        <v>0</v>
      </c>
      <c r="DO172" s="4">
        <f t="shared" si="193"/>
        <v>0</v>
      </c>
      <c r="DP172" s="4">
        <f t="shared" si="193"/>
        <v>0</v>
      </c>
      <c r="DQ172" s="4">
        <f t="shared" si="193"/>
        <v>0</v>
      </c>
      <c r="DR172" s="4">
        <f t="shared" si="193"/>
        <v>0</v>
      </c>
      <c r="DS172" s="4">
        <f t="shared" si="193"/>
        <v>0</v>
      </c>
      <c r="DT172" s="4">
        <f t="shared" si="193"/>
        <v>0</v>
      </c>
      <c r="DU172" s="4">
        <f t="shared" si="193"/>
        <v>0</v>
      </c>
      <c r="DV172" s="4">
        <f t="shared" si="193"/>
        <v>0</v>
      </c>
      <c r="DW172" s="4">
        <f t="shared" si="193"/>
        <v>0</v>
      </c>
      <c r="DX172" s="4">
        <f t="shared" si="193"/>
        <v>0</v>
      </c>
      <c r="DY172" s="4">
        <f t="shared" si="193"/>
        <v>0</v>
      </c>
      <c r="DZ172" s="4">
        <f t="shared" si="193"/>
        <v>8541</v>
      </c>
      <c r="EA172" s="4">
        <f t="shared" ref="EA172:FX172" si="194">EA171*EA168</f>
        <v>0</v>
      </c>
      <c r="EB172" s="4">
        <f t="shared" si="194"/>
        <v>0</v>
      </c>
      <c r="EC172" s="4">
        <f t="shared" si="194"/>
        <v>0</v>
      </c>
      <c r="ED172" s="4">
        <f t="shared" si="194"/>
        <v>0</v>
      </c>
      <c r="EE172" s="4">
        <f t="shared" si="194"/>
        <v>25623</v>
      </c>
      <c r="EF172" s="4">
        <f t="shared" si="194"/>
        <v>8541</v>
      </c>
      <c r="EG172" s="4">
        <f t="shared" si="194"/>
        <v>0</v>
      </c>
      <c r="EH172" s="4">
        <f t="shared" si="194"/>
        <v>8541</v>
      </c>
      <c r="EI172" s="4">
        <f t="shared" si="194"/>
        <v>34164</v>
      </c>
      <c r="EJ172" s="4">
        <f t="shared" si="194"/>
        <v>102492</v>
      </c>
      <c r="EK172" s="4">
        <f t="shared" si="194"/>
        <v>0</v>
      </c>
      <c r="EL172" s="4">
        <f t="shared" si="194"/>
        <v>0</v>
      </c>
      <c r="EM172" s="4">
        <f t="shared" si="194"/>
        <v>0</v>
      </c>
      <c r="EN172" s="4">
        <f t="shared" si="194"/>
        <v>0</v>
      </c>
      <c r="EO172" s="4">
        <f t="shared" si="194"/>
        <v>0</v>
      </c>
      <c r="EP172" s="4">
        <f t="shared" si="194"/>
        <v>0</v>
      </c>
      <c r="EQ172" s="4">
        <f t="shared" si="194"/>
        <v>0</v>
      </c>
      <c r="ER172" s="4">
        <f t="shared" si="194"/>
        <v>8541</v>
      </c>
      <c r="ES172" s="4">
        <f t="shared" si="194"/>
        <v>0</v>
      </c>
      <c r="ET172" s="4">
        <f t="shared" si="194"/>
        <v>0</v>
      </c>
      <c r="EU172" s="4">
        <f t="shared" si="194"/>
        <v>0</v>
      </c>
      <c r="EV172" s="4">
        <f t="shared" si="194"/>
        <v>0</v>
      </c>
      <c r="EW172" s="4">
        <f t="shared" si="194"/>
        <v>0</v>
      </c>
      <c r="EX172" s="4">
        <f t="shared" si="194"/>
        <v>0</v>
      </c>
      <c r="EY172" s="4">
        <f t="shared" si="194"/>
        <v>0</v>
      </c>
      <c r="EZ172" s="4">
        <f t="shared" si="194"/>
        <v>0</v>
      </c>
      <c r="FA172" s="4">
        <f t="shared" si="194"/>
        <v>8541</v>
      </c>
      <c r="FB172" s="4">
        <f t="shared" si="194"/>
        <v>0</v>
      </c>
      <c r="FC172" s="4">
        <f t="shared" si="194"/>
        <v>0</v>
      </c>
      <c r="FD172" s="4">
        <f t="shared" si="194"/>
        <v>0</v>
      </c>
      <c r="FE172" s="4">
        <f t="shared" si="194"/>
        <v>0</v>
      </c>
      <c r="FF172" s="4">
        <f t="shared" si="194"/>
        <v>0</v>
      </c>
      <c r="FG172" s="4">
        <f t="shared" si="194"/>
        <v>0</v>
      </c>
      <c r="FH172" s="4">
        <f t="shared" si="194"/>
        <v>0</v>
      </c>
      <c r="FI172" s="4">
        <f t="shared" si="194"/>
        <v>8541</v>
      </c>
      <c r="FJ172" s="4">
        <f t="shared" si="194"/>
        <v>0</v>
      </c>
      <c r="FK172" s="4">
        <f t="shared" si="194"/>
        <v>0</v>
      </c>
      <c r="FL172" s="4">
        <f t="shared" si="194"/>
        <v>0</v>
      </c>
      <c r="FM172" s="4">
        <f t="shared" si="194"/>
        <v>0</v>
      </c>
      <c r="FN172" s="4">
        <f t="shared" si="194"/>
        <v>46975.5</v>
      </c>
      <c r="FO172" s="4">
        <f t="shared" si="194"/>
        <v>0</v>
      </c>
      <c r="FP172" s="4">
        <f t="shared" si="194"/>
        <v>0</v>
      </c>
      <c r="FQ172" s="4">
        <f t="shared" si="194"/>
        <v>0</v>
      </c>
      <c r="FR172" s="4">
        <f t="shared" si="194"/>
        <v>0</v>
      </c>
      <c r="FS172" s="4">
        <f t="shared" si="194"/>
        <v>0</v>
      </c>
      <c r="FT172" s="21">
        <f t="shared" si="194"/>
        <v>0</v>
      </c>
      <c r="FU172" s="4">
        <f t="shared" si="194"/>
        <v>0</v>
      </c>
      <c r="FV172" s="4">
        <f t="shared" si="194"/>
        <v>0</v>
      </c>
      <c r="FW172" s="4">
        <f t="shared" si="194"/>
        <v>0</v>
      </c>
      <c r="FX172" s="4">
        <f t="shared" si="194"/>
        <v>0</v>
      </c>
      <c r="FY172" s="4"/>
      <c r="FZ172" s="48">
        <f>SUM(C172:FX172)</f>
        <v>4270500</v>
      </c>
      <c r="GA172" s="48"/>
      <c r="GB172" s="21"/>
      <c r="GC172" s="4"/>
      <c r="GD172" s="4"/>
      <c r="GE172" s="4"/>
      <c r="GF172" s="4"/>
      <c r="GG172" s="4"/>
      <c r="GH172" s="4"/>
      <c r="GI172" s="4"/>
      <c r="GJ172" s="4"/>
      <c r="GK172" s="4"/>
      <c r="GL172" s="4"/>
      <c r="GM172" s="4"/>
    </row>
    <row r="173" spans="1:217" x14ac:dyDescent="0.25">
      <c r="A173" s="2"/>
      <c r="B173" s="13"/>
      <c r="C173" s="4"/>
      <c r="D173" s="4"/>
      <c r="E173" s="4"/>
      <c r="F173" s="4"/>
      <c r="G173" s="4"/>
      <c r="H173" s="4"/>
      <c r="I173" s="4"/>
      <c r="J173" s="4"/>
      <c r="K173" s="4"/>
      <c r="L173" s="4"/>
      <c r="M173" s="4"/>
      <c r="N173" s="4"/>
      <c r="O173" s="4"/>
      <c r="P173" s="4"/>
      <c r="Q173" s="4"/>
      <c r="R173" s="4"/>
      <c r="S173" s="4"/>
      <c r="T173" s="4"/>
      <c r="U173" s="4"/>
      <c r="V173" s="4"/>
      <c r="W173" s="21"/>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21"/>
      <c r="FU173" s="4"/>
      <c r="FV173" s="4"/>
      <c r="FW173" s="4"/>
      <c r="FX173" s="4"/>
      <c r="FY173" s="4"/>
      <c r="FZ173" s="48"/>
      <c r="GA173" s="66"/>
      <c r="GB173" s="49"/>
      <c r="GC173" s="48"/>
      <c r="GD173" s="48"/>
      <c r="GE173" s="4"/>
      <c r="GF173" s="4"/>
      <c r="GG173" s="4"/>
      <c r="GH173" s="4"/>
      <c r="GI173" s="4"/>
      <c r="GJ173" s="4"/>
      <c r="GK173" s="4"/>
      <c r="GL173" s="4"/>
      <c r="GM173" s="4"/>
    </row>
    <row r="174" spans="1:217" x14ac:dyDescent="0.25">
      <c r="A174" s="2" t="s">
        <v>509</v>
      </c>
      <c r="B174" s="13" t="s">
        <v>510</v>
      </c>
      <c r="C174" s="4">
        <f t="shared" ref="C174:BN174" si="195">C169+C172</f>
        <v>20012417.100000001</v>
      </c>
      <c r="D174" s="4">
        <f t="shared" si="195"/>
        <v>64057.5</v>
      </c>
      <c r="E174" s="4">
        <f t="shared" si="195"/>
        <v>0</v>
      </c>
      <c r="F174" s="4">
        <f t="shared" si="195"/>
        <v>12811.5</v>
      </c>
      <c r="G174" s="4">
        <f t="shared" si="195"/>
        <v>8541</v>
      </c>
      <c r="H174" s="4">
        <f t="shared" si="195"/>
        <v>17082</v>
      </c>
      <c r="I174" s="4">
        <f t="shared" si="195"/>
        <v>55516.5</v>
      </c>
      <c r="J174" s="4">
        <f t="shared" si="195"/>
        <v>8541</v>
      </c>
      <c r="K174" s="4">
        <f t="shared" si="195"/>
        <v>0</v>
      </c>
      <c r="L174" s="4">
        <f t="shared" si="195"/>
        <v>8541</v>
      </c>
      <c r="M174" s="4">
        <f t="shared" si="195"/>
        <v>0</v>
      </c>
      <c r="N174" s="4">
        <f t="shared" si="195"/>
        <v>2716038</v>
      </c>
      <c r="O174" s="4">
        <f t="shared" si="195"/>
        <v>0</v>
      </c>
      <c r="P174" s="4">
        <f t="shared" si="195"/>
        <v>0</v>
      </c>
      <c r="Q174" s="4">
        <f t="shared" si="195"/>
        <v>1170117</v>
      </c>
      <c r="R174" s="4">
        <f t="shared" si="195"/>
        <v>13879125</v>
      </c>
      <c r="S174" s="4">
        <f t="shared" si="195"/>
        <v>25623</v>
      </c>
      <c r="T174" s="4">
        <f t="shared" si="195"/>
        <v>0</v>
      </c>
      <c r="U174" s="4">
        <f t="shared" si="195"/>
        <v>0</v>
      </c>
      <c r="V174" s="4">
        <f t="shared" si="195"/>
        <v>0</v>
      </c>
      <c r="W174" s="4">
        <f t="shared" si="195"/>
        <v>0</v>
      </c>
      <c r="X174" s="4">
        <f t="shared" si="195"/>
        <v>0</v>
      </c>
      <c r="Y174" s="4">
        <f t="shared" si="195"/>
        <v>16301352.6</v>
      </c>
      <c r="Z174" s="4">
        <f t="shared" si="195"/>
        <v>8541</v>
      </c>
      <c r="AA174" s="4">
        <f t="shared" si="195"/>
        <v>0</v>
      </c>
      <c r="AB174" s="4">
        <f t="shared" si="195"/>
        <v>632034</v>
      </c>
      <c r="AC174" s="4">
        <f t="shared" si="195"/>
        <v>0</v>
      </c>
      <c r="AD174" s="4">
        <f t="shared" si="195"/>
        <v>0</v>
      </c>
      <c r="AE174" s="4">
        <f t="shared" si="195"/>
        <v>8541</v>
      </c>
      <c r="AF174" s="4">
        <f t="shared" si="195"/>
        <v>0</v>
      </c>
      <c r="AG174" s="4">
        <f t="shared" si="195"/>
        <v>0</v>
      </c>
      <c r="AH174" s="4">
        <f t="shared" si="195"/>
        <v>0</v>
      </c>
      <c r="AI174" s="4">
        <f t="shared" si="195"/>
        <v>0</v>
      </c>
      <c r="AJ174" s="4">
        <f t="shared" si="195"/>
        <v>0</v>
      </c>
      <c r="AK174" s="4">
        <f t="shared" si="195"/>
        <v>0</v>
      </c>
      <c r="AL174" s="4">
        <f t="shared" si="195"/>
        <v>0</v>
      </c>
      <c r="AM174" s="4">
        <f t="shared" si="195"/>
        <v>0</v>
      </c>
      <c r="AN174" s="4">
        <f t="shared" si="195"/>
        <v>0</v>
      </c>
      <c r="AO174" s="4">
        <f t="shared" si="195"/>
        <v>8541</v>
      </c>
      <c r="AP174" s="4">
        <f t="shared" si="195"/>
        <v>2801448</v>
      </c>
      <c r="AQ174" s="4">
        <f t="shared" si="195"/>
        <v>0</v>
      </c>
      <c r="AR174" s="4">
        <f t="shared" si="195"/>
        <v>16407261</v>
      </c>
      <c r="AS174" s="4">
        <f t="shared" si="195"/>
        <v>8541</v>
      </c>
      <c r="AT174" s="4">
        <f t="shared" si="195"/>
        <v>17082</v>
      </c>
      <c r="AU174" s="4">
        <f t="shared" si="195"/>
        <v>0</v>
      </c>
      <c r="AV174" s="4">
        <f t="shared" si="195"/>
        <v>0</v>
      </c>
      <c r="AW174" s="4">
        <f t="shared" si="195"/>
        <v>0</v>
      </c>
      <c r="AX174" s="4">
        <f t="shared" si="195"/>
        <v>0</v>
      </c>
      <c r="AY174" s="4">
        <f t="shared" si="195"/>
        <v>0</v>
      </c>
      <c r="AZ174" s="4">
        <f t="shared" si="195"/>
        <v>8541</v>
      </c>
      <c r="BA174" s="4">
        <f t="shared" si="195"/>
        <v>68328</v>
      </c>
      <c r="BB174" s="4">
        <f t="shared" si="195"/>
        <v>12811.5</v>
      </c>
      <c r="BC174" s="4">
        <f t="shared" si="195"/>
        <v>2326568.4</v>
      </c>
      <c r="BD174" s="4">
        <f t="shared" si="195"/>
        <v>0</v>
      </c>
      <c r="BE174" s="4">
        <f t="shared" si="195"/>
        <v>0</v>
      </c>
      <c r="BF174" s="4">
        <f t="shared" si="195"/>
        <v>7731313.2000000002</v>
      </c>
      <c r="BG174" s="4">
        <f t="shared" si="195"/>
        <v>0</v>
      </c>
      <c r="BH174" s="4">
        <f t="shared" si="195"/>
        <v>264771</v>
      </c>
      <c r="BI174" s="4">
        <f t="shared" si="195"/>
        <v>51246</v>
      </c>
      <c r="BJ174" s="4">
        <f t="shared" si="195"/>
        <v>25623</v>
      </c>
      <c r="BK174" s="4">
        <f t="shared" si="195"/>
        <v>73754097.299999997</v>
      </c>
      <c r="BL174" s="4">
        <f t="shared" si="195"/>
        <v>68328</v>
      </c>
      <c r="BM174" s="4">
        <f t="shared" si="195"/>
        <v>0</v>
      </c>
      <c r="BN174" s="4">
        <f t="shared" si="195"/>
        <v>0</v>
      </c>
      <c r="BO174" s="4">
        <f t="shared" ref="BO174:DZ174" si="196">BO169+BO172</f>
        <v>8541</v>
      </c>
      <c r="BP174" s="4">
        <f t="shared" si="196"/>
        <v>0</v>
      </c>
      <c r="BQ174" s="4">
        <f t="shared" si="196"/>
        <v>0</v>
      </c>
      <c r="BR174" s="4">
        <f t="shared" si="196"/>
        <v>0</v>
      </c>
      <c r="BS174" s="4">
        <f t="shared" si="196"/>
        <v>0</v>
      </c>
      <c r="BT174" s="4">
        <f t="shared" si="196"/>
        <v>0</v>
      </c>
      <c r="BU174" s="4">
        <f t="shared" si="196"/>
        <v>0</v>
      </c>
      <c r="BV174" s="4">
        <f t="shared" si="196"/>
        <v>0</v>
      </c>
      <c r="BW174" s="4">
        <f t="shared" si="196"/>
        <v>8541</v>
      </c>
      <c r="BX174" s="4">
        <f t="shared" si="196"/>
        <v>0</v>
      </c>
      <c r="BY174" s="4">
        <f t="shared" si="196"/>
        <v>0</v>
      </c>
      <c r="BZ174" s="4">
        <f t="shared" si="196"/>
        <v>0</v>
      </c>
      <c r="CA174" s="4">
        <f t="shared" si="196"/>
        <v>0</v>
      </c>
      <c r="CB174" s="4">
        <f t="shared" si="196"/>
        <v>2690415</v>
      </c>
      <c r="CC174" s="4">
        <f t="shared" si="196"/>
        <v>0</v>
      </c>
      <c r="CD174" s="4">
        <f t="shared" si="196"/>
        <v>0</v>
      </c>
      <c r="CE174" s="4">
        <f t="shared" si="196"/>
        <v>0</v>
      </c>
      <c r="CF174" s="4">
        <f t="shared" si="196"/>
        <v>0</v>
      </c>
      <c r="CG174" s="4">
        <f t="shared" si="196"/>
        <v>0</v>
      </c>
      <c r="CH174" s="4">
        <f t="shared" si="196"/>
        <v>0</v>
      </c>
      <c r="CI174" s="4">
        <f t="shared" si="196"/>
        <v>0</v>
      </c>
      <c r="CJ174" s="4">
        <f t="shared" si="196"/>
        <v>0</v>
      </c>
      <c r="CK174" s="4">
        <f t="shared" si="196"/>
        <v>7217999.0999999996</v>
      </c>
      <c r="CL174" s="4">
        <f t="shared" si="196"/>
        <v>93951</v>
      </c>
      <c r="CM174" s="4">
        <f t="shared" si="196"/>
        <v>350181</v>
      </c>
      <c r="CN174" s="4">
        <f t="shared" si="196"/>
        <v>2876608.8</v>
      </c>
      <c r="CO174" s="4">
        <f t="shared" si="196"/>
        <v>192172.5</v>
      </c>
      <c r="CP174" s="4">
        <f t="shared" si="196"/>
        <v>0</v>
      </c>
      <c r="CQ174" s="4">
        <f t="shared" si="196"/>
        <v>0</v>
      </c>
      <c r="CR174" s="4">
        <f t="shared" si="196"/>
        <v>0</v>
      </c>
      <c r="CS174" s="4">
        <f t="shared" si="196"/>
        <v>0</v>
      </c>
      <c r="CT174" s="4">
        <f t="shared" si="196"/>
        <v>0</v>
      </c>
      <c r="CU174" s="4">
        <f t="shared" si="196"/>
        <v>3245580</v>
      </c>
      <c r="CV174" s="4">
        <f t="shared" si="196"/>
        <v>0</v>
      </c>
      <c r="CW174" s="4">
        <f t="shared" si="196"/>
        <v>0</v>
      </c>
      <c r="CX174" s="4">
        <f t="shared" si="196"/>
        <v>8541</v>
      </c>
      <c r="CY174" s="4">
        <f t="shared" si="196"/>
        <v>0</v>
      </c>
      <c r="CZ174" s="4">
        <f t="shared" si="196"/>
        <v>0</v>
      </c>
      <c r="DA174" s="4">
        <f t="shared" si="196"/>
        <v>0</v>
      </c>
      <c r="DB174" s="4">
        <f t="shared" si="196"/>
        <v>0</v>
      </c>
      <c r="DC174" s="4">
        <f t="shared" si="196"/>
        <v>0</v>
      </c>
      <c r="DD174" s="4">
        <f t="shared" si="196"/>
        <v>0</v>
      </c>
      <c r="DE174" s="4">
        <f t="shared" si="196"/>
        <v>0</v>
      </c>
      <c r="DF174" s="4">
        <f t="shared" si="196"/>
        <v>209254.5</v>
      </c>
      <c r="DG174" s="4">
        <f t="shared" si="196"/>
        <v>0</v>
      </c>
      <c r="DH174" s="4">
        <f t="shared" si="196"/>
        <v>0</v>
      </c>
      <c r="DI174" s="4">
        <f t="shared" si="196"/>
        <v>25623</v>
      </c>
      <c r="DJ174" s="4">
        <f t="shared" si="196"/>
        <v>8541</v>
      </c>
      <c r="DK174" s="4">
        <f t="shared" si="196"/>
        <v>0</v>
      </c>
      <c r="DL174" s="4">
        <f t="shared" si="196"/>
        <v>0</v>
      </c>
      <c r="DM174" s="4">
        <f t="shared" si="196"/>
        <v>0</v>
      </c>
      <c r="DN174" s="4">
        <f t="shared" si="196"/>
        <v>0</v>
      </c>
      <c r="DO174" s="4">
        <f t="shared" si="196"/>
        <v>0</v>
      </c>
      <c r="DP174" s="4">
        <f t="shared" si="196"/>
        <v>0</v>
      </c>
      <c r="DQ174" s="4">
        <f t="shared" si="196"/>
        <v>0</v>
      </c>
      <c r="DR174" s="4">
        <f t="shared" si="196"/>
        <v>0</v>
      </c>
      <c r="DS174" s="4">
        <f t="shared" si="196"/>
        <v>0</v>
      </c>
      <c r="DT174" s="4">
        <f t="shared" si="196"/>
        <v>0</v>
      </c>
      <c r="DU174" s="4">
        <f t="shared" si="196"/>
        <v>0</v>
      </c>
      <c r="DV174" s="4">
        <f t="shared" si="196"/>
        <v>0</v>
      </c>
      <c r="DW174" s="4">
        <f t="shared" si="196"/>
        <v>0</v>
      </c>
      <c r="DX174" s="4">
        <f t="shared" si="196"/>
        <v>0</v>
      </c>
      <c r="DY174" s="4">
        <f t="shared" si="196"/>
        <v>0</v>
      </c>
      <c r="DZ174" s="4">
        <f t="shared" si="196"/>
        <v>8541</v>
      </c>
      <c r="EA174" s="4">
        <f t="shared" ref="EA174:FX174" si="197">EA169+EA172</f>
        <v>0</v>
      </c>
      <c r="EB174" s="4">
        <f t="shared" si="197"/>
        <v>0</v>
      </c>
      <c r="EC174" s="4">
        <f t="shared" si="197"/>
        <v>0</v>
      </c>
      <c r="ED174" s="4">
        <f t="shared" si="197"/>
        <v>0</v>
      </c>
      <c r="EE174" s="4">
        <f t="shared" si="197"/>
        <v>25623</v>
      </c>
      <c r="EF174" s="4">
        <f t="shared" si="197"/>
        <v>8541</v>
      </c>
      <c r="EG174" s="4">
        <f t="shared" si="197"/>
        <v>0</v>
      </c>
      <c r="EH174" s="4">
        <f t="shared" si="197"/>
        <v>8541</v>
      </c>
      <c r="EI174" s="4">
        <f t="shared" si="197"/>
        <v>34164</v>
      </c>
      <c r="EJ174" s="4">
        <f t="shared" si="197"/>
        <v>1981512</v>
      </c>
      <c r="EK174" s="4">
        <f t="shared" si="197"/>
        <v>0</v>
      </c>
      <c r="EL174" s="4">
        <f t="shared" si="197"/>
        <v>0</v>
      </c>
      <c r="EM174" s="4">
        <f t="shared" si="197"/>
        <v>0</v>
      </c>
      <c r="EN174" s="4">
        <f t="shared" si="197"/>
        <v>965133</v>
      </c>
      <c r="EO174" s="4">
        <f t="shared" si="197"/>
        <v>0</v>
      </c>
      <c r="EP174" s="4">
        <f t="shared" si="197"/>
        <v>0</v>
      </c>
      <c r="EQ174" s="4">
        <f t="shared" si="197"/>
        <v>0</v>
      </c>
      <c r="ER174" s="4">
        <f t="shared" si="197"/>
        <v>8541</v>
      </c>
      <c r="ES174" s="4">
        <f t="shared" si="197"/>
        <v>0</v>
      </c>
      <c r="ET174" s="4">
        <f t="shared" si="197"/>
        <v>0</v>
      </c>
      <c r="EU174" s="4">
        <f t="shared" si="197"/>
        <v>0</v>
      </c>
      <c r="EV174" s="4">
        <f t="shared" si="197"/>
        <v>0</v>
      </c>
      <c r="EW174" s="4">
        <f t="shared" si="197"/>
        <v>0</v>
      </c>
      <c r="EX174" s="4">
        <f t="shared" si="197"/>
        <v>0</v>
      </c>
      <c r="EY174" s="4">
        <f t="shared" si="197"/>
        <v>4697550</v>
      </c>
      <c r="EZ174" s="4">
        <f t="shared" si="197"/>
        <v>0</v>
      </c>
      <c r="FA174" s="4">
        <f t="shared" si="197"/>
        <v>8541</v>
      </c>
      <c r="FB174" s="4">
        <f t="shared" si="197"/>
        <v>0</v>
      </c>
      <c r="FC174" s="4">
        <f t="shared" si="197"/>
        <v>0</v>
      </c>
      <c r="FD174" s="4">
        <f t="shared" si="197"/>
        <v>0</v>
      </c>
      <c r="FE174" s="4">
        <f t="shared" si="197"/>
        <v>0</v>
      </c>
      <c r="FF174" s="4">
        <f t="shared" si="197"/>
        <v>0</v>
      </c>
      <c r="FG174" s="4">
        <f t="shared" si="197"/>
        <v>0</v>
      </c>
      <c r="FH174" s="4">
        <f t="shared" si="197"/>
        <v>0</v>
      </c>
      <c r="FI174" s="4">
        <f t="shared" si="197"/>
        <v>8541</v>
      </c>
      <c r="FJ174" s="4">
        <f t="shared" si="197"/>
        <v>0</v>
      </c>
      <c r="FK174" s="4">
        <f t="shared" si="197"/>
        <v>0</v>
      </c>
      <c r="FL174" s="4">
        <f t="shared" si="197"/>
        <v>0</v>
      </c>
      <c r="FM174" s="4">
        <f t="shared" si="197"/>
        <v>0</v>
      </c>
      <c r="FN174" s="4">
        <f t="shared" si="197"/>
        <v>46975.5</v>
      </c>
      <c r="FO174" s="4">
        <f t="shared" si="197"/>
        <v>0</v>
      </c>
      <c r="FP174" s="4">
        <f t="shared" si="197"/>
        <v>0</v>
      </c>
      <c r="FQ174" s="4">
        <f t="shared" si="197"/>
        <v>0</v>
      </c>
      <c r="FR174" s="4">
        <f t="shared" si="197"/>
        <v>0</v>
      </c>
      <c r="FS174" s="4">
        <f t="shared" si="197"/>
        <v>0</v>
      </c>
      <c r="FT174" s="21">
        <f t="shared" si="197"/>
        <v>0</v>
      </c>
      <c r="FU174" s="4">
        <f t="shared" si="197"/>
        <v>0</v>
      </c>
      <c r="FV174" s="4">
        <f t="shared" si="197"/>
        <v>0</v>
      </c>
      <c r="FW174" s="4">
        <f t="shared" si="197"/>
        <v>0</v>
      </c>
      <c r="FX174" s="4">
        <f t="shared" si="197"/>
        <v>0</v>
      </c>
      <c r="FY174" s="4"/>
      <c r="FZ174" s="48">
        <f>FZ172+FZ169</f>
        <v>183221532.00000003</v>
      </c>
      <c r="GA174" s="48"/>
      <c r="GB174" s="49"/>
      <c r="GC174" s="48"/>
      <c r="GD174" s="48"/>
      <c r="GE174" s="4"/>
      <c r="GF174" s="4"/>
      <c r="GG174" s="4"/>
      <c r="GH174" s="4"/>
      <c r="GI174" s="4"/>
      <c r="GJ174" s="4"/>
      <c r="GK174" s="4"/>
      <c r="GL174" s="4"/>
      <c r="GM174" s="4"/>
    </row>
    <row r="175" spans="1:217" x14ac:dyDescent="0.25">
      <c r="A175" s="2"/>
      <c r="B175" s="13"/>
      <c r="C175" s="4"/>
      <c r="D175" s="4"/>
      <c r="E175" s="4"/>
      <c r="F175" s="4"/>
      <c r="G175" s="4"/>
      <c r="H175" s="4"/>
      <c r="I175" s="4"/>
      <c r="J175" s="4"/>
      <c r="K175" s="4"/>
      <c r="L175" s="4"/>
      <c r="M175" s="4"/>
      <c r="N175" s="4"/>
      <c r="O175" s="4"/>
      <c r="P175" s="4"/>
      <c r="Q175" s="4"/>
      <c r="R175" s="4"/>
      <c r="S175" s="4"/>
      <c r="T175" s="4"/>
      <c r="U175" s="4"/>
      <c r="V175" s="4"/>
      <c r="W175" s="21"/>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21"/>
      <c r="FU175" s="4"/>
      <c r="FV175" s="4"/>
      <c r="FW175" s="4"/>
      <c r="FX175" s="4"/>
      <c r="FY175" s="4"/>
      <c r="FZ175" s="48"/>
      <c r="GA175" s="66"/>
      <c r="GB175" s="48"/>
      <c r="GC175" s="48"/>
      <c r="GD175" s="48"/>
      <c r="GE175" s="4"/>
      <c r="GF175" s="4"/>
      <c r="GG175" s="4"/>
      <c r="GH175" s="4"/>
      <c r="GI175" s="4"/>
      <c r="GJ175" s="4"/>
      <c r="GK175" s="4"/>
      <c r="GL175" s="4"/>
      <c r="GM175" s="4"/>
    </row>
    <row r="176" spans="1:217" ht="15.6" x14ac:dyDescent="0.3">
      <c r="A176" s="2" t="s">
        <v>422</v>
      </c>
      <c r="B176" s="47" t="s">
        <v>511</v>
      </c>
      <c r="C176" s="48"/>
      <c r="D176" s="48"/>
      <c r="E176" s="48"/>
      <c r="F176" s="48"/>
      <c r="G176" s="48"/>
      <c r="H176" s="48"/>
      <c r="I176" s="48"/>
      <c r="J176" s="48"/>
      <c r="K176" s="48"/>
      <c r="L176" s="48"/>
      <c r="M176" s="48"/>
      <c r="N176" s="48"/>
      <c r="O176" s="48"/>
      <c r="P176" s="48"/>
      <c r="Q176" s="48"/>
      <c r="R176" s="48"/>
      <c r="S176" s="48"/>
      <c r="T176" s="48"/>
      <c r="U176" s="48"/>
      <c r="V176" s="48"/>
      <c r="W176" s="49"/>
      <c r="X176" s="48"/>
      <c r="Y176" s="48"/>
      <c r="Z176" s="48"/>
      <c r="AA176" s="48"/>
      <c r="AB176" s="48"/>
      <c r="AC176" s="48"/>
      <c r="AD176" s="48"/>
      <c r="AE176" s="48"/>
      <c r="AF176" s="48"/>
      <c r="AG176" s="48"/>
      <c r="AH176" s="48"/>
      <c r="AI176" s="48"/>
      <c r="AJ176" s="48"/>
      <c r="AK176" s="48"/>
      <c r="AL176" s="48"/>
      <c r="AM176" s="48"/>
      <c r="AN176" s="48"/>
      <c r="AO176" s="48"/>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c r="BS176" s="48"/>
      <c r="BT176" s="48"/>
      <c r="BU176" s="48"/>
      <c r="BV176" s="48"/>
      <c r="BW176" s="48"/>
      <c r="BX176" s="48"/>
      <c r="BY176" s="48"/>
      <c r="BZ176" s="48"/>
      <c r="CA176" s="48"/>
      <c r="CB176" s="48"/>
      <c r="CC176" s="48"/>
      <c r="CD176" s="48"/>
      <c r="CE176" s="48"/>
      <c r="CF176" s="48"/>
      <c r="CG176" s="48"/>
      <c r="CH176" s="48"/>
      <c r="CI176" s="48"/>
      <c r="CJ176" s="48"/>
      <c r="CK176" s="48"/>
      <c r="CL176" s="48"/>
      <c r="CM176" s="48"/>
      <c r="CN176" s="48"/>
      <c r="CO176" s="48"/>
      <c r="CP176" s="48"/>
      <c r="CQ176" s="48"/>
      <c r="CR176" s="48"/>
      <c r="CS176" s="48"/>
      <c r="CT176" s="48"/>
      <c r="CU176" s="48"/>
      <c r="CV176" s="48"/>
      <c r="CW176" s="48"/>
      <c r="CX176" s="48"/>
      <c r="CY176" s="48"/>
      <c r="CZ176" s="48"/>
      <c r="DA176" s="48"/>
      <c r="DB176" s="48"/>
      <c r="DC176" s="48"/>
      <c r="DD176" s="48"/>
      <c r="DE176" s="48"/>
      <c r="DF176" s="48"/>
      <c r="DG176" s="48"/>
      <c r="DH176" s="48"/>
      <c r="DI176" s="48"/>
      <c r="DJ176" s="48"/>
      <c r="DK176" s="48"/>
      <c r="DL176" s="48"/>
      <c r="DM176" s="48"/>
      <c r="DN176" s="48"/>
      <c r="DO176" s="48"/>
      <c r="DP176" s="48"/>
      <c r="DQ176" s="48"/>
      <c r="DR176" s="48"/>
      <c r="DS176" s="48"/>
      <c r="DT176" s="48"/>
      <c r="DU176" s="48"/>
      <c r="DV176" s="48"/>
      <c r="DW176" s="48"/>
      <c r="DX176" s="48"/>
      <c r="DY176" s="48"/>
      <c r="DZ176" s="48"/>
      <c r="EA176" s="48"/>
      <c r="EB176" s="48"/>
      <c r="EC176" s="48"/>
      <c r="ED176" s="48"/>
      <c r="EE176" s="48"/>
      <c r="EF176" s="48"/>
      <c r="EG176" s="48"/>
      <c r="EH176" s="48"/>
      <c r="EI176" s="48"/>
      <c r="EJ176" s="48"/>
      <c r="EK176" s="48"/>
      <c r="EL176" s="48"/>
      <c r="EM176" s="48"/>
      <c r="EN176" s="48"/>
      <c r="EO176" s="48"/>
      <c r="EP176" s="48"/>
      <c r="EQ176" s="48"/>
      <c r="ER176" s="48"/>
      <c r="ES176" s="48"/>
      <c r="ET176" s="48"/>
      <c r="EU176" s="48"/>
      <c r="EV176" s="48"/>
      <c r="EW176" s="48"/>
      <c r="EX176" s="48"/>
      <c r="EY176" s="48"/>
      <c r="EZ176" s="48"/>
      <c r="FA176" s="48"/>
      <c r="FB176" s="48"/>
      <c r="FC176" s="48"/>
      <c r="FD176" s="48"/>
      <c r="FE176" s="48"/>
      <c r="FF176" s="48"/>
      <c r="FG176" s="48"/>
      <c r="FH176" s="48"/>
      <c r="FI176" s="48"/>
      <c r="FJ176" s="48"/>
      <c r="FK176" s="48"/>
      <c r="FL176" s="48"/>
      <c r="FM176" s="48"/>
      <c r="FN176" s="48"/>
      <c r="FO176" s="48"/>
      <c r="FP176" s="48"/>
      <c r="FQ176" s="48"/>
      <c r="FR176" s="48"/>
      <c r="FS176" s="48"/>
      <c r="FT176" s="49"/>
      <c r="FU176" s="48"/>
      <c r="FV176" s="48"/>
      <c r="FW176" s="48"/>
      <c r="FX176" s="48"/>
      <c r="FY176" s="4"/>
      <c r="FZ176" s="48"/>
      <c r="GA176" s="48"/>
      <c r="GB176" s="48"/>
      <c r="GC176" s="48"/>
      <c r="GD176" s="48"/>
      <c r="GE176" s="4"/>
      <c r="GF176" s="4"/>
      <c r="GG176" s="4"/>
      <c r="GH176" s="4"/>
      <c r="GI176" s="4"/>
      <c r="GJ176" s="4"/>
      <c r="GK176" s="4"/>
      <c r="GL176" s="4"/>
      <c r="GM176" s="4"/>
      <c r="GN176" s="132"/>
      <c r="GO176" s="132"/>
      <c r="GP176" s="132"/>
      <c r="GQ176" s="132"/>
      <c r="GR176" s="132"/>
      <c r="GS176" s="132"/>
      <c r="GT176" s="132"/>
      <c r="GU176" s="132"/>
      <c r="GV176" s="132"/>
      <c r="GW176" s="132"/>
      <c r="GX176" s="132"/>
      <c r="GY176" s="132"/>
      <c r="GZ176" s="132"/>
      <c r="HA176" s="132"/>
      <c r="HB176" s="132"/>
      <c r="HC176" s="132"/>
      <c r="HD176" s="132"/>
      <c r="HE176" s="132"/>
      <c r="HF176" s="132"/>
      <c r="HG176" s="132"/>
      <c r="HH176" s="132"/>
      <c r="HI176" s="132"/>
    </row>
    <row r="177" spans="1:256" x14ac:dyDescent="0.25">
      <c r="A177" s="2" t="s">
        <v>512</v>
      </c>
      <c r="B177" s="13" t="s">
        <v>513</v>
      </c>
      <c r="C177" s="48">
        <f t="shared" ref="C177:BN177" si="198">IF(C103&lt;=459,1,0)</f>
        <v>0</v>
      </c>
      <c r="D177" s="48">
        <f t="shared" si="198"/>
        <v>0</v>
      </c>
      <c r="E177" s="48">
        <f t="shared" si="198"/>
        <v>0</v>
      </c>
      <c r="F177" s="48">
        <f t="shared" si="198"/>
        <v>0</v>
      </c>
      <c r="G177" s="48">
        <f t="shared" si="198"/>
        <v>0</v>
      </c>
      <c r="H177" s="48">
        <f t="shared" si="198"/>
        <v>0</v>
      </c>
      <c r="I177" s="48">
        <f t="shared" si="198"/>
        <v>0</v>
      </c>
      <c r="J177" s="48">
        <f t="shared" si="198"/>
        <v>0</v>
      </c>
      <c r="K177" s="48">
        <f t="shared" si="198"/>
        <v>1</v>
      </c>
      <c r="L177" s="48">
        <f t="shared" si="198"/>
        <v>0</v>
      </c>
      <c r="M177" s="48">
        <f t="shared" si="198"/>
        <v>0</v>
      </c>
      <c r="N177" s="48">
        <f t="shared" si="198"/>
        <v>0</v>
      </c>
      <c r="O177" s="48">
        <f t="shared" si="198"/>
        <v>0</v>
      </c>
      <c r="P177" s="48">
        <f t="shared" si="198"/>
        <v>1</v>
      </c>
      <c r="Q177" s="48">
        <f t="shared" si="198"/>
        <v>0</v>
      </c>
      <c r="R177" s="48">
        <f t="shared" si="198"/>
        <v>0</v>
      </c>
      <c r="S177" s="48">
        <f t="shared" si="198"/>
        <v>0</v>
      </c>
      <c r="T177" s="48">
        <f t="shared" si="198"/>
        <v>1</v>
      </c>
      <c r="U177" s="48">
        <f t="shared" si="198"/>
        <v>1</v>
      </c>
      <c r="V177" s="48">
        <f t="shared" si="198"/>
        <v>1</v>
      </c>
      <c r="W177" s="48">
        <f t="shared" si="198"/>
        <v>1</v>
      </c>
      <c r="X177" s="48">
        <f t="shared" si="198"/>
        <v>1</v>
      </c>
      <c r="Y177" s="48">
        <f t="shared" si="198"/>
        <v>0</v>
      </c>
      <c r="Z177" s="48">
        <f t="shared" si="198"/>
        <v>1</v>
      </c>
      <c r="AA177" s="48">
        <f t="shared" si="198"/>
        <v>0</v>
      </c>
      <c r="AB177" s="48">
        <f t="shared" si="198"/>
        <v>0</v>
      </c>
      <c r="AC177" s="48">
        <f t="shared" si="198"/>
        <v>0</v>
      </c>
      <c r="AD177" s="48">
        <f t="shared" si="198"/>
        <v>0</v>
      </c>
      <c r="AE177" s="48">
        <f t="shared" si="198"/>
        <v>1</v>
      </c>
      <c r="AF177" s="48">
        <f t="shared" si="198"/>
        <v>1</v>
      </c>
      <c r="AG177" s="48">
        <f t="shared" si="198"/>
        <v>0</v>
      </c>
      <c r="AH177" s="48">
        <f t="shared" si="198"/>
        <v>0</v>
      </c>
      <c r="AI177" s="48">
        <f t="shared" si="198"/>
        <v>1</v>
      </c>
      <c r="AJ177" s="48">
        <f t="shared" si="198"/>
        <v>1</v>
      </c>
      <c r="AK177" s="48">
        <f t="shared" si="198"/>
        <v>1</v>
      </c>
      <c r="AL177" s="48">
        <f t="shared" si="198"/>
        <v>1</v>
      </c>
      <c r="AM177" s="48">
        <f t="shared" si="198"/>
        <v>1</v>
      </c>
      <c r="AN177" s="48">
        <f t="shared" si="198"/>
        <v>1</v>
      </c>
      <c r="AO177" s="48">
        <f t="shared" si="198"/>
        <v>0</v>
      </c>
      <c r="AP177" s="48">
        <f t="shared" si="198"/>
        <v>0</v>
      </c>
      <c r="AQ177" s="48">
        <f t="shared" si="198"/>
        <v>1</v>
      </c>
      <c r="AR177" s="48">
        <f t="shared" si="198"/>
        <v>0</v>
      </c>
      <c r="AS177" s="48">
        <f t="shared" si="198"/>
        <v>0</v>
      </c>
      <c r="AT177" s="48">
        <f t="shared" si="198"/>
        <v>0</v>
      </c>
      <c r="AU177" s="48">
        <f t="shared" si="198"/>
        <v>1</v>
      </c>
      <c r="AV177" s="48">
        <f t="shared" si="198"/>
        <v>1</v>
      </c>
      <c r="AW177" s="48">
        <f t="shared" si="198"/>
        <v>1</v>
      </c>
      <c r="AX177" s="48">
        <f t="shared" si="198"/>
        <v>1</v>
      </c>
      <c r="AY177" s="48">
        <f t="shared" si="198"/>
        <v>0</v>
      </c>
      <c r="AZ177" s="48">
        <f t="shared" si="198"/>
        <v>0</v>
      </c>
      <c r="BA177" s="48">
        <f t="shared" si="198"/>
        <v>0</v>
      </c>
      <c r="BB177" s="48">
        <f t="shared" si="198"/>
        <v>0</v>
      </c>
      <c r="BC177" s="48">
        <f t="shared" si="198"/>
        <v>0</v>
      </c>
      <c r="BD177" s="48">
        <f t="shared" si="198"/>
        <v>0</v>
      </c>
      <c r="BE177" s="48">
        <f t="shared" si="198"/>
        <v>0</v>
      </c>
      <c r="BF177" s="48">
        <f t="shared" si="198"/>
        <v>0</v>
      </c>
      <c r="BG177" s="48">
        <f t="shared" si="198"/>
        <v>0</v>
      </c>
      <c r="BH177" s="48">
        <f t="shared" si="198"/>
        <v>0</v>
      </c>
      <c r="BI177" s="48">
        <f t="shared" si="198"/>
        <v>1</v>
      </c>
      <c r="BJ177" s="48">
        <f t="shared" si="198"/>
        <v>0</v>
      </c>
      <c r="BK177" s="48">
        <f t="shared" si="198"/>
        <v>0</v>
      </c>
      <c r="BL177" s="48">
        <f t="shared" si="198"/>
        <v>1</v>
      </c>
      <c r="BM177" s="48">
        <f t="shared" si="198"/>
        <v>1</v>
      </c>
      <c r="BN177" s="48">
        <f t="shared" si="198"/>
        <v>0</v>
      </c>
      <c r="BO177" s="48">
        <f t="shared" ref="BO177:DZ177" si="199">IF(BO103&lt;=459,1,0)</f>
        <v>0</v>
      </c>
      <c r="BP177" s="48">
        <f t="shared" si="199"/>
        <v>1</v>
      </c>
      <c r="BQ177" s="48">
        <f t="shared" si="199"/>
        <v>0</v>
      </c>
      <c r="BR177" s="48">
        <f t="shared" si="199"/>
        <v>0</v>
      </c>
      <c r="BS177" s="48">
        <f t="shared" si="199"/>
        <v>0</v>
      </c>
      <c r="BT177" s="48">
        <f t="shared" si="199"/>
        <v>1</v>
      </c>
      <c r="BU177" s="48">
        <f t="shared" si="199"/>
        <v>1</v>
      </c>
      <c r="BV177" s="48">
        <f t="shared" si="199"/>
        <v>0</v>
      </c>
      <c r="BW177" s="48">
        <f t="shared" si="199"/>
        <v>0</v>
      </c>
      <c r="BX177" s="48">
        <f t="shared" si="199"/>
        <v>1</v>
      </c>
      <c r="BY177" s="48">
        <f t="shared" si="199"/>
        <v>0</v>
      </c>
      <c r="BZ177" s="48">
        <f t="shared" si="199"/>
        <v>1</v>
      </c>
      <c r="CA177" s="48">
        <f t="shared" si="199"/>
        <v>1</v>
      </c>
      <c r="CB177" s="48">
        <f t="shared" si="199"/>
        <v>0</v>
      </c>
      <c r="CC177" s="48">
        <f t="shared" si="199"/>
        <v>1</v>
      </c>
      <c r="CD177" s="48">
        <f t="shared" si="199"/>
        <v>1</v>
      </c>
      <c r="CE177" s="48">
        <f t="shared" si="199"/>
        <v>1</v>
      </c>
      <c r="CF177" s="48">
        <f t="shared" si="199"/>
        <v>1</v>
      </c>
      <c r="CG177" s="48">
        <f t="shared" si="199"/>
        <v>1</v>
      </c>
      <c r="CH177" s="48">
        <f t="shared" si="199"/>
        <v>1</v>
      </c>
      <c r="CI177" s="48">
        <f t="shared" si="199"/>
        <v>0</v>
      </c>
      <c r="CJ177" s="48">
        <f t="shared" si="199"/>
        <v>0</v>
      </c>
      <c r="CK177" s="48">
        <f t="shared" si="199"/>
        <v>0</v>
      </c>
      <c r="CL177" s="48">
        <f t="shared" si="199"/>
        <v>0</v>
      </c>
      <c r="CM177" s="48">
        <f t="shared" si="199"/>
        <v>0</v>
      </c>
      <c r="CN177" s="48">
        <f t="shared" si="199"/>
        <v>0</v>
      </c>
      <c r="CO177" s="48">
        <f t="shared" si="199"/>
        <v>0</v>
      </c>
      <c r="CP177" s="48">
        <f t="shared" si="199"/>
        <v>0</v>
      </c>
      <c r="CQ177" s="48">
        <f t="shared" si="199"/>
        <v>0</v>
      </c>
      <c r="CR177" s="48">
        <f t="shared" si="199"/>
        <v>1</v>
      </c>
      <c r="CS177" s="48">
        <f t="shared" si="199"/>
        <v>1</v>
      </c>
      <c r="CT177" s="48">
        <f t="shared" si="199"/>
        <v>1</v>
      </c>
      <c r="CU177" s="48">
        <f t="shared" si="199"/>
        <v>1</v>
      </c>
      <c r="CV177" s="48">
        <f t="shared" si="199"/>
        <v>1</v>
      </c>
      <c r="CW177" s="48">
        <f t="shared" si="199"/>
        <v>1</v>
      </c>
      <c r="CX177" s="48">
        <f t="shared" si="199"/>
        <v>0</v>
      </c>
      <c r="CY177" s="48">
        <f t="shared" si="199"/>
        <v>1</v>
      </c>
      <c r="CZ177" s="48">
        <f t="shared" si="199"/>
        <v>0</v>
      </c>
      <c r="DA177" s="48">
        <f t="shared" si="199"/>
        <v>1</v>
      </c>
      <c r="DB177" s="48">
        <f t="shared" si="199"/>
        <v>1</v>
      </c>
      <c r="DC177" s="48">
        <f t="shared" si="199"/>
        <v>1</v>
      </c>
      <c r="DD177" s="48">
        <f t="shared" si="199"/>
        <v>1</v>
      </c>
      <c r="DE177" s="48">
        <f t="shared" si="199"/>
        <v>1</v>
      </c>
      <c r="DF177" s="48">
        <f t="shared" si="199"/>
        <v>0</v>
      </c>
      <c r="DG177" s="48">
        <f t="shared" si="199"/>
        <v>1</v>
      </c>
      <c r="DH177" s="48">
        <f t="shared" si="199"/>
        <v>0</v>
      </c>
      <c r="DI177" s="48">
        <f t="shared" si="199"/>
        <v>0</v>
      </c>
      <c r="DJ177" s="48">
        <f t="shared" si="199"/>
        <v>0</v>
      </c>
      <c r="DK177" s="48">
        <f t="shared" si="199"/>
        <v>0</v>
      </c>
      <c r="DL177" s="48">
        <f t="shared" si="199"/>
        <v>0</v>
      </c>
      <c r="DM177" s="48">
        <f t="shared" si="199"/>
        <v>1</v>
      </c>
      <c r="DN177" s="48">
        <f t="shared" si="199"/>
        <v>0</v>
      </c>
      <c r="DO177" s="48">
        <f t="shared" si="199"/>
        <v>0</v>
      </c>
      <c r="DP177" s="48">
        <f t="shared" si="199"/>
        <v>1</v>
      </c>
      <c r="DQ177" s="48">
        <f t="shared" si="199"/>
        <v>0</v>
      </c>
      <c r="DR177" s="48">
        <f t="shared" si="199"/>
        <v>0</v>
      </c>
      <c r="DS177" s="48">
        <f t="shared" si="199"/>
        <v>0</v>
      </c>
      <c r="DT177" s="48">
        <f t="shared" si="199"/>
        <v>1</v>
      </c>
      <c r="DU177" s="48">
        <f t="shared" si="199"/>
        <v>1</v>
      </c>
      <c r="DV177" s="48">
        <f t="shared" si="199"/>
        <v>1</v>
      </c>
      <c r="DW177" s="48">
        <f t="shared" si="199"/>
        <v>1</v>
      </c>
      <c r="DX177" s="48">
        <f t="shared" si="199"/>
        <v>1</v>
      </c>
      <c r="DY177" s="48">
        <f t="shared" si="199"/>
        <v>1</v>
      </c>
      <c r="DZ177" s="48">
        <f t="shared" si="199"/>
        <v>0</v>
      </c>
      <c r="EA177" s="48">
        <f t="shared" ref="EA177:FX177" si="200">IF(EA103&lt;=459,1,0)</f>
        <v>0</v>
      </c>
      <c r="EB177" s="48">
        <f t="shared" si="200"/>
        <v>0</v>
      </c>
      <c r="EC177" s="48">
        <f t="shared" si="200"/>
        <v>1</v>
      </c>
      <c r="ED177" s="48">
        <f t="shared" si="200"/>
        <v>0</v>
      </c>
      <c r="EE177" s="48">
        <f t="shared" si="200"/>
        <v>1</v>
      </c>
      <c r="EF177" s="48">
        <f t="shared" si="200"/>
        <v>0</v>
      </c>
      <c r="EG177" s="48">
        <f t="shared" si="200"/>
        <v>1</v>
      </c>
      <c r="EH177" s="48">
        <f t="shared" si="200"/>
        <v>1</v>
      </c>
      <c r="EI177" s="48">
        <f t="shared" si="200"/>
        <v>0</v>
      </c>
      <c r="EJ177" s="48">
        <f t="shared" si="200"/>
        <v>0</v>
      </c>
      <c r="EK177" s="48">
        <f t="shared" si="200"/>
        <v>0</v>
      </c>
      <c r="EL177" s="48">
        <f t="shared" si="200"/>
        <v>0</v>
      </c>
      <c r="EM177" s="48">
        <f t="shared" si="200"/>
        <v>1</v>
      </c>
      <c r="EN177" s="48">
        <f t="shared" si="200"/>
        <v>0</v>
      </c>
      <c r="EO177" s="48">
        <f t="shared" si="200"/>
        <v>1</v>
      </c>
      <c r="EP177" s="48">
        <f t="shared" si="200"/>
        <v>1</v>
      </c>
      <c r="EQ177" s="48">
        <f t="shared" si="200"/>
        <v>0</v>
      </c>
      <c r="ER177" s="48">
        <f t="shared" si="200"/>
        <v>1</v>
      </c>
      <c r="ES177" s="48">
        <f t="shared" si="200"/>
        <v>1</v>
      </c>
      <c r="ET177" s="48">
        <f t="shared" si="200"/>
        <v>1</v>
      </c>
      <c r="EU177" s="48">
        <f t="shared" si="200"/>
        <v>0</v>
      </c>
      <c r="EV177" s="48">
        <f t="shared" si="200"/>
        <v>1</v>
      </c>
      <c r="EW177" s="48">
        <f t="shared" si="200"/>
        <v>0</v>
      </c>
      <c r="EX177" s="48">
        <f t="shared" si="200"/>
        <v>1</v>
      </c>
      <c r="EY177" s="48">
        <f t="shared" si="200"/>
        <v>0</v>
      </c>
      <c r="EZ177" s="48">
        <f t="shared" si="200"/>
        <v>1</v>
      </c>
      <c r="FA177" s="48">
        <f t="shared" si="200"/>
        <v>0</v>
      </c>
      <c r="FB177" s="48">
        <f t="shared" si="200"/>
        <v>1</v>
      </c>
      <c r="FC177" s="48">
        <f t="shared" si="200"/>
        <v>0</v>
      </c>
      <c r="FD177" s="48">
        <f t="shared" si="200"/>
        <v>1</v>
      </c>
      <c r="FE177" s="48">
        <f t="shared" si="200"/>
        <v>1</v>
      </c>
      <c r="FF177" s="48">
        <f t="shared" si="200"/>
        <v>1</v>
      </c>
      <c r="FG177" s="48">
        <f t="shared" si="200"/>
        <v>1</v>
      </c>
      <c r="FH177" s="48">
        <f t="shared" si="200"/>
        <v>1</v>
      </c>
      <c r="FI177" s="48">
        <f t="shared" si="200"/>
        <v>0</v>
      </c>
      <c r="FJ177" s="48">
        <f t="shared" si="200"/>
        <v>0</v>
      </c>
      <c r="FK177" s="48">
        <f t="shared" si="200"/>
        <v>0</v>
      </c>
      <c r="FL177" s="48">
        <f t="shared" si="200"/>
        <v>0</v>
      </c>
      <c r="FM177" s="48">
        <f t="shared" si="200"/>
        <v>0</v>
      </c>
      <c r="FN177" s="48">
        <f t="shared" si="200"/>
        <v>0</v>
      </c>
      <c r="FO177" s="48">
        <f t="shared" si="200"/>
        <v>0</v>
      </c>
      <c r="FP177" s="48">
        <f t="shared" si="200"/>
        <v>0</v>
      </c>
      <c r="FQ177" s="48">
        <f t="shared" si="200"/>
        <v>0</v>
      </c>
      <c r="FR177" s="48">
        <f t="shared" si="200"/>
        <v>1</v>
      </c>
      <c r="FS177" s="48">
        <f t="shared" si="200"/>
        <v>1</v>
      </c>
      <c r="FT177" s="49">
        <f t="shared" si="200"/>
        <v>1</v>
      </c>
      <c r="FU177" s="48">
        <f t="shared" si="200"/>
        <v>0</v>
      </c>
      <c r="FV177" s="48">
        <f t="shared" si="200"/>
        <v>0</v>
      </c>
      <c r="FW177" s="48">
        <f t="shared" si="200"/>
        <v>1</v>
      </c>
      <c r="FX177" s="48">
        <f t="shared" si="200"/>
        <v>1</v>
      </c>
      <c r="FY177" s="4"/>
      <c r="FZ177" s="48"/>
      <c r="GA177" s="102"/>
      <c r="GB177" s="48"/>
      <c r="GC177" s="48"/>
      <c r="GD177" s="48"/>
      <c r="GE177" s="4"/>
      <c r="GF177" s="4"/>
      <c r="GG177" s="4"/>
      <c r="GH177" s="4"/>
      <c r="GI177" s="4"/>
      <c r="GJ177" s="4"/>
      <c r="GK177" s="4"/>
      <c r="GL177" s="4"/>
      <c r="GM177" s="4"/>
    </row>
    <row r="178" spans="1:256" x14ac:dyDescent="0.25">
      <c r="A178" s="2" t="s">
        <v>514</v>
      </c>
      <c r="B178" s="13" t="s">
        <v>515</v>
      </c>
      <c r="C178" s="48">
        <f t="shared" ref="C178:BN178" si="201">IF(C140&lt;=C18,1,0)</f>
        <v>0</v>
      </c>
      <c r="D178" s="48">
        <f t="shared" si="201"/>
        <v>1</v>
      </c>
      <c r="E178" s="48">
        <f t="shared" si="201"/>
        <v>0</v>
      </c>
      <c r="F178" s="48">
        <f t="shared" si="201"/>
        <v>1</v>
      </c>
      <c r="G178" s="48">
        <f t="shared" si="201"/>
        <v>1</v>
      </c>
      <c r="H178" s="48">
        <f t="shared" si="201"/>
        <v>1</v>
      </c>
      <c r="I178" s="48">
        <f t="shared" si="201"/>
        <v>0</v>
      </c>
      <c r="J178" s="48">
        <f t="shared" si="201"/>
        <v>0</v>
      </c>
      <c r="K178" s="48">
        <f t="shared" si="201"/>
        <v>0</v>
      </c>
      <c r="L178" s="48">
        <f t="shared" si="201"/>
        <v>0</v>
      </c>
      <c r="M178" s="48">
        <f t="shared" si="201"/>
        <v>0</v>
      </c>
      <c r="N178" s="48">
        <f t="shared" si="201"/>
        <v>1</v>
      </c>
      <c r="O178" s="48">
        <f t="shared" si="201"/>
        <v>1</v>
      </c>
      <c r="P178" s="48">
        <f t="shared" si="201"/>
        <v>1</v>
      </c>
      <c r="Q178" s="48">
        <f t="shared" si="201"/>
        <v>0</v>
      </c>
      <c r="R178" s="48">
        <f t="shared" si="201"/>
        <v>1</v>
      </c>
      <c r="S178" s="48">
        <f t="shared" si="201"/>
        <v>0</v>
      </c>
      <c r="T178" s="48">
        <f t="shared" si="201"/>
        <v>0</v>
      </c>
      <c r="U178" s="48">
        <f t="shared" si="201"/>
        <v>0</v>
      </c>
      <c r="V178" s="48">
        <f t="shared" si="201"/>
        <v>0</v>
      </c>
      <c r="W178" s="48">
        <f t="shared" si="201"/>
        <v>0</v>
      </c>
      <c r="X178" s="48">
        <f t="shared" si="201"/>
        <v>0</v>
      </c>
      <c r="Y178" s="48">
        <f t="shared" si="201"/>
        <v>0</v>
      </c>
      <c r="Z178" s="48">
        <f t="shared" si="201"/>
        <v>0</v>
      </c>
      <c r="AA178" s="48">
        <f t="shared" si="201"/>
        <v>1</v>
      </c>
      <c r="AB178" s="48">
        <f t="shared" si="201"/>
        <v>1</v>
      </c>
      <c r="AC178" s="48">
        <f t="shared" si="201"/>
        <v>1</v>
      </c>
      <c r="AD178" s="48">
        <f t="shared" si="201"/>
        <v>1</v>
      </c>
      <c r="AE178" s="48">
        <f t="shared" si="201"/>
        <v>0</v>
      </c>
      <c r="AF178" s="48">
        <f t="shared" si="201"/>
        <v>1</v>
      </c>
      <c r="AG178" s="48">
        <f t="shared" si="201"/>
        <v>1</v>
      </c>
      <c r="AH178" s="48">
        <f t="shared" si="201"/>
        <v>0</v>
      </c>
      <c r="AI178" s="48">
        <f t="shared" si="201"/>
        <v>0</v>
      </c>
      <c r="AJ178" s="48">
        <f t="shared" si="201"/>
        <v>0</v>
      </c>
      <c r="AK178" s="48">
        <f t="shared" si="201"/>
        <v>0</v>
      </c>
      <c r="AL178" s="48">
        <f t="shared" si="201"/>
        <v>0</v>
      </c>
      <c r="AM178" s="48">
        <f t="shared" si="201"/>
        <v>0</v>
      </c>
      <c r="AN178" s="48">
        <f t="shared" si="201"/>
        <v>0</v>
      </c>
      <c r="AO178" s="48">
        <f t="shared" si="201"/>
        <v>0</v>
      </c>
      <c r="AP178" s="48">
        <f t="shared" si="201"/>
        <v>0</v>
      </c>
      <c r="AQ178" s="48">
        <f t="shared" si="201"/>
        <v>0</v>
      </c>
      <c r="AR178" s="48">
        <f t="shared" si="201"/>
        <v>1</v>
      </c>
      <c r="AS178" s="48">
        <f t="shared" si="201"/>
        <v>1</v>
      </c>
      <c r="AT178" s="48">
        <f t="shared" si="201"/>
        <v>1</v>
      </c>
      <c r="AU178" s="48">
        <f t="shared" si="201"/>
        <v>1</v>
      </c>
      <c r="AV178" s="48">
        <f t="shared" si="201"/>
        <v>0</v>
      </c>
      <c r="AW178" s="48">
        <f t="shared" si="201"/>
        <v>1</v>
      </c>
      <c r="AX178" s="48">
        <f t="shared" si="201"/>
        <v>0</v>
      </c>
      <c r="AY178" s="48">
        <f t="shared" si="201"/>
        <v>0</v>
      </c>
      <c r="AZ178" s="48">
        <f t="shared" si="201"/>
        <v>0</v>
      </c>
      <c r="BA178" s="48">
        <f t="shared" si="201"/>
        <v>0</v>
      </c>
      <c r="BB178" s="48">
        <f t="shared" si="201"/>
        <v>1</v>
      </c>
      <c r="BC178" s="48">
        <f t="shared" si="201"/>
        <v>0</v>
      </c>
      <c r="BD178" s="48">
        <f t="shared" si="201"/>
        <v>1</v>
      </c>
      <c r="BE178" s="48">
        <f t="shared" si="201"/>
        <v>1</v>
      </c>
      <c r="BF178" s="48">
        <f t="shared" si="201"/>
        <v>1</v>
      </c>
      <c r="BG178" s="48">
        <f t="shared" si="201"/>
        <v>0</v>
      </c>
      <c r="BH178" s="48">
        <f t="shared" si="201"/>
        <v>1</v>
      </c>
      <c r="BI178" s="48">
        <f t="shared" si="201"/>
        <v>0</v>
      </c>
      <c r="BJ178" s="48">
        <f t="shared" si="201"/>
        <v>1</v>
      </c>
      <c r="BK178" s="48">
        <f t="shared" si="201"/>
        <v>1</v>
      </c>
      <c r="BL178" s="48">
        <f t="shared" si="201"/>
        <v>0</v>
      </c>
      <c r="BM178" s="48">
        <f t="shared" si="201"/>
        <v>0</v>
      </c>
      <c r="BN178" s="48">
        <f t="shared" si="201"/>
        <v>0</v>
      </c>
      <c r="BO178" s="48">
        <f t="shared" ref="BO178:DZ178" si="202">IF(BO140&lt;=BO18,1,0)</f>
        <v>0</v>
      </c>
      <c r="BP178" s="48">
        <f t="shared" si="202"/>
        <v>0</v>
      </c>
      <c r="BQ178" s="48">
        <f t="shared" si="202"/>
        <v>1</v>
      </c>
      <c r="BR178" s="48">
        <f t="shared" si="202"/>
        <v>0</v>
      </c>
      <c r="BS178" s="48">
        <f t="shared" si="202"/>
        <v>0</v>
      </c>
      <c r="BT178" s="48">
        <f t="shared" si="202"/>
        <v>1</v>
      </c>
      <c r="BU178" s="48">
        <f t="shared" si="202"/>
        <v>1</v>
      </c>
      <c r="BV178" s="48">
        <f t="shared" si="202"/>
        <v>1</v>
      </c>
      <c r="BW178" s="48">
        <f t="shared" si="202"/>
        <v>1</v>
      </c>
      <c r="BX178" s="48">
        <f t="shared" si="202"/>
        <v>1</v>
      </c>
      <c r="BY178" s="48">
        <f t="shared" si="202"/>
        <v>0</v>
      </c>
      <c r="BZ178" s="48">
        <f t="shared" si="202"/>
        <v>0</v>
      </c>
      <c r="CA178" s="48">
        <f t="shared" si="202"/>
        <v>0</v>
      </c>
      <c r="CB178" s="48">
        <f t="shared" si="202"/>
        <v>1</v>
      </c>
      <c r="CC178" s="48">
        <f t="shared" si="202"/>
        <v>0</v>
      </c>
      <c r="CD178" s="48">
        <f t="shared" si="202"/>
        <v>0</v>
      </c>
      <c r="CE178" s="48">
        <f t="shared" si="202"/>
        <v>0</v>
      </c>
      <c r="CF178" s="48">
        <f t="shared" si="202"/>
        <v>0</v>
      </c>
      <c r="CG178" s="48">
        <f t="shared" si="202"/>
        <v>0</v>
      </c>
      <c r="CH178" s="48">
        <f t="shared" si="202"/>
        <v>0</v>
      </c>
      <c r="CI178" s="48">
        <f t="shared" si="202"/>
        <v>0</v>
      </c>
      <c r="CJ178" s="48">
        <f t="shared" si="202"/>
        <v>0</v>
      </c>
      <c r="CK178" s="48">
        <f t="shared" si="202"/>
        <v>1</v>
      </c>
      <c r="CL178" s="48">
        <f t="shared" si="202"/>
        <v>1</v>
      </c>
      <c r="CM178" s="48">
        <f t="shared" si="202"/>
        <v>0</v>
      </c>
      <c r="CN178" s="48">
        <f t="shared" si="202"/>
        <v>1</v>
      </c>
      <c r="CO178" s="48">
        <f t="shared" si="202"/>
        <v>1</v>
      </c>
      <c r="CP178" s="48">
        <f t="shared" si="202"/>
        <v>1</v>
      </c>
      <c r="CQ178" s="48">
        <f t="shared" si="202"/>
        <v>0</v>
      </c>
      <c r="CR178" s="48">
        <f t="shared" si="202"/>
        <v>0</v>
      </c>
      <c r="CS178" s="48">
        <f t="shared" si="202"/>
        <v>1</v>
      </c>
      <c r="CT178" s="48">
        <f t="shared" si="202"/>
        <v>0</v>
      </c>
      <c r="CU178" s="48">
        <f t="shared" si="202"/>
        <v>1</v>
      </c>
      <c r="CV178" s="48">
        <f t="shared" si="202"/>
        <v>0</v>
      </c>
      <c r="CW178" s="48">
        <f t="shared" si="202"/>
        <v>0</v>
      </c>
      <c r="CX178" s="48">
        <f t="shared" si="202"/>
        <v>0</v>
      </c>
      <c r="CY178" s="48">
        <f t="shared" si="202"/>
        <v>0</v>
      </c>
      <c r="CZ178" s="48">
        <f t="shared" si="202"/>
        <v>0</v>
      </c>
      <c r="DA178" s="48">
        <f t="shared" si="202"/>
        <v>1</v>
      </c>
      <c r="DB178" s="48">
        <f t="shared" si="202"/>
        <v>1</v>
      </c>
      <c r="DC178" s="48">
        <f t="shared" si="202"/>
        <v>1</v>
      </c>
      <c r="DD178" s="48">
        <f t="shared" si="202"/>
        <v>0</v>
      </c>
      <c r="DE178" s="48">
        <f t="shared" si="202"/>
        <v>1</v>
      </c>
      <c r="DF178" s="48">
        <f t="shared" si="202"/>
        <v>0</v>
      </c>
      <c r="DG178" s="48">
        <f t="shared" si="202"/>
        <v>1</v>
      </c>
      <c r="DH178" s="48">
        <f t="shared" si="202"/>
        <v>0</v>
      </c>
      <c r="DI178" s="48">
        <f t="shared" si="202"/>
        <v>0</v>
      </c>
      <c r="DJ178" s="48">
        <f t="shared" si="202"/>
        <v>0</v>
      </c>
      <c r="DK178" s="48">
        <f t="shared" si="202"/>
        <v>0</v>
      </c>
      <c r="DL178" s="48">
        <f t="shared" si="202"/>
        <v>0</v>
      </c>
      <c r="DM178" s="48">
        <f t="shared" si="202"/>
        <v>0</v>
      </c>
      <c r="DN178" s="48">
        <f t="shared" si="202"/>
        <v>0</v>
      </c>
      <c r="DO178" s="48">
        <f t="shared" si="202"/>
        <v>0</v>
      </c>
      <c r="DP178" s="48">
        <f t="shared" si="202"/>
        <v>1</v>
      </c>
      <c r="DQ178" s="48">
        <f t="shared" si="202"/>
        <v>1</v>
      </c>
      <c r="DR178" s="48">
        <f t="shared" si="202"/>
        <v>0</v>
      </c>
      <c r="DS178" s="48">
        <f t="shared" si="202"/>
        <v>0</v>
      </c>
      <c r="DT178" s="48">
        <f t="shared" si="202"/>
        <v>0</v>
      </c>
      <c r="DU178" s="48">
        <f t="shared" si="202"/>
        <v>0</v>
      </c>
      <c r="DV178" s="48">
        <f t="shared" si="202"/>
        <v>1</v>
      </c>
      <c r="DW178" s="48">
        <f t="shared" si="202"/>
        <v>0</v>
      </c>
      <c r="DX178" s="48">
        <f t="shared" si="202"/>
        <v>1</v>
      </c>
      <c r="DY178" s="48">
        <f t="shared" si="202"/>
        <v>1</v>
      </c>
      <c r="DZ178" s="48">
        <f t="shared" si="202"/>
        <v>1</v>
      </c>
      <c r="EA178" s="48">
        <f t="shared" ref="EA178:FX178" si="203">IF(EA140&lt;=EA18,1,0)</f>
        <v>1</v>
      </c>
      <c r="EB178" s="48">
        <f t="shared" si="203"/>
        <v>0</v>
      </c>
      <c r="EC178" s="48">
        <f t="shared" si="203"/>
        <v>1</v>
      </c>
      <c r="ED178" s="48">
        <f t="shared" si="203"/>
        <v>1</v>
      </c>
      <c r="EE178" s="48">
        <f t="shared" si="203"/>
        <v>0</v>
      </c>
      <c r="EF178" s="48">
        <f t="shared" si="203"/>
        <v>0</v>
      </c>
      <c r="EG178" s="48">
        <f t="shared" si="203"/>
        <v>0</v>
      </c>
      <c r="EH178" s="48">
        <f t="shared" si="203"/>
        <v>1</v>
      </c>
      <c r="EI178" s="48">
        <f t="shared" si="203"/>
        <v>0</v>
      </c>
      <c r="EJ178" s="48">
        <f t="shared" si="203"/>
        <v>0</v>
      </c>
      <c r="EK178" s="48">
        <f t="shared" si="203"/>
        <v>1</v>
      </c>
      <c r="EL178" s="48">
        <f t="shared" si="203"/>
        <v>1</v>
      </c>
      <c r="EM178" s="48">
        <f t="shared" si="203"/>
        <v>0</v>
      </c>
      <c r="EN178" s="48">
        <f t="shared" si="203"/>
        <v>0</v>
      </c>
      <c r="EO178" s="48">
        <f t="shared" si="203"/>
        <v>1</v>
      </c>
      <c r="EP178" s="48">
        <f t="shared" si="203"/>
        <v>1</v>
      </c>
      <c r="EQ178" s="48">
        <f t="shared" si="203"/>
        <v>1</v>
      </c>
      <c r="ER178" s="48">
        <f t="shared" si="203"/>
        <v>0</v>
      </c>
      <c r="ES178" s="48">
        <f t="shared" si="203"/>
        <v>0</v>
      </c>
      <c r="ET178" s="48">
        <f t="shared" si="203"/>
        <v>0</v>
      </c>
      <c r="EU178" s="48">
        <f t="shared" si="203"/>
        <v>0</v>
      </c>
      <c r="EV178" s="48">
        <f t="shared" si="203"/>
        <v>0</v>
      </c>
      <c r="EW178" s="48">
        <f t="shared" si="203"/>
        <v>1</v>
      </c>
      <c r="EX178" s="48">
        <f t="shared" si="203"/>
        <v>1</v>
      </c>
      <c r="EY178" s="48">
        <f t="shared" si="203"/>
        <v>0</v>
      </c>
      <c r="EZ178" s="48">
        <f t="shared" si="203"/>
        <v>0</v>
      </c>
      <c r="FA178" s="48">
        <f t="shared" si="203"/>
        <v>1</v>
      </c>
      <c r="FB178" s="48">
        <f t="shared" si="203"/>
        <v>0</v>
      </c>
      <c r="FC178" s="48">
        <f t="shared" si="203"/>
        <v>1</v>
      </c>
      <c r="FD178" s="48">
        <f t="shared" si="203"/>
        <v>0</v>
      </c>
      <c r="FE178" s="48">
        <f t="shared" si="203"/>
        <v>0</v>
      </c>
      <c r="FF178" s="48">
        <f t="shared" si="203"/>
        <v>0</v>
      </c>
      <c r="FG178" s="48">
        <f t="shared" si="203"/>
        <v>0</v>
      </c>
      <c r="FH178" s="48">
        <f t="shared" si="203"/>
        <v>0</v>
      </c>
      <c r="FI178" s="48">
        <f t="shared" si="203"/>
        <v>0</v>
      </c>
      <c r="FJ178" s="48">
        <f t="shared" si="203"/>
        <v>1</v>
      </c>
      <c r="FK178" s="48">
        <f t="shared" si="203"/>
        <v>1</v>
      </c>
      <c r="FL178" s="48">
        <f t="shared" si="203"/>
        <v>1</v>
      </c>
      <c r="FM178" s="48">
        <f t="shared" si="203"/>
        <v>1</v>
      </c>
      <c r="FN178" s="48">
        <f t="shared" si="203"/>
        <v>0</v>
      </c>
      <c r="FO178" s="48">
        <f t="shared" si="203"/>
        <v>0</v>
      </c>
      <c r="FP178" s="48">
        <f t="shared" si="203"/>
        <v>0</v>
      </c>
      <c r="FQ178" s="48">
        <f t="shared" si="203"/>
        <v>0</v>
      </c>
      <c r="FR178" s="48">
        <f t="shared" si="203"/>
        <v>1</v>
      </c>
      <c r="FS178" s="48">
        <f t="shared" si="203"/>
        <v>1</v>
      </c>
      <c r="FT178" s="49">
        <f t="shared" si="203"/>
        <v>0</v>
      </c>
      <c r="FU178" s="48">
        <f t="shared" si="203"/>
        <v>0</v>
      </c>
      <c r="FV178" s="48">
        <f t="shared" si="203"/>
        <v>0</v>
      </c>
      <c r="FW178" s="48">
        <f t="shared" si="203"/>
        <v>1</v>
      </c>
      <c r="FX178" s="48">
        <f t="shared" si="203"/>
        <v>1</v>
      </c>
      <c r="FY178" s="48"/>
      <c r="FZ178" s="48"/>
      <c r="GA178" s="48"/>
      <c r="GB178" s="48"/>
      <c r="GC178" s="48"/>
      <c r="GD178" s="48"/>
      <c r="GE178" s="4"/>
      <c r="GF178" s="4"/>
      <c r="GG178" s="4"/>
      <c r="GH178" s="4"/>
      <c r="GI178" s="4"/>
      <c r="GJ178" s="4"/>
      <c r="GK178" s="4"/>
      <c r="GL178" s="4"/>
      <c r="GM178" s="4"/>
      <c r="GN178" s="132"/>
      <c r="GO178" s="132"/>
      <c r="GP178" s="132"/>
      <c r="GQ178" s="132"/>
      <c r="GR178" s="132"/>
      <c r="GS178" s="132"/>
      <c r="GT178" s="132"/>
      <c r="GU178" s="132"/>
      <c r="GV178" s="132"/>
      <c r="GW178" s="132"/>
      <c r="GX178" s="132"/>
      <c r="GY178" s="132"/>
    </row>
    <row r="179" spans="1:256" x14ac:dyDescent="0.25">
      <c r="A179" s="2" t="s">
        <v>516</v>
      </c>
      <c r="B179" s="13" t="s">
        <v>517</v>
      </c>
      <c r="C179" s="133">
        <f t="shared" ref="C179:BN179" si="204">ROUND(IF((OR(C177=1,C178=1))=TRUE(),0,C124/C113),8)</f>
        <v>8495.8870347299999</v>
      </c>
      <c r="D179" s="133">
        <f t="shared" si="204"/>
        <v>0</v>
      </c>
      <c r="E179" s="133">
        <f t="shared" si="204"/>
        <v>8424.5685408900008</v>
      </c>
      <c r="F179" s="133">
        <f t="shared" si="204"/>
        <v>0</v>
      </c>
      <c r="G179" s="133">
        <f t="shared" si="204"/>
        <v>0</v>
      </c>
      <c r="H179" s="133">
        <f t="shared" si="204"/>
        <v>0</v>
      </c>
      <c r="I179" s="133">
        <f t="shared" si="204"/>
        <v>8440.7730071200003</v>
      </c>
      <c r="J179" s="133">
        <f t="shared" si="204"/>
        <v>7891.3880496299998</v>
      </c>
      <c r="K179" s="133">
        <f t="shared" si="204"/>
        <v>0</v>
      </c>
      <c r="L179" s="133">
        <f t="shared" si="204"/>
        <v>8571.5166136200005</v>
      </c>
      <c r="M179" s="133">
        <f t="shared" si="204"/>
        <v>8549.8280165100005</v>
      </c>
      <c r="N179" s="133">
        <f t="shared" si="204"/>
        <v>0</v>
      </c>
      <c r="O179" s="133">
        <f t="shared" si="204"/>
        <v>0</v>
      </c>
      <c r="P179" s="133">
        <f t="shared" si="204"/>
        <v>0</v>
      </c>
      <c r="Q179" s="133">
        <f t="shared" si="204"/>
        <v>8647.8127602000004</v>
      </c>
      <c r="R179" s="133">
        <f t="shared" si="204"/>
        <v>0</v>
      </c>
      <c r="S179" s="133">
        <f t="shared" si="204"/>
        <v>8204.7811232500007</v>
      </c>
      <c r="T179" s="133">
        <f t="shared" si="204"/>
        <v>0</v>
      </c>
      <c r="U179" s="133">
        <f t="shared" si="204"/>
        <v>0</v>
      </c>
      <c r="V179" s="133">
        <f t="shared" si="204"/>
        <v>0</v>
      </c>
      <c r="W179" s="134">
        <f t="shared" si="204"/>
        <v>0</v>
      </c>
      <c r="X179" s="133">
        <f t="shared" si="204"/>
        <v>0</v>
      </c>
      <c r="Y179" s="133">
        <f t="shared" si="204"/>
        <v>7524.2162088900004</v>
      </c>
      <c r="Z179" s="133">
        <f t="shared" si="204"/>
        <v>0</v>
      </c>
      <c r="AA179" s="133">
        <f t="shared" si="204"/>
        <v>0</v>
      </c>
      <c r="AB179" s="133">
        <f t="shared" si="204"/>
        <v>0</v>
      </c>
      <c r="AC179" s="133">
        <f t="shared" si="204"/>
        <v>0</v>
      </c>
      <c r="AD179" s="133">
        <f t="shared" si="204"/>
        <v>0</v>
      </c>
      <c r="AE179" s="133">
        <f t="shared" si="204"/>
        <v>0</v>
      </c>
      <c r="AF179" s="133">
        <f t="shared" si="204"/>
        <v>0</v>
      </c>
      <c r="AG179" s="133">
        <f t="shared" si="204"/>
        <v>0</v>
      </c>
      <c r="AH179" s="133">
        <f t="shared" si="204"/>
        <v>7748.1744560999996</v>
      </c>
      <c r="AI179" s="133">
        <f t="shared" si="204"/>
        <v>0</v>
      </c>
      <c r="AJ179" s="133">
        <f t="shared" si="204"/>
        <v>0</v>
      </c>
      <c r="AK179" s="133">
        <f t="shared" si="204"/>
        <v>0</v>
      </c>
      <c r="AL179" s="133">
        <f t="shared" si="204"/>
        <v>0</v>
      </c>
      <c r="AM179" s="133">
        <f t="shared" si="204"/>
        <v>0</v>
      </c>
      <c r="AN179" s="133">
        <f t="shared" si="204"/>
        <v>0</v>
      </c>
      <c r="AO179" s="133">
        <f t="shared" si="204"/>
        <v>8280.6749207800003</v>
      </c>
      <c r="AP179" s="133">
        <f t="shared" si="204"/>
        <v>8654.2234272500009</v>
      </c>
      <c r="AQ179" s="133">
        <f t="shared" si="204"/>
        <v>0</v>
      </c>
      <c r="AR179" s="133">
        <f t="shared" si="204"/>
        <v>0</v>
      </c>
      <c r="AS179" s="133">
        <f t="shared" si="204"/>
        <v>0</v>
      </c>
      <c r="AT179" s="133">
        <f t="shared" si="204"/>
        <v>0</v>
      </c>
      <c r="AU179" s="133">
        <f t="shared" si="204"/>
        <v>0</v>
      </c>
      <c r="AV179" s="133">
        <f t="shared" si="204"/>
        <v>0</v>
      </c>
      <c r="AW179" s="133">
        <f t="shared" si="204"/>
        <v>0</v>
      </c>
      <c r="AX179" s="133">
        <f t="shared" si="204"/>
        <v>0</v>
      </c>
      <c r="AY179" s="133">
        <f t="shared" si="204"/>
        <v>8270.2251793199994</v>
      </c>
      <c r="AZ179" s="133">
        <f t="shared" si="204"/>
        <v>8392.7177968800006</v>
      </c>
      <c r="BA179" s="133">
        <f t="shared" si="204"/>
        <v>8201.3824071700001</v>
      </c>
      <c r="BB179" s="133">
        <f t="shared" si="204"/>
        <v>0</v>
      </c>
      <c r="BC179" s="133">
        <f t="shared" si="204"/>
        <v>8410.1781871700005</v>
      </c>
      <c r="BD179" s="133">
        <f t="shared" si="204"/>
        <v>0</v>
      </c>
      <c r="BE179" s="133">
        <f t="shared" si="204"/>
        <v>0</v>
      </c>
      <c r="BF179" s="133">
        <f t="shared" si="204"/>
        <v>0</v>
      </c>
      <c r="BG179" s="133">
        <f t="shared" si="204"/>
        <v>8244.5513432299995</v>
      </c>
      <c r="BH179" s="133">
        <f t="shared" si="204"/>
        <v>0</v>
      </c>
      <c r="BI179" s="133">
        <f t="shared" si="204"/>
        <v>0</v>
      </c>
      <c r="BJ179" s="133">
        <f t="shared" si="204"/>
        <v>0</v>
      </c>
      <c r="BK179" s="133">
        <f t="shared" si="204"/>
        <v>0</v>
      </c>
      <c r="BL179" s="133">
        <f t="shared" si="204"/>
        <v>0</v>
      </c>
      <c r="BM179" s="133">
        <f t="shared" si="204"/>
        <v>0</v>
      </c>
      <c r="BN179" s="133">
        <f t="shared" si="204"/>
        <v>8032.6720678000001</v>
      </c>
      <c r="BO179" s="133">
        <f t="shared" ref="BO179:DZ179" si="205">ROUND(IF((OR(BO177=1,BO178=1))=TRUE(),0,BO124/BO113),8)</f>
        <v>7911.6988845799997</v>
      </c>
      <c r="BP179" s="133">
        <f t="shared" si="205"/>
        <v>0</v>
      </c>
      <c r="BQ179" s="133">
        <f t="shared" si="205"/>
        <v>0</v>
      </c>
      <c r="BR179" s="133">
        <f t="shared" si="205"/>
        <v>8361.4521590599998</v>
      </c>
      <c r="BS179" s="133">
        <f t="shared" si="205"/>
        <v>8368.3608038999992</v>
      </c>
      <c r="BT179" s="133">
        <f t="shared" si="205"/>
        <v>0</v>
      </c>
      <c r="BU179" s="133">
        <f t="shared" si="205"/>
        <v>0</v>
      </c>
      <c r="BV179" s="133">
        <f t="shared" si="205"/>
        <v>0</v>
      </c>
      <c r="BW179" s="133">
        <f t="shared" si="205"/>
        <v>0</v>
      </c>
      <c r="BX179" s="133">
        <f t="shared" si="205"/>
        <v>0</v>
      </c>
      <c r="BY179" s="133">
        <f t="shared" si="205"/>
        <v>7575.8727264500003</v>
      </c>
      <c r="BZ179" s="133">
        <f t="shared" si="205"/>
        <v>0</v>
      </c>
      <c r="CA179" s="133">
        <f t="shared" si="205"/>
        <v>0</v>
      </c>
      <c r="CB179" s="133">
        <f t="shared" si="205"/>
        <v>0</v>
      </c>
      <c r="CC179" s="133">
        <f t="shared" si="205"/>
        <v>0</v>
      </c>
      <c r="CD179" s="133">
        <f t="shared" si="205"/>
        <v>0</v>
      </c>
      <c r="CE179" s="133">
        <f t="shared" si="205"/>
        <v>0</v>
      </c>
      <c r="CF179" s="133">
        <f t="shared" si="205"/>
        <v>0</v>
      </c>
      <c r="CG179" s="133">
        <f t="shared" si="205"/>
        <v>0</v>
      </c>
      <c r="CH179" s="133">
        <f t="shared" si="205"/>
        <v>0</v>
      </c>
      <c r="CI179" s="133">
        <f t="shared" si="205"/>
        <v>7544.2472412500001</v>
      </c>
      <c r="CJ179" s="133">
        <f t="shared" si="205"/>
        <v>8200.9396815500004</v>
      </c>
      <c r="CK179" s="133">
        <f t="shared" si="205"/>
        <v>0</v>
      </c>
      <c r="CL179" s="133">
        <f t="shared" si="205"/>
        <v>0</v>
      </c>
      <c r="CM179" s="133">
        <f t="shared" si="205"/>
        <v>8418.7465218199995</v>
      </c>
      <c r="CN179" s="133">
        <f t="shared" si="205"/>
        <v>0</v>
      </c>
      <c r="CO179" s="133">
        <f t="shared" si="205"/>
        <v>0</v>
      </c>
      <c r="CP179" s="133">
        <f t="shared" si="205"/>
        <v>0</v>
      </c>
      <c r="CQ179" s="133">
        <f t="shared" si="205"/>
        <v>8049.4984750000003</v>
      </c>
      <c r="CR179" s="133">
        <f t="shared" si="205"/>
        <v>0</v>
      </c>
      <c r="CS179" s="133">
        <f t="shared" si="205"/>
        <v>0</v>
      </c>
      <c r="CT179" s="133">
        <f t="shared" si="205"/>
        <v>0</v>
      </c>
      <c r="CU179" s="133">
        <f t="shared" si="205"/>
        <v>0</v>
      </c>
      <c r="CV179" s="133">
        <f t="shared" si="205"/>
        <v>0</v>
      </c>
      <c r="CW179" s="133">
        <f t="shared" si="205"/>
        <v>0</v>
      </c>
      <c r="CX179" s="133">
        <f t="shared" si="205"/>
        <v>7932.2193943900002</v>
      </c>
      <c r="CY179" s="133">
        <f t="shared" si="205"/>
        <v>0</v>
      </c>
      <c r="CZ179" s="133">
        <f t="shared" si="205"/>
        <v>8067.2577936300004</v>
      </c>
      <c r="DA179" s="133">
        <f t="shared" si="205"/>
        <v>0</v>
      </c>
      <c r="DB179" s="133">
        <f t="shared" si="205"/>
        <v>0</v>
      </c>
      <c r="DC179" s="133">
        <f t="shared" si="205"/>
        <v>0</v>
      </c>
      <c r="DD179" s="133">
        <f t="shared" si="205"/>
        <v>0</v>
      </c>
      <c r="DE179" s="133">
        <f t="shared" si="205"/>
        <v>0</v>
      </c>
      <c r="DF179" s="133">
        <f t="shared" si="205"/>
        <v>8012.4313605899997</v>
      </c>
      <c r="DG179" s="133">
        <f t="shared" si="205"/>
        <v>0</v>
      </c>
      <c r="DH179" s="133">
        <f t="shared" si="205"/>
        <v>7908.1209531699997</v>
      </c>
      <c r="DI179" s="133">
        <f t="shared" si="205"/>
        <v>7997.0032580099996</v>
      </c>
      <c r="DJ179" s="133">
        <f t="shared" si="205"/>
        <v>8020.3487114899999</v>
      </c>
      <c r="DK179" s="133">
        <f t="shared" si="205"/>
        <v>7943.6119643599995</v>
      </c>
      <c r="DL179" s="133">
        <f t="shared" si="205"/>
        <v>8495.1198797599991</v>
      </c>
      <c r="DM179" s="133">
        <f t="shared" si="205"/>
        <v>0</v>
      </c>
      <c r="DN179" s="133">
        <f t="shared" si="205"/>
        <v>8224.3602212799997</v>
      </c>
      <c r="DO179" s="133">
        <f t="shared" si="205"/>
        <v>8283.2724805800008</v>
      </c>
      <c r="DP179" s="133">
        <f t="shared" si="205"/>
        <v>0</v>
      </c>
      <c r="DQ179" s="133">
        <f t="shared" si="205"/>
        <v>0</v>
      </c>
      <c r="DR179" s="133">
        <f t="shared" si="205"/>
        <v>7957.8861468599998</v>
      </c>
      <c r="DS179" s="133">
        <f t="shared" si="205"/>
        <v>7870.9397926399997</v>
      </c>
      <c r="DT179" s="133">
        <f t="shared" si="205"/>
        <v>0</v>
      </c>
      <c r="DU179" s="133">
        <f t="shared" si="205"/>
        <v>0</v>
      </c>
      <c r="DV179" s="133">
        <f t="shared" si="205"/>
        <v>0</v>
      </c>
      <c r="DW179" s="133">
        <f t="shared" si="205"/>
        <v>0</v>
      </c>
      <c r="DX179" s="133">
        <f t="shared" si="205"/>
        <v>0</v>
      </c>
      <c r="DY179" s="133">
        <f t="shared" si="205"/>
        <v>0</v>
      </c>
      <c r="DZ179" s="133">
        <f t="shared" si="205"/>
        <v>0</v>
      </c>
      <c r="EA179" s="133">
        <f t="shared" ref="EA179:FX179" si="206">ROUND(IF((OR(EA177=1,EA178=1))=TRUE(),0,EA124/EA113),8)</f>
        <v>0</v>
      </c>
      <c r="EB179" s="133">
        <f t="shared" si="206"/>
        <v>7776.9608304100002</v>
      </c>
      <c r="EC179" s="133">
        <f t="shared" si="206"/>
        <v>0</v>
      </c>
      <c r="ED179" s="133">
        <f t="shared" si="206"/>
        <v>0</v>
      </c>
      <c r="EE179" s="133">
        <f t="shared" si="206"/>
        <v>0</v>
      </c>
      <c r="EF179" s="133">
        <f t="shared" si="206"/>
        <v>7892.4201315999999</v>
      </c>
      <c r="EG179" s="133">
        <f t="shared" si="206"/>
        <v>0</v>
      </c>
      <c r="EH179" s="133">
        <f t="shared" si="206"/>
        <v>0</v>
      </c>
      <c r="EI179" s="133">
        <f t="shared" si="206"/>
        <v>8196.4281303400003</v>
      </c>
      <c r="EJ179" s="133">
        <f t="shared" si="206"/>
        <v>8114.5132642999997</v>
      </c>
      <c r="EK179" s="133">
        <f t="shared" si="206"/>
        <v>0</v>
      </c>
      <c r="EL179" s="133">
        <f t="shared" si="206"/>
        <v>0</v>
      </c>
      <c r="EM179" s="133">
        <f t="shared" si="206"/>
        <v>0</v>
      </c>
      <c r="EN179" s="133">
        <f t="shared" si="206"/>
        <v>7820.7162893799996</v>
      </c>
      <c r="EO179" s="133">
        <f t="shared" si="206"/>
        <v>0</v>
      </c>
      <c r="EP179" s="133">
        <f t="shared" si="206"/>
        <v>0</v>
      </c>
      <c r="EQ179" s="133">
        <f t="shared" si="206"/>
        <v>0</v>
      </c>
      <c r="ER179" s="133">
        <f t="shared" si="206"/>
        <v>0</v>
      </c>
      <c r="ES179" s="133">
        <f t="shared" si="206"/>
        <v>0</v>
      </c>
      <c r="ET179" s="133">
        <f t="shared" si="206"/>
        <v>0</v>
      </c>
      <c r="EU179" s="133">
        <f t="shared" si="206"/>
        <v>7624.90547487</v>
      </c>
      <c r="EV179" s="133">
        <f t="shared" si="206"/>
        <v>0</v>
      </c>
      <c r="EW179" s="133">
        <f t="shared" si="206"/>
        <v>0</v>
      </c>
      <c r="EX179" s="133">
        <f t="shared" si="206"/>
        <v>0</v>
      </c>
      <c r="EY179" s="133">
        <f t="shared" si="206"/>
        <v>7771.0431826200002</v>
      </c>
      <c r="EZ179" s="133">
        <f t="shared" si="206"/>
        <v>0</v>
      </c>
      <c r="FA179" s="133">
        <f t="shared" si="206"/>
        <v>0</v>
      </c>
      <c r="FB179" s="133">
        <f t="shared" si="206"/>
        <v>0</v>
      </c>
      <c r="FC179" s="133">
        <f t="shared" si="206"/>
        <v>0</v>
      </c>
      <c r="FD179" s="133">
        <f t="shared" si="206"/>
        <v>0</v>
      </c>
      <c r="FE179" s="133">
        <f t="shared" si="206"/>
        <v>0</v>
      </c>
      <c r="FF179" s="133">
        <f t="shared" si="206"/>
        <v>0</v>
      </c>
      <c r="FG179" s="133">
        <f t="shared" si="206"/>
        <v>0</v>
      </c>
      <c r="FH179" s="133">
        <f t="shared" si="206"/>
        <v>0</v>
      </c>
      <c r="FI179" s="133">
        <f t="shared" si="206"/>
        <v>8151.0568999300003</v>
      </c>
      <c r="FJ179" s="133">
        <f t="shared" si="206"/>
        <v>0</v>
      </c>
      <c r="FK179" s="133">
        <f t="shared" si="206"/>
        <v>0</v>
      </c>
      <c r="FL179" s="133">
        <f t="shared" si="206"/>
        <v>0</v>
      </c>
      <c r="FM179" s="133">
        <f t="shared" si="206"/>
        <v>0</v>
      </c>
      <c r="FN179" s="133">
        <f t="shared" si="206"/>
        <v>8254.1793859499994</v>
      </c>
      <c r="FO179" s="133">
        <f t="shared" si="206"/>
        <v>8133.4541290799998</v>
      </c>
      <c r="FP179" s="133">
        <f t="shared" si="206"/>
        <v>8337.0972911600002</v>
      </c>
      <c r="FQ179" s="133">
        <f t="shared" si="206"/>
        <v>8072.0541059500001</v>
      </c>
      <c r="FR179" s="133">
        <f t="shared" si="206"/>
        <v>0</v>
      </c>
      <c r="FS179" s="133">
        <f t="shared" si="206"/>
        <v>0</v>
      </c>
      <c r="FT179" s="134">
        <f t="shared" si="206"/>
        <v>0</v>
      </c>
      <c r="FU179" s="133">
        <f t="shared" si="206"/>
        <v>8241.1427101000008</v>
      </c>
      <c r="FV179" s="133">
        <f t="shared" si="206"/>
        <v>7952.1505478500003</v>
      </c>
      <c r="FW179" s="133">
        <f t="shared" si="206"/>
        <v>0</v>
      </c>
      <c r="FX179" s="133">
        <f t="shared" si="206"/>
        <v>0</v>
      </c>
      <c r="FY179" s="48"/>
      <c r="FZ179" s="66"/>
      <c r="GA179" s="16"/>
      <c r="GB179" s="48"/>
      <c r="GC179" s="48"/>
      <c r="GD179" s="48"/>
      <c r="GE179" s="4"/>
      <c r="GF179" s="4"/>
      <c r="GG179" s="4"/>
      <c r="GH179" s="4"/>
      <c r="GI179" s="4"/>
      <c r="GJ179" s="4"/>
      <c r="GK179" s="4"/>
      <c r="GL179" s="4"/>
      <c r="GM179" s="4"/>
      <c r="GN179" s="135"/>
      <c r="GO179" s="135"/>
      <c r="GP179" s="135"/>
      <c r="GQ179" s="135"/>
      <c r="GR179" s="135"/>
      <c r="GS179" s="135"/>
      <c r="GT179" s="135"/>
      <c r="GU179" s="135"/>
      <c r="GV179" s="135"/>
      <c r="GW179" s="135"/>
      <c r="GX179" s="135"/>
      <c r="GY179" s="135"/>
    </row>
    <row r="180" spans="1:256" x14ac:dyDescent="0.25">
      <c r="A180" s="6"/>
      <c r="B180" s="13" t="s">
        <v>518</v>
      </c>
      <c r="C180" s="48"/>
      <c r="D180" s="48"/>
      <c r="E180" s="48"/>
      <c r="F180" s="48"/>
      <c r="G180" s="48"/>
      <c r="H180" s="48"/>
      <c r="I180" s="48"/>
      <c r="J180" s="48"/>
      <c r="K180" s="48"/>
      <c r="L180" s="48"/>
      <c r="M180" s="48"/>
      <c r="N180" s="48"/>
      <c r="O180" s="48"/>
      <c r="P180" s="48"/>
      <c r="Q180" s="48"/>
      <c r="R180" s="48"/>
      <c r="S180" s="48"/>
      <c r="T180" s="48"/>
      <c r="U180" s="48"/>
      <c r="V180" s="48"/>
      <c r="W180" s="49"/>
      <c r="X180" s="48"/>
      <c r="Y180" s="48"/>
      <c r="Z180" s="48"/>
      <c r="AA180" s="48"/>
      <c r="AB180" s="48"/>
      <c r="AC180" s="48"/>
      <c r="AD180" s="48"/>
      <c r="AE180" s="48"/>
      <c r="AF180" s="48"/>
      <c r="AG180" s="48"/>
      <c r="AH180" s="48"/>
      <c r="AI180" s="48"/>
      <c r="AJ180" s="48"/>
      <c r="AK180" s="48"/>
      <c r="AL180" s="48"/>
      <c r="AM180" s="48"/>
      <c r="AN180" s="48"/>
      <c r="AO180" s="48"/>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c r="BS180" s="48"/>
      <c r="BT180" s="48"/>
      <c r="BU180" s="48"/>
      <c r="BV180" s="48"/>
      <c r="BW180" s="48"/>
      <c r="BX180" s="48"/>
      <c r="BY180" s="48"/>
      <c r="BZ180" s="48"/>
      <c r="CA180" s="48"/>
      <c r="CB180" s="48"/>
      <c r="CC180" s="48"/>
      <c r="CD180" s="48"/>
      <c r="CE180" s="48"/>
      <c r="CF180" s="48"/>
      <c r="CG180" s="48"/>
      <c r="CH180" s="48"/>
      <c r="CI180" s="48"/>
      <c r="CJ180" s="48"/>
      <c r="CK180" s="48"/>
      <c r="CL180" s="48"/>
      <c r="CM180" s="48"/>
      <c r="CN180" s="48"/>
      <c r="CO180" s="48"/>
      <c r="CP180" s="48"/>
      <c r="CQ180" s="48"/>
      <c r="CR180" s="48"/>
      <c r="CS180" s="48"/>
      <c r="CT180" s="48"/>
      <c r="CU180" s="48"/>
      <c r="CV180" s="48"/>
      <c r="CW180" s="48"/>
      <c r="CX180" s="48"/>
      <c r="CY180" s="48"/>
      <c r="CZ180" s="48"/>
      <c r="DA180" s="48"/>
      <c r="DB180" s="48"/>
      <c r="DC180" s="48"/>
      <c r="DD180" s="48"/>
      <c r="DE180" s="48"/>
      <c r="DF180" s="48"/>
      <c r="DG180" s="48"/>
      <c r="DH180" s="48"/>
      <c r="DI180" s="48"/>
      <c r="DJ180" s="48"/>
      <c r="DK180" s="48"/>
      <c r="DL180" s="48"/>
      <c r="DM180" s="48"/>
      <c r="DN180" s="48"/>
      <c r="DO180" s="48"/>
      <c r="DP180" s="48"/>
      <c r="DQ180" s="48"/>
      <c r="DR180" s="48"/>
      <c r="DS180" s="48"/>
      <c r="DT180" s="48"/>
      <c r="DU180" s="48"/>
      <c r="DV180" s="48"/>
      <c r="DW180" s="48"/>
      <c r="DX180" s="48"/>
      <c r="DY180" s="48"/>
      <c r="DZ180" s="48"/>
      <c r="EA180" s="48"/>
      <c r="EB180" s="48"/>
      <c r="EC180" s="48"/>
      <c r="ED180" s="48"/>
      <c r="EE180" s="48"/>
      <c r="EF180" s="48"/>
      <c r="EG180" s="48"/>
      <c r="EH180" s="48"/>
      <c r="EI180" s="48"/>
      <c r="EJ180" s="48"/>
      <c r="EK180" s="48"/>
      <c r="EL180" s="48"/>
      <c r="EM180" s="48"/>
      <c r="EN180" s="48"/>
      <c r="EO180" s="48"/>
      <c r="EP180" s="48"/>
      <c r="EQ180" s="48"/>
      <c r="ER180" s="48"/>
      <c r="ES180" s="48"/>
      <c r="ET180" s="48"/>
      <c r="EU180" s="48"/>
      <c r="EV180" s="48"/>
      <c r="EW180" s="48"/>
      <c r="EX180" s="48"/>
      <c r="EY180" s="48"/>
      <c r="EZ180" s="48"/>
      <c r="FA180" s="48"/>
      <c r="FB180" s="48"/>
      <c r="FC180" s="48"/>
      <c r="FD180" s="48"/>
      <c r="FE180" s="48"/>
      <c r="FF180" s="48"/>
      <c r="FG180" s="48"/>
      <c r="FH180" s="48"/>
      <c r="FI180" s="48"/>
      <c r="FJ180" s="48"/>
      <c r="FK180" s="48"/>
      <c r="FL180" s="48"/>
      <c r="FM180" s="48"/>
      <c r="FN180" s="48"/>
      <c r="FO180" s="48"/>
      <c r="FP180" s="48"/>
      <c r="FQ180" s="48"/>
      <c r="FR180" s="48"/>
      <c r="FS180" s="48"/>
      <c r="FT180" s="49"/>
      <c r="FU180" s="48"/>
      <c r="FV180" s="48"/>
      <c r="FW180" s="48"/>
      <c r="FX180" s="48"/>
      <c r="FY180" s="48"/>
      <c r="FZ180" s="48"/>
      <c r="GA180" s="48"/>
      <c r="GB180" s="48"/>
      <c r="GC180" s="48"/>
      <c r="GD180" s="48"/>
      <c r="GE180" s="4"/>
      <c r="GF180" s="4"/>
      <c r="GG180" s="4"/>
      <c r="GH180" s="4"/>
      <c r="GI180" s="4"/>
      <c r="GJ180" s="4"/>
      <c r="GK180" s="4"/>
      <c r="GL180" s="4"/>
      <c r="GM180" s="4"/>
      <c r="GN180" s="132"/>
      <c r="GO180" s="132"/>
      <c r="GP180" s="132"/>
      <c r="GQ180" s="132"/>
      <c r="GR180" s="132"/>
      <c r="GS180" s="132"/>
      <c r="GT180" s="132"/>
      <c r="GU180" s="132"/>
      <c r="GV180" s="132"/>
      <c r="GW180" s="132"/>
      <c r="GX180" s="132"/>
      <c r="GY180" s="132"/>
    </row>
    <row r="181" spans="1:256" x14ac:dyDescent="0.25">
      <c r="A181" s="2" t="s">
        <v>519</v>
      </c>
      <c r="B181" s="13" t="s">
        <v>520</v>
      </c>
      <c r="C181" s="131">
        <f t="shared" ref="C181:BN181" si="207">ROUND(IF((OR(C177=1,C178=1))=TRUE(),0,((1027-459)*0.00020599)+1.1215),4)</f>
        <v>1.2384999999999999</v>
      </c>
      <c r="D181" s="131">
        <f t="shared" si="207"/>
        <v>0</v>
      </c>
      <c r="E181" s="131">
        <f t="shared" si="207"/>
        <v>1.2384999999999999</v>
      </c>
      <c r="F181" s="131">
        <f t="shared" si="207"/>
        <v>0</v>
      </c>
      <c r="G181" s="131">
        <f t="shared" si="207"/>
        <v>0</v>
      </c>
      <c r="H181" s="131">
        <f t="shared" si="207"/>
        <v>0</v>
      </c>
      <c r="I181" s="131">
        <f t="shared" si="207"/>
        <v>1.2384999999999999</v>
      </c>
      <c r="J181" s="131">
        <f t="shared" si="207"/>
        <v>1.2384999999999999</v>
      </c>
      <c r="K181" s="131">
        <f t="shared" si="207"/>
        <v>0</v>
      </c>
      <c r="L181" s="131">
        <f t="shared" si="207"/>
        <v>1.2384999999999999</v>
      </c>
      <c r="M181" s="131">
        <f t="shared" si="207"/>
        <v>1.2384999999999999</v>
      </c>
      <c r="N181" s="131">
        <f t="shared" si="207"/>
        <v>0</v>
      </c>
      <c r="O181" s="131">
        <f t="shared" si="207"/>
        <v>0</v>
      </c>
      <c r="P181" s="131">
        <f t="shared" si="207"/>
        <v>0</v>
      </c>
      <c r="Q181" s="131">
        <f t="shared" si="207"/>
        <v>1.2384999999999999</v>
      </c>
      <c r="R181" s="131">
        <f t="shared" si="207"/>
        <v>0</v>
      </c>
      <c r="S181" s="131">
        <f t="shared" si="207"/>
        <v>1.2384999999999999</v>
      </c>
      <c r="T181" s="131">
        <f t="shared" si="207"/>
        <v>0</v>
      </c>
      <c r="U181" s="131">
        <f t="shared" si="207"/>
        <v>0</v>
      </c>
      <c r="V181" s="131">
        <f t="shared" si="207"/>
        <v>0</v>
      </c>
      <c r="W181" s="131">
        <f t="shared" si="207"/>
        <v>0</v>
      </c>
      <c r="X181" s="131">
        <f t="shared" si="207"/>
        <v>0</v>
      </c>
      <c r="Y181" s="131">
        <f t="shared" si="207"/>
        <v>1.2384999999999999</v>
      </c>
      <c r="Z181" s="131">
        <f t="shared" si="207"/>
        <v>0</v>
      </c>
      <c r="AA181" s="131">
        <f t="shared" si="207"/>
        <v>0</v>
      </c>
      <c r="AB181" s="131">
        <f t="shared" si="207"/>
        <v>0</v>
      </c>
      <c r="AC181" s="131">
        <f t="shared" si="207"/>
        <v>0</v>
      </c>
      <c r="AD181" s="131">
        <f t="shared" si="207"/>
        <v>0</v>
      </c>
      <c r="AE181" s="131">
        <f t="shared" si="207"/>
        <v>0</v>
      </c>
      <c r="AF181" s="131">
        <f t="shared" si="207"/>
        <v>0</v>
      </c>
      <c r="AG181" s="131">
        <f t="shared" si="207"/>
        <v>0</v>
      </c>
      <c r="AH181" s="131">
        <f t="shared" si="207"/>
        <v>1.2384999999999999</v>
      </c>
      <c r="AI181" s="131">
        <f t="shared" si="207"/>
        <v>0</v>
      </c>
      <c r="AJ181" s="131">
        <f t="shared" si="207"/>
        <v>0</v>
      </c>
      <c r="AK181" s="131">
        <f t="shared" si="207"/>
        <v>0</v>
      </c>
      <c r="AL181" s="131">
        <f t="shared" si="207"/>
        <v>0</v>
      </c>
      <c r="AM181" s="131">
        <f t="shared" si="207"/>
        <v>0</v>
      </c>
      <c r="AN181" s="131">
        <f t="shared" si="207"/>
        <v>0</v>
      </c>
      <c r="AO181" s="131">
        <f t="shared" si="207"/>
        <v>1.2384999999999999</v>
      </c>
      <c r="AP181" s="131">
        <f t="shared" si="207"/>
        <v>1.2384999999999999</v>
      </c>
      <c r="AQ181" s="131">
        <f t="shared" si="207"/>
        <v>0</v>
      </c>
      <c r="AR181" s="131">
        <f t="shared" si="207"/>
        <v>0</v>
      </c>
      <c r="AS181" s="131">
        <f t="shared" si="207"/>
        <v>0</v>
      </c>
      <c r="AT181" s="131">
        <f t="shared" si="207"/>
        <v>0</v>
      </c>
      <c r="AU181" s="131">
        <f t="shared" si="207"/>
        <v>0</v>
      </c>
      <c r="AV181" s="131">
        <f t="shared" si="207"/>
        <v>0</v>
      </c>
      <c r="AW181" s="131">
        <f t="shared" si="207"/>
        <v>0</v>
      </c>
      <c r="AX181" s="131">
        <f t="shared" si="207"/>
        <v>0</v>
      </c>
      <c r="AY181" s="131">
        <f t="shared" si="207"/>
        <v>1.2384999999999999</v>
      </c>
      <c r="AZ181" s="131">
        <f t="shared" si="207"/>
        <v>1.2384999999999999</v>
      </c>
      <c r="BA181" s="131">
        <f t="shared" si="207"/>
        <v>1.2384999999999999</v>
      </c>
      <c r="BB181" s="131">
        <f t="shared" si="207"/>
        <v>0</v>
      </c>
      <c r="BC181" s="131">
        <f t="shared" si="207"/>
        <v>1.2384999999999999</v>
      </c>
      <c r="BD181" s="131">
        <f t="shared" si="207"/>
        <v>0</v>
      </c>
      <c r="BE181" s="131">
        <f t="shared" si="207"/>
        <v>0</v>
      </c>
      <c r="BF181" s="131">
        <f t="shared" si="207"/>
        <v>0</v>
      </c>
      <c r="BG181" s="131">
        <f t="shared" si="207"/>
        <v>1.2384999999999999</v>
      </c>
      <c r="BH181" s="131">
        <f t="shared" si="207"/>
        <v>0</v>
      </c>
      <c r="BI181" s="131">
        <f t="shared" si="207"/>
        <v>0</v>
      </c>
      <c r="BJ181" s="131">
        <f t="shared" si="207"/>
        <v>0</v>
      </c>
      <c r="BK181" s="131">
        <f t="shared" si="207"/>
        <v>0</v>
      </c>
      <c r="BL181" s="131">
        <f t="shared" si="207"/>
        <v>0</v>
      </c>
      <c r="BM181" s="131">
        <f t="shared" si="207"/>
        <v>0</v>
      </c>
      <c r="BN181" s="131">
        <f t="shared" si="207"/>
        <v>1.2384999999999999</v>
      </c>
      <c r="BO181" s="131">
        <f t="shared" ref="BO181:DZ181" si="208">ROUND(IF((OR(BO177=1,BO178=1))=TRUE(),0,((1027-459)*0.00020599)+1.1215),4)</f>
        <v>1.2384999999999999</v>
      </c>
      <c r="BP181" s="131">
        <f t="shared" si="208"/>
        <v>0</v>
      </c>
      <c r="BQ181" s="131">
        <f t="shared" si="208"/>
        <v>0</v>
      </c>
      <c r="BR181" s="131">
        <f t="shared" si="208"/>
        <v>1.2384999999999999</v>
      </c>
      <c r="BS181" s="131">
        <f t="shared" si="208"/>
        <v>1.2384999999999999</v>
      </c>
      <c r="BT181" s="131">
        <f t="shared" si="208"/>
        <v>0</v>
      </c>
      <c r="BU181" s="131">
        <f t="shared" si="208"/>
        <v>0</v>
      </c>
      <c r="BV181" s="131">
        <f t="shared" si="208"/>
        <v>0</v>
      </c>
      <c r="BW181" s="131">
        <f t="shared" si="208"/>
        <v>0</v>
      </c>
      <c r="BX181" s="131">
        <f t="shared" si="208"/>
        <v>0</v>
      </c>
      <c r="BY181" s="131">
        <f t="shared" si="208"/>
        <v>1.2384999999999999</v>
      </c>
      <c r="BZ181" s="131">
        <f t="shared" si="208"/>
        <v>0</v>
      </c>
      <c r="CA181" s="131">
        <f t="shared" si="208"/>
        <v>0</v>
      </c>
      <c r="CB181" s="131">
        <f t="shared" si="208"/>
        <v>0</v>
      </c>
      <c r="CC181" s="131">
        <f t="shared" si="208"/>
        <v>0</v>
      </c>
      <c r="CD181" s="131">
        <f t="shared" si="208"/>
        <v>0</v>
      </c>
      <c r="CE181" s="131">
        <f t="shared" si="208"/>
        <v>0</v>
      </c>
      <c r="CF181" s="131">
        <f t="shared" si="208"/>
        <v>0</v>
      </c>
      <c r="CG181" s="131">
        <f t="shared" si="208"/>
        <v>0</v>
      </c>
      <c r="CH181" s="131">
        <f t="shared" si="208"/>
        <v>0</v>
      </c>
      <c r="CI181" s="131">
        <f t="shared" si="208"/>
        <v>1.2384999999999999</v>
      </c>
      <c r="CJ181" s="131">
        <f t="shared" si="208"/>
        <v>1.2384999999999999</v>
      </c>
      <c r="CK181" s="131">
        <f t="shared" si="208"/>
        <v>0</v>
      </c>
      <c r="CL181" s="131">
        <f t="shared" si="208"/>
        <v>0</v>
      </c>
      <c r="CM181" s="131">
        <f t="shared" si="208"/>
        <v>1.2384999999999999</v>
      </c>
      <c r="CN181" s="131">
        <f t="shared" si="208"/>
        <v>0</v>
      </c>
      <c r="CO181" s="131">
        <f t="shared" si="208"/>
        <v>0</v>
      </c>
      <c r="CP181" s="131">
        <f t="shared" si="208"/>
        <v>0</v>
      </c>
      <c r="CQ181" s="131">
        <f t="shared" si="208"/>
        <v>1.2384999999999999</v>
      </c>
      <c r="CR181" s="131">
        <f t="shared" si="208"/>
        <v>0</v>
      </c>
      <c r="CS181" s="131">
        <f t="shared" si="208"/>
        <v>0</v>
      </c>
      <c r="CT181" s="131">
        <f t="shared" si="208"/>
        <v>0</v>
      </c>
      <c r="CU181" s="131">
        <f t="shared" si="208"/>
        <v>0</v>
      </c>
      <c r="CV181" s="131">
        <f t="shared" si="208"/>
        <v>0</v>
      </c>
      <c r="CW181" s="131">
        <f t="shared" si="208"/>
        <v>0</v>
      </c>
      <c r="CX181" s="131">
        <f t="shared" si="208"/>
        <v>1.2384999999999999</v>
      </c>
      <c r="CY181" s="131">
        <f t="shared" si="208"/>
        <v>0</v>
      </c>
      <c r="CZ181" s="131">
        <f t="shared" si="208"/>
        <v>1.2384999999999999</v>
      </c>
      <c r="DA181" s="131">
        <f t="shared" si="208"/>
        <v>0</v>
      </c>
      <c r="DB181" s="131">
        <f t="shared" si="208"/>
        <v>0</v>
      </c>
      <c r="DC181" s="131">
        <f t="shared" si="208"/>
        <v>0</v>
      </c>
      <c r="DD181" s="131">
        <f t="shared" si="208"/>
        <v>0</v>
      </c>
      <c r="DE181" s="131">
        <f t="shared" si="208"/>
        <v>0</v>
      </c>
      <c r="DF181" s="131">
        <f t="shared" si="208"/>
        <v>1.2384999999999999</v>
      </c>
      <c r="DG181" s="131">
        <f t="shared" si="208"/>
        <v>0</v>
      </c>
      <c r="DH181" s="131">
        <f t="shared" si="208"/>
        <v>1.2384999999999999</v>
      </c>
      <c r="DI181" s="131">
        <f t="shared" si="208"/>
        <v>1.2384999999999999</v>
      </c>
      <c r="DJ181" s="131">
        <f t="shared" si="208"/>
        <v>1.2384999999999999</v>
      </c>
      <c r="DK181" s="131">
        <f t="shared" si="208"/>
        <v>1.2384999999999999</v>
      </c>
      <c r="DL181" s="131">
        <f t="shared" si="208"/>
        <v>1.2384999999999999</v>
      </c>
      <c r="DM181" s="131">
        <f t="shared" si="208"/>
        <v>0</v>
      </c>
      <c r="DN181" s="131">
        <f t="shared" si="208"/>
        <v>1.2384999999999999</v>
      </c>
      <c r="DO181" s="131">
        <f t="shared" si="208"/>
        <v>1.2384999999999999</v>
      </c>
      <c r="DP181" s="131">
        <f t="shared" si="208"/>
        <v>0</v>
      </c>
      <c r="DQ181" s="131">
        <f t="shared" si="208"/>
        <v>0</v>
      </c>
      <c r="DR181" s="131">
        <f t="shared" si="208"/>
        <v>1.2384999999999999</v>
      </c>
      <c r="DS181" s="131">
        <f t="shared" si="208"/>
        <v>1.2384999999999999</v>
      </c>
      <c r="DT181" s="131">
        <f t="shared" si="208"/>
        <v>0</v>
      </c>
      <c r="DU181" s="131">
        <f t="shared" si="208"/>
        <v>0</v>
      </c>
      <c r="DV181" s="131">
        <f t="shared" si="208"/>
        <v>0</v>
      </c>
      <c r="DW181" s="131">
        <f t="shared" si="208"/>
        <v>0</v>
      </c>
      <c r="DX181" s="131">
        <f t="shared" si="208"/>
        <v>0</v>
      </c>
      <c r="DY181" s="131">
        <f t="shared" si="208"/>
        <v>0</v>
      </c>
      <c r="DZ181" s="131">
        <f t="shared" si="208"/>
        <v>0</v>
      </c>
      <c r="EA181" s="131">
        <f t="shared" ref="EA181:FX181" si="209">ROUND(IF((OR(EA177=1,EA178=1))=TRUE(),0,((1027-459)*0.00020599)+1.1215),4)</f>
        <v>0</v>
      </c>
      <c r="EB181" s="131">
        <f t="shared" si="209"/>
        <v>1.2384999999999999</v>
      </c>
      <c r="EC181" s="131">
        <f t="shared" si="209"/>
        <v>0</v>
      </c>
      <c r="ED181" s="131">
        <f t="shared" si="209"/>
        <v>0</v>
      </c>
      <c r="EE181" s="131">
        <f t="shared" si="209"/>
        <v>0</v>
      </c>
      <c r="EF181" s="131">
        <f t="shared" si="209"/>
        <v>1.2384999999999999</v>
      </c>
      <c r="EG181" s="131">
        <f t="shared" si="209"/>
        <v>0</v>
      </c>
      <c r="EH181" s="131">
        <f t="shared" si="209"/>
        <v>0</v>
      </c>
      <c r="EI181" s="131">
        <f t="shared" si="209"/>
        <v>1.2384999999999999</v>
      </c>
      <c r="EJ181" s="131">
        <f t="shared" si="209"/>
        <v>1.2384999999999999</v>
      </c>
      <c r="EK181" s="131">
        <f t="shared" si="209"/>
        <v>0</v>
      </c>
      <c r="EL181" s="131">
        <f t="shared" si="209"/>
        <v>0</v>
      </c>
      <c r="EM181" s="131">
        <f t="shared" si="209"/>
        <v>0</v>
      </c>
      <c r="EN181" s="131">
        <f t="shared" si="209"/>
        <v>1.2384999999999999</v>
      </c>
      <c r="EO181" s="131">
        <f t="shared" si="209"/>
        <v>0</v>
      </c>
      <c r="EP181" s="131">
        <f t="shared" si="209"/>
        <v>0</v>
      </c>
      <c r="EQ181" s="131">
        <f t="shared" si="209"/>
        <v>0</v>
      </c>
      <c r="ER181" s="131">
        <f t="shared" si="209"/>
        <v>0</v>
      </c>
      <c r="ES181" s="131">
        <f t="shared" si="209"/>
        <v>0</v>
      </c>
      <c r="ET181" s="131">
        <f t="shared" si="209"/>
        <v>0</v>
      </c>
      <c r="EU181" s="131">
        <f t="shared" si="209"/>
        <v>1.2384999999999999</v>
      </c>
      <c r="EV181" s="131">
        <f t="shared" si="209"/>
        <v>0</v>
      </c>
      <c r="EW181" s="131">
        <f t="shared" si="209"/>
        <v>0</v>
      </c>
      <c r="EX181" s="131">
        <f t="shared" si="209"/>
        <v>0</v>
      </c>
      <c r="EY181" s="131">
        <f t="shared" si="209"/>
        <v>1.2384999999999999</v>
      </c>
      <c r="EZ181" s="131">
        <f t="shared" si="209"/>
        <v>0</v>
      </c>
      <c r="FA181" s="131">
        <f t="shared" si="209"/>
        <v>0</v>
      </c>
      <c r="FB181" s="131">
        <f t="shared" si="209"/>
        <v>0</v>
      </c>
      <c r="FC181" s="131">
        <f t="shared" si="209"/>
        <v>0</v>
      </c>
      <c r="FD181" s="131">
        <f t="shared" si="209"/>
        <v>0</v>
      </c>
      <c r="FE181" s="131">
        <f t="shared" si="209"/>
        <v>0</v>
      </c>
      <c r="FF181" s="131">
        <f t="shared" si="209"/>
        <v>0</v>
      </c>
      <c r="FG181" s="131">
        <f t="shared" si="209"/>
        <v>0</v>
      </c>
      <c r="FH181" s="131">
        <f t="shared" si="209"/>
        <v>0</v>
      </c>
      <c r="FI181" s="131">
        <f t="shared" si="209"/>
        <v>1.2384999999999999</v>
      </c>
      <c r="FJ181" s="131">
        <f t="shared" si="209"/>
        <v>0</v>
      </c>
      <c r="FK181" s="131">
        <f t="shared" si="209"/>
        <v>0</v>
      </c>
      <c r="FL181" s="131">
        <f t="shared" si="209"/>
        <v>0</v>
      </c>
      <c r="FM181" s="131">
        <f t="shared" si="209"/>
        <v>0</v>
      </c>
      <c r="FN181" s="131">
        <f t="shared" si="209"/>
        <v>1.2384999999999999</v>
      </c>
      <c r="FO181" s="131">
        <f t="shared" si="209"/>
        <v>1.2384999999999999</v>
      </c>
      <c r="FP181" s="131">
        <f t="shared" si="209"/>
        <v>1.2384999999999999</v>
      </c>
      <c r="FQ181" s="131">
        <f t="shared" si="209"/>
        <v>1.2384999999999999</v>
      </c>
      <c r="FR181" s="131">
        <f t="shared" si="209"/>
        <v>0</v>
      </c>
      <c r="FS181" s="131">
        <f t="shared" si="209"/>
        <v>0</v>
      </c>
      <c r="FT181" s="9">
        <f t="shared" si="209"/>
        <v>0</v>
      </c>
      <c r="FU181" s="131">
        <f t="shared" si="209"/>
        <v>1.2384999999999999</v>
      </c>
      <c r="FV181" s="131">
        <f t="shared" si="209"/>
        <v>1.2384999999999999</v>
      </c>
      <c r="FW181" s="131">
        <f t="shared" si="209"/>
        <v>0</v>
      </c>
      <c r="FX181" s="131">
        <f t="shared" si="209"/>
        <v>0</v>
      </c>
      <c r="FY181" s="133"/>
      <c r="FZ181" s="66"/>
      <c r="GA181" s="48"/>
      <c r="GB181" s="48"/>
      <c r="GC181" s="48"/>
      <c r="GD181" s="48"/>
      <c r="GE181" s="4"/>
      <c r="GF181" s="4"/>
      <c r="GG181" s="4"/>
      <c r="GH181" s="4"/>
      <c r="GI181" s="4"/>
      <c r="GJ181" s="4"/>
      <c r="GK181" s="4"/>
      <c r="GL181" s="4"/>
      <c r="GM181" s="4"/>
    </row>
    <row r="182" spans="1:256" x14ac:dyDescent="0.25">
      <c r="A182" s="6"/>
      <c r="B182" s="13" t="s">
        <v>521</v>
      </c>
      <c r="C182" s="48"/>
      <c r="D182" s="48"/>
      <c r="E182" s="48"/>
      <c r="F182" s="48"/>
      <c r="G182" s="48"/>
      <c r="H182" s="48"/>
      <c r="I182" s="48"/>
      <c r="J182" s="48"/>
      <c r="K182" s="48"/>
      <c r="L182" s="48"/>
      <c r="M182" s="48"/>
      <c r="N182" s="48"/>
      <c r="O182" s="48"/>
      <c r="P182" s="48"/>
      <c r="Q182" s="48"/>
      <c r="R182" s="48"/>
      <c r="S182" s="48"/>
      <c r="T182" s="48"/>
      <c r="U182" s="48"/>
      <c r="V182" s="48"/>
      <c r="W182" s="49"/>
      <c r="X182" s="48"/>
      <c r="Y182" s="48"/>
      <c r="Z182" s="48"/>
      <c r="AA182" s="48"/>
      <c r="AB182" s="48"/>
      <c r="AC182" s="48"/>
      <c r="AD182" s="48"/>
      <c r="AE182" s="48"/>
      <c r="AF182" s="48"/>
      <c r="AG182" s="48"/>
      <c r="AH182" s="48"/>
      <c r="AI182" s="48"/>
      <c r="AJ182" s="48"/>
      <c r="AK182" s="48"/>
      <c r="AL182" s="48"/>
      <c r="AM182" s="48"/>
      <c r="AN182" s="48"/>
      <c r="AO182" s="48"/>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c r="BS182" s="48"/>
      <c r="BT182" s="48"/>
      <c r="BU182" s="48"/>
      <c r="BV182" s="48"/>
      <c r="BW182" s="48"/>
      <c r="BX182" s="48"/>
      <c r="BY182" s="48"/>
      <c r="BZ182" s="48"/>
      <c r="CA182" s="48"/>
      <c r="CB182" s="48"/>
      <c r="CC182" s="48"/>
      <c r="CD182" s="48"/>
      <c r="CE182" s="48"/>
      <c r="CF182" s="48"/>
      <c r="CG182" s="48"/>
      <c r="CH182" s="48"/>
      <c r="CI182" s="48"/>
      <c r="CJ182" s="48"/>
      <c r="CK182" s="48"/>
      <c r="CL182" s="48"/>
      <c r="CM182" s="48"/>
      <c r="CN182" s="48"/>
      <c r="CO182" s="48"/>
      <c r="CP182" s="48"/>
      <c r="CQ182" s="48"/>
      <c r="CR182" s="48"/>
      <c r="CS182" s="48"/>
      <c r="CT182" s="48"/>
      <c r="CU182" s="48"/>
      <c r="CV182" s="48"/>
      <c r="CW182" s="48"/>
      <c r="CX182" s="48"/>
      <c r="CY182" s="48"/>
      <c r="CZ182" s="48"/>
      <c r="DA182" s="48"/>
      <c r="DB182" s="48"/>
      <c r="DC182" s="48"/>
      <c r="DD182" s="48"/>
      <c r="DE182" s="48"/>
      <c r="DF182" s="48"/>
      <c r="DG182" s="48"/>
      <c r="DH182" s="48"/>
      <c r="DI182" s="48"/>
      <c r="DJ182" s="48"/>
      <c r="DK182" s="48"/>
      <c r="DL182" s="48"/>
      <c r="DM182" s="48"/>
      <c r="DN182" s="48"/>
      <c r="DO182" s="48"/>
      <c r="DP182" s="48"/>
      <c r="DQ182" s="48"/>
      <c r="DR182" s="48"/>
      <c r="DS182" s="48"/>
      <c r="DT182" s="48"/>
      <c r="DU182" s="48"/>
      <c r="DV182" s="48"/>
      <c r="DW182" s="48"/>
      <c r="DX182" s="48"/>
      <c r="DY182" s="48"/>
      <c r="DZ182" s="48"/>
      <c r="EA182" s="48"/>
      <c r="EB182" s="48"/>
      <c r="EC182" s="48"/>
      <c r="ED182" s="48"/>
      <c r="EE182" s="48"/>
      <c r="EF182" s="48"/>
      <c r="EG182" s="48"/>
      <c r="EH182" s="48"/>
      <c r="EI182" s="48"/>
      <c r="EJ182" s="48"/>
      <c r="EK182" s="48"/>
      <c r="EL182" s="48"/>
      <c r="EM182" s="48"/>
      <c r="EN182" s="48"/>
      <c r="EO182" s="48"/>
      <c r="EP182" s="48"/>
      <c r="EQ182" s="48"/>
      <c r="ER182" s="48"/>
      <c r="ES182" s="48"/>
      <c r="ET182" s="48"/>
      <c r="EU182" s="48"/>
      <c r="EV182" s="48"/>
      <c r="EW182" s="48"/>
      <c r="EX182" s="48"/>
      <c r="EY182" s="48"/>
      <c r="EZ182" s="48"/>
      <c r="FA182" s="48"/>
      <c r="FB182" s="48"/>
      <c r="FC182" s="48"/>
      <c r="FD182" s="48"/>
      <c r="FE182" s="48"/>
      <c r="FF182" s="48"/>
      <c r="FG182" s="48"/>
      <c r="FH182" s="48"/>
      <c r="FI182" s="48"/>
      <c r="FJ182" s="48"/>
      <c r="FK182" s="48"/>
      <c r="FL182" s="48"/>
      <c r="FM182" s="48"/>
      <c r="FN182" s="48"/>
      <c r="FO182" s="48"/>
      <c r="FP182" s="48"/>
      <c r="FQ182" s="48"/>
      <c r="FR182" s="48"/>
      <c r="FS182" s="48"/>
      <c r="FT182" s="49"/>
      <c r="FU182" s="48"/>
      <c r="FV182" s="48"/>
      <c r="FW182" s="48"/>
      <c r="FX182" s="48"/>
      <c r="FY182" s="48"/>
      <c r="FZ182" s="48"/>
      <c r="GA182" s="48"/>
      <c r="GB182" s="48"/>
      <c r="GC182" s="48"/>
      <c r="GD182" s="48"/>
      <c r="GE182" s="4"/>
      <c r="GF182" s="4"/>
      <c r="GG182" s="4"/>
      <c r="GH182" s="4"/>
      <c r="GI182" s="4"/>
      <c r="GJ182" s="4"/>
      <c r="GK182" s="4"/>
      <c r="GL182" s="4"/>
      <c r="GM182" s="4"/>
    </row>
    <row r="183" spans="1:256" x14ac:dyDescent="0.25">
      <c r="A183" s="2" t="s">
        <v>522</v>
      </c>
      <c r="B183" s="13" t="s">
        <v>523</v>
      </c>
      <c r="C183" s="66">
        <f t="shared" ref="C183:BN183" si="210">ROUND(IF((OR(C177=1,C178=1))=TRUE(),0,C179*C181),8)</f>
        <v>10522.15609251</v>
      </c>
      <c r="D183" s="66">
        <f t="shared" si="210"/>
        <v>0</v>
      </c>
      <c r="E183" s="66">
        <f t="shared" si="210"/>
        <v>10433.828137889999</v>
      </c>
      <c r="F183" s="66">
        <f t="shared" si="210"/>
        <v>0</v>
      </c>
      <c r="G183" s="66">
        <f t="shared" si="210"/>
        <v>0</v>
      </c>
      <c r="H183" s="66">
        <f t="shared" si="210"/>
        <v>0</v>
      </c>
      <c r="I183" s="66">
        <f t="shared" si="210"/>
        <v>10453.897369320001</v>
      </c>
      <c r="J183" s="66">
        <f t="shared" si="210"/>
        <v>9773.4840994700007</v>
      </c>
      <c r="K183" s="66">
        <f t="shared" si="210"/>
        <v>0</v>
      </c>
      <c r="L183" s="66">
        <f t="shared" si="210"/>
        <v>10615.823325969999</v>
      </c>
      <c r="M183" s="66">
        <f t="shared" si="210"/>
        <v>10588.96199845</v>
      </c>
      <c r="N183" s="66">
        <f t="shared" si="210"/>
        <v>0</v>
      </c>
      <c r="O183" s="66">
        <f t="shared" si="210"/>
        <v>0</v>
      </c>
      <c r="P183" s="66">
        <f t="shared" si="210"/>
        <v>0</v>
      </c>
      <c r="Q183" s="66">
        <f t="shared" si="210"/>
        <v>10710.31610351</v>
      </c>
      <c r="R183" s="66">
        <f t="shared" si="210"/>
        <v>0</v>
      </c>
      <c r="S183" s="66">
        <f t="shared" si="210"/>
        <v>10161.621421149999</v>
      </c>
      <c r="T183" s="66">
        <f t="shared" si="210"/>
        <v>0</v>
      </c>
      <c r="U183" s="66">
        <f t="shared" si="210"/>
        <v>0</v>
      </c>
      <c r="V183" s="66">
        <f t="shared" si="210"/>
        <v>0</v>
      </c>
      <c r="W183" s="46">
        <f t="shared" si="210"/>
        <v>0</v>
      </c>
      <c r="X183" s="66">
        <f t="shared" si="210"/>
        <v>0</v>
      </c>
      <c r="Y183" s="66">
        <f t="shared" si="210"/>
        <v>9318.7417747100008</v>
      </c>
      <c r="Z183" s="66">
        <f t="shared" si="210"/>
        <v>0</v>
      </c>
      <c r="AA183" s="66">
        <f t="shared" si="210"/>
        <v>0</v>
      </c>
      <c r="AB183" s="66">
        <f t="shared" si="210"/>
        <v>0</v>
      </c>
      <c r="AC183" s="66">
        <f t="shared" si="210"/>
        <v>0</v>
      </c>
      <c r="AD183" s="66">
        <f t="shared" si="210"/>
        <v>0</v>
      </c>
      <c r="AE183" s="66">
        <f t="shared" si="210"/>
        <v>0</v>
      </c>
      <c r="AF183" s="66">
        <f t="shared" si="210"/>
        <v>0</v>
      </c>
      <c r="AG183" s="66">
        <f t="shared" si="210"/>
        <v>0</v>
      </c>
      <c r="AH183" s="66">
        <f t="shared" si="210"/>
        <v>9596.1140638800007</v>
      </c>
      <c r="AI183" s="66">
        <f t="shared" si="210"/>
        <v>0</v>
      </c>
      <c r="AJ183" s="66">
        <f t="shared" si="210"/>
        <v>0</v>
      </c>
      <c r="AK183" s="66">
        <f t="shared" si="210"/>
        <v>0</v>
      </c>
      <c r="AL183" s="66">
        <f t="shared" si="210"/>
        <v>0</v>
      </c>
      <c r="AM183" s="66">
        <f t="shared" si="210"/>
        <v>0</v>
      </c>
      <c r="AN183" s="66">
        <f t="shared" si="210"/>
        <v>0</v>
      </c>
      <c r="AO183" s="66">
        <f t="shared" si="210"/>
        <v>10255.615889389999</v>
      </c>
      <c r="AP183" s="66">
        <f t="shared" si="210"/>
        <v>10718.25571465</v>
      </c>
      <c r="AQ183" s="66">
        <f t="shared" si="210"/>
        <v>0</v>
      </c>
      <c r="AR183" s="66">
        <f t="shared" si="210"/>
        <v>0</v>
      </c>
      <c r="AS183" s="66">
        <f t="shared" si="210"/>
        <v>0</v>
      </c>
      <c r="AT183" s="66">
        <f t="shared" si="210"/>
        <v>0</v>
      </c>
      <c r="AU183" s="66">
        <f t="shared" si="210"/>
        <v>0</v>
      </c>
      <c r="AV183" s="66">
        <f t="shared" si="210"/>
        <v>0</v>
      </c>
      <c r="AW183" s="66">
        <f t="shared" si="210"/>
        <v>0</v>
      </c>
      <c r="AX183" s="66">
        <f t="shared" si="210"/>
        <v>0</v>
      </c>
      <c r="AY183" s="66">
        <f t="shared" si="210"/>
        <v>10242.67388459</v>
      </c>
      <c r="AZ183" s="66">
        <f t="shared" si="210"/>
        <v>10394.380991440001</v>
      </c>
      <c r="BA183" s="66">
        <f t="shared" si="210"/>
        <v>10157.41211128</v>
      </c>
      <c r="BB183" s="66">
        <f t="shared" si="210"/>
        <v>0</v>
      </c>
      <c r="BC183" s="66">
        <f t="shared" si="210"/>
        <v>10416.005684809999</v>
      </c>
      <c r="BD183" s="66">
        <f t="shared" si="210"/>
        <v>0</v>
      </c>
      <c r="BE183" s="66">
        <f t="shared" si="210"/>
        <v>0</v>
      </c>
      <c r="BF183" s="66">
        <f t="shared" si="210"/>
        <v>0</v>
      </c>
      <c r="BG183" s="66">
        <f t="shared" si="210"/>
        <v>10210.87683859</v>
      </c>
      <c r="BH183" s="66">
        <f t="shared" si="210"/>
        <v>0</v>
      </c>
      <c r="BI183" s="66">
        <f t="shared" si="210"/>
        <v>0</v>
      </c>
      <c r="BJ183" s="66">
        <f t="shared" si="210"/>
        <v>0</v>
      </c>
      <c r="BK183" s="66">
        <f t="shared" si="210"/>
        <v>0</v>
      </c>
      <c r="BL183" s="66">
        <f t="shared" si="210"/>
        <v>0</v>
      </c>
      <c r="BM183" s="66">
        <f t="shared" si="210"/>
        <v>0</v>
      </c>
      <c r="BN183" s="66">
        <f t="shared" si="210"/>
        <v>9948.4643559699998</v>
      </c>
      <c r="BO183" s="66">
        <f t="shared" ref="BO183:DZ183" si="211">ROUND(IF((OR(BO177=1,BO178=1))=TRUE(),0,BO179*BO181),8)</f>
        <v>9798.6390685499991</v>
      </c>
      <c r="BP183" s="66">
        <f t="shared" si="211"/>
        <v>0</v>
      </c>
      <c r="BQ183" s="66">
        <f t="shared" si="211"/>
        <v>0</v>
      </c>
      <c r="BR183" s="66">
        <f t="shared" si="211"/>
        <v>10355.658498999999</v>
      </c>
      <c r="BS183" s="66">
        <f t="shared" si="211"/>
        <v>10364.21485563</v>
      </c>
      <c r="BT183" s="66">
        <f t="shared" si="211"/>
        <v>0</v>
      </c>
      <c r="BU183" s="66">
        <f t="shared" si="211"/>
        <v>0</v>
      </c>
      <c r="BV183" s="66">
        <f t="shared" si="211"/>
        <v>0</v>
      </c>
      <c r="BW183" s="66">
        <f t="shared" si="211"/>
        <v>0</v>
      </c>
      <c r="BX183" s="66">
        <f t="shared" si="211"/>
        <v>0</v>
      </c>
      <c r="BY183" s="66">
        <f t="shared" si="211"/>
        <v>9382.7183717099997</v>
      </c>
      <c r="BZ183" s="66">
        <f t="shared" si="211"/>
        <v>0</v>
      </c>
      <c r="CA183" s="66">
        <f t="shared" si="211"/>
        <v>0</v>
      </c>
      <c r="CB183" s="66">
        <f t="shared" si="211"/>
        <v>0</v>
      </c>
      <c r="CC183" s="66">
        <f t="shared" si="211"/>
        <v>0</v>
      </c>
      <c r="CD183" s="66">
        <f t="shared" si="211"/>
        <v>0</v>
      </c>
      <c r="CE183" s="66">
        <f t="shared" si="211"/>
        <v>0</v>
      </c>
      <c r="CF183" s="66">
        <f t="shared" si="211"/>
        <v>0</v>
      </c>
      <c r="CG183" s="66">
        <f t="shared" si="211"/>
        <v>0</v>
      </c>
      <c r="CH183" s="66">
        <f t="shared" si="211"/>
        <v>0</v>
      </c>
      <c r="CI183" s="66">
        <f t="shared" si="211"/>
        <v>9343.5502082900002</v>
      </c>
      <c r="CJ183" s="66">
        <f t="shared" si="211"/>
        <v>10156.8637956</v>
      </c>
      <c r="CK183" s="66">
        <f t="shared" si="211"/>
        <v>0</v>
      </c>
      <c r="CL183" s="66">
        <f t="shared" si="211"/>
        <v>0</v>
      </c>
      <c r="CM183" s="66">
        <f t="shared" si="211"/>
        <v>10426.617567269999</v>
      </c>
      <c r="CN183" s="66">
        <f t="shared" si="211"/>
        <v>0</v>
      </c>
      <c r="CO183" s="66">
        <f t="shared" si="211"/>
        <v>0</v>
      </c>
      <c r="CP183" s="66">
        <f t="shared" si="211"/>
        <v>0</v>
      </c>
      <c r="CQ183" s="66">
        <f t="shared" si="211"/>
        <v>9969.30386129</v>
      </c>
      <c r="CR183" s="66">
        <f t="shared" si="211"/>
        <v>0</v>
      </c>
      <c r="CS183" s="66">
        <f t="shared" si="211"/>
        <v>0</v>
      </c>
      <c r="CT183" s="66">
        <f t="shared" si="211"/>
        <v>0</v>
      </c>
      <c r="CU183" s="66">
        <f t="shared" si="211"/>
        <v>0</v>
      </c>
      <c r="CV183" s="66">
        <f t="shared" si="211"/>
        <v>0</v>
      </c>
      <c r="CW183" s="66">
        <f t="shared" si="211"/>
        <v>0</v>
      </c>
      <c r="CX183" s="66">
        <f t="shared" si="211"/>
        <v>9824.0537199499995</v>
      </c>
      <c r="CY183" s="66">
        <f t="shared" si="211"/>
        <v>0</v>
      </c>
      <c r="CZ183" s="66">
        <f t="shared" si="211"/>
        <v>9991.2987774100002</v>
      </c>
      <c r="DA183" s="66">
        <f t="shared" si="211"/>
        <v>0</v>
      </c>
      <c r="DB183" s="66">
        <f t="shared" si="211"/>
        <v>0</v>
      </c>
      <c r="DC183" s="66">
        <f t="shared" si="211"/>
        <v>0</v>
      </c>
      <c r="DD183" s="66">
        <f t="shared" si="211"/>
        <v>0</v>
      </c>
      <c r="DE183" s="66">
        <f t="shared" si="211"/>
        <v>0</v>
      </c>
      <c r="DF183" s="66">
        <f t="shared" si="211"/>
        <v>9923.39624009</v>
      </c>
      <c r="DG183" s="66">
        <f t="shared" si="211"/>
        <v>0</v>
      </c>
      <c r="DH183" s="66">
        <f t="shared" si="211"/>
        <v>9794.2078005000003</v>
      </c>
      <c r="DI183" s="66">
        <f t="shared" si="211"/>
        <v>9904.2885350500001</v>
      </c>
      <c r="DJ183" s="66">
        <f t="shared" si="211"/>
        <v>9933.2018791800001</v>
      </c>
      <c r="DK183" s="66">
        <f t="shared" si="211"/>
        <v>9838.1634178599998</v>
      </c>
      <c r="DL183" s="66">
        <f t="shared" si="211"/>
        <v>10521.20597108</v>
      </c>
      <c r="DM183" s="66">
        <f t="shared" si="211"/>
        <v>0</v>
      </c>
      <c r="DN183" s="66">
        <f t="shared" si="211"/>
        <v>10185.87013406</v>
      </c>
      <c r="DO183" s="66">
        <f t="shared" si="211"/>
        <v>10258.8329672</v>
      </c>
      <c r="DP183" s="66">
        <f t="shared" si="211"/>
        <v>0</v>
      </c>
      <c r="DQ183" s="66">
        <f t="shared" si="211"/>
        <v>0</v>
      </c>
      <c r="DR183" s="66">
        <f t="shared" si="211"/>
        <v>9855.8419928900003</v>
      </c>
      <c r="DS183" s="66">
        <f t="shared" si="211"/>
        <v>9748.1589331800005</v>
      </c>
      <c r="DT183" s="66">
        <f t="shared" si="211"/>
        <v>0</v>
      </c>
      <c r="DU183" s="66">
        <f t="shared" si="211"/>
        <v>0</v>
      </c>
      <c r="DV183" s="66">
        <f t="shared" si="211"/>
        <v>0</v>
      </c>
      <c r="DW183" s="66">
        <f t="shared" si="211"/>
        <v>0</v>
      </c>
      <c r="DX183" s="66">
        <f t="shared" si="211"/>
        <v>0</v>
      </c>
      <c r="DY183" s="66">
        <f t="shared" si="211"/>
        <v>0</v>
      </c>
      <c r="DZ183" s="66">
        <f t="shared" si="211"/>
        <v>0</v>
      </c>
      <c r="EA183" s="66">
        <f t="shared" ref="EA183:FX183" si="212">ROUND(IF((OR(EA177=1,EA178=1))=TRUE(),0,EA179*EA181),8)</f>
        <v>0</v>
      </c>
      <c r="EB183" s="66">
        <f t="shared" si="212"/>
        <v>9631.7659884599998</v>
      </c>
      <c r="EC183" s="66">
        <f t="shared" si="212"/>
        <v>0</v>
      </c>
      <c r="ED183" s="66">
        <f t="shared" si="212"/>
        <v>0</v>
      </c>
      <c r="EE183" s="66">
        <f t="shared" si="212"/>
        <v>0</v>
      </c>
      <c r="EF183" s="66">
        <f t="shared" si="212"/>
        <v>9774.7623329899998</v>
      </c>
      <c r="EG183" s="66">
        <f t="shared" si="212"/>
        <v>0</v>
      </c>
      <c r="EH183" s="66">
        <f t="shared" si="212"/>
        <v>0</v>
      </c>
      <c r="EI183" s="66">
        <f t="shared" si="212"/>
        <v>10151.276239430001</v>
      </c>
      <c r="EJ183" s="66">
        <f t="shared" si="212"/>
        <v>10049.824677840001</v>
      </c>
      <c r="EK183" s="66">
        <f t="shared" si="212"/>
        <v>0</v>
      </c>
      <c r="EL183" s="66">
        <f t="shared" si="212"/>
        <v>0</v>
      </c>
      <c r="EM183" s="66">
        <f t="shared" si="212"/>
        <v>0</v>
      </c>
      <c r="EN183" s="66">
        <f t="shared" si="212"/>
        <v>9685.9571243999999</v>
      </c>
      <c r="EO183" s="66">
        <f t="shared" si="212"/>
        <v>0</v>
      </c>
      <c r="EP183" s="66">
        <f t="shared" si="212"/>
        <v>0</v>
      </c>
      <c r="EQ183" s="66">
        <f t="shared" si="212"/>
        <v>0</v>
      </c>
      <c r="ER183" s="66">
        <f t="shared" si="212"/>
        <v>0</v>
      </c>
      <c r="ES183" s="66">
        <f t="shared" si="212"/>
        <v>0</v>
      </c>
      <c r="ET183" s="66">
        <f t="shared" si="212"/>
        <v>0</v>
      </c>
      <c r="EU183" s="66">
        <f t="shared" si="212"/>
        <v>9443.4454306299995</v>
      </c>
      <c r="EV183" s="66">
        <f t="shared" si="212"/>
        <v>0</v>
      </c>
      <c r="EW183" s="66">
        <f t="shared" si="212"/>
        <v>0</v>
      </c>
      <c r="EX183" s="66">
        <f t="shared" si="212"/>
        <v>0</v>
      </c>
      <c r="EY183" s="66">
        <f t="shared" si="212"/>
        <v>9624.43698167</v>
      </c>
      <c r="EZ183" s="66">
        <f t="shared" si="212"/>
        <v>0</v>
      </c>
      <c r="FA183" s="66">
        <f t="shared" si="212"/>
        <v>0</v>
      </c>
      <c r="FB183" s="66">
        <f t="shared" si="212"/>
        <v>0</v>
      </c>
      <c r="FC183" s="66">
        <f t="shared" si="212"/>
        <v>0</v>
      </c>
      <c r="FD183" s="66">
        <f t="shared" si="212"/>
        <v>0</v>
      </c>
      <c r="FE183" s="66">
        <f t="shared" si="212"/>
        <v>0</v>
      </c>
      <c r="FF183" s="66">
        <f t="shared" si="212"/>
        <v>0</v>
      </c>
      <c r="FG183" s="66">
        <f t="shared" si="212"/>
        <v>0</v>
      </c>
      <c r="FH183" s="66">
        <f t="shared" si="212"/>
        <v>0</v>
      </c>
      <c r="FI183" s="66">
        <f t="shared" si="212"/>
        <v>10095.083970559999</v>
      </c>
      <c r="FJ183" s="66">
        <f t="shared" si="212"/>
        <v>0</v>
      </c>
      <c r="FK183" s="66">
        <f t="shared" si="212"/>
        <v>0</v>
      </c>
      <c r="FL183" s="66">
        <f t="shared" si="212"/>
        <v>0</v>
      </c>
      <c r="FM183" s="66">
        <f t="shared" si="212"/>
        <v>0</v>
      </c>
      <c r="FN183" s="66">
        <f t="shared" si="212"/>
        <v>10222.8011695</v>
      </c>
      <c r="FO183" s="66">
        <f t="shared" si="212"/>
        <v>10073.282938869999</v>
      </c>
      <c r="FP183" s="66">
        <f t="shared" si="212"/>
        <v>10325.4949951</v>
      </c>
      <c r="FQ183" s="66">
        <f t="shared" si="212"/>
        <v>9997.2390102200006</v>
      </c>
      <c r="FR183" s="66">
        <f t="shared" si="212"/>
        <v>0</v>
      </c>
      <c r="FS183" s="66">
        <f t="shared" si="212"/>
        <v>0</v>
      </c>
      <c r="FT183" s="46">
        <f t="shared" si="212"/>
        <v>0</v>
      </c>
      <c r="FU183" s="66">
        <f t="shared" si="212"/>
        <v>10206.655246460001</v>
      </c>
      <c r="FV183" s="66">
        <f t="shared" si="212"/>
        <v>9848.7384535100009</v>
      </c>
      <c r="FW183" s="66">
        <f t="shared" si="212"/>
        <v>0</v>
      </c>
      <c r="FX183" s="66">
        <f t="shared" si="212"/>
        <v>0</v>
      </c>
      <c r="FY183" s="131"/>
      <c r="FZ183" s="66"/>
      <c r="GA183" s="48"/>
      <c r="GB183" s="66"/>
      <c r="GC183" s="66"/>
      <c r="GD183" s="66"/>
      <c r="GE183" s="66"/>
      <c r="GF183" s="66"/>
      <c r="GG183" s="4"/>
      <c r="GH183" s="66"/>
      <c r="GI183" s="66"/>
      <c r="GJ183" s="66"/>
      <c r="GK183" s="66"/>
      <c r="GL183" s="66"/>
      <c r="GM183" s="66"/>
    </row>
    <row r="184" spans="1:256" x14ac:dyDescent="0.25">
      <c r="A184" s="6"/>
      <c r="B184" s="13" t="s">
        <v>524</v>
      </c>
      <c r="C184" s="48"/>
      <c r="D184" s="48"/>
      <c r="E184" s="48"/>
      <c r="F184" s="48"/>
      <c r="G184" s="48"/>
      <c r="H184" s="48"/>
      <c r="I184" s="48"/>
      <c r="J184" s="48"/>
      <c r="K184" s="48"/>
      <c r="L184" s="48"/>
      <c r="M184" s="48"/>
      <c r="N184" s="48"/>
      <c r="O184" s="48"/>
      <c r="P184" s="48"/>
      <c r="Q184" s="48"/>
      <c r="R184" s="48"/>
      <c r="S184" s="48"/>
      <c r="T184" s="48"/>
      <c r="U184" s="48"/>
      <c r="V184" s="48"/>
      <c r="W184" s="49"/>
      <c r="X184" s="48"/>
      <c r="Y184" s="48"/>
      <c r="Z184" s="48"/>
      <c r="AA184" s="48"/>
      <c r="AB184" s="48"/>
      <c r="AC184" s="48"/>
      <c r="AD184" s="48"/>
      <c r="AE184" s="48"/>
      <c r="AF184" s="48"/>
      <c r="AG184" s="48"/>
      <c r="AH184" s="48"/>
      <c r="AI184" s="48"/>
      <c r="AJ184" s="48"/>
      <c r="AK184" s="48"/>
      <c r="AL184" s="48"/>
      <c r="AM184" s="48"/>
      <c r="AN184" s="48"/>
      <c r="AO184" s="48"/>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c r="BS184" s="48"/>
      <c r="BT184" s="48"/>
      <c r="BU184" s="48"/>
      <c r="BV184" s="48"/>
      <c r="BW184" s="48"/>
      <c r="BX184" s="48"/>
      <c r="BY184" s="48"/>
      <c r="BZ184" s="48"/>
      <c r="CA184" s="48"/>
      <c r="CB184" s="48"/>
      <c r="CC184" s="48"/>
      <c r="CD184" s="48"/>
      <c r="CE184" s="48"/>
      <c r="CF184" s="48"/>
      <c r="CG184" s="48"/>
      <c r="CH184" s="48"/>
      <c r="CI184" s="48"/>
      <c r="CJ184" s="48"/>
      <c r="CK184" s="48"/>
      <c r="CL184" s="48"/>
      <c r="CM184" s="48"/>
      <c r="CN184" s="48"/>
      <c r="CO184" s="48"/>
      <c r="CP184" s="48"/>
      <c r="CQ184" s="48"/>
      <c r="CR184" s="48"/>
      <c r="CS184" s="48"/>
      <c r="CT184" s="48"/>
      <c r="CU184" s="48"/>
      <c r="CV184" s="48"/>
      <c r="CW184" s="48"/>
      <c r="CX184" s="48"/>
      <c r="CY184" s="48"/>
      <c r="CZ184" s="48"/>
      <c r="DA184" s="48"/>
      <c r="DB184" s="48"/>
      <c r="DC184" s="48"/>
      <c r="DD184" s="48"/>
      <c r="DE184" s="48"/>
      <c r="DF184" s="48"/>
      <c r="DG184" s="48"/>
      <c r="DH184" s="48"/>
      <c r="DI184" s="48"/>
      <c r="DJ184" s="48"/>
      <c r="DK184" s="48"/>
      <c r="DL184" s="48"/>
      <c r="DM184" s="48"/>
      <c r="DN184" s="48"/>
      <c r="DO184" s="48"/>
      <c r="DP184" s="48"/>
      <c r="DQ184" s="48"/>
      <c r="DR184" s="48"/>
      <c r="DS184" s="48"/>
      <c r="DT184" s="48"/>
      <c r="DU184" s="48"/>
      <c r="DV184" s="48"/>
      <c r="DW184" s="48"/>
      <c r="DX184" s="48"/>
      <c r="DY184" s="48"/>
      <c r="DZ184" s="48"/>
      <c r="EA184" s="48"/>
      <c r="EB184" s="48"/>
      <c r="EC184" s="48"/>
      <c r="ED184" s="48"/>
      <c r="EE184" s="48"/>
      <c r="EF184" s="48"/>
      <c r="EG184" s="48"/>
      <c r="EH184" s="48"/>
      <c r="EI184" s="48"/>
      <c r="EJ184" s="48"/>
      <c r="EK184" s="48"/>
      <c r="EL184" s="48"/>
      <c r="EM184" s="48"/>
      <c r="EN184" s="48"/>
      <c r="EO184" s="48"/>
      <c r="EP184" s="48"/>
      <c r="EQ184" s="48"/>
      <c r="ER184" s="48"/>
      <c r="ES184" s="48"/>
      <c r="ET184" s="48"/>
      <c r="EU184" s="48"/>
      <c r="EV184" s="48"/>
      <c r="EW184" s="48"/>
      <c r="EX184" s="48"/>
      <c r="EY184" s="48"/>
      <c r="EZ184" s="48"/>
      <c r="FA184" s="48"/>
      <c r="FB184" s="48"/>
      <c r="FC184" s="48"/>
      <c r="FD184" s="48"/>
      <c r="FE184" s="48"/>
      <c r="FF184" s="48"/>
      <c r="FG184" s="48"/>
      <c r="FH184" s="48"/>
      <c r="FI184" s="48"/>
      <c r="FJ184" s="48"/>
      <c r="FK184" s="48"/>
      <c r="FL184" s="48"/>
      <c r="FM184" s="48"/>
      <c r="FN184" s="48"/>
      <c r="FO184" s="48"/>
      <c r="FP184" s="48"/>
      <c r="FQ184" s="48"/>
      <c r="FR184" s="48"/>
      <c r="FS184" s="48"/>
      <c r="FT184" s="49"/>
      <c r="FU184" s="48"/>
      <c r="FV184" s="48"/>
      <c r="FW184" s="48"/>
      <c r="FX184" s="48"/>
      <c r="FY184" s="48"/>
      <c r="FZ184" s="48"/>
      <c r="GA184" s="48"/>
      <c r="GB184" s="48"/>
      <c r="GC184" s="48"/>
      <c r="GD184" s="48"/>
      <c r="GE184" s="6"/>
      <c r="GF184" s="6"/>
      <c r="GG184" s="4"/>
      <c r="GH184" s="48"/>
      <c r="GI184" s="48"/>
      <c r="GJ184" s="48"/>
      <c r="GK184" s="48"/>
      <c r="GL184" s="48"/>
      <c r="GM184" s="48"/>
    </row>
    <row r="185" spans="1:256" x14ac:dyDescent="0.25">
      <c r="A185" s="2" t="s">
        <v>525</v>
      </c>
      <c r="B185" s="13" t="s">
        <v>526</v>
      </c>
      <c r="C185" s="48">
        <f t="shared" ref="C185:BN185" si="213">ROUND(IF((OR(C177=1,C178=1))=TRUE(),0,(C183*459)+(C42*C183*C138)),2)</f>
        <v>11065814.85</v>
      </c>
      <c r="D185" s="48">
        <f t="shared" si="213"/>
        <v>0</v>
      </c>
      <c r="E185" s="48">
        <f t="shared" si="213"/>
        <v>11900824.369999999</v>
      </c>
      <c r="F185" s="48">
        <f t="shared" si="213"/>
        <v>0</v>
      </c>
      <c r="G185" s="48">
        <f t="shared" si="213"/>
        <v>0</v>
      </c>
      <c r="H185" s="48">
        <f t="shared" si="213"/>
        <v>0</v>
      </c>
      <c r="I185" s="48">
        <f t="shared" si="213"/>
        <v>14616555.67</v>
      </c>
      <c r="J185" s="48">
        <f t="shared" si="213"/>
        <v>6400185.6100000003</v>
      </c>
      <c r="K185" s="48">
        <f t="shared" si="213"/>
        <v>0</v>
      </c>
      <c r="L185" s="48">
        <f t="shared" si="213"/>
        <v>6797014.4299999997</v>
      </c>
      <c r="M185" s="48">
        <f t="shared" si="213"/>
        <v>6423772.6200000001</v>
      </c>
      <c r="N185" s="48">
        <f t="shared" si="213"/>
        <v>0</v>
      </c>
      <c r="O185" s="48">
        <f t="shared" si="213"/>
        <v>0</v>
      </c>
      <c r="P185" s="48">
        <f t="shared" si="213"/>
        <v>0</v>
      </c>
      <c r="Q185" s="48">
        <f t="shared" si="213"/>
        <v>44840537.700000003</v>
      </c>
      <c r="R185" s="48">
        <f t="shared" si="213"/>
        <v>0</v>
      </c>
      <c r="S185" s="48">
        <f t="shared" si="213"/>
        <v>5766638.8600000003</v>
      </c>
      <c r="T185" s="48">
        <f t="shared" si="213"/>
        <v>0</v>
      </c>
      <c r="U185" s="48">
        <f t="shared" si="213"/>
        <v>0</v>
      </c>
      <c r="V185" s="48">
        <f t="shared" si="213"/>
        <v>0</v>
      </c>
      <c r="W185" s="49">
        <f t="shared" si="213"/>
        <v>0</v>
      </c>
      <c r="X185" s="48">
        <f t="shared" si="213"/>
        <v>0</v>
      </c>
      <c r="Y185" s="48">
        <f t="shared" si="213"/>
        <v>6187159.96</v>
      </c>
      <c r="Z185" s="48">
        <f t="shared" si="213"/>
        <v>0</v>
      </c>
      <c r="AA185" s="48">
        <f t="shared" si="213"/>
        <v>0</v>
      </c>
      <c r="AB185" s="48">
        <f t="shared" si="213"/>
        <v>0</v>
      </c>
      <c r="AC185" s="48">
        <f t="shared" si="213"/>
        <v>0</v>
      </c>
      <c r="AD185" s="48">
        <f t="shared" si="213"/>
        <v>0</v>
      </c>
      <c r="AE185" s="48">
        <f t="shared" si="213"/>
        <v>0</v>
      </c>
      <c r="AF185" s="48">
        <f t="shared" si="213"/>
        <v>0</v>
      </c>
      <c r="AG185" s="48">
        <f t="shared" si="213"/>
        <v>0</v>
      </c>
      <c r="AH185" s="48">
        <f t="shared" si="213"/>
        <v>5024832.4000000004</v>
      </c>
      <c r="AI185" s="48">
        <f t="shared" si="213"/>
        <v>0</v>
      </c>
      <c r="AJ185" s="48">
        <f t="shared" si="213"/>
        <v>0</v>
      </c>
      <c r="AK185" s="48">
        <f t="shared" si="213"/>
        <v>0</v>
      </c>
      <c r="AL185" s="48">
        <f t="shared" si="213"/>
        <v>0</v>
      </c>
      <c r="AM185" s="48">
        <f t="shared" si="213"/>
        <v>0</v>
      </c>
      <c r="AN185" s="48">
        <f t="shared" si="213"/>
        <v>0</v>
      </c>
      <c r="AO185" s="48">
        <f t="shared" si="213"/>
        <v>7842223.3399999999</v>
      </c>
      <c r="AP185" s="48">
        <f t="shared" si="213"/>
        <v>73342708.709999993</v>
      </c>
      <c r="AQ185" s="48">
        <f t="shared" si="213"/>
        <v>0</v>
      </c>
      <c r="AR185" s="48">
        <f t="shared" si="213"/>
        <v>0</v>
      </c>
      <c r="AS185" s="48">
        <f t="shared" si="213"/>
        <v>0</v>
      </c>
      <c r="AT185" s="48">
        <f t="shared" si="213"/>
        <v>0</v>
      </c>
      <c r="AU185" s="48">
        <f t="shared" si="213"/>
        <v>0</v>
      </c>
      <c r="AV185" s="48">
        <f t="shared" si="213"/>
        <v>0</v>
      </c>
      <c r="AW185" s="48">
        <f t="shared" si="213"/>
        <v>0</v>
      </c>
      <c r="AX185" s="48">
        <f t="shared" si="213"/>
        <v>0</v>
      </c>
      <c r="AY185" s="48">
        <f t="shared" si="213"/>
        <v>4958273.57</v>
      </c>
      <c r="AZ185" s="48">
        <f t="shared" si="213"/>
        <v>15533945.039999999</v>
      </c>
      <c r="BA185" s="48">
        <f t="shared" si="213"/>
        <v>9358633.2200000007</v>
      </c>
      <c r="BB185" s="48">
        <f t="shared" si="213"/>
        <v>0</v>
      </c>
      <c r="BC185" s="48">
        <f t="shared" si="213"/>
        <v>24746554.629999999</v>
      </c>
      <c r="BD185" s="48">
        <f t="shared" si="213"/>
        <v>0</v>
      </c>
      <c r="BE185" s="48">
        <f t="shared" si="213"/>
        <v>0</v>
      </c>
      <c r="BF185" s="48">
        <f t="shared" si="213"/>
        <v>0</v>
      </c>
      <c r="BG185" s="48">
        <f t="shared" si="213"/>
        <v>5372105.6799999997</v>
      </c>
      <c r="BH185" s="48">
        <f t="shared" si="213"/>
        <v>0</v>
      </c>
      <c r="BI185" s="48">
        <f t="shared" si="213"/>
        <v>0</v>
      </c>
      <c r="BJ185" s="48">
        <f t="shared" si="213"/>
        <v>0</v>
      </c>
      <c r="BK185" s="48">
        <f t="shared" si="213"/>
        <v>0</v>
      </c>
      <c r="BL185" s="48">
        <f t="shared" si="213"/>
        <v>0</v>
      </c>
      <c r="BM185" s="48">
        <f t="shared" si="213"/>
        <v>0</v>
      </c>
      <c r="BN185" s="48">
        <f t="shared" si="213"/>
        <v>6886645.3799999999</v>
      </c>
      <c r="BO185" s="48">
        <f t="shared" ref="BO185:DZ185" si="214">ROUND(IF((OR(BO177=1,BO178=1))=TRUE(),0,(BO183*459)+(BO42*BO183*BO138)),2)</f>
        <v>5286561.75</v>
      </c>
      <c r="BP185" s="48">
        <f t="shared" si="214"/>
        <v>0</v>
      </c>
      <c r="BQ185" s="48">
        <f t="shared" si="214"/>
        <v>0</v>
      </c>
      <c r="BR185" s="48">
        <f t="shared" si="214"/>
        <v>7312544.6900000004</v>
      </c>
      <c r="BS185" s="48">
        <f t="shared" si="214"/>
        <v>5629012.3700000001</v>
      </c>
      <c r="BT185" s="48">
        <f t="shared" si="214"/>
        <v>0</v>
      </c>
      <c r="BU185" s="48">
        <f t="shared" si="214"/>
        <v>0</v>
      </c>
      <c r="BV185" s="48">
        <f t="shared" si="214"/>
        <v>0</v>
      </c>
      <c r="BW185" s="48">
        <f t="shared" si="214"/>
        <v>0</v>
      </c>
      <c r="BX185" s="48">
        <f t="shared" si="214"/>
        <v>0</v>
      </c>
      <c r="BY185" s="48">
        <f t="shared" si="214"/>
        <v>4778318.22</v>
      </c>
      <c r="BZ185" s="48">
        <f t="shared" si="214"/>
        <v>0</v>
      </c>
      <c r="CA185" s="48">
        <f t="shared" si="214"/>
        <v>0</v>
      </c>
      <c r="CB185" s="48">
        <f t="shared" si="214"/>
        <v>0</v>
      </c>
      <c r="CC185" s="48">
        <f t="shared" si="214"/>
        <v>0</v>
      </c>
      <c r="CD185" s="48">
        <f t="shared" si="214"/>
        <v>0</v>
      </c>
      <c r="CE185" s="48">
        <f t="shared" si="214"/>
        <v>0</v>
      </c>
      <c r="CF185" s="48">
        <f t="shared" si="214"/>
        <v>0</v>
      </c>
      <c r="CG185" s="48">
        <f t="shared" si="214"/>
        <v>0</v>
      </c>
      <c r="CH185" s="48">
        <f t="shared" si="214"/>
        <v>0</v>
      </c>
      <c r="CI185" s="48">
        <f t="shared" si="214"/>
        <v>4745925.5199999996</v>
      </c>
      <c r="CJ185" s="48">
        <f t="shared" si="214"/>
        <v>5216077.72</v>
      </c>
      <c r="CK185" s="48">
        <f t="shared" si="214"/>
        <v>0</v>
      </c>
      <c r="CL185" s="48">
        <f t="shared" si="214"/>
        <v>0</v>
      </c>
      <c r="CM185" s="48">
        <f t="shared" si="214"/>
        <v>5333340.01</v>
      </c>
      <c r="CN185" s="48">
        <f t="shared" si="214"/>
        <v>0</v>
      </c>
      <c r="CO185" s="48">
        <f t="shared" si="214"/>
        <v>0</v>
      </c>
      <c r="CP185" s="48">
        <f t="shared" si="214"/>
        <v>0</v>
      </c>
      <c r="CQ185" s="48">
        <f t="shared" si="214"/>
        <v>5263433.54</v>
      </c>
      <c r="CR185" s="48">
        <f t="shared" si="214"/>
        <v>0</v>
      </c>
      <c r="CS185" s="48">
        <f t="shared" si="214"/>
        <v>0</v>
      </c>
      <c r="CT185" s="48">
        <f t="shared" si="214"/>
        <v>0</v>
      </c>
      <c r="CU185" s="48">
        <f t="shared" si="214"/>
        <v>0</v>
      </c>
      <c r="CV185" s="48">
        <f t="shared" si="214"/>
        <v>0</v>
      </c>
      <c r="CW185" s="48">
        <f t="shared" si="214"/>
        <v>0</v>
      </c>
      <c r="CX185" s="48">
        <f t="shared" si="214"/>
        <v>4765884.24</v>
      </c>
      <c r="CY185" s="48">
        <f t="shared" si="214"/>
        <v>0</v>
      </c>
      <c r="CZ185" s="48">
        <f t="shared" si="214"/>
        <v>5706909.9699999997</v>
      </c>
      <c r="DA185" s="48">
        <f t="shared" si="214"/>
        <v>0</v>
      </c>
      <c r="DB185" s="48">
        <f t="shared" si="214"/>
        <v>0</v>
      </c>
      <c r="DC185" s="48">
        <f t="shared" si="214"/>
        <v>0</v>
      </c>
      <c r="DD185" s="48">
        <f t="shared" si="214"/>
        <v>0</v>
      </c>
      <c r="DE185" s="48">
        <f t="shared" si="214"/>
        <v>0</v>
      </c>
      <c r="DF185" s="48">
        <f t="shared" si="214"/>
        <v>16172476.4</v>
      </c>
      <c r="DG185" s="48">
        <f t="shared" si="214"/>
        <v>0</v>
      </c>
      <c r="DH185" s="48">
        <f t="shared" si="214"/>
        <v>5511592.5</v>
      </c>
      <c r="DI185" s="48">
        <f t="shared" si="214"/>
        <v>6537424.6900000004</v>
      </c>
      <c r="DJ185" s="48">
        <f t="shared" si="214"/>
        <v>4881771.4000000004</v>
      </c>
      <c r="DK185" s="48">
        <f t="shared" si="214"/>
        <v>4797521.3600000003</v>
      </c>
      <c r="DL185" s="48">
        <f t="shared" si="214"/>
        <v>8998661.2100000009</v>
      </c>
      <c r="DM185" s="48">
        <f t="shared" si="214"/>
        <v>0</v>
      </c>
      <c r="DN185" s="48">
        <f t="shared" si="214"/>
        <v>5536427.8499999996</v>
      </c>
      <c r="DO185" s="48">
        <f t="shared" si="214"/>
        <v>7433509.3300000001</v>
      </c>
      <c r="DP185" s="48">
        <f t="shared" si="214"/>
        <v>0</v>
      </c>
      <c r="DQ185" s="48">
        <f t="shared" si="214"/>
        <v>0</v>
      </c>
      <c r="DR185" s="48">
        <f t="shared" si="214"/>
        <v>5886066.5300000003</v>
      </c>
      <c r="DS185" s="48">
        <f t="shared" si="214"/>
        <v>5129949.1399999997</v>
      </c>
      <c r="DT185" s="48">
        <f t="shared" si="214"/>
        <v>0</v>
      </c>
      <c r="DU185" s="48">
        <f t="shared" si="214"/>
        <v>0</v>
      </c>
      <c r="DV185" s="48">
        <f t="shared" si="214"/>
        <v>0</v>
      </c>
      <c r="DW185" s="48">
        <f t="shared" si="214"/>
        <v>0</v>
      </c>
      <c r="DX185" s="48">
        <f t="shared" si="214"/>
        <v>0</v>
      </c>
      <c r="DY185" s="48">
        <f t="shared" si="214"/>
        <v>0</v>
      </c>
      <c r="DZ185" s="48">
        <f t="shared" si="214"/>
        <v>0</v>
      </c>
      <c r="EA185" s="48">
        <f t="shared" ref="EA185:FX185" si="215">ROUND(IF((OR(EA177=1,EA178=1))=TRUE(),0,(EA183*459)+(EA42*EA183*EA138)),2)</f>
        <v>0</v>
      </c>
      <c r="EB185" s="48">
        <f t="shared" si="215"/>
        <v>4806675.03</v>
      </c>
      <c r="EC185" s="48">
        <f t="shared" si="215"/>
        <v>0</v>
      </c>
      <c r="ED185" s="48">
        <f t="shared" si="215"/>
        <v>0</v>
      </c>
      <c r="EE185" s="48">
        <f t="shared" si="215"/>
        <v>0</v>
      </c>
      <c r="EF185" s="48">
        <f t="shared" si="215"/>
        <v>5601290.71</v>
      </c>
      <c r="EG185" s="48">
        <f t="shared" si="215"/>
        <v>0</v>
      </c>
      <c r="EH185" s="48">
        <f t="shared" si="215"/>
        <v>0</v>
      </c>
      <c r="EI185" s="48">
        <f t="shared" si="215"/>
        <v>19887324.68</v>
      </c>
      <c r="EJ185" s="48">
        <f t="shared" si="215"/>
        <v>10030730.01</v>
      </c>
      <c r="EK185" s="48">
        <f t="shared" si="215"/>
        <v>0</v>
      </c>
      <c r="EL185" s="48">
        <f t="shared" si="215"/>
        <v>0</v>
      </c>
      <c r="EM185" s="48">
        <f t="shared" si="215"/>
        <v>0</v>
      </c>
      <c r="EN185" s="48">
        <f t="shared" si="215"/>
        <v>5280163.92</v>
      </c>
      <c r="EO185" s="48">
        <f t="shared" si="215"/>
        <v>0</v>
      </c>
      <c r="EP185" s="48">
        <f t="shared" si="215"/>
        <v>0</v>
      </c>
      <c r="EQ185" s="48">
        <f t="shared" si="215"/>
        <v>0</v>
      </c>
      <c r="ER185" s="48">
        <f t="shared" si="215"/>
        <v>0</v>
      </c>
      <c r="ES185" s="48">
        <f t="shared" si="215"/>
        <v>0</v>
      </c>
      <c r="ET185" s="48">
        <f t="shared" si="215"/>
        <v>0</v>
      </c>
      <c r="EU185" s="48">
        <f t="shared" si="215"/>
        <v>4895368.79</v>
      </c>
      <c r="EV185" s="48">
        <f t="shared" si="215"/>
        <v>0</v>
      </c>
      <c r="EW185" s="48">
        <f t="shared" si="215"/>
        <v>0</v>
      </c>
      <c r="EX185" s="48">
        <f t="shared" si="215"/>
        <v>0</v>
      </c>
      <c r="EY185" s="48">
        <f t="shared" si="215"/>
        <v>4938029.13</v>
      </c>
      <c r="EZ185" s="48">
        <f t="shared" si="215"/>
        <v>0</v>
      </c>
      <c r="FA185" s="48">
        <f t="shared" si="215"/>
        <v>0</v>
      </c>
      <c r="FB185" s="48">
        <f t="shared" si="215"/>
        <v>0</v>
      </c>
      <c r="FC185" s="48">
        <f t="shared" si="215"/>
        <v>0</v>
      </c>
      <c r="FD185" s="48">
        <f t="shared" si="215"/>
        <v>0</v>
      </c>
      <c r="FE185" s="48">
        <f t="shared" si="215"/>
        <v>0</v>
      </c>
      <c r="FF185" s="48">
        <f t="shared" si="215"/>
        <v>0</v>
      </c>
      <c r="FG185" s="48">
        <f t="shared" si="215"/>
        <v>0</v>
      </c>
      <c r="FH185" s="48">
        <f t="shared" si="215"/>
        <v>0</v>
      </c>
      <c r="FI185" s="48">
        <f t="shared" si="215"/>
        <v>5892298.6100000003</v>
      </c>
      <c r="FJ185" s="48">
        <f t="shared" si="215"/>
        <v>0</v>
      </c>
      <c r="FK185" s="48">
        <f t="shared" si="215"/>
        <v>0</v>
      </c>
      <c r="FL185" s="48">
        <f t="shared" si="215"/>
        <v>0</v>
      </c>
      <c r="FM185" s="48">
        <f t="shared" si="215"/>
        <v>0</v>
      </c>
      <c r="FN185" s="48">
        <f t="shared" si="215"/>
        <v>21724515.66</v>
      </c>
      <c r="FO185" s="48">
        <f t="shared" si="215"/>
        <v>5226825.05</v>
      </c>
      <c r="FP185" s="48">
        <f t="shared" si="215"/>
        <v>6469872.5599999996</v>
      </c>
      <c r="FQ185" s="48">
        <f t="shared" si="215"/>
        <v>5097752.13</v>
      </c>
      <c r="FR185" s="48">
        <f t="shared" si="215"/>
        <v>0</v>
      </c>
      <c r="FS185" s="48">
        <f t="shared" si="215"/>
        <v>0</v>
      </c>
      <c r="FT185" s="49">
        <f t="shared" si="215"/>
        <v>0</v>
      </c>
      <c r="FU185" s="48">
        <f t="shared" si="215"/>
        <v>5301540.87</v>
      </c>
      <c r="FV185" s="48">
        <f t="shared" si="215"/>
        <v>4879262</v>
      </c>
      <c r="FW185" s="48">
        <f t="shared" si="215"/>
        <v>0</v>
      </c>
      <c r="FX185" s="48">
        <f t="shared" si="215"/>
        <v>0</v>
      </c>
      <c r="FY185" s="66"/>
      <c r="FZ185" s="102"/>
      <c r="GA185" s="48"/>
      <c r="GB185" s="66"/>
      <c r="GC185" s="66"/>
      <c r="GD185" s="66"/>
      <c r="GE185" s="66"/>
      <c r="GF185" s="66"/>
      <c r="GG185" s="4"/>
      <c r="GH185" s="66"/>
      <c r="GI185" s="66"/>
      <c r="GJ185" s="66"/>
      <c r="GK185" s="66"/>
      <c r="GL185" s="66"/>
      <c r="GM185" s="66"/>
    </row>
    <row r="186" spans="1:256" x14ac:dyDescent="0.25">
      <c r="A186" s="6"/>
      <c r="B186" s="13" t="s">
        <v>527</v>
      </c>
      <c r="C186" s="48"/>
      <c r="D186" s="48"/>
      <c r="E186" s="48"/>
      <c r="F186" s="48"/>
      <c r="G186" s="48"/>
      <c r="H186" s="48"/>
      <c r="I186" s="48"/>
      <c r="J186" s="48"/>
      <c r="K186" s="48"/>
      <c r="L186" s="48"/>
      <c r="M186" s="48"/>
      <c r="N186" s="48"/>
      <c r="O186" s="48"/>
      <c r="P186" s="48"/>
      <c r="Q186" s="48"/>
      <c r="R186" s="48"/>
      <c r="S186" s="48"/>
      <c r="T186" s="48"/>
      <c r="U186" s="48"/>
      <c r="V186" s="48"/>
      <c r="W186" s="49"/>
      <c r="X186" s="48"/>
      <c r="Y186" s="48"/>
      <c r="Z186" s="48"/>
      <c r="AA186" s="48"/>
      <c r="AB186" s="48"/>
      <c r="AC186" s="48"/>
      <c r="AD186" s="48"/>
      <c r="AE186" s="48"/>
      <c r="AF186" s="48"/>
      <c r="AG186" s="48"/>
      <c r="AH186" s="48"/>
      <c r="AI186" s="48"/>
      <c r="AJ186" s="48"/>
      <c r="AK186" s="48"/>
      <c r="AL186" s="48"/>
      <c r="AM186" s="48"/>
      <c r="AN186" s="48"/>
      <c r="AO186" s="48"/>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c r="BS186" s="48"/>
      <c r="BT186" s="48"/>
      <c r="BU186" s="48"/>
      <c r="BV186" s="48"/>
      <c r="BW186" s="48"/>
      <c r="BX186" s="48"/>
      <c r="BY186" s="48"/>
      <c r="BZ186" s="48"/>
      <c r="CA186" s="48"/>
      <c r="CB186" s="48"/>
      <c r="CC186" s="48"/>
      <c r="CD186" s="48"/>
      <c r="CE186" s="48"/>
      <c r="CF186" s="48"/>
      <c r="CG186" s="48"/>
      <c r="CH186" s="48"/>
      <c r="CI186" s="48"/>
      <c r="CJ186" s="48"/>
      <c r="CK186" s="48"/>
      <c r="CL186" s="48"/>
      <c r="CM186" s="48"/>
      <c r="CN186" s="48"/>
      <c r="CO186" s="48"/>
      <c r="CP186" s="48"/>
      <c r="CQ186" s="48"/>
      <c r="CR186" s="48"/>
      <c r="CS186" s="48"/>
      <c r="CT186" s="48"/>
      <c r="CU186" s="48"/>
      <c r="CV186" s="48"/>
      <c r="CW186" s="48"/>
      <c r="CX186" s="48"/>
      <c r="CY186" s="48"/>
      <c r="CZ186" s="48"/>
      <c r="DA186" s="48"/>
      <c r="DB186" s="48"/>
      <c r="DC186" s="48"/>
      <c r="DD186" s="48"/>
      <c r="DE186" s="48"/>
      <c r="DF186" s="48"/>
      <c r="DG186" s="48"/>
      <c r="DH186" s="48"/>
      <c r="DI186" s="48"/>
      <c r="DJ186" s="48"/>
      <c r="DK186" s="48"/>
      <c r="DL186" s="48"/>
      <c r="DM186" s="48"/>
      <c r="DN186" s="48"/>
      <c r="DO186" s="48"/>
      <c r="DP186" s="48"/>
      <c r="DQ186" s="48"/>
      <c r="DR186" s="48"/>
      <c r="DS186" s="48"/>
      <c r="DT186" s="48"/>
      <c r="DU186" s="48"/>
      <c r="DV186" s="48"/>
      <c r="DW186" s="48"/>
      <c r="DX186" s="48"/>
      <c r="DY186" s="48"/>
      <c r="DZ186" s="48"/>
      <c r="EA186" s="48"/>
      <c r="EB186" s="48"/>
      <c r="EC186" s="48"/>
      <c r="ED186" s="48"/>
      <c r="EE186" s="48"/>
      <c r="EF186" s="48"/>
      <c r="EG186" s="48"/>
      <c r="EH186" s="48"/>
      <c r="EI186" s="48"/>
      <c r="EJ186" s="48"/>
      <c r="EK186" s="48"/>
      <c r="EL186" s="48"/>
      <c r="EM186" s="48"/>
      <c r="EN186" s="48"/>
      <c r="EO186" s="48"/>
      <c r="EP186" s="48"/>
      <c r="EQ186" s="48"/>
      <c r="ER186" s="48"/>
      <c r="ES186" s="48"/>
      <c r="ET186" s="48"/>
      <c r="EU186" s="48"/>
      <c r="EV186" s="48"/>
      <c r="EW186" s="48"/>
      <c r="EX186" s="48"/>
      <c r="EY186" s="48"/>
      <c r="EZ186" s="48"/>
      <c r="FA186" s="48"/>
      <c r="FB186" s="48"/>
      <c r="FC186" s="48"/>
      <c r="FD186" s="48"/>
      <c r="FE186" s="48"/>
      <c r="FF186" s="48"/>
      <c r="FG186" s="48"/>
      <c r="FH186" s="48"/>
      <c r="FI186" s="48"/>
      <c r="FJ186" s="48"/>
      <c r="FK186" s="48"/>
      <c r="FL186" s="48"/>
      <c r="FM186" s="48"/>
      <c r="FN186" s="48"/>
      <c r="FO186" s="48"/>
      <c r="FP186" s="48"/>
      <c r="FQ186" s="48"/>
      <c r="FR186" s="48"/>
      <c r="FS186" s="48"/>
      <c r="FT186" s="49"/>
      <c r="FU186" s="48"/>
      <c r="FV186" s="48"/>
      <c r="FW186" s="48"/>
      <c r="FX186" s="48"/>
      <c r="FY186" s="48"/>
      <c r="FZ186" s="48"/>
      <c r="GA186" s="48"/>
      <c r="GB186" s="48"/>
      <c r="GC186" s="48"/>
      <c r="GD186" s="48"/>
      <c r="GE186" s="6"/>
      <c r="GF186" s="6"/>
      <c r="GG186" s="4"/>
      <c r="GH186" s="48"/>
      <c r="GI186" s="48"/>
      <c r="GJ186" s="48"/>
      <c r="GK186" s="48"/>
      <c r="GL186" s="48"/>
      <c r="GM186" s="48"/>
    </row>
    <row r="187" spans="1:256" x14ac:dyDescent="0.25">
      <c r="A187" s="2" t="s">
        <v>528</v>
      </c>
      <c r="B187" s="13" t="s">
        <v>529</v>
      </c>
      <c r="C187" s="16">
        <f t="shared" ref="C187:BN187" si="216">IF((OR(C177=1,C178=1))=TRUE(),0,C98)</f>
        <v>6610.4</v>
      </c>
      <c r="D187" s="16">
        <f t="shared" si="216"/>
        <v>0</v>
      </c>
      <c r="E187" s="16">
        <f t="shared" si="216"/>
        <v>7316.26</v>
      </c>
      <c r="F187" s="16">
        <f t="shared" si="216"/>
        <v>0</v>
      </c>
      <c r="G187" s="16">
        <f t="shared" si="216"/>
        <v>0</v>
      </c>
      <c r="H187" s="16">
        <f t="shared" si="216"/>
        <v>0</v>
      </c>
      <c r="I187" s="16">
        <f t="shared" si="216"/>
        <v>10039.799999999999</v>
      </c>
      <c r="J187" s="16">
        <f t="shared" si="216"/>
        <v>2463.5</v>
      </c>
      <c r="K187" s="16">
        <f t="shared" si="216"/>
        <v>0</v>
      </c>
      <c r="L187" s="16">
        <f t="shared" si="216"/>
        <v>2569.9</v>
      </c>
      <c r="M187" s="16">
        <f t="shared" si="216"/>
        <v>1318</v>
      </c>
      <c r="N187" s="16">
        <f t="shared" si="216"/>
        <v>0</v>
      </c>
      <c r="O187" s="16">
        <f t="shared" si="216"/>
        <v>0</v>
      </c>
      <c r="P187" s="16">
        <f t="shared" si="216"/>
        <v>0</v>
      </c>
      <c r="Q187" s="16">
        <f t="shared" si="216"/>
        <v>39989.919999999998</v>
      </c>
      <c r="R187" s="16">
        <f t="shared" si="216"/>
        <v>0</v>
      </c>
      <c r="S187" s="16">
        <f t="shared" si="216"/>
        <v>1728.82</v>
      </c>
      <c r="T187" s="16">
        <f t="shared" si="216"/>
        <v>0</v>
      </c>
      <c r="U187" s="16">
        <f t="shared" si="216"/>
        <v>0</v>
      </c>
      <c r="V187" s="16">
        <f t="shared" si="216"/>
        <v>0</v>
      </c>
      <c r="W187" s="15">
        <f t="shared" si="216"/>
        <v>0</v>
      </c>
      <c r="X187" s="16">
        <f t="shared" si="216"/>
        <v>0</v>
      </c>
      <c r="Y187" s="16">
        <f t="shared" si="216"/>
        <v>562.80000000000018</v>
      </c>
      <c r="Z187" s="16">
        <f t="shared" si="216"/>
        <v>0</v>
      </c>
      <c r="AA187" s="16">
        <f t="shared" si="216"/>
        <v>0</v>
      </c>
      <c r="AB187" s="16">
        <f t="shared" si="216"/>
        <v>0</v>
      </c>
      <c r="AC187" s="16">
        <f t="shared" si="216"/>
        <v>0</v>
      </c>
      <c r="AD187" s="16">
        <f t="shared" si="216"/>
        <v>0</v>
      </c>
      <c r="AE187" s="16">
        <f t="shared" si="216"/>
        <v>0</v>
      </c>
      <c r="AF187" s="16">
        <f t="shared" si="216"/>
        <v>0</v>
      </c>
      <c r="AG187" s="16">
        <f t="shared" si="216"/>
        <v>0</v>
      </c>
      <c r="AH187" s="16">
        <f t="shared" si="216"/>
        <v>1106</v>
      </c>
      <c r="AI187" s="16">
        <f t="shared" si="216"/>
        <v>0</v>
      </c>
      <c r="AJ187" s="16">
        <f t="shared" si="216"/>
        <v>0</v>
      </c>
      <c r="AK187" s="16">
        <f t="shared" si="216"/>
        <v>0</v>
      </c>
      <c r="AL187" s="16">
        <f t="shared" si="216"/>
        <v>0</v>
      </c>
      <c r="AM187" s="16">
        <f t="shared" si="216"/>
        <v>0</v>
      </c>
      <c r="AN187" s="16">
        <f t="shared" si="216"/>
        <v>0</v>
      </c>
      <c r="AO187" s="16">
        <f t="shared" si="216"/>
        <v>4798.6000000000004</v>
      </c>
      <c r="AP187" s="16">
        <f t="shared" si="216"/>
        <v>90873.62000000001</v>
      </c>
      <c r="AQ187" s="16">
        <f t="shared" si="216"/>
        <v>0</v>
      </c>
      <c r="AR187" s="16">
        <f t="shared" si="216"/>
        <v>0</v>
      </c>
      <c r="AS187" s="16">
        <f t="shared" si="216"/>
        <v>0</v>
      </c>
      <c r="AT187" s="16">
        <f t="shared" si="216"/>
        <v>0</v>
      </c>
      <c r="AU187" s="16">
        <f t="shared" si="216"/>
        <v>0</v>
      </c>
      <c r="AV187" s="16">
        <f t="shared" si="216"/>
        <v>0</v>
      </c>
      <c r="AW187" s="16">
        <f t="shared" si="216"/>
        <v>0</v>
      </c>
      <c r="AX187" s="16">
        <f t="shared" si="216"/>
        <v>0</v>
      </c>
      <c r="AY187" s="16">
        <f t="shared" si="216"/>
        <v>462</v>
      </c>
      <c r="AZ187" s="16">
        <f t="shared" si="216"/>
        <v>11698.199999999999</v>
      </c>
      <c r="BA187" s="16">
        <f t="shared" si="216"/>
        <v>9440.82</v>
      </c>
      <c r="BB187" s="16">
        <f t="shared" si="216"/>
        <v>0</v>
      </c>
      <c r="BC187" s="16">
        <f t="shared" si="216"/>
        <v>29426.899999999998</v>
      </c>
      <c r="BD187" s="16">
        <f t="shared" si="216"/>
        <v>0</v>
      </c>
      <c r="BE187" s="16">
        <f t="shared" si="216"/>
        <v>0</v>
      </c>
      <c r="BF187" s="16">
        <f t="shared" si="216"/>
        <v>0</v>
      </c>
      <c r="BG187" s="16">
        <f t="shared" si="216"/>
        <v>1094.8600000000001</v>
      </c>
      <c r="BH187" s="16">
        <f t="shared" si="216"/>
        <v>0</v>
      </c>
      <c r="BI187" s="16">
        <f t="shared" si="216"/>
        <v>0</v>
      </c>
      <c r="BJ187" s="16">
        <f t="shared" si="216"/>
        <v>0</v>
      </c>
      <c r="BK187" s="16">
        <f t="shared" si="216"/>
        <v>0</v>
      </c>
      <c r="BL187" s="16">
        <f t="shared" si="216"/>
        <v>0</v>
      </c>
      <c r="BM187" s="16">
        <f t="shared" si="216"/>
        <v>0</v>
      </c>
      <c r="BN187" s="16">
        <f t="shared" si="216"/>
        <v>3681</v>
      </c>
      <c r="BO187" s="16">
        <f t="shared" ref="BO187:DZ187" si="217">IF((OR(BO177=1,BO178=1))=TRUE(),0,BO98)</f>
        <v>1365.5</v>
      </c>
      <c r="BP187" s="16">
        <f t="shared" si="217"/>
        <v>0</v>
      </c>
      <c r="BQ187" s="16">
        <f t="shared" si="217"/>
        <v>0</v>
      </c>
      <c r="BR187" s="16">
        <f t="shared" si="217"/>
        <v>4813.26</v>
      </c>
      <c r="BS187" s="16">
        <f t="shared" si="217"/>
        <v>1308.2</v>
      </c>
      <c r="BT187" s="16">
        <f t="shared" si="217"/>
        <v>0</v>
      </c>
      <c r="BU187" s="16">
        <f t="shared" si="217"/>
        <v>0</v>
      </c>
      <c r="BV187" s="16">
        <f t="shared" si="217"/>
        <v>0</v>
      </c>
      <c r="BW187" s="16">
        <f t="shared" si="217"/>
        <v>0</v>
      </c>
      <c r="BX187" s="16">
        <f t="shared" si="217"/>
        <v>0</v>
      </c>
      <c r="BY187" s="16">
        <f t="shared" si="217"/>
        <v>527.70000000000005</v>
      </c>
      <c r="BZ187" s="16">
        <f t="shared" si="217"/>
        <v>0</v>
      </c>
      <c r="CA187" s="16">
        <f t="shared" si="217"/>
        <v>0</v>
      </c>
      <c r="CB187" s="16">
        <f t="shared" si="217"/>
        <v>0</v>
      </c>
      <c r="CC187" s="16">
        <f t="shared" si="217"/>
        <v>0</v>
      </c>
      <c r="CD187" s="16">
        <f t="shared" si="217"/>
        <v>0</v>
      </c>
      <c r="CE187" s="16">
        <f t="shared" si="217"/>
        <v>0</v>
      </c>
      <c r="CF187" s="16">
        <f t="shared" si="217"/>
        <v>0</v>
      </c>
      <c r="CG187" s="16">
        <f t="shared" si="217"/>
        <v>0</v>
      </c>
      <c r="CH187" s="16">
        <f t="shared" si="217"/>
        <v>0</v>
      </c>
      <c r="CI187" s="16">
        <f t="shared" si="217"/>
        <v>735.1</v>
      </c>
      <c r="CJ187" s="16">
        <f t="shared" si="217"/>
        <v>1052.8</v>
      </c>
      <c r="CK187" s="16">
        <f t="shared" si="217"/>
        <v>0</v>
      </c>
      <c r="CL187" s="16">
        <f t="shared" si="217"/>
        <v>0</v>
      </c>
      <c r="CM187" s="16">
        <f t="shared" si="217"/>
        <v>822.72</v>
      </c>
      <c r="CN187" s="16">
        <f t="shared" si="217"/>
        <v>0</v>
      </c>
      <c r="CO187" s="16">
        <f t="shared" si="217"/>
        <v>0</v>
      </c>
      <c r="CP187" s="16">
        <f t="shared" si="217"/>
        <v>0</v>
      </c>
      <c r="CQ187" s="16">
        <f t="shared" si="217"/>
        <v>992.5</v>
      </c>
      <c r="CR187" s="16">
        <f t="shared" si="217"/>
        <v>0</v>
      </c>
      <c r="CS187" s="16">
        <f t="shared" si="217"/>
        <v>0</v>
      </c>
      <c r="CT187" s="16">
        <f t="shared" si="217"/>
        <v>0</v>
      </c>
      <c r="CU187" s="16">
        <f t="shared" si="217"/>
        <v>0</v>
      </c>
      <c r="CV187" s="16">
        <f t="shared" si="217"/>
        <v>0</v>
      </c>
      <c r="CW187" s="16">
        <f t="shared" si="217"/>
        <v>0</v>
      </c>
      <c r="CX187" s="16">
        <f t="shared" si="217"/>
        <v>492.2</v>
      </c>
      <c r="CY187" s="16">
        <f t="shared" si="217"/>
        <v>0</v>
      </c>
      <c r="CZ187" s="16">
        <f t="shared" si="217"/>
        <v>2179.08</v>
      </c>
      <c r="DA187" s="16">
        <f t="shared" si="217"/>
        <v>0</v>
      </c>
      <c r="DB187" s="16">
        <f t="shared" si="217"/>
        <v>0</v>
      </c>
      <c r="DC187" s="16">
        <f t="shared" si="217"/>
        <v>0</v>
      </c>
      <c r="DD187" s="16">
        <f t="shared" si="217"/>
        <v>0</v>
      </c>
      <c r="DE187" s="16">
        <f t="shared" si="217"/>
        <v>0</v>
      </c>
      <c r="DF187" s="16">
        <f t="shared" si="217"/>
        <v>22313.84</v>
      </c>
      <c r="DG187" s="16">
        <f t="shared" si="217"/>
        <v>0</v>
      </c>
      <c r="DH187" s="16">
        <f t="shared" si="217"/>
        <v>2127.1</v>
      </c>
      <c r="DI187" s="16">
        <f t="shared" si="217"/>
        <v>2762.7599999999998</v>
      </c>
      <c r="DJ187" s="16">
        <f t="shared" si="217"/>
        <v>671.3</v>
      </c>
      <c r="DK187" s="16">
        <f t="shared" si="217"/>
        <v>484.3</v>
      </c>
      <c r="DL187" s="16">
        <f t="shared" si="217"/>
        <v>6026.1799999999994</v>
      </c>
      <c r="DM187" s="16">
        <f t="shared" si="217"/>
        <v>0</v>
      </c>
      <c r="DN187" s="16">
        <f t="shared" si="217"/>
        <v>1472.5</v>
      </c>
      <c r="DO187" s="16">
        <f t="shared" si="217"/>
        <v>3383</v>
      </c>
      <c r="DP187" s="16">
        <f t="shared" si="217"/>
        <v>0</v>
      </c>
      <c r="DQ187" s="16">
        <f t="shared" si="217"/>
        <v>0</v>
      </c>
      <c r="DR187" s="16">
        <f t="shared" si="217"/>
        <v>1489.5</v>
      </c>
      <c r="DS187" s="16">
        <f t="shared" si="217"/>
        <v>800.88</v>
      </c>
      <c r="DT187" s="16">
        <f t="shared" si="217"/>
        <v>0</v>
      </c>
      <c r="DU187" s="16">
        <f t="shared" si="217"/>
        <v>0</v>
      </c>
      <c r="DV187" s="16">
        <f t="shared" si="217"/>
        <v>0</v>
      </c>
      <c r="DW187" s="16">
        <f t="shared" si="217"/>
        <v>0</v>
      </c>
      <c r="DX187" s="16">
        <f t="shared" si="217"/>
        <v>0</v>
      </c>
      <c r="DY187" s="16">
        <f t="shared" si="217"/>
        <v>0</v>
      </c>
      <c r="DZ187" s="16">
        <f t="shared" si="217"/>
        <v>0</v>
      </c>
      <c r="EA187" s="16">
        <f t="shared" ref="EA187:FX187" si="218">IF((OR(EA177=1,EA178=1))=TRUE(),0,EA98)</f>
        <v>0</v>
      </c>
      <c r="EB187" s="16">
        <f t="shared" si="218"/>
        <v>599</v>
      </c>
      <c r="EC187" s="16">
        <f t="shared" si="218"/>
        <v>0</v>
      </c>
      <c r="ED187" s="16">
        <f t="shared" si="218"/>
        <v>0</v>
      </c>
      <c r="EE187" s="16">
        <f t="shared" si="218"/>
        <v>0</v>
      </c>
      <c r="EF187" s="16">
        <f t="shared" si="218"/>
        <v>1533.6</v>
      </c>
      <c r="EG187" s="16">
        <f t="shared" si="218"/>
        <v>0</v>
      </c>
      <c r="EH187" s="16">
        <f t="shared" si="218"/>
        <v>0</v>
      </c>
      <c r="EI187" s="16">
        <f t="shared" si="218"/>
        <v>16254.2</v>
      </c>
      <c r="EJ187" s="16">
        <f t="shared" si="218"/>
        <v>10186.620000000001</v>
      </c>
      <c r="EK187" s="16">
        <f t="shared" si="218"/>
        <v>0</v>
      </c>
      <c r="EL187" s="16">
        <f t="shared" si="218"/>
        <v>0</v>
      </c>
      <c r="EM187" s="16">
        <f t="shared" si="218"/>
        <v>0</v>
      </c>
      <c r="EN187" s="16">
        <f t="shared" si="218"/>
        <v>1020</v>
      </c>
      <c r="EO187" s="16">
        <f t="shared" si="218"/>
        <v>0</v>
      </c>
      <c r="EP187" s="16">
        <f t="shared" si="218"/>
        <v>0</v>
      </c>
      <c r="EQ187" s="16">
        <f t="shared" si="218"/>
        <v>0</v>
      </c>
      <c r="ER187" s="16">
        <f t="shared" si="218"/>
        <v>0</v>
      </c>
      <c r="ES187" s="16">
        <f t="shared" si="218"/>
        <v>0</v>
      </c>
      <c r="ET187" s="16">
        <f t="shared" si="218"/>
        <v>0</v>
      </c>
      <c r="EU187" s="16">
        <f t="shared" si="218"/>
        <v>634.70000000000005</v>
      </c>
      <c r="EV187" s="16">
        <f t="shared" si="218"/>
        <v>0</v>
      </c>
      <c r="EW187" s="16">
        <f t="shared" si="218"/>
        <v>0</v>
      </c>
      <c r="EX187" s="16">
        <f t="shared" si="218"/>
        <v>0</v>
      </c>
      <c r="EY187" s="16">
        <f t="shared" si="218"/>
        <v>277.79999999999995</v>
      </c>
      <c r="EZ187" s="16">
        <f t="shared" si="218"/>
        <v>0</v>
      </c>
      <c r="FA187" s="16">
        <f t="shared" si="218"/>
        <v>0</v>
      </c>
      <c r="FB187" s="16">
        <f t="shared" si="218"/>
        <v>0</v>
      </c>
      <c r="FC187" s="16">
        <f t="shared" si="218"/>
        <v>0</v>
      </c>
      <c r="FD187" s="16">
        <f t="shared" si="218"/>
        <v>0</v>
      </c>
      <c r="FE187" s="16">
        <f t="shared" si="218"/>
        <v>0</v>
      </c>
      <c r="FF187" s="16">
        <f t="shared" si="218"/>
        <v>0</v>
      </c>
      <c r="FG187" s="16">
        <f t="shared" si="218"/>
        <v>0</v>
      </c>
      <c r="FH187" s="16">
        <f t="shared" si="218"/>
        <v>0</v>
      </c>
      <c r="FI187" s="16">
        <f t="shared" si="218"/>
        <v>1900.1</v>
      </c>
      <c r="FJ187" s="16">
        <f t="shared" si="218"/>
        <v>0</v>
      </c>
      <c r="FK187" s="16">
        <f t="shared" si="218"/>
        <v>0</v>
      </c>
      <c r="FL187" s="16">
        <f t="shared" si="218"/>
        <v>0</v>
      </c>
      <c r="FM187" s="16">
        <f t="shared" si="218"/>
        <v>0</v>
      </c>
      <c r="FN187" s="16">
        <f t="shared" si="218"/>
        <v>22378.300000000003</v>
      </c>
      <c r="FO187" s="16">
        <f t="shared" si="218"/>
        <v>1160.8800000000001</v>
      </c>
      <c r="FP187" s="16">
        <f t="shared" si="218"/>
        <v>2322</v>
      </c>
      <c r="FQ187" s="16">
        <f t="shared" si="218"/>
        <v>958.8</v>
      </c>
      <c r="FR187" s="16">
        <f t="shared" si="218"/>
        <v>0</v>
      </c>
      <c r="FS187" s="16">
        <f t="shared" si="218"/>
        <v>0</v>
      </c>
      <c r="FT187" s="15">
        <f t="shared" si="218"/>
        <v>0</v>
      </c>
      <c r="FU187" s="16">
        <f t="shared" si="218"/>
        <v>872.6</v>
      </c>
      <c r="FV187" s="16">
        <f t="shared" si="218"/>
        <v>748.7</v>
      </c>
      <c r="FW187" s="16">
        <f t="shared" si="218"/>
        <v>0</v>
      </c>
      <c r="FX187" s="16">
        <f t="shared" si="218"/>
        <v>0</v>
      </c>
      <c r="FY187" s="48"/>
      <c r="FZ187" s="16"/>
      <c r="GA187" s="48"/>
      <c r="GB187" s="66"/>
      <c r="GC187" s="66"/>
      <c r="GD187" s="66"/>
      <c r="GE187" s="66"/>
      <c r="GF187" s="66"/>
      <c r="GG187" s="4"/>
      <c r="GH187" s="66"/>
      <c r="GI187" s="66"/>
      <c r="GJ187" s="66"/>
      <c r="GK187" s="66"/>
      <c r="GL187" s="66"/>
      <c r="GM187" s="66"/>
      <c r="GN187" s="135"/>
      <c r="GO187" s="135"/>
      <c r="GP187" s="135"/>
      <c r="GQ187" s="135"/>
      <c r="GR187" s="135"/>
      <c r="GS187" s="135"/>
      <c r="GT187" s="135"/>
      <c r="GU187" s="135"/>
      <c r="GV187" s="135"/>
      <c r="GW187" s="135"/>
      <c r="GX187" s="135"/>
      <c r="GY187" s="135"/>
      <c r="GZ187" s="135"/>
      <c r="HA187" s="135"/>
      <c r="HB187" s="135"/>
      <c r="HC187" s="135"/>
      <c r="HD187" s="135"/>
      <c r="HE187" s="135"/>
      <c r="HF187" s="135"/>
      <c r="HG187" s="135"/>
      <c r="HH187" s="135"/>
      <c r="HI187" s="135"/>
      <c r="HJ187" s="135"/>
      <c r="HK187" s="135"/>
      <c r="HL187" s="135"/>
      <c r="HM187" s="135"/>
      <c r="HN187" s="135"/>
      <c r="HO187" s="135"/>
      <c r="HP187" s="135"/>
      <c r="HQ187" s="135"/>
      <c r="HR187" s="135"/>
      <c r="HS187" s="135"/>
      <c r="HT187" s="135"/>
      <c r="HU187" s="135"/>
      <c r="HV187" s="135"/>
      <c r="HW187" s="135"/>
      <c r="HX187" s="135"/>
      <c r="HY187" s="135"/>
      <c r="HZ187" s="135"/>
      <c r="IA187" s="135"/>
      <c r="IB187" s="135"/>
      <c r="IC187" s="135"/>
      <c r="ID187" s="135"/>
      <c r="IE187" s="135"/>
      <c r="IF187" s="135"/>
      <c r="IG187" s="135"/>
      <c r="IH187" s="135"/>
      <c r="II187" s="135"/>
      <c r="IJ187" s="135"/>
      <c r="IK187" s="135"/>
      <c r="IL187" s="135"/>
      <c r="IM187" s="135"/>
      <c r="IN187" s="135"/>
      <c r="IO187" s="135"/>
      <c r="IP187" s="135"/>
      <c r="IQ187" s="135"/>
      <c r="IR187" s="135"/>
      <c r="IS187" s="135"/>
      <c r="IT187" s="135"/>
      <c r="IU187" s="135"/>
      <c r="IV187" s="135"/>
    </row>
    <row r="188" spans="1:256" x14ac:dyDescent="0.25">
      <c r="A188" s="2" t="s">
        <v>530</v>
      </c>
      <c r="B188" s="13" t="s">
        <v>531</v>
      </c>
      <c r="C188" s="49">
        <f t="shared" ref="C188:BN188" si="219">ROUND(IF((OR(C177=1,C178=1))=TRUE(),0,(C185/459*C187)+C174),2)</f>
        <v>179379437.75999999</v>
      </c>
      <c r="D188" s="49">
        <f t="shared" si="219"/>
        <v>0</v>
      </c>
      <c r="E188" s="49">
        <f t="shared" si="219"/>
        <v>189693954.91</v>
      </c>
      <c r="F188" s="49">
        <f t="shared" si="219"/>
        <v>0</v>
      </c>
      <c r="G188" s="49">
        <f t="shared" si="219"/>
        <v>0</v>
      </c>
      <c r="H188" s="49">
        <f t="shared" si="219"/>
        <v>0</v>
      </c>
      <c r="I188" s="49">
        <f t="shared" si="219"/>
        <v>319766400.19</v>
      </c>
      <c r="J188" s="49">
        <f t="shared" si="219"/>
        <v>34358992.530000001</v>
      </c>
      <c r="K188" s="49">
        <f t="shared" si="219"/>
        <v>0</v>
      </c>
      <c r="L188" s="49">
        <f t="shared" si="219"/>
        <v>38064417.649999999</v>
      </c>
      <c r="M188" s="49">
        <f t="shared" si="219"/>
        <v>18445604.170000002</v>
      </c>
      <c r="N188" s="49">
        <f t="shared" si="219"/>
        <v>0</v>
      </c>
      <c r="O188" s="49">
        <f t="shared" si="219"/>
        <v>0</v>
      </c>
      <c r="P188" s="49">
        <f t="shared" si="219"/>
        <v>0</v>
      </c>
      <c r="Q188" s="49">
        <f t="shared" si="219"/>
        <v>3907857514.3400002</v>
      </c>
      <c r="R188" s="49">
        <f t="shared" si="219"/>
        <v>0</v>
      </c>
      <c r="S188" s="49">
        <f t="shared" si="219"/>
        <v>21745624.289999999</v>
      </c>
      <c r="T188" s="49">
        <f t="shared" si="219"/>
        <v>0</v>
      </c>
      <c r="U188" s="49">
        <f t="shared" si="219"/>
        <v>0</v>
      </c>
      <c r="V188" s="49">
        <f t="shared" si="219"/>
        <v>0</v>
      </c>
      <c r="W188" s="49">
        <f t="shared" si="219"/>
        <v>0</v>
      </c>
      <c r="X188" s="49">
        <f t="shared" si="219"/>
        <v>0</v>
      </c>
      <c r="Y188" s="49">
        <f t="shared" si="219"/>
        <v>23887700.370000001</v>
      </c>
      <c r="Z188" s="49">
        <f t="shared" si="219"/>
        <v>0</v>
      </c>
      <c r="AA188" s="49">
        <f t="shared" si="219"/>
        <v>0</v>
      </c>
      <c r="AB188" s="49">
        <f t="shared" si="219"/>
        <v>0</v>
      </c>
      <c r="AC188" s="49">
        <f t="shared" si="219"/>
        <v>0</v>
      </c>
      <c r="AD188" s="49">
        <f t="shared" si="219"/>
        <v>0</v>
      </c>
      <c r="AE188" s="49">
        <f t="shared" si="219"/>
        <v>0</v>
      </c>
      <c r="AF188" s="49">
        <f t="shared" si="219"/>
        <v>0</v>
      </c>
      <c r="AG188" s="49">
        <f t="shared" si="219"/>
        <v>0</v>
      </c>
      <c r="AH188" s="49">
        <f t="shared" si="219"/>
        <v>12107766.09</v>
      </c>
      <c r="AI188" s="49">
        <f t="shared" si="219"/>
        <v>0</v>
      </c>
      <c r="AJ188" s="49">
        <f t="shared" si="219"/>
        <v>0</v>
      </c>
      <c r="AK188" s="49">
        <f t="shared" si="219"/>
        <v>0</v>
      </c>
      <c r="AL188" s="49">
        <f t="shared" si="219"/>
        <v>0</v>
      </c>
      <c r="AM188" s="49">
        <f t="shared" si="219"/>
        <v>0</v>
      </c>
      <c r="AN188" s="49">
        <f t="shared" si="219"/>
        <v>0</v>
      </c>
      <c r="AO188" s="49">
        <f t="shared" si="219"/>
        <v>81994800.079999998</v>
      </c>
      <c r="AP188" s="49">
        <f t="shared" si="219"/>
        <v>14523318748.83</v>
      </c>
      <c r="AQ188" s="49">
        <f t="shared" si="219"/>
        <v>0</v>
      </c>
      <c r="AR188" s="49">
        <f t="shared" si="219"/>
        <v>0</v>
      </c>
      <c r="AS188" s="49">
        <f t="shared" si="219"/>
        <v>0</v>
      </c>
      <c r="AT188" s="49">
        <f t="shared" si="219"/>
        <v>0</v>
      </c>
      <c r="AU188" s="49">
        <f t="shared" si="219"/>
        <v>0</v>
      </c>
      <c r="AV188" s="49">
        <f t="shared" si="219"/>
        <v>0</v>
      </c>
      <c r="AW188" s="49">
        <f t="shared" si="219"/>
        <v>0</v>
      </c>
      <c r="AX188" s="49">
        <f t="shared" si="219"/>
        <v>0</v>
      </c>
      <c r="AY188" s="49">
        <f t="shared" si="219"/>
        <v>4990680.59</v>
      </c>
      <c r="AZ188" s="49">
        <f t="shared" si="219"/>
        <v>395910928.50999999</v>
      </c>
      <c r="BA188" s="49">
        <f t="shared" si="219"/>
        <v>192558898.09999999</v>
      </c>
      <c r="BB188" s="49">
        <f t="shared" si="219"/>
        <v>0</v>
      </c>
      <c r="BC188" s="49">
        <f t="shared" si="219"/>
        <v>1588850290.49</v>
      </c>
      <c r="BD188" s="49">
        <f t="shared" si="219"/>
        <v>0</v>
      </c>
      <c r="BE188" s="49">
        <f t="shared" si="219"/>
        <v>0</v>
      </c>
      <c r="BF188" s="49">
        <f t="shared" si="219"/>
        <v>0</v>
      </c>
      <c r="BG188" s="49">
        <f t="shared" si="219"/>
        <v>12814169.119999999</v>
      </c>
      <c r="BH188" s="49">
        <f t="shared" si="219"/>
        <v>0</v>
      </c>
      <c r="BI188" s="49">
        <f t="shared" si="219"/>
        <v>0</v>
      </c>
      <c r="BJ188" s="49">
        <f t="shared" si="219"/>
        <v>0</v>
      </c>
      <c r="BK188" s="49">
        <f t="shared" si="219"/>
        <v>0</v>
      </c>
      <c r="BL188" s="49">
        <f t="shared" si="219"/>
        <v>0</v>
      </c>
      <c r="BM188" s="49">
        <f t="shared" si="219"/>
        <v>0</v>
      </c>
      <c r="BN188" s="49">
        <f t="shared" si="219"/>
        <v>55228195.299999997</v>
      </c>
      <c r="BO188" s="49">
        <f t="shared" ref="BO188:DZ188" si="220">ROUND(IF((OR(BO177=1,BO178=1))=TRUE(),0,(BO185/459*BO187)+BO174),2)</f>
        <v>15735774.27</v>
      </c>
      <c r="BP188" s="49">
        <f t="shared" si="220"/>
        <v>0</v>
      </c>
      <c r="BQ188" s="49">
        <f t="shared" si="220"/>
        <v>0</v>
      </c>
      <c r="BR188" s="49">
        <f t="shared" si="220"/>
        <v>76682306.870000005</v>
      </c>
      <c r="BS188" s="49">
        <f t="shared" si="220"/>
        <v>16043298.439999999</v>
      </c>
      <c r="BT188" s="49">
        <f t="shared" si="220"/>
        <v>0</v>
      </c>
      <c r="BU188" s="49">
        <f t="shared" si="220"/>
        <v>0</v>
      </c>
      <c r="BV188" s="49">
        <f t="shared" si="220"/>
        <v>0</v>
      </c>
      <c r="BW188" s="49">
        <f t="shared" si="220"/>
        <v>0</v>
      </c>
      <c r="BX188" s="49">
        <f t="shared" si="220"/>
        <v>0</v>
      </c>
      <c r="BY188" s="49">
        <f t="shared" si="220"/>
        <v>5493504.4100000001</v>
      </c>
      <c r="BZ188" s="49">
        <f t="shared" si="220"/>
        <v>0</v>
      </c>
      <c r="CA188" s="49">
        <f t="shared" si="220"/>
        <v>0</v>
      </c>
      <c r="CB188" s="49">
        <f t="shared" si="220"/>
        <v>0</v>
      </c>
      <c r="CC188" s="49">
        <f t="shared" si="220"/>
        <v>0</v>
      </c>
      <c r="CD188" s="49">
        <f t="shared" si="220"/>
        <v>0</v>
      </c>
      <c r="CE188" s="49">
        <f t="shared" si="220"/>
        <v>0</v>
      </c>
      <c r="CF188" s="49">
        <f t="shared" si="220"/>
        <v>0</v>
      </c>
      <c r="CG188" s="49">
        <f t="shared" si="220"/>
        <v>0</v>
      </c>
      <c r="CH188" s="49">
        <f t="shared" si="220"/>
        <v>0</v>
      </c>
      <c r="CI188" s="49">
        <f t="shared" si="220"/>
        <v>7600718.6299999999</v>
      </c>
      <c r="CJ188" s="49">
        <f t="shared" si="220"/>
        <v>11964023.15</v>
      </c>
      <c r="CK188" s="49">
        <f t="shared" si="220"/>
        <v>0</v>
      </c>
      <c r="CL188" s="49">
        <f t="shared" si="220"/>
        <v>0</v>
      </c>
      <c r="CM188" s="49">
        <f t="shared" si="220"/>
        <v>9909757.2400000002</v>
      </c>
      <c r="CN188" s="49">
        <f t="shared" si="220"/>
        <v>0</v>
      </c>
      <c r="CO188" s="49">
        <f t="shared" si="220"/>
        <v>0</v>
      </c>
      <c r="CP188" s="49">
        <f t="shared" si="220"/>
        <v>0</v>
      </c>
      <c r="CQ188" s="49">
        <f t="shared" si="220"/>
        <v>11381171.65</v>
      </c>
      <c r="CR188" s="49">
        <f t="shared" si="220"/>
        <v>0</v>
      </c>
      <c r="CS188" s="49">
        <f t="shared" si="220"/>
        <v>0</v>
      </c>
      <c r="CT188" s="49">
        <f t="shared" si="220"/>
        <v>0</v>
      </c>
      <c r="CU188" s="49">
        <f t="shared" si="220"/>
        <v>0</v>
      </c>
      <c r="CV188" s="49">
        <f t="shared" si="220"/>
        <v>0</v>
      </c>
      <c r="CW188" s="49">
        <f t="shared" si="220"/>
        <v>0</v>
      </c>
      <c r="CX188" s="49">
        <f t="shared" si="220"/>
        <v>5119147.1500000004</v>
      </c>
      <c r="CY188" s="49">
        <f t="shared" si="220"/>
        <v>0</v>
      </c>
      <c r="CZ188" s="49">
        <f t="shared" si="220"/>
        <v>27093275.329999998</v>
      </c>
      <c r="DA188" s="49">
        <f t="shared" si="220"/>
        <v>0</v>
      </c>
      <c r="DB188" s="49">
        <f t="shared" si="220"/>
        <v>0</v>
      </c>
      <c r="DC188" s="49">
        <f t="shared" si="220"/>
        <v>0</v>
      </c>
      <c r="DD188" s="49">
        <f t="shared" si="220"/>
        <v>0</v>
      </c>
      <c r="DE188" s="49">
        <f t="shared" si="220"/>
        <v>0</v>
      </c>
      <c r="DF188" s="49">
        <f t="shared" si="220"/>
        <v>786418515.49000001</v>
      </c>
      <c r="DG188" s="49">
        <f t="shared" si="220"/>
        <v>0</v>
      </c>
      <c r="DH188" s="49">
        <f t="shared" si="220"/>
        <v>25541848.379999999</v>
      </c>
      <c r="DI188" s="49">
        <f t="shared" si="220"/>
        <v>39374937.68</v>
      </c>
      <c r="DJ188" s="49">
        <f t="shared" si="220"/>
        <v>7148264.6200000001</v>
      </c>
      <c r="DK188" s="49">
        <f t="shared" si="220"/>
        <v>5061959.9000000004</v>
      </c>
      <c r="DL188" s="49">
        <f t="shared" si="220"/>
        <v>118142815.27</v>
      </c>
      <c r="DM188" s="49">
        <f t="shared" si="220"/>
        <v>0</v>
      </c>
      <c r="DN188" s="49">
        <f t="shared" si="220"/>
        <v>17761198.280000001</v>
      </c>
      <c r="DO188" s="49">
        <f t="shared" si="220"/>
        <v>54787716.909999996</v>
      </c>
      <c r="DP188" s="49">
        <f t="shared" si="220"/>
        <v>0</v>
      </c>
      <c r="DQ188" s="49">
        <f t="shared" si="220"/>
        <v>0</v>
      </c>
      <c r="DR188" s="49">
        <f t="shared" si="220"/>
        <v>19100862.960000001</v>
      </c>
      <c r="DS188" s="49">
        <f t="shared" si="220"/>
        <v>8950923.0199999996</v>
      </c>
      <c r="DT188" s="49">
        <f t="shared" si="220"/>
        <v>0</v>
      </c>
      <c r="DU188" s="49">
        <f t="shared" si="220"/>
        <v>0</v>
      </c>
      <c r="DV188" s="49">
        <f t="shared" si="220"/>
        <v>0</v>
      </c>
      <c r="DW188" s="49">
        <f t="shared" si="220"/>
        <v>0</v>
      </c>
      <c r="DX188" s="49">
        <f t="shared" si="220"/>
        <v>0</v>
      </c>
      <c r="DY188" s="49">
        <f t="shared" si="220"/>
        <v>0</v>
      </c>
      <c r="DZ188" s="49">
        <f t="shared" si="220"/>
        <v>0</v>
      </c>
      <c r="EA188" s="49">
        <f t="shared" ref="EA188:FX188" si="221">ROUND(IF((OR(EA177=1,EA178=1))=TRUE(),0,(EA185/459*EA187)+EA174),2)</f>
        <v>0</v>
      </c>
      <c r="EB188" s="49">
        <f t="shared" si="221"/>
        <v>6272763.2699999996</v>
      </c>
      <c r="EC188" s="49">
        <f t="shared" si="221"/>
        <v>0</v>
      </c>
      <c r="ED188" s="49">
        <f t="shared" si="221"/>
        <v>0</v>
      </c>
      <c r="EE188" s="49">
        <f t="shared" si="221"/>
        <v>0</v>
      </c>
      <c r="EF188" s="49">
        <f t="shared" si="221"/>
        <v>18723441.73</v>
      </c>
      <c r="EG188" s="49">
        <f t="shared" si="221"/>
        <v>0</v>
      </c>
      <c r="EH188" s="49">
        <f t="shared" si="221"/>
        <v>0</v>
      </c>
      <c r="EI188" s="49">
        <f t="shared" si="221"/>
        <v>704288091.70000005</v>
      </c>
      <c r="EJ188" s="49">
        <f t="shared" si="221"/>
        <v>224594224.28</v>
      </c>
      <c r="EK188" s="49">
        <f t="shared" si="221"/>
        <v>0</v>
      </c>
      <c r="EL188" s="49">
        <f t="shared" si="221"/>
        <v>0</v>
      </c>
      <c r="EM188" s="49">
        <f t="shared" si="221"/>
        <v>0</v>
      </c>
      <c r="EN188" s="49">
        <f t="shared" si="221"/>
        <v>12698830.6</v>
      </c>
      <c r="EO188" s="49">
        <f t="shared" si="221"/>
        <v>0</v>
      </c>
      <c r="EP188" s="49">
        <f t="shared" si="221"/>
        <v>0</v>
      </c>
      <c r="EQ188" s="49">
        <f t="shared" si="221"/>
        <v>0</v>
      </c>
      <c r="ER188" s="49">
        <f t="shared" si="221"/>
        <v>0</v>
      </c>
      <c r="ES188" s="49">
        <f t="shared" si="221"/>
        <v>0</v>
      </c>
      <c r="ET188" s="49">
        <f t="shared" si="221"/>
        <v>0</v>
      </c>
      <c r="EU188" s="49">
        <f t="shared" si="221"/>
        <v>6769260.5</v>
      </c>
      <c r="EV188" s="49">
        <f t="shared" si="221"/>
        <v>0</v>
      </c>
      <c r="EW188" s="49">
        <f t="shared" si="221"/>
        <v>0</v>
      </c>
      <c r="EX188" s="49">
        <f t="shared" si="221"/>
        <v>0</v>
      </c>
      <c r="EY188" s="49">
        <f t="shared" si="221"/>
        <v>7686187.2400000002</v>
      </c>
      <c r="EZ188" s="49">
        <f t="shared" si="221"/>
        <v>0</v>
      </c>
      <c r="FA188" s="49">
        <f t="shared" si="221"/>
        <v>0</v>
      </c>
      <c r="FB188" s="49">
        <f t="shared" si="221"/>
        <v>0</v>
      </c>
      <c r="FC188" s="49">
        <f t="shared" si="221"/>
        <v>0</v>
      </c>
      <c r="FD188" s="49">
        <f t="shared" si="221"/>
        <v>0</v>
      </c>
      <c r="FE188" s="49">
        <f t="shared" si="221"/>
        <v>0</v>
      </c>
      <c r="FF188" s="49">
        <f t="shared" si="221"/>
        <v>0</v>
      </c>
      <c r="FG188" s="49">
        <f t="shared" si="221"/>
        <v>0</v>
      </c>
      <c r="FH188" s="49">
        <f t="shared" si="221"/>
        <v>0</v>
      </c>
      <c r="FI188" s="49">
        <f t="shared" si="221"/>
        <v>24400603.289999999</v>
      </c>
      <c r="FJ188" s="49">
        <f t="shared" si="221"/>
        <v>0</v>
      </c>
      <c r="FK188" s="49">
        <f t="shared" si="221"/>
        <v>0</v>
      </c>
      <c r="FL188" s="49">
        <f t="shared" si="221"/>
        <v>0</v>
      </c>
      <c r="FM188" s="49">
        <f t="shared" si="221"/>
        <v>0</v>
      </c>
      <c r="FN188" s="49">
        <f t="shared" si="221"/>
        <v>1059214140.63</v>
      </c>
      <c r="FO188" s="49">
        <f t="shared" si="221"/>
        <v>13219426.279999999</v>
      </c>
      <c r="FP188" s="49">
        <f t="shared" si="221"/>
        <v>32729943.539999999</v>
      </c>
      <c r="FQ188" s="49">
        <f t="shared" si="221"/>
        <v>10648637.779999999</v>
      </c>
      <c r="FR188" s="49">
        <f t="shared" si="221"/>
        <v>0</v>
      </c>
      <c r="FS188" s="49">
        <f t="shared" si="221"/>
        <v>0</v>
      </c>
      <c r="FT188" s="49">
        <f t="shared" si="221"/>
        <v>0</v>
      </c>
      <c r="FU188" s="49">
        <f t="shared" si="221"/>
        <v>10078702.75</v>
      </c>
      <c r="FV188" s="49">
        <f t="shared" si="221"/>
        <v>7958831.0700000003</v>
      </c>
      <c r="FW188" s="49">
        <f t="shared" si="221"/>
        <v>0</v>
      </c>
      <c r="FX188" s="49">
        <f t="shared" si="221"/>
        <v>0</v>
      </c>
      <c r="FY188" s="48"/>
      <c r="FZ188" s="48">
        <f>SUM(C188:FX188)</f>
        <v>25009569227.630005</v>
      </c>
      <c r="GA188" s="48"/>
      <c r="GB188" s="48"/>
      <c r="GC188" s="48"/>
      <c r="GD188" s="48"/>
      <c r="GE188" s="6"/>
      <c r="GF188" s="6"/>
      <c r="GG188" s="4"/>
      <c r="GH188" s="48"/>
      <c r="GI188" s="48"/>
      <c r="GJ188" s="48"/>
      <c r="GK188" s="48"/>
      <c r="GL188" s="4"/>
      <c r="GM188" s="4"/>
    </row>
    <row r="189" spans="1:256" x14ac:dyDescent="0.25">
      <c r="A189" s="6"/>
      <c r="B189" s="13" t="s">
        <v>532</v>
      </c>
      <c r="C189" s="48"/>
      <c r="D189" s="48"/>
      <c r="E189" s="48"/>
      <c r="F189" s="48"/>
      <c r="G189" s="48"/>
      <c r="H189" s="48"/>
      <c r="I189" s="48"/>
      <c r="J189" s="48"/>
      <c r="K189" s="48"/>
      <c r="L189" s="48"/>
      <c r="M189" s="48"/>
      <c r="N189" s="48"/>
      <c r="O189" s="48"/>
      <c r="P189" s="48"/>
      <c r="Q189" s="48"/>
      <c r="R189" s="48"/>
      <c r="S189" s="48"/>
      <c r="T189" s="48"/>
      <c r="U189" s="48"/>
      <c r="V189" s="48"/>
      <c r="W189" s="49"/>
      <c r="X189" s="48"/>
      <c r="Y189" s="48"/>
      <c r="Z189" s="48"/>
      <c r="AA189" s="48"/>
      <c r="AB189" s="48"/>
      <c r="AC189" s="48"/>
      <c r="AD189" s="48"/>
      <c r="AE189" s="48"/>
      <c r="AF189" s="48"/>
      <c r="AG189" s="48"/>
      <c r="AH189" s="48"/>
      <c r="AI189" s="48"/>
      <c r="AJ189" s="48"/>
      <c r="AK189" s="48"/>
      <c r="AL189" s="48"/>
      <c r="AM189" s="48"/>
      <c r="AN189" s="48"/>
      <c r="AO189" s="48"/>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8"/>
      <c r="BL189" s="48"/>
      <c r="BM189" s="48"/>
      <c r="BN189" s="48"/>
      <c r="BO189" s="48"/>
      <c r="BP189" s="48"/>
      <c r="BQ189" s="48"/>
      <c r="BR189" s="48"/>
      <c r="BS189" s="48"/>
      <c r="BT189" s="48"/>
      <c r="BU189" s="48"/>
      <c r="BV189" s="48"/>
      <c r="BW189" s="48"/>
      <c r="BX189" s="48"/>
      <c r="BY189" s="48"/>
      <c r="BZ189" s="48"/>
      <c r="CA189" s="48"/>
      <c r="CB189" s="48"/>
      <c r="CC189" s="48"/>
      <c r="CD189" s="48"/>
      <c r="CE189" s="48"/>
      <c r="CF189" s="48"/>
      <c r="CG189" s="48"/>
      <c r="CH189" s="48"/>
      <c r="CI189" s="48"/>
      <c r="CJ189" s="48"/>
      <c r="CK189" s="48"/>
      <c r="CL189" s="48"/>
      <c r="CM189" s="48"/>
      <c r="CN189" s="48"/>
      <c r="CO189" s="48"/>
      <c r="CP189" s="48"/>
      <c r="CQ189" s="48"/>
      <c r="CR189" s="48"/>
      <c r="CS189" s="48"/>
      <c r="CT189" s="48"/>
      <c r="CU189" s="48"/>
      <c r="CV189" s="48"/>
      <c r="CW189" s="48"/>
      <c r="CX189" s="48"/>
      <c r="CY189" s="48"/>
      <c r="CZ189" s="48"/>
      <c r="DA189" s="48"/>
      <c r="DB189" s="48"/>
      <c r="DC189" s="48"/>
      <c r="DD189" s="48"/>
      <c r="DE189" s="48"/>
      <c r="DF189" s="48"/>
      <c r="DG189" s="48"/>
      <c r="DH189" s="48"/>
      <c r="DI189" s="48"/>
      <c r="DJ189" s="48"/>
      <c r="DK189" s="48"/>
      <c r="DL189" s="48"/>
      <c r="DM189" s="48"/>
      <c r="DN189" s="48"/>
      <c r="DO189" s="48"/>
      <c r="DP189" s="48"/>
      <c r="DQ189" s="48"/>
      <c r="DR189" s="48"/>
      <c r="DS189" s="48"/>
      <c r="DT189" s="48"/>
      <c r="DU189" s="48"/>
      <c r="DV189" s="48"/>
      <c r="DW189" s="48"/>
      <c r="DX189" s="48"/>
      <c r="DY189" s="48"/>
      <c r="DZ189" s="48"/>
      <c r="EA189" s="48"/>
      <c r="EB189" s="48"/>
      <c r="EC189" s="48"/>
      <c r="ED189" s="48"/>
      <c r="EE189" s="48"/>
      <c r="EF189" s="48"/>
      <c r="EG189" s="48"/>
      <c r="EH189" s="48"/>
      <c r="EI189" s="48"/>
      <c r="EJ189" s="48"/>
      <c r="EK189" s="48"/>
      <c r="EL189" s="48"/>
      <c r="EM189" s="48"/>
      <c r="EN189" s="48"/>
      <c r="EO189" s="48"/>
      <c r="EP189" s="48"/>
      <c r="EQ189" s="48"/>
      <c r="ER189" s="48"/>
      <c r="ES189" s="48"/>
      <c r="ET189" s="48"/>
      <c r="EU189" s="48"/>
      <c r="EV189" s="48"/>
      <c r="EW189" s="48"/>
      <c r="EX189" s="48"/>
      <c r="EY189" s="48"/>
      <c r="EZ189" s="48"/>
      <c r="FA189" s="48"/>
      <c r="FB189" s="48"/>
      <c r="FC189" s="48"/>
      <c r="FD189" s="48"/>
      <c r="FE189" s="48"/>
      <c r="FF189" s="48"/>
      <c r="FG189" s="48"/>
      <c r="FH189" s="48"/>
      <c r="FI189" s="48"/>
      <c r="FJ189" s="48"/>
      <c r="FK189" s="48"/>
      <c r="FL189" s="48"/>
      <c r="FM189" s="48"/>
      <c r="FN189" s="48"/>
      <c r="FO189" s="48"/>
      <c r="FP189" s="48"/>
      <c r="FQ189" s="48"/>
      <c r="FR189" s="48"/>
      <c r="FS189" s="48"/>
      <c r="FT189" s="49"/>
      <c r="FU189" s="48"/>
      <c r="FV189" s="48"/>
      <c r="FW189" s="48"/>
      <c r="FX189" s="48"/>
      <c r="FY189" s="16"/>
      <c r="FZ189" s="48"/>
      <c r="GA189" s="48"/>
      <c r="GB189" s="102"/>
      <c r="GC189" s="102"/>
      <c r="GD189" s="102"/>
      <c r="GE189" s="102"/>
      <c r="GF189" s="102"/>
      <c r="GG189" s="4"/>
      <c r="GH189" s="102"/>
      <c r="GI189" s="102"/>
      <c r="GJ189" s="102"/>
      <c r="GK189" s="102"/>
      <c r="GL189" s="4"/>
      <c r="GM189" s="4"/>
    </row>
    <row r="190" spans="1:256" x14ac:dyDescent="0.25">
      <c r="A190" s="2" t="s">
        <v>422</v>
      </c>
      <c r="B190" s="13" t="s">
        <v>422</v>
      </c>
      <c r="C190" s="48"/>
      <c r="D190" s="48"/>
      <c r="E190" s="48"/>
      <c r="F190" s="48"/>
      <c r="G190" s="48"/>
      <c r="H190" s="48"/>
      <c r="I190" s="48"/>
      <c r="J190" s="48"/>
      <c r="K190" s="48"/>
      <c r="L190" s="48"/>
      <c r="M190" s="48"/>
      <c r="N190" s="48"/>
      <c r="O190" s="48"/>
      <c r="P190" s="48"/>
      <c r="Q190" s="48"/>
      <c r="R190" s="48"/>
      <c r="S190" s="48"/>
      <c r="T190" s="48"/>
      <c r="U190" s="48"/>
      <c r="V190" s="48"/>
      <c r="W190" s="49"/>
      <c r="X190" s="48"/>
      <c r="Y190" s="48"/>
      <c r="Z190" s="48"/>
      <c r="AA190" s="48"/>
      <c r="AB190" s="48"/>
      <c r="AC190" s="48"/>
      <c r="AD190" s="48"/>
      <c r="AE190" s="48"/>
      <c r="AF190" s="48"/>
      <c r="AG190" s="48"/>
      <c r="AH190" s="48"/>
      <c r="AI190" s="48"/>
      <c r="AJ190" s="48"/>
      <c r="AK190" s="48"/>
      <c r="AL190" s="48"/>
      <c r="AM190" s="48"/>
      <c r="AN190" s="48"/>
      <c r="AO190" s="48"/>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8"/>
      <c r="BL190" s="48"/>
      <c r="BM190" s="48"/>
      <c r="BN190" s="48"/>
      <c r="BO190" s="48"/>
      <c r="BP190" s="48"/>
      <c r="BQ190" s="48"/>
      <c r="BR190" s="48"/>
      <c r="BS190" s="48"/>
      <c r="BT190" s="48"/>
      <c r="BU190" s="48"/>
      <c r="BV190" s="48"/>
      <c r="BW190" s="48"/>
      <c r="BX190" s="48"/>
      <c r="BY190" s="48"/>
      <c r="BZ190" s="48"/>
      <c r="CA190" s="48"/>
      <c r="CB190" s="48"/>
      <c r="CC190" s="48"/>
      <c r="CD190" s="48"/>
      <c r="CE190" s="48"/>
      <c r="CF190" s="48"/>
      <c r="CG190" s="48"/>
      <c r="CH190" s="48"/>
      <c r="CI190" s="48"/>
      <c r="CJ190" s="48"/>
      <c r="CK190" s="48"/>
      <c r="CL190" s="48"/>
      <c r="CM190" s="48"/>
      <c r="CN190" s="48"/>
      <c r="CO190" s="48"/>
      <c r="CP190" s="48"/>
      <c r="CQ190" s="48"/>
      <c r="CR190" s="48"/>
      <c r="CS190" s="48"/>
      <c r="CT190" s="48"/>
      <c r="CU190" s="48"/>
      <c r="CV190" s="48"/>
      <c r="CW190" s="48"/>
      <c r="CX190" s="48"/>
      <c r="CY190" s="48"/>
      <c r="CZ190" s="48"/>
      <c r="DA190" s="48"/>
      <c r="DB190" s="48"/>
      <c r="DC190" s="48"/>
      <c r="DD190" s="48"/>
      <c r="DE190" s="48"/>
      <c r="DF190" s="48"/>
      <c r="DG190" s="48"/>
      <c r="DH190" s="48"/>
      <c r="DI190" s="48"/>
      <c r="DJ190" s="48"/>
      <c r="DK190" s="48"/>
      <c r="DL190" s="48"/>
      <c r="DM190" s="48"/>
      <c r="DN190" s="48"/>
      <c r="DO190" s="48"/>
      <c r="DP190" s="48"/>
      <c r="DQ190" s="48"/>
      <c r="DR190" s="48"/>
      <c r="DS190" s="48"/>
      <c r="DT190" s="48"/>
      <c r="DU190" s="48"/>
      <c r="DV190" s="48"/>
      <c r="DW190" s="48"/>
      <c r="DX190" s="48"/>
      <c r="DY190" s="48"/>
      <c r="DZ190" s="48"/>
      <c r="EA190" s="48"/>
      <c r="EB190" s="48"/>
      <c r="EC190" s="48"/>
      <c r="ED190" s="48"/>
      <c r="EE190" s="48"/>
      <c r="EF190" s="48"/>
      <c r="EG190" s="48"/>
      <c r="EH190" s="48"/>
      <c r="EI190" s="48"/>
      <c r="EJ190" s="48"/>
      <c r="EK190" s="48"/>
      <c r="EL190" s="48"/>
      <c r="EM190" s="48"/>
      <c r="EN190" s="48"/>
      <c r="EO190" s="48"/>
      <c r="EP190" s="48"/>
      <c r="EQ190" s="48"/>
      <c r="ER190" s="48"/>
      <c r="ES190" s="48"/>
      <c r="ET190" s="48"/>
      <c r="EU190" s="48"/>
      <c r="EV190" s="48"/>
      <c r="EW190" s="48"/>
      <c r="EX190" s="48"/>
      <c r="EY190" s="48"/>
      <c r="EZ190" s="48"/>
      <c r="FA190" s="48"/>
      <c r="FB190" s="48"/>
      <c r="FC190" s="48"/>
      <c r="FD190" s="48"/>
      <c r="FE190" s="48"/>
      <c r="FF190" s="48"/>
      <c r="FG190" s="48"/>
      <c r="FH190" s="48"/>
      <c r="FI190" s="48"/>
      <c r="FJ190" s="48"/>
      <c r="FK190" s="48"/>
      <c r="FL190" s="48"/>
      <c r="FM190" s="48"/>
      <c r="FN190" s="48"/>
      <c r="FO190" s="48"/>
      <c r="FP190" s="48"/>
      <c r="FQ190" s="48"/>
      <c r="FR190" s="48"/>
      <c r="FS190" s="48"/>
      <c r="FT190" s="49"/>
      <c r="FU190" s="48"/>
      <c r="FV190" s="48"/>
      <c r="FW190" s="48"/>
      <c r="FX190" s="48"/>
      <c r="FY190" s="48"/>
      <c r="FZ190" s="48"/>
      <c r="GA190" s="48"/>
      <c r="GB190" s="48"/>
      <c r="GC190" s="48"/>
      <c r="GD190" s="48"/>
      <c r="GE190" s="4"/>
      <c r="GF190" s="4"/>
      <c r="GG190" s="4"/>
      <c r="GH190" s="4"/>
      <c r="GI190" s="4"/>
      <c r="GJ190" s="4"/>
      <c r="GK190" s="4"/>
      <c r="GL190" s="4"/>
      <c r="GM190" s="4"/>
    </row>
    <row r="191" spans="1:256" ht="15.6" x14ac:dyDescent="0.3">
      <c r="A191" s="2" t="s">
        <v>422</v>
      </c>
      <c r="B191" s="47" t="s">
        <v>533</v>
      </c>
      <c r="C191" s="48"/>
      <c r="D191" s="48"/>
      <c r="E191" s="48"/>
      <c r="F191" s="48"/>
      <c r="G191" s="48"/>
      <c r="H191" s="48"/>
      <c r="I191" s="48"/>
      <c r="J191" s="48"/>
      <c r="K191" s="48"/>
      <c r="L191" s="48"/>
      <c r="M191" s="48"/>
      <c r="N191" s="48"/>
      <c r="O191" s="48"/>
      <c r="P191" s="48"/>
      <c r="Q191" s="48"/>
      <c r="R191" s="48"/>
      <c r="S191" s="48"/>
      <c r="T191" s="48"/>
      <c r="U191" s="48"/>
      <c r="V191" s="48"/>
      <c r="W191" s="49"/>
      <c r="X191" s="48"/>
      <c r="Y191" s="48"/>
      <c r="Z191" s="48"/>
      <c r="AA191" s="48"/>
      <c r="AB191" s="48"/>
      <c r="AC191" s="48"/>
      <c r="AD191" s="48"/>
      <c r="AE191" s="48"/>
      <c r="AF191" s="48"/>
      <c r="AG191" s="48"/>
      <c r="AH191" s="48"/>
      <c r="AI191" s="48"/>
      <c r="AJ191" s="48"/>
      <c r="AK191" s="48"/>
      <c r="AL191" s="48"/>
      <c r="AM191" s="48"/>
      <c r="AN191" s="48"/>
      <c r="AO191" s="48"/>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8"/>
      <c r="BL191" s="48"/>
      <c r="BM191" s="48"/>
      <c r="BN191" s="48"/>
      <c r="BO191" s="48"/>
      <c r="BP191" s="48"/>
      <c r="BQ191" s="48"/>
      <c r="BR191" s="48"/>
      <c r="BS191" s="48"/>
      <c r="BT191" s="48"/>
      <c r="BU191" s="48"/>
      <c r="BV191" s="48"/>
      <c r="BW191" s="48"/>
      <c r="BX191" s="48"/>
      <c r="BY191" s="48"/>
      <c r="BZ191" s="48"/>
      <c r="CA191" s="48"/>
      <c r="CB191" s="48"/>
      <c r="CC191" s="48"/>
      <c r="CD191" s="48"/>
      <c r="CE191" s="48"/>
      <c r="CF191" s="48"/>
      <c r="CG191" s="48"/>
      <c r="CH191" s="48"/>
      <c r="CI191" s="48"/>
      <c r="CJ191" s="48"/>
      <c r="CK191" s="48"/>
      <c r="CL191" s="48"/>
      <c r="CM191" s="48"/>
      <c r="CN191" s="48"/>
      <c r="CO191" s="48"/>
      <c r="CP191" s="48"/>
      <c r="CQ191" s="48"/>
      <c r="CR191" s="48"/>
      <c r="CS191" s="48"/>
      <c r="CT191" s="48"/>
      <c r="CU191" s="48"/>
      <c r="CV191" s="48"/>
      <c r="CW191" s="48"/>
      <c r="CX191" s="48"/>
      <c r="CY191" s="48"/>
      <c r="CZ191" s="48"/>
      <c r="DA191" s="48"/>
      <c r="DB191" s="48"/>
      <c r="DC191" s="48"/>
      <c r="DD191" s="48"/>
      <c r="DE191" s="48"/>
      <c r="DF191" s="48"/>
      <c r="DG191" s="48"/>
      <c r="DH191" s="48"/>
      <c r="DI191" s="48"/>
      <c r="DJ191" s="48"/>
      <c r="DK191" s="48"/>
      <c r="DL191" s="48"/>
      <c r="DM191" s="48"/>
      <c r="DN191" s="48"/>
      <c r="DO191" s="48"/>
      <c r="DP191" s="48"/>
      <c r="DQ191" s="48"/>
      <c r="DR191" s="48"/>
      <c r="DS191" s="48"/>
      <c r="DT191" s="48"/>
      <c r="DU191" s="48"/>
      <c r="DV191" s="48"/>
      <c r="DW191" s="48"/>
      <c r="DX191" s="48"/>
      <c r="DY191" s="48"/>
      <c r="DZ191" s="48"/>
      <c r="EA191" s="48"/>
      <c r="EB191" s="48"/>
      <c r="EC191" s="48"/>
      <c r="ED191" s="48"/>
      <c r="EE191" s="48"/>
      <c r="EF191" s="48"/>
      <c r="EG191" s="48"/>
      <c r="EH191" s="48"/>
      <c r="EI191" s="48"/>
      <c r="EJ191" s="48"/>
      <c r="EK191" s="48"/>
      <c r="EL191" s="48"/>
      <c r="EM191" s="48"/>
      <c r="EN191" s="48"/>
      <c r="EO191" s="48"/>
      <c r="EP191" s="48"/>
      <c r="EQ191" s="48"/>
      <c r="ER191" s="48"/>
      <c r="ES191" s="48"/>
      <c r="ET191" s="48"/>
      <c r="EU191" s="48"/>
      <c r="EV191" s="48"/>
      <c r="EW191" s="48"/>
      <c r="EX191" s="48"/>
      <c r="EY191" s="48"/>
      <c r="EZ191" s="48"/>
      <c r="FA191" s="48"/>
      <c r="FB191" s="48"/>
      <c r="FC191" s="48"/>
      <c r="FD191" s="48"/>
      <c r="FE191" s="48"/>
      <c r="FF191" s="48"/>
      <c r="FG191" s="48"/>
      <c r="FH191" s="48"/>
      <c r="FI191" s="48"/>
      <c r="FJ191" s="48"/>
      <c r="FK191" s="48"/>
      <c r="FL191" s="48"/>
      <c r="FM191" s="48"/>
      <c r="FN191" s="48"/>
      <c r="FO191" s="48"/>
      <c r="FP191" s="48"/>
      <c r="FQ191" s="48"/>
      <c r="FR191" s="48"/>
      <c r="FS191" s="48"/>
      <c r="FT191" s="49"/>
      <c r="FU191" s="48"/>
      <c r="FV191" s="48"/>
      <c r="FW191" s="48"/>
      <c r="FX191" s="48"/>
      <c r="FY191" s="48"/>
      <c r="FZ191" s="48"/>
      <c r="GA191" s="48"/>
      <c r="GB191" s="16"/>
      <c r="GC191" s="16"/>
      <c r="GD191" s="16"/>
      <c r="GE191" s="39"/>
      <c r="GF191" s="39"/>
      <c r="GG191" s="4"/>
      <c r="GH191" s="4"/>
      <c r="GI191" s="4"/>
      <c r="GJ191" s="4"/>
      <c r="GK191" s="4"/>
      <c r="GL191" s="4"/>
      <c r="GM191" s="4"/>
    </row>
    <row r="192" spans="1:256" x14ac:dyDescent="0.25">
      <c r="A192" s="2" t="s">
        <v>534</v>
      </c>
      <c r="B192" s="13" t="s">
        <v>535</v>
      </c>
      <c r="C192" s="48">
        <f t="shared" ref="C192:BN192" si="222">+C52</f>
        <v>78725497.299999997</v>
      </c>
      <c r="D192" s="48">
        <f t="shared" si="222"/>
        <v>383174563</v>
      </c>
      <c r="E192" s="48">
        <f t="shared" si="222"/>
        <v>74669113.050000012</v>
      </c>
      <c r="F192" s="48">
        <f t="shared" si="222"/>
        <v>175184739.54000002</v>
      </c>
      <c r="G192" s="48">
        <f t="shared" si="222"/>
        <v>9721977.8900000006</v>
      </c>
      <c r="H192" s="48">
        <f t="shared" si="222"/>
        <v>9811415.7300000004</v>
      </c>
      <c r="I192" s="48">
        <f t="shared" si="222"/>
        <v>97897205.780000001</v>
      </c>
      <c r="J192" s="48">
        <f t="shared" si="222"/>
        <v>21831122.390000001</v>
      </c>
      <c r="K192" s="48">
        <f t="shared" si="222"/>
        <v>3592102.04</v>
      </c>
      <c r="L192" s="48">
        <f t="shared" si="222"/>
        <v>24677735.190000001</v>
      </c>
      <c r="M192" s="48">
        <f t="shared" si="222"/>
        <v>14510789.1</v>
      </c>
      <c r="N192" s="48">
        <f t="shared" si="222"/>
        <v>498794465.88</v>
      </c>
      <c r="O192" s="48">
        <f t="shared" si="222"/>
        <v>129169350.54000001</v>
      </c>
      <c r="P192" s="48">
        <f t="shared" si="222"/>
        <v>2966666.9699999997</v>
      </c>
      <c r="Q192" s="48">
        <f t="shared" si="222"/>
        <v>383424980.88</v>
      </c>
      <c r="R192" s="48">
        <f t="shared" si="222"/>
        <v>24452766.490000002</v>
      </c>
      <c r="S192" s="48">
        <f t="shared" si="222"/>
        <v>16070459.35</v>
      </c>
      <c r="T192" s="48">
        <f t="shared" si="222"/>
        <v>2403185.19</v>
      </c>
      <c r="U192" s="48">
        <f t="shared" si="222"/>
        <v>990287.21000000008</v>
      </c>
      <c r="V192" s="48">
        <f t="shared" si="222"/>
        <v>3514212.1599999997</v>
      </c>
      <c r="W192" s="49">
        <f t="shared" si="222"/>
        <v>938837.89</v>
      </c>
      <c r="X192" s="48">
        <f t="shared" si="222"/>
        <v>925089.51</v>
      </c>
      <c r="Y192" s="48">
        <f t="shared" si="222"/>
        <v>23177886.259999998</v>
      </c>
      <c r="Z192" s="48">
        <f t="shared" si="222"/>
        <v>3146686.25</v>
      </c>
      <c r="AA192" s="48">
        <f t="shared" si="222"/>
        <v>276119464.96000004</v>
      </c>
      <c r="AB192" s="48">
        <f t="shared" si="222"/>
        <v>271917991.40000004</v>
      </c>
      <c r="AC192" s="48">
        <f t="shared" si="222"/>
        <v>9412134.9900000002</v>
      </c>
      <c r="AD192" s="48">
        <f t="shared" si="222"/>
        <v>11910025.26</v>
      </c>
      <c r="AE192" s="48">
        <f t="shared" si="222"/>
        <v>1783265.2200000002</v>
      </c>
      <c r="AF192" s="48">
        <f t="shared" si="222"/>
        <v>2679704.94</v>
      </c>
      <c r="AG192" s="48">
        <f t="shared" si="222"/>
        <v>7437155.79</v>
      </c>
      <c r="AH192" s="48">
        <f t="shared" si="222"/>
        <v>9802799.3100000005</v>
      </c>
      <c r="AI192" s="48">
        <f t="shared" si="222"/>
        <v>4031345.25</v>
      </c>
      <c r="AJ192" s="48">
        <f t="shared" si="222"/>
        <v>2764619.99</v>
      </c>
      <c r="AK192" s="48">
        <f t="shared" si="222"/>
        <v>3165570.6999999997</v>
      </c>
      <c r="AL192" s="48">
        <f t="shared" si="222"/>
        <v>3629834.41</v>
      </c>
      <c r="AM192" s="48">
        <f t="shared" si="222"/>
        <v>4707360.33</v>
      </c>
      <c r="AN192" s="48">
        <f t="shared" si="222"/>
        <v>4147149.07</v>
      </c>
      <c r="AO192" s="48">
        <f t="shared" si="222"/>
        <v>42363729.590000004</v>
      </c>
      <c r="AP192" s="48">
        <f t="shared" si="222"/>
        <v>850505571.74000001</v>
      </c>
      <c r="AQ192" s="48">
        <f t="shared" si="222"/>
        <v>3320695</v>
      </c>
      <c r="AR192" s="48">
        <f t="shared" si="222"/>
        <v>583233772.93999994</v>
      </c>
      <c r="AS192" s="48">
        <f t="shared" si="222"/>
        <v>68378719.450000003</v>
      </c>
      <c r="AT192" s="48">
        <f t="shared" si="222"/>
        <v>20862747.48</v>
      </c>
      <c r="AU192" s="48">
        <f t="shared" si="222"/>
        <v>3471359.63</v>
      </c>
      <c r="AV192" s="48">
        <f t="shared" si="222"/>
        <v>3815072.95</v>
      </c>
      <c r="AW192" s="48">
        <f t="shared" si="222"/>
        <v>3275891.31</v>
      </c>
      <c r="AX192" s="48">
        <f t="shared" si="222"/>
        <v>1006271.23</v>
      </c>
      <c r="AY192" s="48">
        <f t="shared" si="222"/>
        <v>4774747.1100000003</v>
      </c>
      <c r="AZ192" s="48">
        <f t="shared" si="222"/>
        <v>110093526.02</v>
      </c>
      <c r="BA192" s="48">
        <f t="shared" si="222"/>
        <v>80722451.328000009</v>
      </c>
      <c r="BB192" s="48">
        <f t="shared" si="222"/>
        <v>70335256.980000004</v>
      </c>
      <c r="BC192" s="48">
        <f t="shared" si="222"/>
        <v>275347286.54000002</v>
      </c>
      <c r="BD192" s="48">
        <f t="shared" si="222"/>
        <v>45036407.743999995</v>
      </c>
      <c r="BE192" s="48">
        <f t="shared" si="222"/>
        <v>13660485.85</v>
      </c>
      <c r="BF192" s="48">
        <f t="shared" si="222"/>
        <v>221949307.66399997</v>
      </c>
      <c r="BG192" s="48">
        <f t="shared" si="222"/>
        <v>10344519.860000001</v>
      </c>
      <c r="BH192" s="48">
        <f t="shared" si="222"/>
        <v>6131567.6100000003</v>
      </c>
      <c r="BI192" s="48">
        <f t="shared" si="222"/>
        <v>3418773.44</v>
      </c>
      <c r="BJ192" s="48">
        <f t="shared" si="222"/>
        <v>58155582.359999999</v>
      </c>
      <c r="BK192" s="48">
        <f t="shared" si="222"/>
        <v>219033043.19999999</v>
      </c>
      <c r="BL192" s="48">
        <f t="shared" si="222"/>
        <v>2981649.41</v>
      </c>
      <c r="BM192" s="48">
        <f t="shared" si="222"/>
        <v>3653935.21</v>
      </c>
      <c r="BN192" s="48">
        <f t="shared" si="222"/>
        <v>32276539.84</v>
      </c>
      <c r="BO192" s="48">
        <f t="shared" ref="BO192:DZ192" si="223">+BO52</f>
        <v>12475750.460000001</v>
      </c>
      <c r="BP192" s="48">
        <f t="shared" si="223"/>
        <v>3026227.44</v>
      </c>
      <c r="BQ192" s="48">
        <f t="shared" si="223"/>
        <v>59432632.879999995</v>
      </c>
      <c r="BR192" s="48">
        <f t="shared" si="223"/>
        <v>42474190</v>
      </c>
      <c r="BS192" s="48">
        <f t="shared" si="223"/>
        <v>11562285.16</v>
      </c>
      <c r="BT192" s="48">
        <f t="shared" si="223"/>
        <v>4837941.93</v>
      </c>
      <c r="BU192" s="48">
        <f t="shared" si="223"/>
        <v>4743923.7700000005</v>
      </c>
      <c r="BV192" s="48">
        <f t="shared" si="223"/>
        <v>12467140</v>
      </c>
      <c r="BW192" s="48">
        <f t="shared" si="223"/>
        <v>18725658.710000001</v>
      </c>
      <c r="BX192" s="48">
        <f t="shared" si="223"/>
        <v>1657571.48</v>
      </c>
      <c r="BY192" s="48">
        <f t="shared" si="223"/>
        <v>5320632.84</v>
      </c>
      <c r="BZ192" s="48">
        <f t="shared" si="223"/>
        <v>2958476.6599999997</v>
      </c>
      <c r="CA192" s="48">
        <f t="shared" si="223"/>
        <v>2720276.82</v>
      </c>
      <c r="CB192" s="48">
        <f t="shared" si="223"/>
        <v>738435562.36000001</v>
      </c>
      <c r="CC192" s="48">
        <f t="shared" si="223"/>
        <v>2589362.2000000002</v>
      </c>
      <c r="CD192" s="48">
        <f t="shared" si="223"/>
        <v>1004509.16</v>
      </c>
      <c r="CE192" s="48">
        <f t="shared" si="223"/>
        <v>2446652.87</v>
      </c>
      <c r="CF192" s="48">
        <f t="shared" si="223"/>
        <v>1874208.96</v>
      </c>
      <c r="CG192" s="48">
        <f t="shared" si="223"/>
        <v>3004092.06</v>
      </c>
      <c r="CH192" s="48">
        <f t="shared" si="223"/>
        <v>1821130.6600000001</v>
      </c>
      <c r="CI192" s="48">
        <f t="shared" si="223"/>
        <v>7002812.8000000007</v>
      </c>
      <c r="CJ192" s="48">
        <f t="shared" si="223"/>
        <v>9613350.2400000002</v>
      </c>
      <c r="CK192" s="48">
        <f t="shared" si="223"/>
        <v>52232883.189999998</v>
      </c>
      <c r="CL192" s="48">
        <f t="shared" si="223"/>
        <v>13397971.060000001</v>
      </c>
      <c r="CM192" s="48">
        <f t="shared" si="223"/>
        <v>8763186.3900000006</v>
      </c>
      <c r="CN192" s="48">
        <f t="shared" si="223"/>
        <v>273548409.80799997</v>
      </c>
      <c r="CO192" s="48">
        <f t="shared" si="223"/>
        <v>134181838.06400001</v>
      </c>
      <c r="CP192" s="48">
        <f t="shared" si="223"/>
        <v>10383110.42</v>
      </c>
      <c r="CQ192" s="48">
        <f t="shared" si="223"/>
        <v>9965826.3499999996</v>
      </c>
      <c r="CR192" s="48">
        <f t="shared" si="223"/>
        <v>2788194.5300000003</v>
      </c>
      <c r="CS192" s="48">
        <f t="shared" si="223"/>
        <v>4033020.12</v>
      </c>
      <c r="CT192" s="48">
        <f t="shared" si="223"/>
        <v>1910447.84</v>
      </c>
      <c r="CU192" s="48">
        <f t="shared" si="223"/>
        <v>4042907.5100000002</v>
      </c>
      <c r="CV192" s="48">
        <f t="shared" si="223"/>
        <v>882771.12</v>
      </c>
      <c r="CW192" s="48">
        <f t="shared" si="223"/>
        <v>2819218.9099999997</v>
      </c>
      <c r="CX192" s="48">
        <f t="shared" si="223"/>
        <v>4980330.1399999997</v>
      </c>
      <c r="CY192" s="48">
        <f t="shared" si="223"/>
        <v>951894.55999999994</v>
      </c>
      <c r="CZ192" s="48">
        <f t="shared" si="223"/>
        <v>19594405.23</v>
      </c>
      <c r="DA192" s="48">
        <f t="shared" si="223"/>
        <v>2806590.21</v>
      </c>
      <c r="DB192" s="48">
        <f t="shared" si="223"/>
        <v>3741702.86</v>
      </c>
      <c r="DC192" s="48">
        <f t="shared" si="223"/>
        <v>2488771.9099999997</v>
      </c>
      <c r="DD192" s="48">
        <f t="shared" si="223"/>
        <v>2622806.7999999998</v>
      </c>
      <c r="DE192" s="48">
        <f t="shared" si="223"/>
        <v>4504459.1300000008</v>
      </c>
      <c r="DF192" s="48">
        <f t="shared" si="223"/>
        <v>191881016.51200002</v>
      </c>
      <c r="DG192" s="48">
        <f t="shared" si="223"/>
        <v>1718700.2</v>
      </c>
      <c r="DH192" s="48">
        <f t="shared" si="223"/>
        <v>19013312.127999999</v>
      </c>
      <c r="DI192" s="48">
        <f t="shared" si="223"/>
        <v>24590910.52</v>
      </c>
      <c r="DJ192" s="48">
        <f t="shared" si="223"/>
        <v>6795756.5099999998</v>
      </c>
      <c r="DK192" s="48">
        <f t="shared" si="223"/>
        <v>4770891.17</v>
      </c>
      <c r="DL192" s="48">
        <f t="shared" si="223"/>
        <v>54798890.049999997</v>
      </c>
      <c r="DM192" s="48">
        <f t="shared" si="223"/>
        <v>3927802.6999999997</v>
      </c>
      <c r="DN192" s="48">
        <f t="shared" si="223"/>
        <v>14029529.35</v>
      </c>
      <c r="DO192" s="48">
        <f t="shared" si="223"/>
        <v>30747114.390000001</v>
      </c>
      <c r="DP192" s="48">
        <f t="shared" si="223"/>
        <v>3029713.54</v>
      </c>
      <c r="DQ192" s="48">
        <f t="shared" si="223"/>
        <v>6504280.0299999993</v>
      </c>
      <c r="DR192" s="48">
        <f t="shared" si="223"/>
        <v>13892064.389999999</v>
      </c>
      <c r="DS192" s="48">
        <f t="shared" si="223"/>
        <v>8195066.1600000001</v>
      </c>
      <c r="DT192" s="48">
        <f t="shared" si="223"/>
        <v>2373366.0700000003</v>
      </c>
      <c r="DU192" s="48">
        <f t="shared" si="223"/>
        <v>4325268.5599999996</v>
      </c>
      <c r="DV192" s="48">
        <f t="shared" si="223"/>
        <v>3018316.78</v>
      </c>
      <c r="DW192" s="48">
        <f t="shared" si="223"/>
        <v>4064657.47</v>
      </c>
      <c r="DX192" s="48">
        <f t="shared" si="223"/>
        <v>2934106.8600000003</v>
      </c>
      <c r="DY192" s="48">
        <f t="shared" si="223"/>
        <v>4375527.4000000004</v>
      </c>
      <c r="DZ192" s="48">
        <f t="shared" si="223"/>
        <v>8766688.7400000002</v>
      </c>
      <c r="EA192" s="48">
        <f t="shared" ref="EA192:FX192" si="224">+EA52</f>
        <v>6658526.7999999998</v>
      </c>
      <c r="EB192" s="48">
        <f t="shared" si="224"/>
        <v>5820137.0899999999</v>
      </c>
      <c r="EC192" s="48">
        <f t="shared" si="224"/>
        <v>3701006.67</v>
      </c>
      <c r="ED192" s="48">
        <f t="shared" si="224"/>
        <v>19935667.48</v>
      </c>
      <c r="EE192" s="48">
        <f t="shared" si="224"/>
        <v>2851773.44</v>
      </c>
      <c r="EF192" s="48">
        <f t="shared" si="224"/>
        <v>13979815.18</v>
      </c>
      <c r="EG192" s="48">
        <f t="shared" si="224"/>
        <v>3379341.5</v>
      </c>
      <c r="EH192" s="48">
        <f t="shared" si="224"/>
        <v>3033960.73</v>
      </c>
      <c r="EI192" s="48">
        <f t="shared" si="224"/>
        <v>156408140.92000002</v>
      </c>
      <c r="EJ192" s="48">
        <f t="shared" si="224"/>
        <v>85323244.519999996</v>
      </c>
      <c r="EK192" s="48">
        <f t="shared" si="224"/>
        <v>6874562.1699999999</v>
      </c>
      <c r="EL192" s="48">
        <f t="shared" si="224"/>
        <v>4704597.32</v>
      </c>
      <c r="EM192" s="48">
        <f t="shared" si="224"/>
        <v>4545447.5500000007</v>
      </c>
      <c r="EN192" s="48">
        <f t="shared" si="224"/>
        <v>10461570.57</v>
      </c>
      <c r="EO192" s="48">
        <f t="shared" si="224"/>
        <v>4114778.76</v>
      </c>
      <c r="EP192" s="48">
        <f t="shared" si="224"/>
        <v>4622964.08</v>
      </c>
      <c r="EQ192" s="48">
        <f t="shared" si="224"/>
        <v>25615702.379999999</v>
      </c>
      <c r="ER192" s="48">
        <f t="shared" si="224"/>
        <v>4166694.45</v>
      </c>
      <c r="ES192" s="48">
        <f t="shared" si="224"/>
        <v>2199787.31</v>
      </c>
      <c r="ET192" s="48">
        <f t="shared" si="224"/>
        <v>3549942.1799999997</v>
      </c>
      <c r="EU192" s="48">
        <f t="shared" si="224"/>
        <v>6841313.0999999996</v>
      </c>
      <c r="EV192" s="48">
        <f t="shared" si="224"/>
        <v>1314315.3899999999</v>
      </c>
      <c r="EW192" s="48">
        <f t="shared" si="224"/>
        <v>11384672.68</v>
      </c>
      <c r="EX192" s="48">
        <f t="shared" si="224"/>
        <v>3272667.7800000003</v>
      </c>
      <c r="EY192" s="48">
        <f t="shared" si="224"/>
        <v>4859196.26</v>
      </c>
      <c r="EZ192" s="48">
        <f t="shared" si="224"/>
        <v>2269359.04</v>
      </c>
      <c r="FA192" s="48">
        <f t="shared" si="224"/>
        <v>33587570.519999996</v>
      </c>
      <c r="FB192" s="48">
        <f t="shared" si="224"/>
        <v>4260974.42</v>
      </c>
      <c r="FC192" s="48">
        <f t="shared" si="224"/>
        <v>20556972.629999999</v>
      </c>
      <c r="FD192" s="48">
        <f t="shared" si="224"/>
        <v>4225703.8</v>
      </c>
      <c r="FE192" s="48">
        <f t="shared" si="224"/>
        <v>1860444.58</v>
      </c>
      <c r="FF192" s="48">
        <f t="shared" si="224"/>
        <v>3171734.96</v>
      </c>
      <c r="FG192" s="48">
        <f t="shared" si="224"/>
        <v>2054985.6099999999</v>
      </c>
      <c r="FH192" s="48">
        <f t="shared" si="224"/>
        <v>1708421.66</v>
      </c>
      <c r="FI192" s="48">
        <f t="shared" si="224"/>
        <v>17128463.379999999</v>
      </c>
      <c r="FJ192" s="48">
        <f t="shared" si="224"/>
        <v>17433938.239999998</v>
      </c>
      <c r="FK192" s="48">
        <f t="shared" si="224"/>
        <v>21721346.57</v>
      </c>
      <c r="FL192" s="48">
        <f t="shared" si="224"/>
        <v>60747125.060000002</v>
      </c>
      <c r="FM192" s="48">
        <f t="shared" si="224"/>
        <v>34269186.240000002</v>
      </c>
      <c r="FN192" s="48">
        <f t="shared" si="224"/>
        <v>201888987.19999999</v>
      </c>
      <c r="FO192" s="48">
        <f t="shared" si="224"/>
        <v>10637529.959999999</v>
      </c>
      <c r="FP192" s="48">
        <f t="shared" si="224"/>
        <v>22710714.579999998</v>
      </c>
      <c r="FQ192" s="48">
        <f t="shared" si="224"/>
        <v>9116223.6400000006</v>
      </c>
      <c r="FR192" s="48">
        <f t="shared" si="224"/>
        <v>2709294.1399999997</v>
      </c>
      <c r="FS192" s="48">
        <f t="shared" si="224"/>
        <v>2952019.46</v>
      </c>
      <c r="FT192" s="49">
        <f t="shared" si="224"/>
        <v>1482467.2</v>
      </c>
      <c r="FU192" s="48">
        <f t="shared" si="224"/>
        <v>8295234.71</v>
      </c>
      <c r="FV192" s="48">
        <f t="shared" si="224"/>
        <v>6961501.29</v>
      </c>
      <c r="FW192" s="48">
        <f t="shared" si="224"/>
        <v>2999374.15</v>
      </c>
      <c r="FX192" s="48">
        <f t="shared" si="224"/>
        <v>1214813.56</v>
      </c>
      <c r="FY192" s="48"/>
      <c r="FZ192" s="48"/>
      <c r="GA192" s="48"/>
      <c r="GB192" s="48"/>
      <c r="GC192" s="48"/>
      <c r="GD192" s="48"/>
      <c r="GE192" s="4"/>
      <c r="GF192" s="4"/>
      <c r="GG192" s="4"/>
      <c r="GH192" s="4"/>
      <c r="GI192" s="4"/>
      <c r="GJ192" s="4"/>
      <c r="GK192" s="4"/>
      <c r="GL192" s="4"/>
      <c r="GM192" s="4"/>
    </row>
    <row r="193" spans="1:195" x14ac:dyDescent="0.25">
      <c r="A193" s="2" t="s">
        <v>536</v>
      </c>
      <c r="B193" s="13" t="s">
        <v>537</v>
      </c>
      <c r="C193" s="53">
        <f t="shared" ref="C193:BN193" si="225">C67</f>
        <v>1.9E-2</v>
      </c>
      <c r="D193" s="53">
        <f t="shared" si="225"/>
        <v>1.9E-2</v>
      </c>
      <c r="E193" s="53">
        <f t="shared" si="225"/>
        <v>1.9E-2</v>
      </c>
      <c r="F193" s="53">
        <f t="shared" si="225"/>
        <v>1.9E-2</v>
      </c>
      <c r="G193" s="53">
        <f t="shared" si="225"/>
        <v>1.9E-2</v>
      </c>
      <c r="H193" s="53">
        <f t="shared" si="225"/>
        <v>1.9E-2</v>
      </c>
      <c r="I193" s="53">
        <f t="shared" si="225"/>
        <v>1.9E-2</v>
      </c>
      <c r="J193" s="53">
        <f t="shared" si="225"/>
        <v>1.9E-2</v>
      </c>
      <c r="K193" s="53">
        <f t="shared" si="225"/>
        <v>1.9E-2</v>
      </c>
      <c r="L193" s="53">
        <f t="shared" si="225"/>
        <v>1.9E-2</v>
      </c>
      <c r="M193" s="53">
        <f t="shared" si="225"/>
        <v>1.9E-2</v>
      </c>
      <c r="N193" s="53">
        <f t="shared" si="225"/>
        <v>1.9E-2</v>
      </c>
      <c r="O193" s="53">
        <f t="shared" si="225"/>
        <v>1.9E-2</v>
      </c>
      <c r="P193" s="53">
        <f t="shared" si="225"/>
        <v>1.9E-2</v>
      </c>
      <c r="Q193" s="53">
        <f t="shared" si="225"/>
        <v>1.9E-2</v>
      </c>
      <c r="R193" s="53">
        <f t="shared" si="225"/>
        <v>1.9E-2</v>
      </c>
      <c r="S193" s="53">
        <f t="shared" si="225"/>
        <v>1.9E-2</v>
      </c>
      <c r="T193" s="53">
        <f t="shared" si="225"/>
        <v>1.9E-2</v>
      </c>
      <c r="U193" s="53">
        <f t="shared" si="225"/>
        <v>1.9E-2</v>
      </c>
      <c r="V193" s="53">
        <f t="shared" si="225"/>
        <v>1.9E-2</v>
      </c>
      <c r="W193" s="54">
        <f t="shared" si="225"/>
        <v>1.9E-2</v>
      </c>
      <c r="X193" s="53">
        <f t="shared" si="225"/>
        <v>1.9E-2</v>
      </c>
      <c r="Y193" s="53">
        <f t="shared" si="225"/>
        <v>1.9E-2</v>
      </c>
      <c r="Z193" s="53">
        <f t="shared" si="225"/>
        <v>1.9E-2</v>
      </c>
      <c r="AA193" s="53">
        <f t="shared" si="225"/>
        <v>1.9E-2</v>
      </c>
      <c r="AB193" s="53">
        <f t="shared" si="225"/>
        <v>1.9E-2</v>
      </c>
      <c r="AC193" s="53">
        <f t="shared" si="225"/>
        <v>1.9E-2</v>
      </c>
      <c r="AD193" s="53">
        <f t="shared" si="225"/>
        <v>1.9E-2</v>
      </c>
      <c r="AE193" s="53">
        <f t="shared" si="225"/>
        <v>1.9E-2</v>
      </c>
      <c r="AF193" s="53">
        <f t="shared" si="225"/>
        <v>1.9E-2</v>
      </c>
      <c r="AG193" s="53">
        <f t="shared" si="225"/>
        <v>1.9E-2</v>
      </c>
      <c r="AH193" s="53">
        <f t="shared" si="225"/>
        <v>1.9E-2</v>
      </c>
      <c r="AI193" s="53">
        <f t="shared" si="225"/>
        <v>1.9E-2</v>
      </c>
      <c r="AJ193" s="53">
        <f t="shared" si="225"/>
        <v>1.9E-2</v>
      </c>
      <c r="AK193" s="53">
        <f t="shared" si="225"/>
        <v>1.9E-2</v>
      </c>
      <c r="AL193" s="53">
        <f t="shared" si="225"/>
        <v>1.9E-2</v>
      </c>
      <c r="AM193" s="53">
        <f t="shared" si="225"/>
        <v>1.9E-2</v>
      </c>
      <c r="AN193" s="53">
        <f t="shared" si="225"/>
        <v>1.9E-2</v>
      </c>
      <c r="AO193" s="53">
        <f t="shared" si="225"/>
        <v>1.9E-2</v>
      </c>
      <c r="AP193" s="53">
        <f t="shared" si="225"/>
        <v>1.9E-2</v>
      </c>
      <c r="AQ193" s="53">
        <f t="shared" si="225"/>
        <v>1.9E-2</v>
      </c>
      <c r="AR193" s="53">
        <f t="shared" si="225"/>
        <v>1.9E-2</v>
      </c>
      <c r="AS193" s="53">
        <f t="shared" si="225"/>
        <v>1.9E-2</v>
      </c>
      <c r="AT193" s="53">
        <f t="shared" si="225"/>
        <v>1.9E-2</v>
      </c>
      <c r="AU193" s="53">
        <f t="shared" si="225"/>
        <v>1.9E-2</v>
      </c>
      <c r="AV193" s="53">
        <f t="shared" si="225"/>
        <v>1.9E-2</v>
      </c>
      <c r="AW193" s="53">
        <f t="shared" si="225"/>
        <v>1.9E-2</v>
      </c>
      <c r="AX193" s="53">
        <f t="shared" si="225"/>
        <v>1.9E-2</v>
      </c>
      <c r="AY193" s="53">
        <f t="shared" si="225"/>
        <v>1.9E-2</v>
      </c>
      <c r="AZ193" s="53">
        <f t="shared" si="225"/>
        <v>1.9E-2</v>
      </c>
      <c r="BA193" s="53">
        <f t="shared" si="225"/>
        <v>1.9E-2</v>
      </c>
      <c r="BB193" s="53">
        <f t="shared" si="225"/>
        <v>1.9E-2</v>
      </c>
      <c r="BC193" s="53">
        <f t="shared" si="225"/>
        <v>1.9E-2</v>
      </c>
      <c r="BD193" s="53">
        <f t="shared" si="225"/>
        <v>1.9E-2</v>
      </c>
      <c r="BE193" s="53">
        <f t="shared" si="225"/>
        <v>1.9E-2</v>
      </c>
      <c r="BF193" s="53">
        <f t="shared" si="225"/>
        <v>1.9E-2</v>
      </c>
      <c r="BG193" s="53">
        <f t="shared" si="225"/>
        <v>1.9E-2</v>
      </c>
      <c r="BH193" s="53">
        <f t="shared" si="225"/>
        <v>1.9E-2</v>
      </c>
      <c r="BI193" s="53">
        <f t="shared" si="225"/>
        <v>1.9E-2</v>
      </c>
      <c r="BJ193" s="53">
        <f t="shared" si="225"/>
        <v>1.9E-2</v>
      </c>
      <c r="BK193" s="53">
        <f t="shared" si="225"/>
        <v>1.9E-2</v>
      </c>
      <c r="BL193" s="53">
        <f t="shared" si="225"/>
        <v>1.9E-2</v>
      </c>
      <c r="BM193" s="53">
        <f t="shared" si="225"/>
        <v>1.9E-2</v>
      </c>
      <c r="BN193" s="53">
        <f t="shared" si="225"/>
        <v>1.9E-2</v>
      </c>
      <c r="BO193" s="53">
        <f t="shared" ref="BO193:DZ193" si="226">BO67</f>
        <v>1.9E-2</v>
      </c>
      <c r="BP193" s="53">
        <f t="shared" si="226"/>
        <v>1.9E-2</v>
      </c>
      <c r="BQ193" s="53">
        <f t="shared" si="226"/>
        <v>1.9E-2</v>
      </c>
      <c r="BR193" s="53">
        <f t="shared" si="226"/>
        <v>1.9E-2</v>
      </c>
      <c r="BS193" s="53">
        <f t="shared" si="226"/>
        <v>1.9E-2</v>
      </c>
      <c r="BT193" s="53">
        <f t="shared" si="226"/>
        <v>1.9E-2</v>
      </c>
      <c r="BU193" s="53">
        <f t="shared" si="226"/>
        <v>1.9E-2</v>
      </c>
      <c r="BV193" s="53">
        <f t="shared" si="226"/>
        <v>1.9E-2</v>
      </c>
      <c r="BW193" s="53">
        <f t="shared" si="226"/>
        <v>1.9E-2</v>
      </c>
      <c r="BX193" s="53">
        <f t="shared" si="226"/>
        <v>1.9E-2</v>
      </c>
      <c r="BY193" s="53">
        <f t="shared" si="226"/>
        <v>1.9E-2</v>
      </c>
      <c r="BZ193" s="53">
        <f t="shared" si="226"/>
        <v>1.9E-2</v>
      </c>
      <c r="CA193" s="53">
        <f t="shared" si="226"/>
        <v>1.9E-2</v>
      </c>
      <c r="CB193" s="53">
        <f t="shared" si="226"/>
        <v>1.9E-2</v>
      </c>
      <c r="CC193" s="53">
        <f t="shared" si="226"/>
        <v>1.9E-2</v>
      </c>
      <c r="CD193" s="53">
        <f t="shared" si="226"/>
        <v>1.9E-2</v>
      </c>
      <c r="CE193" s="53">
        <f t="shared" si="226"/>
        <v>1.9E-2</v>
      </c>
      <c r="CF193" s="53">
        <f t="shared" si="226"/>
        <v>1.9E-2</v>
      </c>
      <c r="CG193" s="53">
        <f t="shared" si="226"/>
        <v>1.9E-2</v>
      </c>
      <c r="CH193" s="53">
        <f t="shared" si="226"/>
        <v>1.9E-2</v>
      </c>
      <c r="CI193" s="53">
        <f t="shared" si="226"/>
        <v>1.9E-2</v>
      </c>
      <c r="CJ193" s="53">
        <f t="shared" si="226"/>
        <v>1.9E-2</v>
      </c>
      <c r="CK193" s="53">
        <f t="shared" si="226"/>
        <v>1.9E-2</v>
      </c>
      <c r="CL193" s="53">
        <f t="shared" si="226"/>
        <v>1.9E-2</v>
      </c>
      <c r="CM193" s="53">
        <f t="shared" si="226"/>
        <v>1.9E-2</v>
      </c>
      <c r="CN193" s="53">
        <f t="shared" si="226"/>
        <v>1.9E-2</v>
      </c>
      <c r="CO193" s="53">
        <f t="shared" si="226"/>
        <v>1.9E-2</v>
      </c>
      <c r="CP193" s="53">
        <f t="shared" si="226"/>
        <v>1.9E-2</v>
      </c>
      <c r="CQ193" s="53">
        <f t="shared" si="226"/>
        <v>1.9E-2</v>
      </c>
      <c r="CR193" s="53">
        <f t="shared" si="226"/>
        <v>1.9E-2</v>
      </c>
      <c r="CS193" s="53">
        <f t="shared" si="226"/>
        <v>1.9E-2</v>
      </c>
      <c r="CT193" s="53">
        <f t="shared" si="226"/>
        <v>1.9E-2</v>
      </c>
      <c r="CU193" s="53">
        <f t="shared" si="226"/>
        <v>1.9E-2</v>
      </c>
      <c r="CV193" s="53">
        <f t="shared" si="226"/>
        <v>1.9E-2</v>
      </c>
      <c r="CW193" s="53">
        <f t="shared" si="226"/>
        <v>1.9E-2</v>
      </c>
      <c r="CX193" s="53">
        <f t="shared" si="226"/>
        <v>1.9E-2</v>
      </c>
      <c r="CY193" s="53">
        <f t="shared" si="226"/>
        <v>1.9E-2</v>
      </c>
      <c r="CZ193" s="53">
        <f t="shared" si="226"/>
        <v>1.9E-2</v>
      </c>
      <c r="DA193" s="53">
        <f t="shared" si="226"/>
        <v>1.9E-2</v>
      </c>
      <c r="DB193" s="53">
        <f t="shared" si="226"/>
        <v>1.9E-2</v>
      </c>
      <c r="DC193" s="53">
        <f t="shared" si="226"/>
        <v>1.9E-2</v>
      </c>
      <c r="DD193" s="53">
        <f t="shared" si="226"/>
        <v>1.9E-2</v>
      </c>
      <c r="DE193" s="53">
        <f t="shared" si="226"/>
        <v>1.9E-2</v>
      </c>
      <c r="DF193" s="53">
        <f t="shared" si="226"/>
        <v>1.9E-2</v>
      </c>
      <c r="DG193" s="53">
        <f t="shared" si="226"/>
        <v>1.9E-2</v>
      </c>
      <c r="DH193" s="53">
        <f t="shared" si="226"/>
        <v>1.9E-2</v>
      </c>
      <c r="DI193" s="53">
        <f t="shared" si="226"/>
        <v>1.9E-2</v>
      </c>
      <c r="DJ193" s="53">
        <f t="shared" si="226"/>
        <v>1.9E-2</v>
      </c>
      <c r="DK193" s="53">
        <f t="shared" si="226"/>
        <v>1.9E-2</v>
      </c>
      <c r="DL193" s="53">
        <f t="shared" si="226"/>
        <v>1.9E-2</v>
      </c>
      <c r="DM193" s="53">
        <f t="shared" si="226"/>
        <v>1.9E-2</v>
      </c>
      <c r="DN193" s="53">
        <f t="shared" si="226"/>
        <v>1.9E-2</v>
      </c>
      <c r="DO193" s="53">
        <f t="shared" si="226"/>
        <v>1.9E-2</v>
      </c>
      <c r="DP193" s="53">
        <f t="shared" si="226"/>
        <v>1.9E-2</v>
      </c>
      <c r="DQ193" s="53">
        <f t="shared" si="226"/>
        <v>1.9E-2</v>
      </c>
      <c r="DR193" s="53">
        <f t="shared" si="226"/>
        <v>1.9E-2</v>
      </c>
      <c r="DS193" s="53">
        <f t="shared" si="226"/>
        <v>1.9E-2</v>
      </c>
      <c r="DT193" s="53">
        <f t="shared" si="226"/>
        <v>1.9E-2</v>
      </c>
      <c r="DU193" s="53">
        <f t="shared" si="226"/>
        <v>1.9E-2</v>
      </c>
      <c r="DV193" s="53">
        <f t="shared" si="226"/>
        <v>1.9E-2</v>
      </c>
      <c r="DW193" s="53">
        <f t="shared" si="226"/>
        <v>1.9E-2</v>
      </c>
      <c r="DX193" s="53">
        <f t="shared" si="226"/>
        <v>1.9E-2</v>
      </c>
      <c r="DY193" s="53">
        <f t="shared" si="226"/>
        <v>1.9E-2</v>
      </c>
      <c r="DZ193" s="53">
        <f t="shared" si="226"/>
        <v>1.9E-2</v>
      </c>
      <c r="EA193" s="53">
        <f t="shared" ref="EA193:FX193" si="227">EA67</f>
        <v>1.9E-2</v>
      </c>
      <c r="EB193" s="53">
        <f t="shared" si="227"/>
        <v>1.9E-2</v>
      </c>
      <c r="EC193" s="53">
        <f t="shared" si="227"/>
        <v>1.9E-2</v>
      </c>
      <c r="ED193" s="53">
        <f t="shared" si="227"/>
        <v>1.9E-2</v>
      </c>
      <c r="EE193" s="53">
        <f t="shared" si="227"/>
        <v>1.9E-2</v>
      </c>
      <c r="EF193" s="53">
        <f t="shared" si="227"/>
        <v>1.9E-2</v>
      </c>
      <c r="EG193" s="53">
        <f t="shared" si="227"/>
        <v>1.9E-2</v>
      </c>
      <c r="EH193" s="53">
        <f t="shared" si="227"/>
        <v>1.9E-2</v>
      </c>
      <c r="EI193" s="53">
        <f t="shared" si="227"/>
        <v>1.9E-2</v>
      </c>
      <c r="EJ193" s="53">
        <f t="shared" si="227"/>
        <v>1.9E-2</v>
      </c>
      <c r="EK193" s="53">
        <f t="shared" si="227"/>
        <v>1.9E-2</v>
      </c>
      <c r="EL193" s="53">
        <f t="shared" si="227"/>
        <v>1.9E-2</v>
      </c>
      <c r="EM193" s="53">
        <f t="shared" si="227"/>
        <v>1.9E-2</v>
      </c>
      <c r="EN193" s="53">
        <f t="shared" si="227"/>
        <v>1.9E-2</v>
      </c>
      <c r="EO193" s="53">
        <f t="shared" si="227"/>
        <v>1.9E-2</v>
      </c>
      <c r="EP193" s="53">
        <f t="shared" si="227"/>
        <v>1.9E-2</v>
      </c>
      <c r="EQ193" s="53">
        <f t="shared" si="227"/>
        <v>1.9E-2</v>
      </c>
      <c r="ER193" s="53">
        <f t="shared" si="227"/>
        <v>1.9E-2</v>
      </c>
      <c r="ES193" s="53">
        <f t="shared" si="227"/>
        <v>1.9E-2</v>
      </c>
      <c r="ET193" s="53">
        <f t="shared" si="227"/>
        <v>1.9E-2</v>
      </c>
      <c r="EU193" s="53">
        <f t="shared" si="227"/>
        <v>1.9E-2</v>
      </c>
      <c r="EV193" s="53">
        <f t="shared" si="227"/>
        <v>1.9E-2</v>
      </c>
      <c r="EW193" s="53">
        <f t="shared" si="227"/>
        <v>1.9E-2</v>
      </c>
      <c r="EX193" s="53">
        <f t="shared" si="227"/>
        <v>1.9E-2</v>
      </c>
      <c r="EY193" s="53">
        <f t="shared" si="227"/>
        <v>1.9E-2</v>
      </c>
      <c r="EZ193" s="53">
        <f t="shared" si="227"/>
        <v>1.9E-2</v>
      </c>
      <c r="FA193" s="53">
        <f t="shared" si="227"/>
        <v>1.9E-2</v>
      </c>
      <c r="FB193" s="53">
        <f t="shared" si="227"/>
        <v>1.9E-2</v>
      </c>
      <c r="FC193" s="53">
        <f t="shared" si="227"/>
        <v>1.9E-2</v>
      </c>
      <c r="FD193" s="53">
        <f t="shared" si="227"/>
        <v>1.9E-2</v>
      </c>
      <c r="FE193" s="53">
        <f t="shared" si="227"/>
        <v>1.9E-2</v>
      </c>
      <c r="FF193" s="53">
        <f t="shared" si="227"/>
        <v>1.9E-2</v>
      </c>
      <c r="FG193" s="53">
        <f t="shared" si="227"/>
        <v>1.9E-2</v>
      </c>
      <c r="FH193" s="53">
        <f t="shared" si="227"/>
        <v>1.9E-2</v>
      </c>
      <c r="FI193" s="53">
        <f t="shared" si="227"/>
        <v>1.9E-2</v>
      </c>
      <c r="FJ193" s="53">
        <f t="shared" si="227"/>
        <v>1.9E-2</v>
      </c>
      <c r="FK193" s="53">
        <f t="shared" si="227"/>
        <v>1.9E-2</v>
      </c>
      <c r="FL193" s="53">
        <f t="shared" si="227"/>
        <v>1.9E-2</v>
      </c>
      <c r="FM193" s="53">
        <f t="shared" si="227"/>
        <v>1.9E-2</v>
      </c>
      <c r="FN193" s="53">
        <f t="shared" si="227"/>
        <v>1.9E-2</v>
      </c>
      <c r="FO193" s="53">
        <f t="shared" si="227"/>
        <v>1.9E-2</v>
      </c>
      <c r="FP193" s="53">
        <f t="shared" si="227"/>
        <v>1.9E-2</v>
      </c>
      <c r="FQ193" s="53">
        <f t="shared" si="227"/>
        <v>1.9E-2</v>
      </c>
      <c r="FR193" s="53">
        <f t="shared" si="227"/>
        <v>1.9E-2</v>
      </c>
      <c r="FS193" s="53">
        <f t="shared" si="227"/>
        <v>1.9E-2</v>
      </c>
      <c r="FT193" s="54">
        <f t="shared" si="227"/>
        <v>1.9E-2</v>
      </c>
      <c r="FU193" s="53">
        <f t="shared" si="227"/>
        <v>1.9E-2</v>
      </c>
      <c r="FV193" s="53">
        <f t="shared" si="227"/>
        <v>1.9E-2</v>
      </c>
      <c r="FW193" s="53">
        <f t="shared" si="227"/>
        <v>1.9E-2</v>
      </c>
      <c r="FX193" s="53">
        <f t="shared" si="227"/>
        <v>1.9E-2</v>
      </c>
      <c r="FY193" s="48"/>
      <c r="FZ193" s="48"/>
      <c r="GA193" s="48"/>
      <c r="GB193" s="48"/>
      <c r="GC193" s="48"/>
      <c r="GD193" s="48"/>
      <c r="GE193" s="4"/>
      <c r="GF193" s="4"/>
      <c r="GG193" s="4"/>
      <c r="GH193" s="4"/>
      <c r="GI193" s="4"/>
      <c r="GJ193" s="4"/>
      <c r="GK193" s="4"/>
      <c r="GL193" s="4"/>
      <c r="GM193" s="4"/>
    </row>
    <row r="194" spans="1:195" x14ac:dyDescent="0.25">
      <c r="A194" s="2" t="s">
        <v>538</v>
      </c>
      <c r="B194" s="13" t="s">
        <v>539</v>
      </c>
      <c r="C194" s="31">
        <f t="shared" ref="C194:BN194" si="228">ROUND((C103-C22)/C22,4)</f>
        <v>9.7000000000000003E-3</v>
      </c>
      <c r="D194" s="31">
        <f t="shared" si="228"/>
        <v>-1.54E-2</v>
      </c>
      <c r="E194" s="31">
        <f t="shared" si="228"/>
        <v>-4.3099999999999999E-2</v>
      </c>
      <c r="F194" s="31">
        <f t="shared" si="228"/>
        <v>2.2800000000000001E-2</v>
      </c>
      <c r="G194" s="31">
        <f t="shared" si="228"/>
        <v>1.4800000000000001E-2</v>
      </c>
      <c r="H194" s="31">
        <f t="shared" si="228"/>
        <v>1.4E-2</v>
      </c>
      <c r="I194" s="31">
        <f t="shared" si="228"/>
        <v>-2.1399999999999999E-2</v>
      </c>
      <c r="J194" s="31">
        <f t="shared" si="228"/>
        <v>1.35E-2</v>
      </c>
      <c r="K194" s="31">
        <f t="shared" si="228"/>
        <v>-2.1299999999999999E-2</v>
      </c>
      <c r="L194" s="31">
        <f t="shared" si="228"/>
        <v>-1.9800000000000002E-2</v>
      </c>
      <c r="M194" s="31">
        <f t="shared" si="228"/>
        <v>-2.69E-2</v>
      </c>
      <c r="N194" s="31">
        <f t="shared" si="228"/>
        <v>6.1999999999999998E-3</v>
      </c>
      <c r="O194" s="31">
        <f t="shared" si="228"/>
        <v>-1.01E-2</v>
      </c>
      <c r="P194" s="31">
        <f t="shared" si="228"/>
        <v>0.1409</v>
      </c>
      <c r="Q194" s="31">
        <f t="shared" si="228"/>
        <v>-1.18E-2</v>
      </c>
      <c r="R194" s="31">
        <f t="shared" si="228"/>
        <v>-2.8E-3</v>
      </c>
      <c r="S194" s="31">
        <f t="shared" si="228"/>
        <v>8.9999999999999993E-3</v>
      </c>
      <c r="T194" s="31">
        <f t="shared" si="228"/>
        <v>-1.49E-2</v>
      </c>
      <c r="U194" s="31">
        <f t="shared" si="228"/>
        <v>3.6700000000000003E-2</v>
      </c>
      <c r="V194" s="31">
        <f t="shared" si="228"/>
        <v>-8.5000000000000006E-3</v>
      </c>
      <c r="W194" s="30">
        <f t="shared" si="228"/>
        <v>-2.3999999999999998E-3</v>
      </c>
      <c r="X194" s="31">
        <f t="shared" si="228"/>
        <v>0</v>
      </c>
      <c r="Y194" s="31">
        <f t="shared" si="228"/>
        <v>4.9099999999999998E-2</v>
      </c>
      <c r="Z194" s="31">
        <f t="shared" si="228"/>
        <v>-2.3800000000000002E-2</v>
      </c>
      <c r="AA194" s="31">
        <f t="shared" si="228"/>
        <v>6.8999999999999999E-3</v>
      </c>
      <c r="AB194" s="31">
        <f t="shared" si="228"/>
        <v>-5.3E-3</v>
      </c>
      <c r="AC194" s="31">
        <f t="shared" si="228"/>
        <v>1.5800000000000002E-2</v>
      </c>
      <c r="AD194" s="31">
        <f t="shared" si="228"/>
        <v>-1.8E-3</v>
      </c>
      <c r="AE194" s="31">
        <f t="shared" si="228"/>
        <v>-5.4300000000000001E-2</v>
      </c>
      <c r="AF194" s="31">
        <f t="shared" si="228"/>
        <v>5.4000000000000003E-3</v>
      </c>
      <c r="AG194" s="31">
        <f t="shared" si="228"/>
        <v>-4.9799999999999997E-2</v>
      </c>
      <c r="AH194" s="31">
        <f t="shared" si="228"/>
        <v>5.0000000000000001E-4</v>
      </c>
      <c r="AI194" s="31">
        <f t="shared" si="228"/>
        <v>-1.6299999999999999E-2</v>
      </c>
      <c r="AJ194" s="31">
        <f t="shared" si="228"/>
        <v>-5.8099999999999999E-2</v>
      </c>
      <c r="AK194" s="31">
        <f t="shared" si="228"/>
        <v>-2.0400000000000001E-2</v>
      </c>
      <c r="AL194" s="31">
        <f t="shared" si="228"/>
        <v>-2.3300000000000001E-2</v>
      </c>
      <c r="AM194" s="31">
        <f t="shared" si="228"/>
        <v>-1.5E-3</v>
      </c>
      <c r="AN194" s="31">
        <f t="shared" si="228"/>
        <v>4.5499999999999999E-2</v>
      </c>
      <c r="AO194" s="31">
        <f t="shared" si="228"/>
        <v>-1.9E-3</v>
      </c>
      <c r="AP194" s="31">
        <f t="shared" si="228"/>
        <v>2.0000000000000001E-4</v>
      </c>
      <c r="AQ194" s="31">
        <f t="shared" si="228"/>
        <v>-3.09E-2</v>
      </c>
      <c r="AR194" s="31">
        <f t="shared" si="228"/>
        <v>3.7000000000000002E-3</v>
      </c>
      <c r="AS194" s="31">
        <f t="shared" si="228"/>
        <v>-9.4999999999999998E-3</v>
      </c>
      <c r="AT194" s="31">
        <f t="shared" si="228"/>
        <v>-6.0000000000000001E-3</v>
      </c>
      <c r="AU194" s="31">
        <f t="shared" si="228"/>
        <v>-2.12E-2</v>
      </c>
      <c r="AV194" s="31">
        <f t="shared" si="228"/>
        <v>1.5599999999999999E-2</v>
      </c>
      <c r="AW194" s="31">
        <f t="shared" si="228"/>
        <v>1.72E-2</v>
      </c>
      <c r="AX194" s="31">
        <f t="shared" si="228"/>
        <v>0</v>
      </c>
      <c r="AY194" s="31">
        <f t="shared" si="228"/>
        <v>1.43E-2</v>
      </c>
      <c r="AZ194" s="31">
        <f t="shared" si="228"/>
        <v>-8.6999999999999994E-3</v>
      </c>
      <c r="BA194" s="31">
        <f t="shared" si="228"/>
        <v>6.4000000000000003E-3</v>
      </c>
      <c r="BB194" s="31">
        <f t="shared" si="228"/>
        <v>1.5800000000000002E-2</v>
      </c>
      <c r="BC194" s="31">
        <f t="shared" si="228"/>
        <v>-2.8400000000000002E-2</v>
      </c>
      <c r="BD194" s="31">
        <f t="shared" si="228"/>
        <v>4.1999999999999997E-3</v>
      </c>
      <c r="BE194" s="31">
        <f t="shared" si="228"/>
        <v>-4.8999999999999998E-3</v>
      </c>
      <c r="BF194" s="31">
        <f t="shared" si="228"/>
        <v>1.38E-2</v>
      </c>
      <c r="BG194" s="31">
        <f t="shared" si="228"/>
        <v>6.7999999999999996E-3</v>
      </c>
      <c r="BH194" s="31">
        <f t="shared" si="228"/>
        <v>2.06E-2</v>
      </c>
      <c r="BI194" s="31">
        <f t="shared" si="228"/>
        <v>-7.4999999999999997E-3</v>
      </c>
      <c r="BJ194" s="31">
        <f t="shared" si="228"/>
        <v>1.17E-2</v>
      </c>
      <c r="BK194" s="31">
        <f t="shared" si="228"/>
        <v>3.3000000000000002E-2</v>
      </c>
      <c r="BL194" s="31">
        <f t="shared" si="228"/>
        <v>2.9000000000000001E-2</v>
      </c>
      <c r="BM194" s="31">
        <f t="shared" si="228"/>
        <v>-5.5999999999999999E-3</v>
      </c>
      <c r="BN194" s="31">
        <f t="shared" si="228"/>
        <v>-1.21E-2</v>
      </c>
      <c r="BO194" s="31">
        <f t="shared" ref="BO194:DZ194" si="229">ROUND((BO103-BO22)/BO22,4)</f>
        <v>-5.7000000000000002E-3</v>
      </c>
      <c r="BP194" s="31">
        <f t="shared" si="229"/>
        <v>9.1999999999999998E-3</v>
      </c>
      <c r="BQ194" s="31">
        <f t="shared" si="229"/>
        <v>-7.1999999999999998E-3</v>
      </c>
      <c r="BR194" s="31">
        <f t="shared" si="229"/>
        <v>-5.1999999999999998E-3</v>
      </c>
      <c r="BS194" s="31">
        <f t="shared" si="229"/>
        <v>2.0400000000000001E-2</v>
      </c>
      <c r="BT194" s="31">
        <f t="shared" si="229"/>
        <v>-1.5800000000000002E-2</v>
      </c>
      <c r="BU194" s="31">
        <f t="shared" si="229"/>
        <v>-4.7000000000000002E-3</v>
      </c>
      <c r="BV194" s="31">
        <f t="shared" si="229"/>
        <v>-1.2999999999999999E-3</v>
      </c>
      <c r="BW194" s="31">
        <f t="shared" si="229"/>
        <v>3.7000000000000002E-3</v>
      </c>
      <c r="BX194" s="31">
        <f t="shared" si="229"/>
        <v>1.47E-2</v>
      </c>
      <c r="BY194" s="31">
        <f t="shared" si="229"/>
        <v>-2.5999999999999999E-3</v>
      </c>
      <c r="BZ194" s="31">
        <f t="shared" si="229"/>
        <v>-6.6E-3</v>
      </c>
      <c r="CA194" s="31">
        <f t="shared" si="229"/>
        <v>-1.2800000000000001E-2</v>
      </c>
      <c r="CB194" s="31">
        <f t="shared" si="229"/>
        <v>-6.7999999999999996E-3</v>
      </c>
      <c r="CC194" s="31">
        <f t="shared" si="229"/>
        <v>-1.12E-2</v>
      </c>
      <c r="CD194" s="31">
        <f t="shared" si="229"/>
        <v>-2.8899999999999999E-2</v>
      </c>
      <c r="CE194" s="31">
        <f t="shared" si="229"/>
        <v>-2.24E-2</v>
      </c>
      <c r="CF194" s="31">
        <f t="shared" si="229"/>
        <v>-6.7000000000000002E-3</v>
      </c>
      <c r="CG194" s="31">
        <f t="shared" si="229"/>
        <v>-5.0000000000000001E-4</v>
      </c>
      <c r="CH194" s="31">
        <f t="shared" si="229"/>
        <v>-8.6E-3</v>
      </c>
      <c r="CI194" s="31">
        <f t="shared" si="229"/>
        <v>-3.8E-3</v>
      </c>
      <c r="CJ194" s="31">
        <f t="shared" si="229"/>
        <v>7.4999999999999997E-3</v>
      </c>
      <c r="CK194" s="31">
        <f t="shared" si="229"/>
        <v>1.8E-3</v>
      </c>
      <c r="CL194" s="31">
        <f t="shared" si="229"/>
        <v>1.9199999999999998E-2</v>
      </c>
      <c r="CM194" s="31">
        <f t="shared" si="229"/>
        <v>-1.23E-2</v>
      </c>
      <c r="CN194" s="31">
        <f t="shared" si="229"/>
        <v>2.01E-2</v>
      </c>
      <c r="CO194" s="31">
        <f t="shared" si="229"/>
        <v>6.7000000000000002E-3</v>
      </c>
      <c r="CP194" s="31">
        <f t="shared" si="229"/>
        <v>2.5000000000000001E-3</v>
      </c>
      <c r="CQ194" s="31">
        <f t="shared" si="229"/>
        <v>-3.0099999999999998E-2</v>
      </c>
      <c r="CR194" s="31">
        <f t="shared" si="229"/>
        <v>-1.15E-2</v>
      </c>
      <c r="CS194" s="31">
        <f t="shared" si="229"/>
        <v>-1.2800000000000001E-2</v>
      </c>
      <c r="CT194" s="31">
        <f t="shared" si="229"/>
        <v>-1.5299999999999999E-2</v>
      </c>
      <c r="CU194" s="31">
        <f t="shared" si="229"/>
        <v>1.7600000000000001E-2</v>
      </c>
      <c r="CV194" s="31">
        <f t="shared" si="229"/>
        <v>0</v>
      </c>
      <c r="CW194" s="31">
        <f t="shared" si="229"/>
        <v>0.01</v>
      </c>
      <c r="CX194" s="31">
        <f t="shared" si="229"/>
        <v>-1.6E-2</v>
      </c>
      <c r="CY194" s="31">
        <f t="shared" si="229"/>
        <v>0</v>
      </c>
      <c r="CZ194" s="31">
        <f t="shared" si="229"/>
        <v>-4.3E-3</v>
      </c>
      <c r="DA194" s="31">
        <f t="shared" si="229"/>
        <v>4.5999999999999999E-3</v>
      </c>
      <c r="DB194" s="31">
        <f t="shared" si="229"/>
        <v>-3.5999999999999999E-3</v>
      </c>
      <c r="DC194" s="31">
        <f t="shared" si="229"/>
        <v>-8.8999999999999999E-3</v>
      </c>
      <c r="DD194" s="31">
        <f t="shared" si="229"/>
        <v>-7.3000000000000001E-3</v>
      </c>
      <c r="DE194" s="31">
        <f t="shared" si="229"/>
        <v>-1.46E-2</v>
      </c>
      <c r="DF194" s="31">
        <f t="shared" si="229"/>
        <v>0</v>
      </c>
      <c r="DG194" s="31">
        <f t="shared" si="229"/>
        <v>-3.5799999999999998E-2</v>
      </c>
      <c r="DH194" s="31">
        <f t="shared" si="229"/>
        <v>-7.0000000000000001E-3</v>
      </c>
      <c r="DI194" s="31">
        <f t="shared" si="229"/>
        <v>-4.0000000000000002E-4</v>
      </c>
      <c r="DJ194" s="31">
        <f t="shared" si="229"/>
        <v>-2.58E-2</v>
      </c>
      <c r="DK194" s="31">
        <f t="shared" si="229"/>
        <v>5.7999999999999996E-3</v>
      </c>
      <c r="DL194" s="31">
        <f t="shared" si="229"/>
        <v>4.5999999999999999E-3</v>
      </c>
      <c r="DM194" s="31">
        <f t="shared" si="229"/>
        <v>-2.06E-2</v>
      </c>
      <c r="DN194" s="31">
        <f t="shared" si="229"/>
        <v>-1.0500000000000001E-2</v>
      </c>
      <c r="DO194" s="31">
        <f t="shared" si="229"/>
        <v>1.7000000000000001E-2</v>
      </c>
      <c r="DP194" s="31">
        <f t="shared" si="229"/>
        <v>5.0000000000000001E-4</v>
      </c>
      <c r="DQ194" s="31">
        <f t="shared" si="229"/>
        <v>0</v>
      </c>
      <c r="DR194" s="31">
        <f t="shared" si="229"/>
        <v>9.7999999999999997E-3</v>
      </c>
      <c r="DS194" s="31">
        <f t="shared" si="229"/>
        <v>-1.6E-2</v>
      </c>
      <c r="DT194" s="31">
        <f t="shared" si="229"/>
        <v>-8.9999999999999993E-3</v>
      </c>
      <c r="DU194" s="31">
        <f t="shared" si="229"/>
        <v>-1.2800000000000001E-2</v>
      </c>
      <c r="DV194" s="31">
        <f t="shared" si="229"/>
        <v>-1.26E-2</v>
      </c>
      <c r="DW194" s="31">
        <f t="shared" si="229"/>
        <v>-3.5900000000000001E-2</v>
      </c>
      <c r="DX194" s="31">
        <f t="shared" si="229"/>
        <v>-1.54E-2</v>
      </c>
      <c r="DY194" s="31">
        <f t="shared" si="229"/>
        <v>-8.8999999999999999E-3</v>
      </c>
      <c r="DZ194" s="31">
        <f t="shared" si="229"/>
        <v>-4.2599999999999999E-2</v>
      </c>
      <c r="EA194" s="31">
        <f t="shared" ref="EA194:FX194" si="230">ROUND((EA103-EA22)/EA22,4)</f>
        <v>-1.03E-2</v>
      </c>
      <c r="EB194" s="31">
        <f t="shared" si="230"/>
        <v>-1.5599999999999999E-2</v>
      </c>
      <c r="EC194" s="31">
        <f t="shared" si="230"/>
        <v>-1.23E-2</v>
      </c>
      <c r="ED194" s="31">
        <f t="shared" si="230"/>
        <v>-6.1999999999999998E-3</v>
      </c>
      <c r="EE194" s="31">
        <f t="shared" si="230"/>
        <v>-1.7299999999999999E-2</v>
      </c>
      <c r="EF194" s="31">
        <f t="shared" si="230"/>
        <v>-1.1999999999999999E-3</v>
      </c>
      <c r="EG194" s="31">
        <f t="shared" si="230"/>
        <v>-5.1000000000000004E-3</v>
      </c>
      <c r="EH194" s="31">
        <f t="shared" si="230"/>
        <v>-2.7199999999999998E-2</v>
      </c>
      <c r="EI194" s="31">
        <f t="shared" si="230"/>
        <v>-2.24E-2</v>
      </c>
      <c r="EJ194" s="31">
        <f t="shared" si="230"/>
        <v>1.3599999999999999E-2</v>
      </c>
      <c r="EK194" s="31">
        <f t="shared" si="230"/>
        <v>-4.0000000000000001E-3</v>
      </c>
      <c r="EL194" s="31">
        <f t="shared" si="230"/>
        <v>-3.3E-3</v>
      </c>
      <c r="EM194" s="31">
        <f t="shared" si="230"/>
        <v>-3.5999999999999999E-3</v>
      </c>
      <c r="EN194" s="31">
        <f t="shared" si="230"/>
        <v>2.5999999999999999E-3</v>
      </c>
      <c r="EO194" s="31">
        <f t="shared" si="230"/>
        <v>-2.3099999999999999E-2</v>
      </c>
      <c r="EP194" s="31">
        <f t="shared" si="230"/>
        <v>-1.04E-2</v>
      </c>
      <c r="EQ194" s="31">
        <f t="shared" si="230"/>
        <v>-6.1999999999999998E-3</v>
      </c>
      <c r="ER194" s="31">
        <f t="shared" si="230"/>
        <v>-1.6899999999999998E-2</v>
      </c>
      <c r="ES194" s="31">
        <f t="shared" si="230"/>
        <v>3.8399999999999997E-2</v>
      </c>
      <c r="ET194" s="31">
        <f t="shared" si="230"/>
        <v>1.55E-2</v>
      </c>
      <c r="EU194" s="31">
        <f t="shared" si="230"/>
        <v>-1.34E-2</v>
      </c>
      <c r="EV194" s="31">
        <f t="shared" si="230"/>
        <v>7.4000000000000003E-3</v>
      </c>
      <c r="EW194" s="31">
        <f t="shared" si="230"/>
        <v>-7.3000000000000001E-3</v>
      </c>
      <c r="EX194" s="31">
        <f t="shared" si="230"/>
        <v>-5.7500000000000002E-2</v>
      </c>
      <c r="EY194" s="31">
        <f t="shared" si="230"/>
        <v>1.7600000000000001E-2</v>
      </c>
      <c r="EZ194" s="31">
        <f t="shared" si="230"/>
        <v>-3.3999999999999998E-3</v>
      </c>
      <c r="FA194" s="31">
        <f t="shared" si="230"/>
        <v>2.3999999999999998E-3</v>
      </c>
      <c r="FB194" s="31">
        <f t="shared" si="230"/>
        <v>3.9199999999999999E-2</v>
      </c>
      <c r="FC194" s="31">
        <f t="shared" si="230"/>
        <v>-1.8100000000000002E-2</v>
      </c>
      <c r="FD194" s="31">
        <f t="shared" si="230"/>
        <v>-3.0999999999999999E-3</v>
      </c>
      <c r="FE194" s="31">
        <f t="shared" si="230"/>
        <v>-6.4999999999999997E-3</v>
      </c>
      <c r="FF194" s="31">
        <f t="shared" si="230"/>
        <v>-1.4200000000000001E-2</v>
      </c>
      <c r="FG194" s="31">
        <f t="shared" si="230"/>
        <v>-3.8999999999999998E-3</v>
      </c>
      <c r="FH194" s="31">
        <f t="shared" si="230"/>
        <v>-3.2399999999999998E-2</v>
      </c>
      <c r="FI194" s="31">
        <f t="shared" si="230"/>
        <v>-2.2000000000000001E-3</v>
      </c>
      <c r="FJ194" s="31">
        <f t="shared" si="230"/>
        <v>2.4500000000000001E-2</v>
      </c>
      <c r="FK194" s="31">
        <f t="shared" si="230"/>
        <v>4.7999999999999996E-3</v>
      </c>
      <c r="FL194" s="31">
        <f t="shared" si="230"/>
        <v>6.6299999999999998E-2</v>
      </c>
      <c r="FM194" s="31">
        <f t="shared" si="230"/>
        <v>1.2500000000000001E-2</v>
      </c>
      <c r="FN194" s="31">
        <f t="shared" si="230"/>
        <v>-1.6000000000000001E-3</v>
      </c>
      <c r="FO194" s="31">
        <f t="shared" si="230"/>
        <v>7.6E-3</v>
      </c>
      <c r="FP194" s="31">
        <f t="shared" si="230"/>
        <v>-6.4999999999999997E-3</v>
      </c>
      <c r="FQ194" s="31">
        <f t="shared" si="230"/>
        <v>-3.8E-3</v>
      </c>
      <c r="FR194" s="31">
        <f t="shared" si="230"/>
        <v>-5.5999999999999999E-3</v>
      </c>
      <c r="FS194" s="31">
        <f t="shared" si="230"/>
        <v>-1.4E-3</v>
      </c>
      <c r="FT194" s="30">
        <f t="shared" si="230"/>
        <v>-4.48E-2</v>
      </c>
      <c r="FU194" s="31">
        <f t="shared" si="230"/>
        <v>0.01</v>
      </c>
      <c r="FV194" s="31">
        <f t="shared" si="230"/>
        <v>2.07E-2</v>
      </c>
      <c r="FW194" s="31">
        <f t="shared" si="230"/>
        <v>-7.4999999999999997E-3</v>
      </c>
      <c r="FX194" s="31">
        <f t="shared" si="230"/>
        <v>-1.61E-2</v>
      </c>
      <c r="FY194" s="48"/>
      <c r="FZ194" s="48"/>
      <c r="GA194" s="48"/>
      <c r="GB194" s="48"/>
      <c r="GC194" s="48"/>
      <c r="GD194" s="48"/>
      <c r="GE194" s="6"/>
      <c r="GF194" s="6"/>
      <c r="GG194" s="48"/>
      <c r="GH194" s="48"/>
      <c r="GI194" s="48"/>
      <c r="GJ194" s="48"/>
      <c r="GK194" s="48"/>
      <c r="GL194" s="48"/>
      <c r="GM194" s="48"/>
    </row>
    <row r="195" spans="1:195" x14ac:dyDescent="0.25">
      <c r="A195" s="6"/>
      <c r="B195" s="13" t="s">
        <v>540</v>
      </c>
      <c r="C195" s="48"/>
      <c r="D195" s="48"/>
      <c r="E195" s="48"/>
      <c r="F195" s="48"/>
      <c r="G195" s="48"/>
      <c r="H195" s="48"/>
      <c r="I195" s="48"/>
      <c r="J195" s="48"/>
      <c r="K195" s="48"/>
      <c r="L195" s="48"/>
      <c r="M195" s="48"/>
      <c r="N195" s="48"/>
      <c r="O195" s="48"/>
      <c r="P195" s="48"/>
      <c r="Q195" s="48"/>
      <c r="R195" s="48"/>
      <c r="S195" s="48"/>
      <c r="T195" s="48"/>
      <c r="U195" s="48"/>
      <c r="V195" s="48"/>
      <c r="W195" s="49"/>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8"/>
      <c r="BL195" s="48"/>
      <c r="BM195" s="48"/>
      <c r="BN195" s="48"/>
      <c r="BO195" s="48"/>
      <c r="BP195" s="48"/>
      <c r="BQ195" s="48"/>
      <c r="BR195" s="48"/>
      <c r="BS195" s="48"/>
      <c r="BT195" s="48"/>
      <c r="BU195" s="48"/>
      <c r="BV195" s="48"/>
      <c r="BW195" s="48"/>
      <c r="BX195" s="48"/>
      <c r="BY195" s="48"/>
      <c r="BZ195" s="48"/>
      <c r="CA195" s="48"/>
      <c r="CB195" s="48"/>
      <c r="CC195" s="48"/>
      <c r="CD195" s="48"/>
      <c r="CE195" s="48"/>
      <c r="CF195" s="48"/>
      <c r="CG195" s="48"/>
      <c r="CH195" s="48"/>
      <c r="CI195" s="48"/>
      <c r="CJ195" s="48"/>
      <c r="CK195" s="48"/>
      <c r="CL195" s="48"/>
      <c r="CM195" s="48"/>
      <c r="CN195" s="48"/>
      <c r="CO195" s="48"/>
      <c r="CP195" s="48"/>
      <c r="CQ195" s="48"/>
      <c r="CR195" s="48"/>
      <c r="CS195" s="48"/>
      <c r="CT195" s="48"/>
      <c r="CU195" s="48"/>
      <c r="CV195" s="48"/>
      <c r="CW195" s="48"/>
      <c r="CX195" s="48"/>
      <c r="CY195" s="48"/>
      <c r="CZ195" s="48"/>
      <c r="DA195" s="48"/>
      <c r="DB195" s="48"/>
      <c r="DC195" s="48"/>
      <c r="DD195" s="48"/>
      <c r="DE195" s="48"/>
      <c r="DF195" s="48"/>
      <c r="DG195" s="48"/>
      <c r="DH195" s="48"/>
      <c r="DI195" s="48"/>
      <c r="DJ195" s="48"/>
      <c r="DK195" s="48"/>
      <c r="DL195" s="48"/>
      <c r="DM195" s="48"/>
      <c r="DN195" s="48"/>
      <c r="DO195" s="48"/>
      <c r="DP195" s="48"/>
      <c r="DQ195" s="48"/>
      <c r="DR195" s="48"/>
      <c r="DS195" s="48"/>
      <c r="DT195" s="48"/>
      <c r="DU195" s="48"/>
      <c r="DV195" s="48"/>
      <c r="DW195" s="48"/>
      <c r="DX195" s="48"/>
      <c r="DY195" s="48"/>
      <c r="DZ195" s="48"/>
      <c r="EA195" s="48"/>
      <c r="EB195" s="48"/>
      <c r="EC195" s="48"/>
      <c r="ED195" s="48"/>
      <c r="EE195" s="48"/>
      <c r="EF195" s="48"/>
      <c r="EG195" s="48"/>
      <c r="EH195" s="48"/>
      <c r="EI195" s="48"/>
      <c r="EJ195" s="48"/>
      <c r="EK195" s="48"/>
      <c r="EL195" s="48"/>
      <c r="EM195" s="48"/>
      <c r="EN195" s="48"/>
      <c r="EO195" s="48"/>
      <c r="EP195" s="48"/>
      <c r="EQ195" s="48"/>
      <c r="ER195" s="48"/>
      <c r="ES195" s="48"/>
      <c r="ET195" s="48"/>
      <c r="EU195" s="48"/>
      <c r="EV195" s="48"/>
      <c r="EW195" s="48"/>
      <c r="EX195" s="48"/>
      <c r="EY195" s="48"/>
      <c r="EZ195" s="48"/>
      <c r="FA195" s="48"/>
      <c r="FB195" s="48"/>
      <c r="FC195" s="48"/>
      <c r="FD195" s="48"/>
      <c r="FE195" s="48"/>
      <c r="FF195" s="48"/>
      <c r="FG195" s="48"/>
      <c r="FH195" s="48"/>
      <c r="FI195" s="48"/>
      <c r="FJ195" s="48"/>
      <c r="FK195" s="48"/>
      <c r="FL195" s="48"/>
      <c r="FM195" s="48"/>
      <c r="FN195" s="48"/>
      <c r="FO195" s="48"/>
      <c r="FP195" s="48"/>
      <c r="FQ195" s="48"/>
      <c r="FR195" s="48"/>
      <c r="FS195" s="48"/>
      <c r="FT195" s="49"/>
      <c r="FU195" s="48"/>
      <c r="FV195" s="48"/>
      <c r="FW195" s="48"/>
      <c r="FX195" s="48"/>
      <c r="FY195" s="53"/>
      <c r="FZ195" s="48"/>
      <c r="GA195" s="48"/>
      <c r="GB195" s="48"/>
      <c r="GC195" s="48"/>
      <c r="GD195" s="48"/>
      <c r="GE195" s="4"/>
      <c r="GF195" s="4"/>
      <c r="GG195" s="4"/>
      <c r="GH195" s="4"/>
      <c r="GI195" s="4"/>
      <c r="GJ195" s="4"/>
      <c r="GK195" s="4"/>
      <c r="GL195" s="4"/>
      <c r="GM195" s="4"/>
    </row>
    <row r="196" spans="1:195" x14ac:dyDescent="0.25">
      <c r="A196" s="2" t="s">
        <v>541</v>
      </c>
      <c r="B196" s="13" t="s">
        <v>542</v>
      </c>
      <c r="C196" s="48">
        <f t="shared" ref="C196:BN196" si="231">ROUND((C192)*(1+C193+C194),2)</f>
        <v>80984919.069999993</v>
      </c>
      <c r="D196" s="48">
        <f t="shared" si="231"/>
        <v>384553991.43000001</v>
      </c>
      <c r="E196" s="48">
        <f t="shared" si="231"/>
        <v>72869587.430000007</v>
      </c>
      <c r="F196" s="48">
        <f t="shared" si="231"/>
        <v>182507461.65000001</v>
      </c>
      <c r="G196" s="48">
        <f t="shared" si="231"/>
        <v>10050580.74</v>
      </c>
      <c r="H196" s="48">
        <f t="shared" si="231"/>
        <v>10135192.449999999</v>
      </c>
      <c r="I196" s="48">
        <f t="shared" si="231"/>
        <v>97662252.489999995</v>
      </c>
      <c r="J196" s="48">
        <f t="shared" si="231"/>
        <v>22540633.870000001</v>
      </c>
      <c r="K196" s="48">
        <f t="shared" si="231"/>
        <v>3583840.21</v>
      </c>
      <c r="L196" s="48">
        <f t="shared" si="231"/>
        <v>24657993</v>
      </c>
      <c r="M196" s="48">
        <f t="shared" si="231"/>
        <v>14396153.869999999</v>
      </c>
      <c r="N196" s="48">
        <f t="shared" si="231"/>
        <v>511364086.42000002</v>
      </c>
      <c r="O196" s="48">
        <f t="shared" si="231"/>
        <v>130318957.76000001</v>
      </c>
      <c r="P196" s="48">
        <f t="shared" si="231"/>
        <v>3441037.02</v>
      </c>
      <c r="Q196" s="48">
        <f t="shared" si="231"/>
        <v>386185640.74000001</v>
      </c>
      <c r="R196" s="48">
        <f t="shared" si="231"/>
        <v>24848901.309999999</v>
      </c>
      <c r="S196" s="48">
        <f t="shared" si="231"/>
        <v>16520432.210000001</v>
      </c>
      <c r="T196" s="48">
        <f t="shared" si="231"/>
        <v>2413038.25</v>
      </c>
      <c r="U196" s="48">
        <f t="shared" si="231"/>
        <v>1045446.21</v>
      </c>
      <c r="V196" s="48">
        <f t="shared" si="231"/>
        <v>3551111.39</v>
      </c>
      <c r="W196" s="49">
        <f t="shared" si="231"/>
        <v>954422.6</v>
      </c>
      <c r="X196" s="48">
        <f t="shared" si="231"/>
        <v>942666.21</v>
      </c>
      <c r="Y196" s="48">
        <f t="shared" si="231"/>
        <v>24756300.309999999</v>
      </c>
      <c r="Z196" s="48">
        <f t="shared" si="231"/>
        <v>3131582.16</v>
      </c>
      <c r="AA196" s="48">
        <f t="shared" si="231"/>
        <v>283270959.10000002</v>
      </c>
      <c r="AB196" s="48">
        <f t="shared" si="231"/>
        <v>275643267.88</v>
      </c>
      <c r="AC196" s="48">
        <f t="shared" si="231"/>
        <v>9739677.2899999991</v>
      </c>
      <c r="AD196" s="48">
        <f t="shared" si="231"/>
        <v>12114877.689999999</v>
      </c>
      <c r="AE196" s="48">
        <f t="shared" si="231"/>
        <v>1720315.96</v>
      </c>
      <c r="AF196" s="48">
        <f t="shared" si="231"/>
        <v>2745089.74</v>
      </c>
      <c r="AG196" s="48">
        <f t="shared" si="231"/>
        <v>7208091.3899999997</v>
      </c>
      <c r="AH196" s="48">
        <f t="shared" si="231"/>
        <v>9993953.9000000004</v>
      </c>
      <c r="AI196" s="48">
        <f t="shared" si="231"/>
        <v>4042229.88</v>
      </c>
      <c r="AJ196" s="48">
        <f t="shared" si="231"/>
        <v>2656523.35</v>
      </c>
      <c r="AK196" s="48">
        <f t="shared" si="231"/>
        <v>3161138.9</v>
      </c>
      <c r="AL196" s="48">
        <f t="shared" si="231"/>
        <v>3614226.12</v>
      </c>
      <c r="AM196" s="48">
        <f t="shared" si="231"/>
        <v>4789739.1399999997</v>
      </c>
      <c r="AN196" s="48">
        <f t="shared" si="231"/>
        <v>4414640.1900000004</v>
      </c>
      <c r="AO196" s="48">
        <f t="shared" si="231"/>
        <v>43088149.369999997</v>
      </c>
      <c r="AP196" s="48">
        <f t="shared" si="231"/>
        <v>866835278.72000003</v>
      </c>
      <c r="AQ196" s="48">
        <f t="shared" si="231"/>
        <v>3281178.73</v>
      </c>
      <c r="AR196" s="48">
        <f t="shared" si="231"/>
        <v>596473179.59000003</v>
      </c>
      <c r="AS196" s="48">
        <f t="shared" si="231"/>
        <v>69028317.280000001</v>
      </c>
      <c r="AT196" s="48">
        <f t="shared" si="231"/>
        <v>21133963.199999999</v>
      </c>
      <c r="AU196" s="48">
        <f t="shared" si="231"/>
        <v>3463722.64</v>
      </c>
      <c r="AV196" s="48">
        <f t="shared" si="231"/>
        <v>3947074.47</v>
      </c>
      <c r="AW196" s="48">
        <f t="shared" si="231"/>
        <v>3394478.58</v>
      </c>
      <c r="AX196" s="48">
        <f t="shared" si="231"/>
        <v>1025390.38</v>
      </c>
      <c r="AY196" s="48">
        <f t="shared" si="231"/>
        <v>4933746.1900000004</v>
      </c>
      <c r="AZ196" s="48">
        <f t="shared" si="231"/>
        <v>111227489.34</v>
      </c>
      <c r="BA196" s="48">
        <f t="shared" si="231"/>
        <v>82772801.590000004</v>
      </c>
      <c r="BB196" s="48">
        <f t="shared" si="231"/>
        <v>72782923.920000002</v>
      </c>
      <c r="BC196" s="48">
        <f t="shared" si="231"/>
        <v>272759022.05000001</v>
      </c>
      <c r="BD196" s="48">
        <f t="shared" si="231"/>
        <v>46081252.399999999</v>
      </c>
      <c r="BE196" s="48">
        <f t="shared" si="231"/>
        <v>13853098.699999999</v>
      </c>
      <c r="BF196" s="48">
        <f t="shared" si="231"/>
        <v>229229244.96000001</v>
      </c>
      <c r="BG196" s="48">
        <f t="shared" si="231"/>
        <v>10611408.470000001</v>
      </c>
      <c r="BH196" s="48">
        <f t="shared" si="231"/>
        <v>6374377.6900000004</v>
      </c>
      <c r="BI196" s="48">
        <f t="shared" si="231"/>
        <v>3458089.33</v>
      </c>
      <c r="BJ196" s="48">
        <f t="shared" si="231"/>
        <v>59940958.740000002</v>
      </c>
      <c r="BK196" s="48">
        <f t="shared" si="231"/>
        <v>230422761.44999999</v>
      </c>
      <c r="BL196" s="48">
        <f t="shared" si="231"/>
        <v>3124768.58</v>
      </c>
      <c r="BM196" s="48">
        <f t="shared" si="231"/>
        <v>3702897.94</v>
      </c>
      <c r="BN196" s="48">
        <f t="shared" si="231"/>
        <v>32499247.960000001</v>
      </c>
      <c r="BO196" s="48">
        <f t="shared" ref="BO196:DZ196" si="232">ROUND((BO192)*(1+BO193+BO194),2)</f>
        <v>12641677.939999999</v>
      </c>
      <c r="BP196" s="48">
        <f t="shared" si="232"/>
        <v>3111567.05</v>
      </c>
      <c r="BQ196" s="48">
        <f t="shared" si="232"/>
        <v>60133937.950000003</v>
      </c>
      <c r="BR196" s="48">
        <f t="shared" si="232"/>
        <v>43060333.82</v>
      </c>
      <c r="BS196" s="48">
        <f t="shared" si="232"/>
        <v>12017839.199999999</v>
      </c>
      <c r="BT196" s="48">
        <f t="shared" si="232"/>
        <v>4853423.34</v>
      </c>
      <c r="BU196" s="48">
        <f t="shared" si="232"/>
        <v>4811761.88</v>
      </c>
      <c r="BV196" s="48">
        <f t="shared" si="232"/>
        <v>12687808.380000001</v>
      </c>
      <c r="BW196" s="48">
        <f t="shared" si="232"/>
        <v>19150731.16</v>
      </c>
      <c r="BX196" s="48">
        <f t="shared" si="232"/>
        <v>1713431.64</v>
      </c>
      <c r="BY196" s="48">
        <f t="shared" si="232"/>
        <v>5407891.2199999997</v>
      </c>
      <c r="BZ196" s="48">
        <f t="shared" si="232"/>
        <v>2995161.77</v>
      </c>
      <c r="CA196" s="48">
        <f t="shared" si="232"/>
        <v>2737142.54</v>
      </c>
      <c r="CB196" s="48">
        <f t="shared" si="232"/>
        <v>747444476.22000003</v>
      </c>
      <c r="CC196" s="48">
        <f t="shared" si="232"/>
        <v>2609559.23</v>
      </c>
      <c r="CD196" s="48">
        <f t="shared" si="232"/>
        <v>994564.52</v>
      </c>
      <c r="CE196" s="48">
        <f t="shared" si="232"/>
        <v>2438334.25</v>
      </c>
      <c r="CF196" s="48">
        <f t="shared" si="232"/>
        <v>1897261.73</v>
      </c>
      <c r="CG196" s="48">
        <f t="shared" si="232"/>
        <v>3059667.76</v>
      </c>
      <c r="CH196" s="48">
        <f t="shared" si="232"/>
        <v>1840070.42</v>
      </c>
      <c r="CI196" s="48">
        <f t="shared" si="232"/>
        <v>7109255.5499999998</v>
      </c>
      <c r="CJ196" s="48">
        <f t="shared" si="232"/>
        <v>9868104.0199999996</v>
      </c>
      <c r="CK196" s="48">
        <f t="shared" si="232"/>
        <v>53319327.159999996</v>
      </c>
      <c r="CL196" s="48">
        <f t="shared" si="232"/>
        <v>13909773.550000001</v>
      </c>
      <c r="CM196" s="48">
        <f t="shared" si="232"/>
        <v>8821899.7400000002</v>
      </c>
      <c r="CN196" s="48">
        <f t="shared" si="232"/>
        <v>284244152.63</v>
      </c>
      <c r="CO196" s="48">
        <f t="shared" si="232"/>
        <v>137630311.30000001</v>
      </c>
      <c r="CP196" s="48">
        <f t="shared" si="232"/>
        <v>10606347.289999999</v>
      </c>
      <c r="CQ196" s="48">
        <f t="shared" si="232"/>
        <v>9855205.6799999997</v>
      </c>
      <c r="CR196" s="48">
        <f t="shared" si="232"/>
        <v>2809105.99</v>
      </c>
      <c r="CS196" s="48">
        <f t="shared" si="232"/>
        <v>4058024.84</v>
      </c>
      <c r="CT196" s="48">
        <f t="shared" si="232"/>
        <v>1917516.5</v>
      </c>
      <c r="CU196" s="48">
        <f t="shared" si="232"/>
        <v>4190877.92</v>
      </c>
      <c r="CV196" s="48">
        <f t="shared" si="232"/>
        <v>899543.77</v>
      </c>
      <c r="CW196" s="48">
        <f t="shared" si="232"/>
        <v>2900976.26</v>
      </c>
      <c r="CX196" s="48">
        <f t="shared" si="232"/>
        <v>4995271.13</v>
      </c>
      <c r="CY196" s="48">
        <f t="shared" si="232"/>
        <v>969980.56</v>
      </c>
      <c r="CZ196" s="48">
        <f t="shared" si="232"/>
        <v>19882442.989999998</v>
      </c>
      <c r="DA196" s="48">
        <f t="shared" si="232"/>
        <v>2872825.74</v>
      </c>
      <c r="DB196" s="48">
        <f t="shared" si="232"/>
        <v>3799325.08</v>
      </c>
      <c r="DC196" s="48">
        <f t="shared" si="232"/>
        <v>2513908.5099999998</v>
      </c>
      <c r="DD196" s="48">
        <f t="shared" si="232"/>
        <v>2653493.64</v>
      </c>
      <c r="DE196" s="48">
        <f t="shared" si="232"/>
        <v>4524278.75</v>
      </c>
      <c r="DF196" s="48">
        <f t="shared" si="232"/>
        <v>195526755.83000001</v>
      </c>
      <c r="DG196" s="48">
        <f t="shared" si="232"/>
        <v>1689826.04</v>
      </c>
      <c r="DH196" s="48">
        <f t="shared" si="232"/>
        <v>19241471.870000001</v>
      </c>
      <c r="DI196" s="48">
        <f t="shared" si="232"/>
        <v>25048301.460000001</v>
      </c>
      <c r="DJ196" s="48">
        <f t="shared" si="232"/>
        <v>6749545.3700000001</v>
      </c>
      <c r="DK196" s="48">
        <f t="shared" si="232"/>
        <v>4889209.2699999996</v>
      </c>
      <c r="DL196" s="48">
        <f t="shared" si="232"/>
        <v>56092143.859999999</v>
      </c>
      <c r="DM196" s="48">
        <f t="shared" si="232"/>
        <v>3921518.22</v>
      </c>
      <c r="DN196" s="48">
        <f t="shared" si="232"/>
        <v>14148780.35</v>
      </c>
      <c r="DO196" s="48">
        <f t="shared" si="232"/>
        <v>31854010.510000002</v>
      </c>
      <c r="DP196" s="48">
        <f t="shared" si="232"/>
        <v>3088792.95</v>
      </c>
      <c r="DQ196" s="48">
        <f t="shared" si="232"/>
        <v>6627861.3499999996</v>
      </c>
      <c r="DR196" s="48">
        <f t="shared" si="232"/>
        <v>14292155.84</v>
      </c>
      <c r="DS196" s="48">
        <f t="shared" si="232"/>
        <v>8219651.3600000003</v>
      </c>
      <c r="DT196" s="48">
        <f t="shared" si="232"/>
        <v>2397099.73</v>
      </c>
      <c r="DU196" s="48">
        <f t="shared" si="232"/>
        <v>4352085.2300000004</v>
      </c>
      <c r="DV196" s="48">
        <f t="shared" si="232"/>
        <v>3037634.01</v>
      </c>
      <c r="DW196" s="48">
        <f t="shared" si="232"/>
        <v>3995964.76</v>
      </c>
      <c r="DX196" s="48">
        <f t="shared" si="232"/>
        <v>2944669.64</v>
      </c>
      <c r="DY196" s="48">
        <f t="shared" si="232"/>
        <v>4419720.2300000004</v>
      </c>
      <c r="DZ196" s="48">
        <f t="shared" si="232"/>
        <v>8559794.8900000006</v>
      </c>
      <c r="EA196" s="48">
        <f t="shared" ref="EA196:FX196" si="233">ROUND((EA192)*(1+EA193+EA194),2)</f>
        <v>6716455.9800000004</v>
      </c>
      <c r="EB196" s="48">
        <f t="shared" si="233"/>
        <v>5839925.5599999996</v>
      </c>
      <c r="EC196" s="48">
        <f t="shared" si="233"/>
        <v>3725803.41</v>
      </c>
      <c r="ED196" s="48">
        <f t="shared" si="233"/>
        <v>20190844.02</v>
      </c>
      <c r="EE196" s="48">
        <f t="shared" si="233"/>
        <v>2856621.45</v>
      </c>
      <c r="EF196" s="48">
        <f t="shared" si="233"/>
        <v>14228655.890000001</v>
      </c>
      <c r="EG196" s="48">
        <f t="shared" si="233"/>
        <v>3426314.35</v>
      </c>
      <c r="EH196" s="48">
        <f t="shared" si="233"/>
        <v>3009082.25</v>
      </c>
      <c r="EI196" s="48">
        <f t="shared" si="233"/>
        <v>155876353.24000001</v>
      </c>
      <c r="EJ196" s="48">
        <f t="shared" si="233"/>
        <v>88104782.290000007</v>
      </c>
      <c r="EK196" s="48">
        <f t="shared" si="233"/>
        <v>6977680.5999999996</v>
      </c>
      <c r="EL196" s="48">
        <f t="shared" si="233"/>
        <v>4778459.5</v>
      </c>
      <c r="EM196" s="48">
        <f t="shared" si="233"/>
        <v>4615447.4400000004</v>
      </c>
      <c r="EN196" s="48">
        <f t="shared" si="233"/>
        <v>10687540.49</v>
      </c>
      <c r="EO196" s="48">
        <f t="shared" si="233"/>
        <v>4097908.17</v>
      </c>
      <c r="EP196" s="48">
        <f t="shared" si="233"/>
        <v>4662721.57</v>
      </c>
      <c r="EQ196" s="48">
        <f t="shared" si="233"/>
        <v>25943583.370000001</v>
      </c>
      <c r="ER196" s="48">
        <f t="shared" si="233"/>
        <v>4175444.51</v>
      </c>
      <c r="ES196" s="48">
        <f t="shared" si="233"/>
        <v>2326055.1</v>
      </c>
      <c r="ET196" s="48">
        <f t="shared" si="233"/>
        <v>3672415.19</v>
      </c>
      <c r="EU196" s="48">
        <f t="shared" si="233"/>
        <v>6879624.4500000002</v>
      </c>
      <c r="EV196" s="48">
        <f t="shared" si="233"/>
        <v>1349013.32</v>
      </c>
      <c r="EW196" s="48">
        <f t="shared" si="233"/>
        <v>11517873.35</v>
      </c>
      <c r="EX196" s="48">
        <f t="shared" si="233"/>
        <v>3146670.07</v>
      </c>
      <c r="EY196" s="48">
        <f t="shared" si="233"/>
        <v>5037042.84</v>
      </c>
      <c r="EZ196" s="48">
        <f t="shared" si="233"/>
        <v>2304761.04</v>
      </c>
      <c r="FA196" s="48">
        <f t="shared" si="233"/>
        <v>34306344.530000001</v>
      </c>
      <c r="FB196" s="48">
        <f t="shared" si="233"/>
        <v>4508963.13</v>
      </c>
      <c r="FC196" s="48">
        <f t="shared" si="233"/>
        <v>20575473.91</v>
      </c>
      <c r="FD196" s="48">
        <f t="shared" si="233"/>
        <v>4292892.49</v>
      </c>
      <c r="FE196" s="48">
        <f t="shared" si="233"/>
        <v>1883700.14</v>
      </c>
      <c r="FF196" s="48">
        <f t="shared" si="233"/>
        <v>3186959.29</v>
      </c>
      <c r="FG196" s="48">
        <f t="shared" si="233"/>
        <v>2086015.89</v>
      </c>
      <c r="FH196" s="48">
        <f t="shared" si="233"/>
        <v>1685528.81</v>
      </c>
      <c r="FI196" s="48">
        <f t="shared" si="233"/>
        <v>17416221.559999999</v>
      </c>
      <c r="FJ196" s="48">
        <f t="shared" si="233"/>
        <v>18192314.550000001</v>
      </c>
      <c r="FK196" s="48">
        <f t="shared" si="233"/>
        <v>22238314.620000001</v>
      </c>
      <c r="FL196" s="48">
        <f t="shared" si="233"/>
        <v>65928854.829999998</v>
      </c>
      <c r="FM196" s="48">
        <f t="shared" si="233"/>
        <v>35348665.609999999</v>
      </c>
      <c r="FN196" s="48">
        <f t="shared" si="233"/>
        <v>205401855.58000001</v>
      </c>
      <c r="FO196" s="48">
        <f t="shared" si="233"/>
        <v>10920488.26</v>
      </c>
      <c r="FP196" s="48">
        <f t="shared" si="233"/>
        <v>22994598.510000002</v>
      </c>
      <c r="FQ196" s="48">
        <f t="shared" si="233"/>
        <v>9254790.2400000002</v>
      </c>
      <c r="FR196" s="48">
        <f t="shared" si="233"/>
        <v>2745598.68</v>
      </c>
      <c r="FS196" s="48">
        <f t="shared" si="233"/>
        <v>3003975</v>
      </c>
      <c r="FT196" s="49">
        <f t="shared" si="233"/>
        <v>1444219.55</v>
      </c>
      <c r="FU196" s="48">
        <f t="shared" si="233"/>
        <v>8535796.5199999996</v>
      </c>
      <c r="FV196" s="48">
        <f t="shared" si="233"/>
        <v>7237872.8899999997</v>
      </c>
      <c r="FW196" s="48">
        <f t="shared" si="233"/>
        <v>3033866.95</v>
      </c>
      <c r="FX196" s="48">
        <f t="shared" si="233"/>
        <v>1218336.52</v>
      </c>
      <c r="FY196" s="31"/>
      <c r="FZ196" s="48">
        <f>SUM(C196:FX196)</f>
        <v>8308620092.5000038</v>
      </c>
      <c r="GA196" s="48"/>
      <c r="GB196" s="48"/>
      <c r="GC196" s="48"/>
      <c r="GD196" s="48"/>
      <c r="GE196" s="4"/>
      <c r="GF196" s="4"/>
      <c r="GG196" s="4"/>
      <c r="GH196" s="4"/>
      <c r="GI196" s="4"/>
      <c r="GJ196" s="4"/>
      <c r="GK196" s="4"/>
      <c r="GL196" s="4"/>
      <c r="GM196" s="4"/>
    </row>
    <row r="197" spans="1:195" x14ac:dyDescent="0.25">
      <c r="A197" s="6"/>
      <c r="B197" s="13" t="s">
        <v>543</v>
      </c>
      <c r="C197" s="48"/>
      <c r="D197" s="48"/>
      <c r="E197" s="48"/>
      <c r="F197" s="48"/>
      <c r="G197" s="48"/>
      <c r="H197" s="48"/>
      <c r="I197" s="48"/>
      <c r="J197" s="48"/>
      <c r="K197" s="48"/>
      <c r="L197" s="48"/>
      <c r="M197" s="48"/>
      <c r="N197" s="48"/>
      <c r="O197" s="48"/>
      <c r="P197" s="48"/>
      <c r="Q197" s="48"/>
      <c r="R197" s="48"/>
      <c r="S197" s="48"/>
      <c r="T197" s="48"/>
      <c r="U197" s="48"/>
      <c r="V197" s="48"/>
      <c r="W197" s="49"/>
      <c r="X197" s="48"/>
      <c r="Y197" s="48"/>
      <c r="Z197" s="48"/>
      <c r="AA197" s="48"/>
      <c r="AB197" s="48"/>
      <c r="AC197" s="48"/>
      <c r="AD197" s="48"/>
      <c r="AE197" s="48"/>
      <c r="AF197" s="48"/>
      <c r="AG197" s="48"/>
      <c r="AH197" s="48"/>
      <c r="AI197" s="48"/>
      <c r="AJ197" s="48"/>
      <c r="AK197" s="48"/>
      <c r="AL197" s="48"/>
      <c r="AM197" s="48"/>
      <c r="AN197" s="48"/>
      <c r="AO197" s="48"/>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8"/>
      <c r="BL197" s="48"/>
      <c r="BM197" s="48"/>
      <c r="BN197" s="48"/>
      <c r="BO197" s="48"/>
      <c r="BP197" s="48"/>
      <c r="BQ197" s="48"/>
      <c r="BR197" s="48"/>
      <c r="BS197" s="48"/>
      <c r="BT197" s="48"/>
      <c r="BU197" s="48"/>
      <c r="BV197" s="48"/>
      <c r="BW197" s="48"/>
      <c r="BX197" s="48"/>
      <c r="BY197" s="48"/>
      <c r="BZ197" s="48"/>
      <c r="CA197" s="48"/>
      <c r="CB197" s="48"/>
      <c r="CC197" s="48"/>
      <c r="CD197" s="48"/>
      <c r="CE197" s="48"/>
      <c r="CF197" s="48"/>
      <c r="CG197" s="48"/>
      <c r="CH197" s="48"/>
      <c r="CI197" s="48"/>
      <c r="CJ197" s="48"/>
      <c r="CK197" s="48"/>
      <c r="CL197" s="48"/>
      <c r="CM197" s="48"/>
      <c r="CN197" s="48"/>
      <c r="CO197" s="48"/>
      <c r="CP197" s="48"/>
      <c r="CQ197" s="48"/>
      <c r="CR197" s="48"/>
      <c r="CS197" s="48"/>
      <c r="CT197" s="48"/>
      <c r="CU197" s="48"/>
      <c r="CV197" s="48"/>
      <c r="CW197" s="48"/>
      <c r="CX197" s="48"/>
      <c r="CY197" s="48"/>
      <c r="CZ197" s="48"/>
      <c r="DA197" s="48"/>
      <c r="DB197" s="48"/>
      <c r="DC197" s="48"/>
      <c r="DD197" s="48"/>
      <c r="DE197" s="48"/>
      <c r="DF197" s="48"/>
      <c r="DG197" s="48"/>
      <c r="DH197" s="48"/>
      <c r="DI197" s="48"/>
      <c r="DJ197" s="48"/>
      <c r="DK197" s="48"/>
      <c r="DL197" s="48"/>
      <c r="DM197" s="48"/>
      <c r="DN197" s="48"/>
      <c r="DO197" s="48"/>
      <c r="DP197" s="48"/>
      <c r="DQ197" s="48"/>
      <c r="DR197" s="48"/>
      <c r="DS197" s="48"/>
      <c r="DT197" s="48"/>
      <c r="DU197" s="48"/>
      <c r="DV197" s="48"/>
      <c r="DW197" s="48"/>
      <c r="DX197" s="48"/>
      <c r="DY197" s="48"/>
      <c r="DZ197" s="48"/>
      <c r="EA197" s="48"/>
      <c r="EB197" s="48"/>
      <c r="EC197" s="48"/>
      <c r="ED197" s="48"/>
      <c r="EE197" s="48"/>
      <c r="EF197" s="48"/>
      <c r="EG197" s="48"/>
      <c r="EH197" s="48"/>
      <c r="EI197" s="48"/>
      <c r="EJ197" s="48"/>
      <c r="EK197" s="48"/>
      <c r="EL197" s="48"/>
      <c r="EM197" s="48"/>
      <c r="EN197" s="48"/>
      <c r="EO197" s="48"/>
      <c r="EP197" s="48"/>
      <c r="EQ197" s="48"/>
      <c r="ER197" s="48"/>
      <c r="ES197" s="48"/>
      <c r="ET197" s="48"/>
      <c r="EU197" s="48"/>
      <c r="EV197" s="48"/>
      <c r="EW197" s="48"/>
      <c r="EX197" s="48"/>
      <c r="EY197" s="48"/>
      <c r="EZ197" s="48"/>
      <c r="FA197" s="48"/>
      <c r="FB197" s="48"/>
      <c r="FC197" s="48"/>
      <c r="FD197" s="48"/>
      <c r="FE197" s="48"/>
      <c r="FF197" s="48"/>
      <c r="FG197" s="48"/>
      <c r="FH197" s="48"/>
      <c r="FI197" s="48"/>
      <c r="FJ197" s="48"/>
      <c r="FK197" s="48"/>
      <c r="FL197" s="48"/>
      <c r="FM197" s="48"/>
      <c r="FN197" s="48"/>
      <c r="FO197" s="48"/>
      <c r="FP197" s="48"/>
      <c r="FQ197" s="48"/>
      <c r="FR197" s="48"/>
      <c r="FS197" s="48"/>
      <c r="FT197" s="49"/>
      <c r="FU197" s="48"/>
      <c r="FV197" s="48"/>
      <c r="FW197" s="48"/>
      <c r="FX197" s="48"/>
      <c r="FY197" s="48"/>
      <c r="FZ197" s="48"/>
      <c r="GA197" s="48"/>
      <c r="GB197" s="53"/>
      <c r="GC197" s="53"/>
      <c r="GD197" s="53"/>
      <c r="GE197" s="80"/>
      <c r="GF197" s="80"/>
      <c r="GG197" s="4"/>
      <c r="GH197" s="4"/>
      <c r="GI197" s="4"/>
      <c r="GJ197" s="4"/>
      <c r="GK197" s="4"/>
      <c r="GL197" s="4"/>
      <c r="GM197" s="4"/>
    </row>
    <row r="198" spans="1:195" x14ac:dyDescent="0.25">
      <c r="A198" s="6"/>
      <c r="B198" s="13"/>
      <c r="C198" s="48"/>
      <c r="D198" s="48"/>
      <c r="E198" s="48"/>
      <c r="F198" s="48"/>
      <c r="G198" s="48"/>
      <c r="H198" s="48"/>
      <c r="I198" s="48"/>
      <c r="J198" s="48"/>
      <c r="K198" s="48"/>
      <c r="L198" s="48"/>
      <c r="M198" s="48"/>
      <c r="N198" s="48"/>
      <c r="O198" s="48"/>
      <c r="P198" s="48"/>
      <c r="Q198" s="48"/>
      <c r="R198" s="48"/>
      <c r="S198" s="48"/>
      <c r="T198" s="48"/>
      <c r="U198" s="48"/>
      <c r="V198" s="48"/>
      <c r="W198" s="49"/>
      <c r="X198" s="48"/>
      <c r="Y198" s="48"/>
      <c r="Z198" s="48"/>
      <c r="AA198" s="48"/>
      <c r="AB198" s="48"/>
      <c r="AC198" s="48"/>
      <c r="AD198" s="48"/>
      <c r="AE198" s="48"/>
      <c r="AF198" s="48"/>
      <c r="AG198" s="48"/>
      <c r="AH198" s="48"/>
      <c r="AI198" s="48"/>
      <c r="AJ198" s="48"/>
      <c r="AK198" s="48"/>
      <c r="AL198" s="48"/>
      <c r="AM198" s="48"/>
      <c r="AN198" s="48"/>
      <c r="AO198" s="48"/>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8"/>
      <c r="BL198" s="48"/>
      <c r="BM198" s="48"/>
      <c r="BN198" s="48"/>
      <c r="BO198" s="48"/>
      <c r="BP198" s="48"/>
      <c r="BQ198" s="48"/>
      <c r="BR198" s="48"/>
      <c r="BS198" s="48"/>
      <c r="BT198" s="48"/>
      <c r="BU198" s="48"/>
      <c r="BV198" s="48"/>
      <c r="BW198" s="48"/>
      <c r="BX198" s="48"/>
      <c r="BY198" s="48"/>
      <c r="BZ198" s="48"/>
      <c r="CA198" s="48"/>
      <c r="CB198" s="48"/>
      <c r="CC198" s="48"/>
      <c r="CD198" s="48"/>
      <c r="CE198" s="48"/>
      <c r="CF198" s="48"/>
      <c r="CG198" s="48"/>
      <c r="CH198" s="48"/>
      <c r="CI198" s="48"/>
      <c r="CJ198" s="48"/>
      <c r="CK198" s="48"/>
      <c r="CL198" s="48"/>
      <c r="CM198" s="48"/>
      <c r="CN198" s="48"/>
      <c r="CO198" s="48"/>
      <c r="CP198" s="48"/>
      <c r="CQ198" s="48"/>
      <c r="CR198" s="48"/>
      <c r="CS198" s="48"/>
      <c r="CT198" s="48"/>
      <c r="CU198" s="48"/>
      <c r="CV198" s="48"/>
      <c r="CW198" s="48"/>
      <c r="CX198" s="48"/>
      <c r="CY198" s="48"/>
      <c r="CZ198" s="48"/>
      <c r="DA198" s="48"/>
      <c r="DB198" s="48"/>
      <c r="DC198" s="48"/>
      <c r="DD198" s="48"/>
      <c r="DE198" s="48"/>
      <c r="DF198" s="48"/>
      <c r="DG198" s="48"/>
      <c r="DH198" s="48"/>
      <c r="DI198" s="48"/>
      <c r="DJ198" s="48"/>
      <c r="DK198" s="48"/>
      <c r="DL198" s="48"/>
      <c r="DM198" s="48"/>
      <c r="DN198" s="48"/>
      <c r="DO198" s="48"/>
      <c r="DP198" s="48"/>
      <c r="DQ198" s="48"/>
      <c r="DR198" s="48"/>
      <c r="DS198" s="48"/>
      <c r="DT198" s="48"/>
      <c r="DU198" s="48"/>
      <c r="DV198" s="48"/>
      <c r="DW198" s="48"/>
      <c r="DX198" s="48"/>
      <c r="DY198" s="48"/>
      <c r="DZ198" s="48"/>
      <c r="EA198" s="48"/>
      <c r="EB198" s="48"/>
      <c r="EC198" s="48"/>
      <c r="ED198" s="48"/>
      <c r="EE198" s="48"/>
      <c r="EF198" s="48"/>
      <c r="EG198" s="48"/>
      <c r="EH198" s="48"/>
      <c r="EI198" s="48"/>
      <c r="EJ198" s="48"/>
      <c r="EK198" s="48"/>
      <c r="EL198" s="48"/>
      <c r="EM198" s="48"/>
      <c r="EN198" s="48"/>
      <c r="EO198" s="48"/>
      <c r="EP198" s="48"/>
      <c r="EQ198" s="48"/>
      <c r="ER198" s="48"/>
      <c r="ES198" s="48"/>
      <c r="ET198" s="48"/>
      <c r="EU198" s="48"/>
      <c r="EV198" s="48"/>
      <c r="EW198" s="48"/>
      <c r="EX198" s="48"/>
      <c r="EY198" s="48"/>
      <c r="EZ198" s="48"/>
      <c r="FA198" s="48"/>
      <c r="FB198" s="48"/>
      <c r="FC198" s="48"/>
      <c r="FD198" s="48"/>
      <c r="FE198" s="48"/>
      <c r="FF198" s="48"/>
      <c r="FG198" s="48"/>
      <c r="FH198" s="48"/>
      <c r="FI198" s="48"/>
      <c r="FJ198" s="48"/>
      <c r="FK198" s="48"/>
      <c r="FL198" s="48"/>
      <c r="FM198" s="48"/>
      <c r="FN198" s="48"/>
      <c r="FO198" s="48"/>
      <c r="FP198" s="48"/>
      <c r="FQ198" s="48"/>
      <c r="FR198" s="48"/>
      <c r="FS198" s="48"/>
      <c r="FT198" s="49"/>
      <c r="FU198" s="48"/>
      <c r="FV198" s="48"/>
      <c r="FW198" s="48"/>
      <c r="FX198" s="48"/>
      <c r="FY198" s="48"/>
      <c r="FZ198" s="48"/>
      <c r="GA198" s="48"/>
      <c r="GB198" s="48"/>
      <c r="GC198" s="48"/>
      <c r="GD198" s="48"/>
      <c r="GE198" s="4"/>
      <c r="GF198" s="4"/>
      <c r="GG198" s="4"/>
      <c r="GH198" s="4"/>
      <c r="GI198" s="4"/>
      <c r="GJ198" s="4"/>
      <c r="GK198" s="4"/>
      <c r="GL198" s="4"/>
      <c r="GM198" s="4"/>
    </row>
    <row r="199" spans="1:195" ht="15.6" x14ac:dyDescent="0.3">
      <c r="A199" s="6"/>
      <c r="B199" s="47" t="s">
        <v>544</v>
      </c>
      <c r="C199" s="48"/>
      <c r="D199" s="48"/>
      <c r="E199" s="48"/>
      <c r="F199" s="48"/>
      <c r="G199" s="48"/>
      <c r="H199" s="48"/>
      <c r="I199" s="48"/>
      <c r="J199" s="48"/>
      <c r="K199" s="48"/>
      <c r="L199" s="48"/>
      <c r="M199" s="48"/>
      <c r="N199" s="48"/>
      <c r="O199" s="48"/>
      <c r="P199" s="48"/>
      <c r="Q199" s="48"/>
      <c r="R199" s="48"/>
      <c r="S199" s="48"/>
      <c r="T199" s="48"/>
      <c r="U199" s="48"/>
      <c r="V199" s="48"/>
      <c r="W199" s="49"/>
      <c r="X199" s="48"/>
      <c r="Y199" s="48"/>
      <c r="Z199" s="48"/>
      <c r="AA199" s="48"/>
      <c r="AB199" s="48"/>
      <c r="AC199" s="48"/>
      <c r="AD199" s="48"/>
      <c r="AE199" s="48"/>
      <c r="AF199" s="48"/>
      <c r="AG199" s="48"/>
      <c r="AH199" s="48"/>
      <c r="AI199" s="48"/>
      <c r="AJ199" s="48"/>
      <c r="AK199" s="48"/>
      <c r="AL199" s="48"/>
      <c r="AM199" s="48"/>
      <c r="AN199" s="48"/>
      <c r="AO199" s="48"/>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c r="BT199" s="48"/>
      <c r="BU199" s="48"/>
      <c r="BV199" s="48"/>
      <c r="BW199" s="48"/>
      <c r="BX199" s="48"/>
      <c r="BY199" s="48"/>
      <c r="BZ199" s="48"/>
      <c r="CA199" s="48"/>
      <c r="CB199" s="48"/>
      <c r="CC199" s="48"/>
      <c r="CD199" s="48"/>
      <c r="CE199" s="48"/>
      <c r="CF199" s="48"/>
      <c r="CG199" s="48"/>
      <c r="CH199" s="48"/>
      <c r="CI199" s="48"/>
      <c r="CJ199" s="48"/>
      <c r="CK199" s="48"/>
      <c r="CL199" s="48"/>
      <c r="CM199" s="48"/>
      <c r="CN199" s="48"/>
      <c r="CO199" s="48"/>
      <c r="CP199" s="48"/>
      <c r="CQ199" s="48"/>
      <c r="CR199" s="48"/>
      <c r="CS199" s="48"/>
      <c r="CT199" s="48"/>
      <c r="CU199" s="48"/>
      <c r="CV199" s="48"/>
      <c r="CW199" s="48"/>
      <c r="CX199" s="48"/>
      <c r="CY199" s="48"/>
      <c r="CZ199" s="48"/>
      <c r="DA199" s="48"/>
      <c r="DB199" s="48"/>
      <c r="DC199" s="48"/>
      <c r="DD199" s="48"/>
      <c r="DE199" s="48"/>
      <c r="DF199" s="48"/>
      <c r="DG199" s="48"/>
      <c r="DH199" s="48"/>
      <c r="DI199" s="48"/>
      <c r="DJ199" s="48"/>
      <c r="DK199" s="48"/>
      <c r="DL199" s="48"/>
      <c r="DM199" s="48"/>
      <c r="DN199" s="48"/>
      <c r="DO199" s="48"/>
      <c r="DP199" s="48"/>
      <c r="DQ199" s="48"/>
      <c r="DR199" s="48"/>
      <c r="DS199" s="48"/>
      <c r="DT199" s="48"/>
      <c r="DU199" s="48"/>
      <c r="DV199" s="48"/>
      <c r="DW199" s="48"/>
      <c r="DX199" s="48"/>
      <c r="DY199" s="48"/>
      <c r="DZ199" s="48"/>
      <c r="EA199" s="48"/>
      <c r="EB199" s="48"/>
      <c r="EC199" s="48"/>
      <c r="ED199" s="48"/>
      <c r="EE199" s="48"/>
      <c r="EF199" s="48"/>
      <c r="EG199" s="48"/>
      <c r="EH199" s="48"/>
      <c r="EI199" s="48"/>
      <c r="EJ199" s="48"/>
      <c r="EK199" s="48"/>
      <c r="EL199" s="48"/>
      <c r="EM199" s="48"/>
      <c r="EN199" s="48"/>
      <c r="EO199" s="48"/>
      <c r="EP199" s="48"/>
      <c r="EQ199" s="48"/>
      <c r="ER199" s="48"/>
      <c r="ES199" s="48"/>
      <c r="ET199" s="48"/>
      <c r="EU199" s="48"/>
      <c r="EV199" s="48"/>
      <c r="EW199" s="48"/>
      <c r="EX199" s="48"/>
      <c r="EY199" s="48"/>
      <c r="EZ199" s="48"/>
      <c r="FA199" s="48"/>
      <c r="FB199" s="48"/>
      <c r="FC199" s="48"/>
      <c r="FD199" s="48"/>
      <c r="FE199" s="48"/>
      <c r="FF199" s="48"/>
      <c r="FG199" s="48"/>
      <c r="FH199" s="48"/>
      <c r="FI199" s="48"/>
      <c r="FJ199" s="48"/>
      <c r="FK199" s="48"/>
      <c r="FL199" s="48"/>
      <c r="FM199" s="48"/>
      <c r="FN199" s="48"/>
      <c r="FO199" s="48"/>
      <c r="FP199" s="48"/>
      <c r="FQ199" s="48"/>
      <c r="FR199" s="48"/>
      <c r="FS199" s="48"/>
      <c r="FT199" s="49"/>
      <c r="FU199" s="48"/>
      <c r="FV199" s="48"/>
      <c r="FW199" s="48"/>
      <c r="FX199" s="48"/>
      <c r="FY199" s="48"/>
      <c r="FZ199" s="48"/>
      <c r="GA199" s="48"/>
      <c r="GB199" s="48"/>
      <c r="GC199" s="48"/>
      <c r="GD199" s="48"/>
      <c r="GE199" s="4"/>
      <c r="GF199" s="4"/>
      <c r="GG199" s="4"/>
      <c r="GH199" s="4"/>
      <c r="GI199" s="4"/>
      <c r="GJ199" s="4"/>
      <c r="GK199" s="4"/>
      <c r="GL199" s="4"/>
      <c r="GM199" s="4"/>
    </row>
    <row r="200" spans="1:195" x14ac:dyDescent="0.25">
      <c r="A200" s="2" t="s">
        <v>545</v>
      </c>
      <c r="B200" s="13" t="s">
        <v>546</v>
      </c>
      <c r="C200" s="48">
        <f t="shared" ref="C200:BN200" si="234">ROUND(C39,2)</f>
        <v>8917.51</v>
      </c>
      <c r="D200" s="48">
        <f t="shared" si="234"/>
        <v>8917.51</v>
      </c>
      <c r="E200" s="48">
        <f t="shared" si="234"/>
        <v>8917.51</v>
      </c>
      <c r="F200" s="48">
        <f t="shared" si="234"/>
        <v>8917.51</v>
      </c>
      <c r="G200" s="48">
        <f t="shared" si="234"/>
        <v>8917.51</v>
      </c>
      <c r="H200" s="48">
        <f t="shared" si="234"/>
        <v>8917.51</v>
      </c>
      <c r="I200" s="48">
        <f t="shared" si="234"/>
        <v>8917.51</v>
      </c>
      <c r="J200" s="48">
        <f t="shared" si="234"/>
        <v>8917.51</v>
      </c>
      <c r="K200" s="48">
        <f t="shared" si="234"/>
        <v>8917.51</v>
      </c>
      <c r="L200" s="48">
        <f t="shared" si="234"/>
        <v>8917.51</v>
      </c>
      <c r="M200" s="48">
        <f t="shared" si="234"/>
        <v>8917.51</v>
      </c>
      <c r="N200" s="48">
        <f t="shared" si="234"/>
        <v>8917.51</v>
      </c>
      <c r="O200" s="48">
        <f t="shared" si="234"/>
        <v>8917.51</v>
      </c>
      <c r="P200" s="48">
        <f t="shared" si="234"/>
        <v>8917.51</v>
      </c>
      <c r="Q200" s="48">
        <f t="shared" si="234"/>
        <v>8917.51</v>
      </c>
      <c r="R200" s="48">
        <f t="shared" si="234"/>
        <v>8917.51</v>
      </c>
      <c r="S200" s="48">
        <f t="shared" si="234"/>
        <v>8917.51</v>
      </c>
      <c r="T200" s="48">
        <f t="shared" si="234"/>
        <v>8917.51</v>
      </c>
      <c r="U200" s="48">
        <f t="shared" si="234"/>
        <v>8917.51</v>
      </c>
      <c r="V200" s="48">
        <f t="shared" si="234"/>
        <v>8917.51</v>
      </c>
      <c r="W200" s="48">
        <f t="shared" si="234"/>
        <v>8917.51</v>
      </c>
      <c r="X200" s="48">
        <f t="shared" si="234"/>
        <v>8917.51</v>
      </c>
      <c r="Y200" s="48">
        <f t="shared" si="234"/>
        <v>8917.51</v>
      </c>
      <c r="Z200" s="48">
        <f t="shared" si="234"/>
        <v>8917.51</v>
      </c>
      <c r="AA200" s="48">
        <f t="shared" si="234"/>
        <v>8917.51</v>
      </c>
      <c r="AB200" s="48">
        <f t="shared" si="234"/>
        <v>8917.51</v>
      </c>
      <c r="AC200" s="48">
        <f t="shared" si="234"/>
        <v>8917.51</v>
      </c>
      <c r="AD200" s="48">
        <f t="shared" si="234"/>
        <v>8917.51</v>
      </c>
      <c r="AE200" s="48">
        <f t="shared" si="234"/>
        <v>8917.51</v>
      </c>
      <c r="AF200" s="48">
        <f t="shared" si="234"/>
        <v>8917.51</v>
      </c>
      <c r="AG200" s="48">
        <f t="shared" si="234"/>
        <v>8917.51</v>
      </c>
      <c r="AH200" s="48">
        <f t="shared" si="234"/>
        <v>8917.51</v>
      </c>
      <c r="AI200" s="48">
        <f t="shared" si="234"/>
        <v>8917.51</v>
      </c>
      <c r="AJ200" s="48">
        <f t="shared" si="234"/>
        <v>8917.51</v>
      </c>
      <c r="AK200" s="48">
        <f t="shared" si="234"/>
        <v>8917.51</v>
      </c>
      <c r="AL200" s="48">
        <f t="shared" si="234"/>
        <v>8917.51</v>
      </c>
      <c r="AM200" s="48">
        <f t="shared" si="234"/>
        <v>8917.51</v>
      </c>
      <c r="AN200" s="48">
        <f t="shared" si="234"/>
        <v>8917.51</v>
      </c>
      <c r="AO200" s="48">
        <f t="shared" si="234"/>
        <v>8917.51</v>
      </c>
      <c r="AP200" s="48">
        <f t="shared" si="234"/>
        <v>8917.51</v>
      </c>
      <c r="AQ200" s="48">
        <f t="shared" si="234"/>
        <v>8917.51</v>
      </c>
      <c r="AR200" s="48">
        <f t="shared" si="234"/>
        <v>8917.51</v>
      </c>
      <c r="AS200" s="48">
        <f t="shared" si="234"/>
        <v>8917.51</v>
      </c>
      <c r="AT200" s="48">
        <f t="shared" si="234"/>
        <v>8917.51</v>
      </c>
      <c r="AU200" s="48">
        <f t="shared" si="234"/>
        <v>8917.51</v>
      </c>
      <c r="AV200" s="48">
        <f t="shared" si="234"/>
        <v>8917.51</v>
      </c>
      <c r="AW200" s="48">
        <f t="shared" si="234"/>
        <v>8917.51</v>
      </c>
      <c r="AX200" s="48">
        <f t="shared" si="234"/>
        <v>8917.51</v>
      </c>
      <c r="AY200" s="48">
        <f t="shared" si="234"/>
        <v>8917.51</v>
      </c>
      <c r="AZ200" s="48">
        <f t="shared" si="234"/>
        <v>8917.51</v>
      </c>
      <c r="BA200" s="48">
        <f t="shared" si="234"/>
        <v>8917.51</v>
      </c>
      <c r="BB200" s="48">
        <f t="shared" si="234"/>
        <v>8917.51</v>
      </c>
      <c r="BC200" s="48">
        <f t="shared" si="234"/>
        <v>8917.51</v>
      </c>
      <c r="BD200" s="48">
        <f t="shared" si="234"/>
        <v>8917.51</v>
      </c>
      <c r="BE200" s="48">
        <f t="shared" si="234"/>
        <v>8917.51</v>
      </c>
      <c r="BF200" s="48">
        <f t="shared" si="234"/>
        <v>8917.51</v>
      </c>
      <c r="BG200" s="48">
        <f t="shared" si="234"/>
        <v>8917.51</v>
      </c>
      <c r="BH200" s="48">
        <f t="shared" si="234"/>
        <v>8917.51</v>
      </c>
      <c r="BI200" s="48">
        <f t="shared" si="234"/>
        <v>8917.51</v>
      </c>
      <c r="BJ200" s="48">
        <f t="shared" si="234"/>
        <v>8917.51</v>
      </c>
      <c r="BK200" s="48">
        <f t="shared" si="234"/>
        <v>8917.51</v>
      </c>
      <c r="BL200" s="48">
        <f t="shared" si="234"/>
        <v>8917.51</v>
      </c>
      <c r="BM200" s="48">
        <f t="shared" si="234"/>
        <v>8917.51</v>
      </c>
      <c r="BN200" s="48">
        <f t="shared" si="234"/>
        <v>8917.51</v>
      </c>
      <c r="BO200" s="48">
        <f t="shared" ref="BO200:DZ200" si="235">ROUND(BO39,2)</f>
        <v>8917.51</v>
      </c>
      <c r="BP200" s="48">
        <f t="shared" si="235"/>
        <v>8917.51</v>
      </c>
      <c r="BQ200" s="48">
        <f t="shared" si="235"/>
        <v>8917.51</v>
      </c>
      <c r="BR200" s="48">
        <f t="shared" si="235"/>
        <v>8917.51</v>
      </c>
      <c r="BS200" s="48">
        <f t="shared" si="235"/>
        <v>8917.51</v>
      </c>
      <c r="BT200" s="48">
        <f t="shared" si="235"/>
        <v>8917.51</v>
      </c>
      <c r="BU200" s="48">
        <f t="shared" si="235"/>
        <v>8917.51</v>
      </c>
      <c r="BV200" s="48">
        <f t="shared" si="235"/>
        <v>8917.51</v>
      </c>
      <c r="BW200" s="48">
        <f t="shared" si="235"/>
        <v>8917.51</v>
      </c>
      <c r="BX200" s="48">
        <f t="shared" si="235"/>
        <v>8917.51</v>
      </c>
      <c r="BY200" s="48">
        <f t="shared" si="235"/>
        <v>8917.51</v>
      </c>
      <c r="BZ200" s="48">
        <f t="shared" si="235"/>
        <v>8917.51</v>
      </c>
      <c r="CA200" s="48">
        <f t="shared" si="235"/>
        <v>8917.51</v>
      </c>
      <c r="CB200" s="48">
        <f t="shared" si="235"/>
        <v>8917.51</v>
      </c>
      <c r="CC200" s="48">
        <f t="shared" si="235"/>
        <v>8917.51</v>
      </c>
      <c r="CD200" s="48">
        <f t="shared" si="235"/>
        <v>8917.51</v>
      </c>
      <c r="CE200" s="48">
        <f t="shared" si="235"/>
        <v>8917.51</v>
      </c>
      <c r="CF200" s="48">
        <f t="shared" si="235"/>
        <v>8917.51</v>
      </c>
      <c r="CG200" s="48">
        <f t="shared" si="235"/>
        <v>8917.51</v>
      </c>
      <c r="CH200" s="48">
        <f t="shared" si="235"/>
        <v>8917.51</v>
      </c>
      <c r="CI200" s="48">
        <f t="shared" si="235"/>
        <v>8917.51</v>
      </c>
      <c r="CJ200" s="48">
        <f t="shared" si="235"/>
        <v>8917.51</v>
      </c>
      <c r="CK200" s="48">
        <f t="shared" si="235"/>
        <v>8917.51</v>
      </c>
      <c r="CL200" s="48">
        <f t="shared" si="235"/>
        <v>8917.51</v>
      </c>
      <c r="CM200" s="48">
        <f t="shared" si="235"/>
        <v>8917.51</v>
      </c>
      <c r="CN200" s="48">
        <f t="shared" si="235"/>
        <v>8917.51</v>
      </c>
      <c r="CO200" s="48">
        <f t="shared" si="235"/>
        <v>8917.51</v>
      </c>
      <c r="CP200" s="48">
        <f t="shared" si="235"/>
        <v>8917.51</v>
      </c>
      <c r="CQ200" s="48">
        <f t="shared" si="235"/>
        <v>8917.51</v>
      </c>
      <c r="CR200" s="48">
        <f t="shared" si="235"/>
        <v>8917.51</v>
      </c>
      <c r="CS200" s="48">
        <f t="shared" si="235"/>
        <v>8917.51</v>
      </c>
      <c r="CT200" s="48">
        <f t="shared" si="235"/>
        <v>8917.51</v>
      </c>
      <c r="CU200" s="48">
        <f t="shared" si="235"/>
        <v>8917.51</v>
      </c>
      <c r="CV200" s="48">
        <f t="shared" si="235"/>
        <v>8917.51</v>
      </c>
      <c r="CW200" s="48">
        <f t="shared" si="235"/>
        <v>8917.51</v>
      </c>
      <c r="CX200" s="48">
        <f t="shared" si="235"/>
        <v>8917.51</v>
      </c>
      <c r="CY200" s="48">
        <f t="shared" si="235"/>
        <v>8917.51</v>
      </c>
      <c r="CZ200" s="48">
        <f t="shared" si="235"/>
        <v>8917.51</v>
      </c>
      <c r="DA200" s="48">
        <f t="shared" si="235"/>
        <v>8917.51</v>
      </c>
      <c r="DB200" s="48">
        <f t="shared" si="235"/>
        <v>8917.51</v>
      </c>
      <c r="DC200" s="48">
        <f t="shared" si="235"/>
        <v>8917.51</v>
      </c>
      <c r="DD200" s="48">
        <f t="shared" si="235"/>
        <v>8917.51</v>
      </c>
      <c r="DE200" s="48">
        <f t="shared" si="235"/>
        <v>8917.51</v>
      </c>
      <c r="DF200" s="48">
        <f t="shared" si="235"/>
        <v>8917.51</v>
      </c>
      <c r="DG200" s="48">
        <f t="shared" si="235"/>
        <v>8917.51</v>
      </c>
      <c r="DH200" s="48">
        <f t="shared" si="235"/>
        <v>8917.51</v>
      </c>
      <c r="DI200" s="48">
        <f t="shared" si="235"/>
        <v>8917.51</v>
      </c>
      <c r="DJ200" s="48">
        <f t="shared" si="235"/>
        <v>8917.51</v>
      </c>
      <c r="DK200" s="48">
        <f t="shared" si="235"/>
        <v>8917.51</v>
      </c>
      <c r="DL200" s="48">
        <f t="shared" si="235"/>
        <v>8917.51</v>
      </c>
      <c r="DM200" s="48">
        <f t="shared" si="235"/>
        <v>8917.51</v>
      </c>
      <c r="DN200" s="48">
        <f t="shared" si="235"/>
        <v>8917.51</v>
      </c>
      <c r="DO200" s="48">
        <f t="shared" si="235"/>
        <v>8917.51</v>
      </c>
      <c r="DP200" s="48">
        <f t="shared" si="235"/>
        <v>8917.51</v>
      </c>
      <c r="DQ200" s="48">
        <f t="shared" si="235"/>
        <v>8917.51</v>
      </c>
      <c r="DR200" s="48">
        <f t="shared" si="235"/>
        <v>8917.51</v>
      </c>
      <c r="DS200" s="48">
        <f t="shared" si="235"/>
        <v>8917.51</v>
      </c>
      <c r="DT200" s="48">
        <f t="shared" si="235"/>
        <v>8917.51</v>
      </c>
      <c r="DU200" s="48">
        <f t="shared" si="235"/>
        <v>8917.51</v>
      </c>
      <c r="DV200" s="48">
        <f t="shared" si="235"/>
        <v>8917.51</v>
      </c>
      <c r="DW200" s="48">
        <f t="shared" si="235"/>
        <v>8917.51</v>
      </c>
      <c r="DX200" s="48">
        <f t="shared" si="235"/>
        <v>8917.51</v>
      </c>
      <c r="DY200" s="48">
        <f t="shared" si="235"/>
        <v>8917.51</v>
      </c>
      <c r="DZ200" s="48">
        <f t="shared" si="235"/>
        <v>8917.51</v>
      </c>
      <c r="EA200" s="48">
        <f t="shared" ref="EA200:FX200" si="236">ROUND(EA39,2)</f>
        <v>8917.51</v>
      </c>
      <c r="EB200" s="48">
        <f t="shared" si="236"/>
        <v>8917.51</v>
      </c>
      <c r="EC200" s="48">
        <f t="shared" si="236"/>
        <v>8917.51</v>
      </c>
      <c r="ED200" s="48">
        <f t="shared" si="236"/>
        <v>8917.51</v>
      </c>
      <c r="EE200" s="48">
        <f t="shared" si="236"/>
        <v>8917.51</v>
      </c>
      <c r="EF200" s="48">
        <f t="shared" si="236"/>
        <v>8917.51</v>
      </c>
      <c r="EG200" s="48">
        <f t="shared" si="236"/>
        <v>8917.51</v>
      </c>
      <c r="EH200" s="48">
        <f t="shared" si="236"/>
        <v>8917.51</v>
      </c>
      <c r="EI200" s="48">
        <f t="shared" si="236"/>
        <v>8917.51</v>
      </c>
      <c r="EJ200" s="48">
        <f t="shared" si="236"/>
        <v>8917.51</v>
      </c>
      <c r="EK200" s="48">
        <f t="shared" si="236"/>
        <v>8917.51</v>
      </c>
      <c r="EL200" s="48">
        <f t="shared" si="236"/>
        <v>8917.51</v>
      </c>
      <c r="EM200" s="48">
        <f t="shared" si="236"/>
        <v>8917.51</v>
      </c>
      <c r="EN200" s="48">
        <f t="shared" si="236"/>
        <v>8917.51</v>
      </c>
      <c r="EO200" s="48">
        <f t="shared" si="236"/>
        <v>8917.51</v>
      </c>
      <c r="EP200" s="48">
        <f t="shared" si="236"/>
        <v>8917.51</v>
      </c>
      <c r="EQ200" s="48">
        <f t="shared" si="236"/>
        <v>8917.51</v>
      </c>
      <c r="ER200" s="48">
        <f t="shared" si="236"/>
        <v>8917.51</v>
      </c>
      <c r="ES200" s="48">
        <f t="shared" si="236"/>
        <v>8917.51</v>
      </c>
      <c r="ET200" s="48">
        <f t="shared" si="236"/>
        <v>8917.51</v>
      </c>
      <c r="EU200" s="48">
        <f t="shared" si="236"/>
        <v>8917.51</v>
      </c>
      <c r="EV200" s="48">
        <f t="shared" si="236"/>
        <v>8917.51</v>
      </c>
      <c r="EW200" s="48">
        <f t="shared" si="236"/>
        <v>8917.51</v>
      </c>
      <c r="EX200" s="48">
        <f t="shared" si="236"/>
        <v>8917.51</v>
      </c>
      <c r="EY200" s="48">
        <f t="shared" si="236"/>
        <v>8917.51</v>
      </c>
      <c r="EZ200" s="48">
        <f t="shared" si="236"/>
        <v>8917.51</v>
      </c>
      <c r="FA200" s="48">
        <f t="shared" si="236"/>
        <v>8917.51</v>
      </c>
      <c r="FB200" s="48">
        <f t="shared" si="236"/>
        <v>8917.51</v>
      </c>
      <c r="FC200" s="48">
        <f t="shared" si="236"/>
        <v>8917.51</v>
      </c>
      <c r="FD200" s="48">
        <f t="shared" si="236"/>
        <v>8917.51</v>
      </c>
      <c r="FE200" s="48">
        <f t="shared" si="236"/>
        <v>8917.51</v>
      </c>
      <c r="FF200" s="48">
        <f t="shared" si="236"/>
        <v>8917.51</v>
      </c>
      <c r="FG200" s="48">
        <f t="shared" si="236"/>
        <v>8917.51</v>
      </c>
      <c r="FH200" s="48">
        <f t="shared" si="236"/>
        <v>8917.51</v>
      </c>
      <c r="FI200" s="48">
        <f t="shared" si="236"/>
        <v>8917.51</v>
      </c>
      <c r="FJ200" s="48">
        <f t="shared" si="236"/>
        <v>8917.51</v>
      </c>
      <c r="FK200" s="48">
        <f t="shared" si="236"/>
        <v>8917.51</v>
      </c>
      <c r="FL200" s="48">
        <f t="shared" si="236"/>
        <v>8917.51</v>
      </c>
      <c r="FM200" s="48">
        <f t="shared" si="236"/>
        <v>8917.51</v>
      </c>
      <c r="FN200" s="48">
        <f t="shared" si="236"/>
        <v>8917.51</v>
      </c>
      <c r="FO200" s="48">
        <f t="shared" si="236"/>
        <v>8917.51</v>
      </c>
      <c r="FP200" s="48">
        <f t="shared" si="236"/>
        <v>8917.51</v>
      </c>
      <c r="FQ200" s="48">
        <f t="shared" si="236"/>
        <v>8917.51</v>
      </c>
      <c r="FR200" s="48">
        <f t="shared" si="236"/>
        <v>8917.51</v>
      </c>
      <c r="FS200" s="48">
        <f t="shared" si="236"/>
        <v>8917.51</v>
      </c>
      <c r="FT200" s="48">
        <f t="shared" si="236"/>
        <v>8917.51</v>
      </c>
      <c r="FU200" s="48">
        <f t="shared" si="236"/>
        <v>8917.51</v>
      </c>
      <c r="FV200" s="48">
        <f t="shared" si="236"/>
        <v>8917.51</v>
      </c>
      <c r="FW200" s="48">
        <f t="shared" si="236"/>
        <v>8917.51</v>
      </c>
      <c r="FX200" s="48">
        <f t="shared" si="236"/>
        <v>8917.51</v>
      </c>
      <c r="FY200" s="48"/>
      <c r="FZ200" s="48"/>
      <c r="GA200" s="48"/>
      <c r="GB200" s="48"/>
      <c r="GC200" s="48"/>
      <c r="GD200" s="48"/>
      <c r="GE200" s="4"/>
      <c r="GF200" s="4"/>
      <c r="GG200" s="4"/>
      <c r="GH200" s="4"/>
      <c r="GI200" s="4"/>
      <c r="GJ200" s="4"/>
      <c r="GK200" s="4"/>
      <c r="GL200" s="4"/>
      <c r="GM200" s="4"/>
    </row>
    <row r="201" spans="1:195" x14ac:dyDescent="0.25">
      <c r="A201" s="2" t="s">
        <v>547</v>
      </c>
      <c r="B201" s="13" t="s">
        <v>548</v>
      </c>
      <c r="C201" s="16">
        <f t="shared" ref="C201:BN201" si="237">ROUND(C98,1)</f>
        <v>6610.4</v>
      </c>
      <c r="D201" s="16">
        <f t="shared" si="237"/>
        <v>41934.800000000003</v>
      </c>
      <c r="E201" s="16">
        <f t="shared" si="237"/>
        <v>7316.3</v>
      </c>
      <c r="F201" s="16">
        <f t="shared" si="237"/>
        <v>19976.900000000001</v>
      </c>
      <c r="G201" s="16">
        <f t="shared" si="237"/>
        <v>1097</v>
      </c>
      <c r="H201" s="16">
        <f t="shared" si="237"/>
        <v>1043.4000000000001</v>
      </c>
      <c r="I201" s="16">
        <f t="shared" si="237"/>
        <v>10039.799999999999</v>
      </c>
      <c r="J201" s="16">
        <f t="shared" si="237"/>
        <v>2463.5</v>
      </c>
      <c r="K201" s="16">
        <f t="shared" si="237"/>
        <v>284.7</v>
      </c>
      <c r="L201" s="16">
        <f t="shared" si="237"/>
        <v>2569.9</v>
      </c>
      <c r="M201" s="16">
        <f t="shared" si="237"/>
        <v>1318</v>
      </c>
      <c r="N201" s="16">
        <f t="shared" si="237"/>
        <v>54559.7</v>
      </c>
      <c r="O201" s="16">
        <f t="shared" si="237"/>
        <v>14642.6</v>
      </c>
      <c r="P201" s="16">
        <f t="shared" si="237"/>
        <v>255</v>
      </c>
      <c r="Q201" s="16">
        <f t="shared" si="237"/>
        <v>39989.9</v>
      </c>
      <c r="R201" s="16">
        <f t="shared" si="237"/>
        <v>513</v>
      </c>
      <c r="S201" s="16">
        <f t="shared" si="237"/>
        <v>1728.8</v>
      </c>
      <c r="T201" s="16">
        <f t="shared" si="237"/>
        <v>145.80000000000001</v>
      </c>
      <c r="U201" s="16">
        <f t="shared" si="237"/>
        <v>56.5</v>
      </c>
      <c r="V201" s="16">
        <f t="shared" si="237"/>
        <v>290.5</v>
      </c>
      <c r="W201" s="16">
        <f t="shared" si="237"/>
        <v>81.5</v>
      </c>
      <c r="X201" s="16">
        <f t="shared" si="237"/>
        <v>50</v>
      </c>
      <c r="Y201" s="16">
        <f t="shared" si="237"/>
        <v>562.79999999999995</v>
      </c>
      <c r="Z201" s="16">
        <f t="shared" si="237"/>
        <v>236.4</v>
      </c>
      <c r="AA201" s="16">
        <f t="shared" si="237"/>
        <v>31517.5</v>
      </c>
      <c r="AB201" s="16">
        <f t="shared" si="237"/>
        <v>30068.7</v>
      </c>
      <c r="AC201" s="16">
        <f t="shared" si="237"/>
        <v>1051.9000000000001</v>
      </c>
      <c r="AD201" s="16">
        <f t="shared" si="237"/>
        <v>1376.5</v>
      </c>
      <c r="AE201" s="16">
        <f t="shared" si="237"/>
        <v>101.8</v>
      </c>
      <c r="AF201" s="16">
        <f t="shared" si="237"/>
        <v>186.5</v>
      </c>
      <c r="AG201" s="16">
        <f t="shared" si="237"/>
        <v>715</v>
      </c>
      <c r="AH201" s="16">
        <f t="shared" si="237"/>
        <v>1106</v>
      </c>
      <c r="AI201" s="16">
        <f t="shared" si="237"/>
        <v>355.2</v>
      </c>
      <c r="AJ201" s="16">
        <f t="shared" si="237"/>
        <v>172</v>
      </c>
      <c r="AK201" s="16">
        <f t="shared" si="237"/>
        <v>220.5</v>
      </c>
      <c r="AL201" s="16">
        <f t="shared" si="237"/>
        <v>272.39999999999998</v>
      </c>
      <c r="AM201" s="16">
        <f t="shared" si="237"/>
        <v>458</v>
      </c>
      <c r="AN201" s="16">
        <f t="shared" si="237"/>
        <v>390.5</v>
      </c>
      <c r="AO201" s="16">
        <f t="shared" si="237"/>
        <v>4798.6000000000004</v>
      </c>
      <c r="AP201" s="16">
        <f t="shared" si="237"/>
        <v>90873.600000000006</v>
      </c>
      <c r="AQ201" s="16">
        <f t="shared" si="237"/>
        <v>231.9</v>
      </c>
      <c r="AR201" s="16">
        <f t="shared" si="237"/>
        <v>64358.3</v>
      </c>
      <c r="AS201" s="16">
        <f t="shared" si="237"/>
        <v>6984</v>
      </c>
      <c r="AT201" s="16">
        <f t="shared" si="237"/>
        <v>2294.1999999999998</v>
      </c>
      <c r="AU201" s="16">
        <f t="shared" si="237"/>
        <v>248.9</v>
      </c>
      <c r="AV201" s="16">
        <f t="shared" si="237"/>
        <v>325</v>
      </c>
      <c r="AW201" s="16">
        <f t="shared" si="237"/>
        <v>236.5</v>
      </c>
      <c r="AX201" s="16">
        <f t="shared" si="237"/>
        <v>50</v>
      </c>
      <c r="AY201" s="16">
        <f t="shared" si="237"/>
        <v>462</v>
      </c>
      <c r="AZ201" s="16">
        <f t="shared" si="237"/>
        <v>11698.2</v>
      </c>
      <c r="BA201" s="16">
        <f t="shared" si="237"/>
        <v>9440.7999999999993</v>
      </c>
      <c r="BB201" s="16">
        <f t="shared" si="237"/>
        <v>8442.9</v>
      </c>
      <c r="BC201" s="16">
        <f t="shared" si="237"/>
        <v>29426.9</v>
      </c>
      <c r="BD201" s="16">
        <f t="shared" si="237"/>
        <v>5197.2</v>
      </c>
      <c r="BE201" s="16">
        <f t="shared" si="237"/>
        <v>1425.5</v>
      </c>
      <c r="BF201" s="16">
        <f t="shared" si="237"/>
        <v>25060.7</v>
      </c>
      <c r="BG201" s="16">
        <f t="shared" si="237"/>
        <v>1094.9000000000001</v>
      </c>
      <c r="BH201" s="16">
        <f t="shared" si="237"/>
        <v>608.79999999999995</v>
      </c>
      <c r="BI201" s="16">
        <f t="shared" si="237"/>
        <v>244.8</v>
      </c>
      <c r="BJ201" s="16">
        <f t="shared" si="237"/>
        <v>6590.5</v>
      </c>
      <c r="BK201" s="16">
        <f t="shared" si="237"/>
        <v>18027.400000000001</v>
      </c>
      <c r="BL201" s="16">
        <f t="shared" si="237"/>
        <v>205</v>
      </c>
      <c r="BM201" s="16">
        <f t="shared" si="237"/>
        <v>283.2</v>
      </c>
      <c r="BN201" s="16">
        <f t="shared" si="237"/>
        <v>3681</v>
      </c>
      <c r="BO201" s="16">
        <f t="shared" ref="BO201:DZ201" si="238">ROUND(BO98,1)</f>
        <v>1365.5</v>
      </c>
      <c r="BP201" s="16">
        <f t="shared" si="238"/>
        <v>220</v>
      </c>
      <c r="BQ201" s="16">
        <f t="shared" si="238"/>
        <v>6239.3</v>
      </c>
      <c r="BR201" s="16">
        <f t="shared" si="238"/>
        <v>4813.3</v>
      </c>
      <c r="BS201" s="16">
        <f t="shared" si="238"/>
        <v>1308.2</v>
      </c>
      <c r="BT201" s="16">
        <f t="shared" si="238"/>
        <v>453.7</v>
      </c>
      <c r="BU201" s="16">
        <f t="shared" si="238"/>
        <v>443.4</v>
      </c>
      <c r="BV201" s="16">
        <f t="shared" si="238"/>
        <v>1328.8</v>
      </c>
      <c r="BW201" s="16">
        <f t="shared" si="238"/>
        <v>2069.1</v>
      </c>
      <c r="BX201" s="16">
        <f t="shared" si="238"/>
        <v>89.9</v>
      </c>
      <c r="BY201" s="16">
        <f t="shared" si="238"/>
        <v>527.70000000000005</v>
      </c>
      <c r="BZ201" s="16">
        <f t="shared" si="238"/>
        <v>212</v>
      </c>
      <c r="CA201" s="16">
        <f t="shared" si="238"/>
        <v>170</v>
      </c>
      <c r="CB201" s="16">
        <f t="shared" si="238"/>
        <v>81978.600000000006</v>
      </c>
      <c r="CC201" s="16">
        <f t="shared" si="238"/>
        <v>176.5</v>
      </c>
      <c r="CD201" s="16">
        <f t="shared" si="238"/>
        <v>53.7</v>
      </c>
      <c r="CE201" s="16">
        <f t="shared" si="238"/>
        <v>157.4</v>
      </c>
      <c r="CF201" s="16">
        <f t="shared" si="238"/>
        <v>118.7</v>
      </c>
      <c r="CG201" s="16">
        <f t="shared" si="238"/>
        <v>219.9</v>
      </c>
      <c r="CH201" s="16">
        <f t="shared" si="238"/>
        <v>115.5</v>
      </c>
      <c r="CI201" s="16">
        <f t="shared" si="238"/>
        <v>735.1</v>
      </c>
      <c r="CJ201" s="16">
        <f t="shared" si="238"/>
        <v>1052.8</v>
      </c>
      <c r="CK201" s="16">
        <f t="shared" si="238"/>
        <v>5032.1000000000004</v>
      </c>
      <c r="CL201" s="16">
        <f t="shared" si="238"/>
        <v>1420.4</v>
      </c>
      <c r="CM201" s="16">
        <f t="shared" si="238"/>
        <v>822.7</v>
      </c>
      <c r="CN201" s="16">
        <f t="shared" si="238"/>
        <v>32047.1</v>
      </c>
      <c r="CO201" s="16">
        <f t="shared" si="238"/>
        <v>15626.1</v>
      </c>
      <c r="CP201" s="16">
        <f t="shared" si="238"/>
        <v>1096.8</v>
      </c>
      <c r="CQ201" s="16">
        <f t="shared" si="238"/>
        <v>992.5</v>
      </c>
      <c r="CR201" s="16">
        <f t="shared" si="238"/>
        <v>188.3</v>
      </c>
      <c r="CS201" s="16">
        <f t="shared" si="238"/>
        <v>369.2</v>
      </c>
      <c r="CT201" s="16">
        <f t="shared" si="238"/>
        <v>115.6</v>
      </c>
      <c r="CU201" s="16">
        <f t="shared" si="238"/>
        <v>70</v>
      </c>
      <c r="CV201" s="16">
        <f t="shared" si="238"/>
        <v>50</v>
      </c>
      <c r="CW201" s="16">
        <f t="shared" si="238"/>
        <v>202.5</v>
      </c>
      <c r="CX201" s="16">
        <f t="shared" si="238"/>
        <v>492.2</v>
      </c>
      <c r="CY201" s="16">
        <f t="shared" si="238"/>
        <v>50</v>
      </c>
      <c r="CZ201" s="16">
        <f t="shared" si="238"/>
        <v>2179.1</v>
      </c>
      <c r="DA201" s="16">
        <f t="shared" si="238"/>
        <v>198.4</v>
      </c>
      <c r="DB201" s="16">
        <f t="shared" si="238"/>
        <v>307.8</v>
      </c>
      <c r="DC201" s="16">
        <f t="shared" si="238"/>
        <v>156.6</v>
      </c>
      <c r="DD201" s="16">
        <f t="shared" si="238"/>
        <v>163.1</v>
      </c>
      <c r="DE201" s="16">
        <f t="shared" si="238"/>
        <v>424.2</v>
      </c>
      <c r="DF201" s="16">
        <f t="shared" si="238"/>
        <v>22313.8</v>
      </c>
      <c r="DG201" s="16">
        <f t="shared" si="238"/>
        <v>89</v>
      </c>
      <c r="DH201" s="16">
        <f t="shared" si="238"/>
        <v>2127.1</v>
      </c>
      <c r="DI201" s="16">
        <f t="shared" si="238"/>
        <v>2762.8</v>
      </c>
      <c r="DJ201" s="16">
        <f t="shared" si="238"/>
        <v>671.3</v>
      </c>
      <c r="DK201" s="16">
        <f t="shared" si="238"/>
        <v>484.3</v>
      </c>
      <c r="DL201" s="16">
        <f t="shared" si="238"/>
        <v>6026.2</v>
      </c>
      <c r="DM201" s="16">
        <f t="shared" si="238"/>
        <v>261.7</v>
      </c>
      <c r="DN201" s="16">
        <f t="shared" si="238"/>
        <v>1472.5</v>
      </c>
      <c r="DO201" s="16">
        <f t="shared" si="238"/>
        <v>3383</v>
      </c>
      <c r="DP201" s="16">
        <f t="shared" si="238"/>
        <v>205.5</v>
      </c>
      <c r="DQ201" s="16">
        <f t="shared" si="238"/>
        <v>688</v>
      </c>
      <c r="DR201" s="16">
        <f t="shared" si="238"/>
        <v>1489.5</v>
      </c>
      <c r="DS201" s="16">
        <f t="shared" si="238"/>
        <v>800.9</v>
      </c>
      <c r="DT201" s="16">
        <f t="shared" si="238"/>
        <v>165.5</v>
      </c>
      <c r="DU201" s="16">
        <f t="shared" si="238"/>
        <v>386.5</v>
      </c>
      <c r="DV201" s="16">
        <f t="shared" si="238"/>
        <v>219.7</v>
      </c>
      <c r="DW201" s="16">
        <f t="shared" si="238"/>
        <v>343.7</v>
      </c>
      <c r="DX201" s="16">
        <f t="shared" si="238"/>
        <v>165.7</v>
      </c>
      <c r="DY201" s="16">
        <f t="shared" si="238"/>
        <v>333.3</v>
      </c>
      <c r="DZ201" s="16">
        <f t="shared" si="238"/>
        <v>857.6</v>
      </c>
      <c r="EA201" s="16">
        <f t="shared" ref="EA201:FX201" si="239">ROUND(EA98,1)</f>
        <v>643.6</v>
      </c>
      <c r="EB201" s="16">
        <f t="shared" si="239"/>
        <v>599</v>
      </c>
      <c r="EC201" s="16">
        <f t="shared" si="239"/>
        <v>320.5</v>
      </c>
      <c r="ED201" s="16">
        <f t="shared" si="239"/>
        <v>1672.5</v>
      </c>
      <c r="EE201" s="16">
        <f t="shared" si="239"/>
        <v>190.5</v>
      </c>
      <c r="EF201" s="16">
        <f t="shared" si="239"/>
        <v>1533.6</v>
      </c>
      <c r="EG201" s="16">
        <f t="shared" si="239"/>
        <v>291.8</v>
      </c>
      <c r="EH201" s="16">
        <f t="shared" si="239"/>
        <v>231.8</v>
      </c>
      <c r="EI201" s="16">
        <f t="shared" si="239"/>
        <v>16254.2</v>
      </c>
      <c r="EJ201" s="16">
        <f t="shared" si="239"/>
        <v>10186.6</v>
      </c>
      <c r="EK201" s="16">
        <f t="shared" si="239"/>
        <v>718.9</v>
      </c>
      <c r="EL201" s="16">
        <f t="shared" si="239"/>
        <v>489.2</v>
      </c>
      <c r="EM201" s="16">
        <f t="shared" si="239"/>
        <v>445</v>
      </c>
      <c r="EN201" s="16">
        <f t="shared" si="239"/>
        <v>1020</v>
      </c>
      <c r="EO201" s="16">
        <f t="shared" si="239"/>
        <v>376.3</v>
      </c>
      <c r="EP201" s="16">
        <f t="shared" si="239"/>
        <v>400.7</v>
      </c>
      <c r="EQ201" s="16">
        <f t="shared" si="239"/>
        <v>2776.4</v>
      </c>
      <c r="ER201" s="16">
        <f t="shared" si="239"/>
        <v>318.39999999999998</v>
      </c>
      <c r="ES201" s="16">
        <f t="shared" si="239"/>
        <v>162.19999999999999</v>
      </c>
      <c r="ET201" s="16">
        <f t="shared" si="239"/>
        <v>230</v>
      </c>
      <c r="EU201" s="16">
        <f t="shared" si="239"/>
        <v>634.70000000000005</v>
      </c>
      <c r="EV201" s="16">
        <f t="shared" si="239"/>
        <v>81.599999999999994</v>
      </c>
      <c r="EW201" s="16">
        <f t="shared" si="239"/>
        <v>912.6</v>
      </c>
      <c r="EX201" s="16">
        <f t="shared" si="239"/>
        <v>206.6</v>
      </c>
      <c r="EY201" s="16">
        <f t="shared" si="239"/>
        <v>277.8</v>
      </c>
      <c r="EZ201" s="16">
        <f t="shared" si="239"/>
        <v>148</v>
      </c>
      <c r="FA201" s="16">
        <f t="shared" si="239"/>
        <v>3518.6</v>
      </c>
      <c r="FB201" s="16">
        <f t="shared" si="239"/>
        <v>371.3</v>
      </c>
      <c r="FC201" s="16">
        <f t="shared" si="239"/>
        <v>2273.8000000000002</v>
      </c>
      <c r="FD201" s="16">
        <f t="shared" si="239"/>
        <v>383.6</v>
      </c>
      <c r="FE201" s="16">
        <f t="shared" si="239"/>
        <v>106.3</v>
      </c>
      <c r="FF201" s="16">
        <f t="shared" si="239"/>
        <v>222.4</v>
      </c>
      <c r="FG201" s="16">
        <f t="shared" si="239"/>
        <v>127.5</v>
      </c>
      <c r="FH201" s="16">
        <f t="shared" si="239"/>
        <v>92.6</v>
      </c>
      <c r="FI201" s="16">
        <f t="shared" si="239"/>
        <v>1900.1</v>
      </c>
      <c r="FJ201" s="16">
        <f t="shared" si="239"/>
        <v>2082.9</v>
      </c>
      <c r="FK201" s="16">
        <f t="shared" si="239"/>
        <v>2575.3000000000002</v>
      </c>
      <c r="FL201" s="16">
        <f t="shared" si="239"/>
        <v>7599.6</v>
      </c>
      <c r="FM201" s="16">
        <f t="shared" si="239"/>
        <v>3943.2</v>
      </c>
      <c r="FN201" s="16">
        <f t="shared" si="239"/>
        <v>22378.3</v>
      </c>
      <c r="FO201" s="16">
        <f t="shared" si="239"/>
        <v>1160.9000000000001</v>
      </c>
      <c r="FP201" s="16">
        <f t="shared" si="239"/>
        <v>2322</v>
      </c>
      <c r="FQ201" s="16">
        <f t="shared" si="239"/>
        <v>958.8</v>
      </c>
      <c r="FR201" s="16">
        <f t="shared" si="239"/>
        <v>178</v>
      </c>
      <c r="FS201" s="16">
        <f t="shared" si="239"/>
        <v>215.7</v>
      </c>
      <c r="FT201" s="16">
        <f t="shared" si="239"/>
        <v>74.7</v>
      </c>
      <c r="FU201" s="16">
        <f t="shared" si="239"/>
        <v>872.6</v>
      </c>
      <c r="FV201" s="16">
        <f t="shared" si="239"/>
        <v>748.7</v>
      </c>
      <c r="FW201" s="16">
        <f t="shared" si="239"/>
        <v>199.4</v>
      </c>
      <c r="FX201" s="16">
        <f t="shared" si="239"/>
        <v>61.1</v>
      </c>
      <c r="FY201" s="48"/>
      <c r="FZ201" s="48"/>
      <c r="GA201" s="48"/>
      <c r="GB201" s="48"/>
      <c r="GC201" s="48"/>
      <c r="GD201" s="48"/>
      <c r="GE201" s="4"/>
      <c r="GF201" s="4"/>
      <c r="GG201" s="4"/>
      <c r="GH201" s="4"/>
      <c r="GI201" s="4"/>
      <c r="GJ201" s="4"/>
      <c r="GK201" s="4"/>
      <c r="GL201" s="4"/>
      <c r="GM201" s="4"/>
    </row>
    <row r="202" spans="1:195" x14ac:dyDescent="0.25">
      <c r="A202" s="2" t="s">
        <v>549</v>
      </c>
      <c r="B202" s="13" t="s">
        <v>550</v>
      </c>
      <c r="C202" s="16">
        <f t="shared" ref="C202:BN202" si="240">C40</f>
        <v>8541</v>
      </c>
      <c r="D202" s="16">
        <f t="shared" si="240"/>
        <v>8541</v>
      </c>
      <c r="E202" s="16">
        <f t="shared" si="240"/>
        <v>8541</v>
      </c>
      <c r="F202" s="16">
        <f t="shared" si="240"/>
        <v>8541</v>
      </c>
      <c r="G202" s="16">
        <f t="shared" si="240"/>
        <v>8541</v>
      </c>
      <c r="H202" s="16">
        <f t="shared" si="240"/>
        <v>8541</v>
      </c>
      <c r="I202" s="16">
        <f t="shared" si="240"/>
        <v>8541</v>
      </c>
      <c r="J202" s="16">
        <f t="shared" si="240"/>
        <v>8541</v>
      </c>
      <c r="K202" s="16">
        <f t="shared" si="240"/>
        <v>8541</v>
      </c>
      <c r="L202" s="16">
        <f t="shared" si="240"/>
        <v>8541</v>
      </c>
      <c r="M202" s="16">
        <f t="shared" si="240"/>
        <v>8541</v>
      </c>
      <c r="N202" s="16">
        <f t="shared" si="240"/>
        <v>8541</v>
      </c>
      <c r="O202" s="16">
        <f t="shared" si="240"/>
        <v>8541</v>
      </c>
      <c r="P202" s="16">
        <f t="shared" si="240"/>
        <v>8541</v>
      </c>
      <c r="Q202" s="16">
        <f t="shared" si="240"/>
        <v>8541</v>
      </c>
      <c r="R202" s="16">
        <f t="shared" si="240"/>
        <v>8541</v>
      </c>
      <c r="S202" s="16">
        <f t="shared" si="240"/>
        <v>8541</v>
      </c>
      <c r="T202" s="16">
        <f t="shared" si="240"/>
        <v>8541</v>
      </c>
      <c r="U202" s="16">
        <f t="shared" si="240"/>
        <v>8541</v>
      </c>
      <c r="V202" s="16">
        <f t="shared" si="240"/>
        <v>8541</v>
      </c>
      <c r="W202" s="16">
        <f t="shared" si="240"/>
        <v>8541</v>
      </c>
      <c r="X202" s="16">
        <f t="shared" si="240"/>
        <v>8541</v>
      </c>
      <c r="Y202" s="16">
        <f t="shared" si="240"/>
        <v>8541</v>
      </c>
      <c r="Z202" s="16">
        <f t="shared" si="240"/>
        <v>8541</v>
      </c>
      <c r="AA202" s="16">
        <f t="shared" si="240"/>
        <v>8541</v>
      </c>
      <c r="AB202" s="16">
        <f t="shared" si="240"/>
        <v>8541</v>
      </c>
      <c r="AC202" s="16">
        <f t="shared" si="240"/>
        <v>8541</v>
      </c>
      <c r="AD202" s="16">
        <f t="shared" si="240"/>
        <v>8541</v>
      </c>
      <c r="AE202" s="16">
        <f t="shared" si="240"/>
        <v>8541</v>
      </c>
      <c r="AF202" s="16">
        <f t="shared" si="240"/>
        <v>8541</v>
      </c>
      <c r="AG202" s="16">
        <f t="shared" si="240"/>
        <v>8541</v>
      </c>
      <c r="AH202" s="16">
        <f t="shared" si="240"/>
        <v>8541</v>
      </c>
      <c r="AI202" s="16">
        <f t="shared" si="240"/>
        <v>8541</v>
      </c>
      <c r="AJ202" s="16">
        <f t="shared" si="240"/>
        <v>8541</v>
      </c>
      <c r="AK202" s="16">
        <f t="shared" si="240"/>
        <v>8541</v>
      </c>
      <c r="AL202" s="16">
        <f t="shared" si="240"/>
        <v>8541</v>
      </c>
      <c r="AM202" s="16">
        <f t="shared" si="240"/>
        <v>8541</v>
      </c>
      <c r="AN202" s="16">
        <f t="shared" si="240"/>
        <v>8541</v>
      </c>
      <c r="AO202" s="16">
        <f t="shared" si="240"/>
        <v>8541</v>
      </c>
      <c r="AP202" s="16">
        <f t="shared" si="240"/>
        <v>8541</v>
      </c>
      <c r="AQ202" s="16">
        <f t="shared" si="240"/>
        <v>8541</v>
      </c>
      <c r="AR202" s="16">
        <f t="shared" si="240"/>
        <v>8541</v>
      </c>
      <c r="AS202" s="16">
        <f t="shared" si="240"/>
        <v>8541</v>
      </c>
      <c r="AT202" s="16">
        <f t="shared" si="240"/>
        <v>8541</v>
      </c>
      <c r="AU202" s="16">
        <f t="shared" si="240"/>
        <v>8541</v>
      </c>
      <c r="AV202" s="16">
        <f t="shared" si="240"/>
        <v>8541</v>
      </c>
      <c r="AW202" s="16">
        <f t="shared" si="240"/>
        <v>8541</v>
      </c>
      <c r="AX202" s="16">
        <f t="shared" si="240"/>
        <v>8541</v>
      </c>
      <c r="AY202" s="16">
        <f t="shared" si="240"/>
        <v>8541</v>
      </c>
      <c r="AZ202" s="16">
        <f t="shared" si="240"/>
        <v>8541</v>
      </c>
      <c r="BA202" s="16">
        <f t="shared" si="240"/>
        <v>8541</v>
      </c>
      <c r="BB202" s="16">
        <f t="shared" si="240"/>
        <v>8541</v>
      </c>
      <c r="BC202" s="16">
        <f t="shared" si="240"/>
        <v>8541</v>
      </c>
      <c r="BD202" s="16">
        <f t="shared" si="240"/>
        <v>8541</v>
      </c>
      <c r="BE202" s="16">
        <f t="shared" si="240"/>
        <v>8541</v>
      </c>
      <c r="BF202" s="16">
        <f t="shared" si="240"/>
        <v>8541</v>
      </c>
      <c r="BG202" s="16">
        <f t="shared" si="240"/>
        <v>8541</v>
      </c>
      <c r="BH202" s="16">
        <f t="shared" si="240"/>
        <v>8541</v>
      </c>
      <c r="BI202" s="16">
        <f t="shared" si="240"/>
        <v>8541</v>
      </c>
      <c r="BJ202" s="16">
        <f t="shared" si="240"/>
        <v>8541</v>
      </c>
      <c r="BK202" s="16">
        <f t="shared" si="240"/>
        <v>8541</v>
      </c>
      <c r="BL202" s="16">
        <f t="shared" si="240"/>
        <v>8541</v>
      </c>
      <c r="BM202" s="16">
        <f t="shared" si="240"/>
        <v>8541</v>
      </c>
      <c r="BN202" s="16">
        <f t="shared" si="240"/>
        <v>8541</v>
      </c>
      <c r="BO202" s="16">
        <f t="shared" ref="BO202:DZ202" si="241">BO40</f>
        <v>8541</v>
      </c>
      <c r="BP202" s="16">
        <f t="shared" si="241"/>
        <v>8541</v>
      </c>
      <c r="BQ202" s="16">
        <f t="shared" si="241"/>
        <v>8541</v>
      </c>
      <c r="BR202" s="16">
        <f t="shared" si="241"/>
        <v>8541</v>
      </c>
      <c r="BS202" s="16">
        <f t="shared" si="241"/>
        <v>8541</v>
      </c>
      <c r="BT202" s="16">
        <f t="shared" si="241"/>
        <v>8541</v>
      </c>
      <c r="BU202" s="16">
        <f t="shared" si="241"/>
        <v>8541</v>
      </c>
      <c r="BV202" s="16">
        <f t="shared" si="241"/>
        <v>8541</v>
      </c>
      <c r="BW202" s="16">
        <f t="shared" si="241"/>
        <v>8541</v>
      </c>
      <c r="BX202" s="16">
        <f t="shared" si="241"/>
        <v>8541</v>
      </c>
      <c r="BY202" s="16">
        <f t="shared" si="241"/>
        <v>8541</v>
      </c>
      <c r="BZ202" s="16">
        <f t="shared" si="241"/>
        <v>8541</v>
      </c>
      <c r="CA202" s="16">
        <f t="shared" si="241"/>
        <v>8541</v>
      </c>
      <c r="CB202" s="16">
        <f t="shared" si="241"/>
        <v>8541</v>
      </c>
      <c r="CC202" s="16">
        <f t="shared" si="241"/>
        <v>8541</v>
      </c>
      <c r="CD202" s="16">
        <f t="shared" si="241"/>
        <v>8541</v>
      </c>
      <c r="CE202" s="16">
        <f t="shared" si="241"/>
        <v>8541</v>
      </c>
      <c r="CF202" s="16">
        <f t="shared" si="241"/>
        <v>8541</v>
      </c>
      <c r="CG202" s="16">
        <f t="shared" si="241"/>
        <v>8541</v>
      </c>
      <c r="CH202" s="16">
        <f t="shared" si="241"/>
        <v>8541</v>
      </c>
      <c r="CI202" s="16">
        <f t="shared" si="241"/>
        <v>8541</v>
      </c>
      <c r="CJ202" s="16">
        <f t="shared" si="241"/>
        <v>8541</v>
      </c>
      <c r="CK202" s="16">
        <f t="shared" si="241"/>
        <v>8541</v>
      </c>
      <c r="CL202" s="16">
        <f t="shared" si="241"/>
        <v>8541</v>
      </c>
      <c r="CM202" s="16">
        <f t="shared" si="241"/>
        <v>8541</v>
      </c>
      <c r="CN202" s="16">
        <f t="shared" si="241"/>
        <v>8541</v>
      </c>
      <c r="CO202" s="16">
        <f t="shared" si="241"/>
        <v>8541</v>
      </c>
      <c r="CP202" s="16">
        <f t="shared" si="241"/>
        <v>8541</v>
      </c>
      <c r="CQ202" s="16">
        <f t="shared" si="241"/>
        <v>8541</v>
      </c>
      <c r="CR202" s="16">
        <f t="shared" si="241"/>
        <v>8541</v>
      </c>
      <c r="CS202" s="16">
        <f t="shared" si="241"/>
        <v>8541</v>
      </c>
      <c r="CT202" s="16">
        <f t="shared" si="241"/>
        <v>8541</v>
      </c>
      <c r="CU202" s="16">
        <f t="shared" si="241"/>
        <v>8541</v>
      </c>
      <c r="CV202" s="16">
        <f t="shared" si="241"/>
        <v>8541</v>
      </c>
      <c r="CW202" s="16">
        <f t="shared" si="241"/>
        <v>8541</v>
      </c>
      <c r="CX202" s="16">
        <f t="shared" si="241"/>
        <v>8541</v>
      </c>
      <c r="CY202" s="16">
        <f t="shared" si="241"/>
        <v>8541</v>
      </c>
      <c r="CZ202" s="16">
        <f t="shared" si="241"/>
        <v>8541</v>
      </c>
      <c r="DA202" s="16">
        <f t="shared" si="241"/>
        <v>8541</v>
      </c>
      <c r="DB202" s="16">
        <f t="shared" si="241"/>
        <v>8541</v>
      </c>
      <c r="DC202" s="16">
        <f t="shared" si="241"/>
        <v>8541</v>
      </c>
      <c r="DD202" s="16">
        <f t="shared" si="241"/>
        <v>8541</v>
      </c>
      <c r="DE202" s="16">
        <f t="shared" si="241"/>
        <v>8541</v>
      </c>
      <c r="DF202" s="16">
        <f t="shared" si="241"/>
        <v>8541</v>
      </c>
      <c r="DG202" s="16">
        <f t="shared" si="241"/>
        <v>8541</v>
      </c>
      <c r="DH202" s="16">
        <f t="shared" si="241"/>
        <v>8541</v>
      </c>
      <c r="DI202" s="16">
        <f t="shared" si="241"/>
        <v>8541</v>
      </c>
      <c r="DJ202" s="16">
        <f t="shared" si="241"/>
        <v>8541</v>
      </c>
      <c r="DK202" s="16">
        <f t="shared" si="241"/>
        <v>8541</v>
      </c>
      <c r="DL202" s="16">
        <f t="shared" si="241"/>
        <v>8541</v>
      </c>
      <c r="DM202" s="16">
        <f t="shared" si="241"/>
        <v>8541</v>
      </c>
      <c r="DN202" s="16">
        <f t="shared" si="241"/>
        <v>8541</v>
      </c>
      <c r="DO202" s="16">
        <f t="shared" si="241"/>
        <v>8541</v>
      </c>
      <c r="DP202" s="16">
        <f t="shared" si="241"/>
        <v>8541</v>
      </c>
      <c r="DQ202" s="16">
        <f t="shared" si="241"/>
        <v>8541</v>
      </c>
      <c r="DR202" s="16">
        <f t="shared" si="241"/>
        <v>8541</v>
      </c>
      <c r="DS202" s="16">
        <f t="shared" si="241"/>
        <v>8541</v>
      </c>
      <c r="DT202" s="16">
        <f t="shared" si="241"/>
        <v>8541</v>
      </c>
      <c r="DU202" s="16">
        <f t="shared" si="241"/>
        <v>8541</v>
      </c>
      <c r="DV202" s="16">
        <f t="shared" si="241"/>
        <v>8541</v>
      </c>
      <c r="DW202" s="16">
        <f t="shared" si="241"/>
        <v>8541</v>
      </c>
      <c r="DX202" s="16">
        <f t="shared" si="241"/>
        <v>8541</v>
      </c>
      <c r="DY202" s="16">
        <f t="shared" si="241"/>
        <v>8541</v>
      </c>
      <c r="DZ202" s="16">
        <f t="shared" si="241"/>
        <v>8541</v>
      </c>
      <c r="EA202" s="16">
        <f t="shared" ref="EA202:FX202" si="242">EA40</f>
        <v>8541</v>
      </c>
      <c r="EB202" s="16">
        <f t="shared" si="242"/>
        <v>8541</v>
      </c>
      <c r="EC202" s="16">
        <f t="shared" si="242"/>
        <v>8541</v>
      </c>
      <c r="ED202" s="16">
        <f t="shared" si="242"/>
        <v>8541</v>
      </c>
      <c r="EE202" s="16">
        <f t="shared" si="242"/>
        <v>8541</v>
      </c>
      <c r="EF202" s="16">
        <f t="shared" si="242"/>
        <v>8541</v>
      </c>
      <c r="EG202" s="16">
        <f t="shared" si="242"/>
        <v>8541</v>
      </c>
      <c r="EH202" s="16">
        <f t="shared" si="242"/>
        <v>8541</v>
      </c>
      <c r="EI202" s="16">
        <f t="shared" si="242"/>
        <v>8541</v>
      </c>
      <c r="EJ202" s="16">
        <f t="shared" si="242"/>
        <v>8541</v>
      </c>
      <c r="EK202" s="16">
        <f t="shared" si="242"/>
        <v>8541</v>
      </c>
      <c r="EL202" s="16">
        <f t="shared" si="242"/>
        <v>8541</v>
      </c>
      <c r="EM202" s="16">
        <f t="shared" si="242"/>
        <v>8541</v>
      </c>
      <c r="EN202" s="16">
        <f t="shared" si="242"/>
        <v>8541</v>
      </c>
      <c r="EO202" s="16">
        <f t="shared" si="242"/>
        <v>8541</v>
      </c>
      <c r="EP202" s="16">
        <f t="shared" si="242"/>
        <v>8541</v>
      </c>
      <c r="EQ202" s="16">
        <f t="shared" si="242"/>
        <v>8541</v>
      </c>
      <c r="ER202" s="16">
        <f t="shared" si="242"/>
        <v>8541</v>
      </c>
      <c r="ES202" s="16">
        <f t="shared" si="242"/>
        <v>8541</v>
      </c>
      <c r="ET202" s="16">
        <f t="shared" si="242"/>
        <v>8541</v>
      </c>
      <c r="EU202" s="16">
        <f t="shared" si="242"/>
        <v>8541</v>
      </c>
      <c r="EV202" s="16">
        <f t="shared" si="242"/>
        <v>8541</v>
      </c>
      <c r="EW202" s="16">
        <f t="shared" si="242"/>
        <v>8541</v>
      </c>
      <c r="EX202" s="16">
        <f t="shared" si="242"/>
        <v>8541</v>
      </c>
      <c r="EY202" s="16">
        <f t="shared" si="242"/>
        <v>8541</v>
      </c>
      <c r="EZ202" s="16">
        <f t="shared" si="242"/>
        <v>8541</v>
      </c>
      <c r="FA202" s="16">
        <f t="shared" si="242"/>
        <v>8541</v>
      </c>
      <c r="FB202" s="16">
        <f t="shared" si="242"/>
        <v>8541</v>
      </c>
      <c r="FC202" s="16">
        <f t="shared" si="242"/>
        <v>8541</v>
      </c>
      <c r="FD202" s="16">
        <f t="shared" si="242"/>
        <v>8541</v>
      </c>
      <c r="FE202" s="16">
        <f t="shared" si="242"/>
        <v>8541</v>
      </c>
      <c r="FF202" s="16">
        <f t="shared" si="242"/>
        <v>8541</v>
      </c>
      <c r="FG202" s="16">
        <f t="shared" si="242"/>
        <v>8541</v>
      </c>
      <c r="FH202" s="16">
        <f t="shared" si="242"/>
        <v>8541</v>
      </c>
      <c r="FI202" s="16">
        <f t="shared" si="242"/>
        <v>8541</v>
      </c>
      <c r="FJ202" s="16">
        <f t="shared" si="242"/>
        <v>8541</v>
      </c>
      <c r="FK202" s="16">
        <f t="shared" si="242"/>
        <v>8541</v>
      </c>
      <c r="FL202" s="16">
        <f t="shared" si="242"/>
        <v>8541</v>
      </c>
      <c r="FM202" s="16">
        <f t="shared" si="242"/>
        <v>8541</v>
      </c>
      <c r="FN202" s="16">
        <f t="shared" si="242"/>
        <v>8541</v>
      </c>
      <c r="FO202" s="16">
        <f t="shared" si="242"/>
        <v>8541</v>
      </c>
      <c r="FP202" s="16">
        <f t="shared" si="242"/>
        <v>8541</v>
      </c>
      <c r="FQ202" s="16">
        <f t="shared" si="242"/>
        <v>8541</v>
      </c>
      <c r="FR202" s="16">
        <f t="shared" si="242"/>
        <v>8541</v>
      </c>
      <c r="FS202" s="16">
        <f t="shared" si="242"/>
        <v>8541</v>
      </c>
      <c r="FT202" s="15">
        <f t="shared" si="242"/>
        <v>8541</v>
      </c>
      <c r="FU202" s="16">
        <f t="shared" si="242"/>
        <v>8541</v>
      </c>
      <c r="FV202" s="16">
        <f t="shared" si="242"/>
        <v>8541</v>
      </c>
      <c r="FW202" s="16">
        <f t="shared" si="242"/>
        <v>8541</v>
      </c>
      <c r="FX202" s="16">
        <f t="shared" si="242"/>
        <v>8541</v>
      </c>
      <c r="FY202" s="48"/>
      <c r="FZ202" s="48"/>
      <c r="GA202" s="48"/>
      <c r="GB202" s="48"/>
      <c r="GC202" s="48"/>
      <c r="GD202" s="48"/>
      <c r="GE202" s="4"/>
      <c r="GF202" s="4"/>
      <c r="GG202" s="4"/>
      <c r="GH202" s="4"/>
      <c r="GI202" s="4"/>
      <c r="GJ202" s="4"/>
      <c r="GK202" s="4"/>
      <c r="GL202" s="4"/>
      <c r="GM202" s="4"/>
    </row>
    <row r="203" spans="1:195" x14ac:dyDescent="0.25">
      <c r="A203" s="2" t="s">
        <v>551</v>
      </c>
      <c r="B203" s="13" t="s">
        <v>552</v>
      </c>
      <c r="C203" s="16">
        <f t="shared" ref="C203:BN203" si="243">ROUND(C101+C102+C99+C100,1)</f>
        <v>2343.1</v>
      </c>
      <c r="D203" s="16">
        <f t="shared" si="243"/>
        <v>7.5</v>
      </c>
      <c r="E203" s="16">
        <f t="shared" si="243"/>
        <v>0</v>
      </c>
      <c r="F203" s="16">
        <f t="shared" si="243"/>
        <v>1.5</v>
      </c>
      <c r="G203" s="16">
        <f t="shared" si="243"/>
        <v>1</v>
      </c>
      <c r="H203" s="16">
        <f t="shared" si="243"/>
        <v>2</v>
      </c>
      <c r="I203" s="16">
        <f t="shared" si="243"/>
        <v>6.5</v>
      </c>
      <c r="J203" s="16">
        <f t="shared" si="243"/>
        <v>1</v>
      </c>
      <c r="K203" s="16">
        <f t="shared" si="243"/>
        <v>0</v>
      </c>
      <c r="L203" s="16">
        <f t="shared" si="243"/>
        <v>1</v>
      </c>
      <c r="M203" s="16">
        <f t="shared" si="243"/>
        <v>0</v>
      </c>
      <c r="N203" s="16">
        <f t="shared" si="243"/>
        <v>318</v>
      </c>
      <c r="O203" s="16">
        <f t="shared" si="243"/>
        <v>0</v>
      </c>
      <c r="P203" s="16">
        <f t="shared" si="243"/>
        <v>0</v>
      </c>
      <c r="Q203" s="16">
        <f t="shared" si="243"/>
        <v>137</v>
      </c>
      <c r="R203" s="16">
        <f t="shared" si="243"/>
        <v>1625</v>
      </c>
      <c r="S203" s="16">
        <f t="shared" si="243"/>
        <v>3</v>
      </c>
      <c r="T203" s="16">
        <f t="shared" si="243"/>
        <v>0</v>
      </c>
      <c r="U203" s="16">
        <f t="shared" si="243"/>
        <v>0</v>
      </c>
      <c r="V203" s="16">
        <f t="shared" si="243"/>
        <v>0</v>
      </c>
      <c r="W203" s="16">
        <f t="shared" si="243"/>
        <v>0</v>
      </c>
      <c r="X203" s="16">
        <f t="shared" si="243"/>
        <v>0</v>
      </c>
      <c r="Y203" s="16">
        <f t="shared" si="243"/>
        <v>1908.6</v>
      </c>
      <c r="Z203" s="16">
        <f t="shared" si="243"/>
        <v>1</v>
      </c>
      <c r="AA203" s="16">
        <f t="shared" si="243"/>
        <v>0</v>
      </c>
      <c r="AB203" s="16">
        <f t="shared" si="243"/>
        <v>74</v>
      </c>
      <c r="AC203" s="16">
        <f t="shared" si="243"/>
        <v>0</v>
      </c>
      <c r="AD203" s="16">
        <f t="shared" si="243"/>
        <v>0</v>
      </c>
      <c r="AE203" s="16">
        <f t="shared" si="243"/>
        <v>1</v>
      </c>
      <c r="AF203" s="16">
        <f t="shared" si="243"/>
        <v>0</v>
      </c>
      <c r="AG203" s="16">
        <f t="shared" si="243"/>
        <v>0</v>
      </c>
      <c r="AH203" s="16">
        <f t="shared" si="243"/>
        <v>0</v>
      </c>
      <c r="AI203" s="16">
        <f t="shared" si="243"/>
        <v>0</v>
      </c>
      <c r="AJ203" s="16">
        <f t="shared" si="243"/>
        <v>0</v>
      </c>
      <c r="AK203" s="16">
        <f t="shared" si="243"/>
        <v>0</v>
      </c>
      <c r="AL203" s="16">
        <f t="shared" si="243"/>
        <v>0</v>
      </c>
      <c r="AM203" s="16">
        <f t="shared" si="243"/>
        <v>0</v>
      </c>
      <c r="AN203" s="16">
        <f t="shared" si="243"/>
        <v>0</v>
      </c>
      <c r="AO203" s="16">
        <f t="shared" si="243"/>
        <v>1</v>
      </c>
      <c r="AP203" s="16">
        <f t="shared" si="243"/>
        <v>328</v>
      </c>
      <c r="AQ203" s="16">
        <f t="shared" si="243"/>
        <v>0</v>
      </c>
      <c r="AR203" s="16">
        <f t="shared" si="243"/>
        <v>1921</v>
      </c>
      <c r="AS203" s="16">
        <f t="shared" si="243"/>
        <v>1</v>
      </c>
      <c r="AT203" s="16">
        <f t="shared" si="243"/>
        <v>2</v>
      </c>
      <c r="AU203" s="16">
        <f t="shared" si="243"/>
        <v>0</v>
      </c>
      <c r="AV203" s="16">
        <f t="shared" si="243"/>
        <v>0</v>
      </c>
      <c r="AW203" s="16">
        <f t="shared" si="243"/>
        <v>0</v>
      </c>
      <c r="AX203" s="16">
        <f t="shared" si="243"/>
        <v>0</v>
      </c>
      <c r="AY203" s="16">
        <f t="shared" si="243"/>
        <v>0</v>
      </c>
      <c r="AZ203" s="16">
        <f t="shared" si="243"/>
        <v>1</v>
      </c>
      <c r="BA203" s="16">
        <f t="shared" si="243"/>
        <v>8</v>
      </c>
      <c r="BB203" s="16">
        <f t="shared" si="243"/>
        <v>1.5</v>
      </c>
      <c r="BC203" s="16">
        <f t="shared" si="243"/>
        <v>272.39999999999998</v>
      </c>
      <c r="BD203" s="16">
        <f t="shared" si="243"/>
        <v>0</v>
      </c>
      <c r="BE203" s="16">
        <f t="shared" si="243"/>
        <v>0</v>
      </c>
      <c r="BF203" s="16">
        <f t="shared" si="243"/>
        <v>905.2</v>
      </c>
      <c r="BG203" s="16">
        <f t="shared" si="243"/>
        <v>0</v>
      </c>
      <c r="BH203" s="16">
        <f t="shared" si="243"/>
        <v>31</v>
      </c>
      <c r="BI203" s="16">
        <f t="shared" si="243"/>
        <v>6</v>
      </c>
      <c r="BJ203" s="16">
        <f t="shared" si="243"/>
        <v>3</v>
      </c>
      <c r="BK203" s="16">
        <f t="shared" si="243"/>
        <v>8635.2999999999993</v>
      </c>
      <c r="BL203" s="16">
        <f t="shared" si="243"/>
        <v>8</v>
      </c>
      <c r="BM203" s="16">
        <f t="shared" si="243"/>
        <v>0</v>
      </c>
      <c r="BN203" s="16">
        <f t="shared" si="243"/>
        <v>0</v>
      </c>
      <c r="BO203" s="16">
        <f t="shared" ref="BO203:DZ203" si="244">ROUND(BO101+BO102+BO99+BO100,1)</f>
        <v>1</v>
      </c>
      <c r="BP203" s="16">
        <f t="shared" si="244"/>
        <v>0</v>
      </c>
      <c r="BQ203" s="16">
        <f t="shared" si="244"/>
        <v>0</v>
      </c>
      <c r="BR203" s="16">
        <f t="shared" si="244"/>
        <v>0</v>
      </c>
      <c r="BS203" s="16">
        <f t="shared" si="244"/>
        <v>0</v>
      </c>
      <c r="BT203" s="16">
        <f t="shared" si="244"/>
        <v>0</v>
      </c>
      <c r="BU203" s="16">
        <f t="shared" si="244"/>
        <v>0</v>
      </c>
      <c r="BV203" s="16">
        <f t="shared" si="244"/>
        <v>0</v>
      </c>
      <c r="BW203" s="16">
        <f t="shared" si="244"/>
        <v>1</v>
      </c>
      <c r="BX203" s="16">
        <f t="shared" si="244"/>
        <v>0</v>
      </c>
      <c r="BY203" s="16">
        <f t="shared" si="244"/>
        <v>0</v>
      </c>
      <c r="BZ203" s="16">
        <f t="shared" si="244"/>
        <v>0</v>
      </c>
      <c r="CA203" s="16">
        <f t="shared" si="244"/>
        <v>0</v>
      </c>
      <c r="CB203" s="16">
        <f t="shared" si="244"/>
        <v>315</v>
      </c>
      <c r="CC203" s="16">
        <f t="shared" si="244"/>
        <v>0</v>
      </c>
      <c r="CD203" s="16">
        <f t="shared" si="244"/>
        <v>0</v>
      </c>
      <c r="CE203" s="16">
        <f t="shared" si="244"/>
        <v>0</v>
      </c>
      <c r="CF203" s="16">
        <f t="shared" si="244"/>
        <v>0</v>
      </c>
      <c r="CG203" s="16">
        <f t="shared" si="244"/>
        <v>0</v>
      </c>
      <c r="CH203" s="16">
        <f t="shared" si="244"/>
        <v>0</v>
      </c>
      <c r="CI203" s="16">
        <f t="shared" si="244"/>
        <v>0</v>
      </c>
      <c r="CJ203" s="16">
        <f t="shared" si="244"/>
        <v>0</v>
      </c>
      <c r="CK203" s="16">
        <f t="shared" si="244"/>
        <v>845.1</v>
      </c>
      <c r="CL203" s="16">
        <f t="shared" si="244"/>
        <v>11</v>
      </c>
      <c r="CM203" s="16">
        <f t="shared" si="244"/>
        <v>41</v>
      </c>
      <c r="CN203" s="16">
        <f t="shared" si="244"/>
        <v>336.8</v>
      </c>
      <c r="CO203" s="16">
        <f t="shared" si="244"/>
        <v>22.5</v>
      </c>
      <c r="CP203" s="16">
        <f t="shared" si="244"/>
        <v>0</v>
      </c>
      <c r="CQ203" s="16">
        <f t="shared" si="244"/>
        <v>0</v>
      </c>
      <c r="CR203" s="16">
        <f t="shared" si="244"/>
        <v>0</v>
      </c>
      <c r="CS203" s="16">
        <f t="shared" si="244"/>
        <v>0</v>
      </c>
      <c r="CT203" s="16">
        <f t="shared" si="244"/>
        <v>0</v>
      </c>
      <c r="CU203" s="16">
        <f t="shared" si="244"/>
        <v>380</v>
      </c>
      <c r="CV203" s="16">
        <f t="shared" si="244"/>
        <v>0</v>
      </c>
      <c r="CW203" s="16">
        <f t="shared" si="244"/>
        <v>0</v>
      </c>
      <c r="CX203" s="16">
        <f t="shared" si="244"/>
        <v>1</v>
      </c>
      <c r="CY203" s="16">
        <f t="shared" si="244"/>
        <v>0</v>
      </c>
      <c r="CZ203" s="16">
        <f t="shared" si="244"/>
        <v>0</v>
      </c>
      <c r="DA203" s="16">
        <f t="shared" si="244"/>
        <v>0</v>
      </c>
      <c r="DB203" s="16">
        <f t="shared" si="244"/>
        <v>0</v>
      </c>
      <c r="DC203" s="16">
        <f t="shared" si="244"/>
        <v>0</v>
      </c>
      <c r="DD203" s="16">
        <f t="shared" si="244"/>
        <v>0</v>
      </c>
      <c r="DE203" s="16">
        <f t="shared" si="244"/>
        <v>0</v>
      </c>
      <c r="DF203" s="16">
        <f t="shared" si="244"/>
        <v>24.5</v>
      </c>
      <c r="DG203" s="16">
        <f t="shared" si="244"/>
        <v>0</v>
      </c>
      <c r="DH203" s="16">
        <f t="shared" si="244"/>
        <v>0</v>
      </c>
      <c r="DI203" s="16">
        <f t="shared" si="244"/>
        <v>3</v>
      </c>
      <c r="DJ203" s="16">
        <f t="shared" si="244"/>
        <v>1</v>
      </c>
      <c r="DK203" s="16">
        <f t="shared" si="244"/>
        <v>0</v>
      </c>
      <c r="DL203" s="16">
        <f t="shared" si="244"/>
        <v>0</v>
      </c>
      <c r="DM203" s="16">
        <f t="shared" si="244"/>
        <v>0</v>
      </c>
      <c r="DN203" s="16">
        <f t="shared" si="244"/>
        <v>0</v>
      </c>
      <c r="DO203" s="16">
        <f t="shared" si="244"/>
        <v>0</v>
      </c>
      <c r="DP203" s="16">
        <f t="shared" si="244"/>
        <v>0</v>
      </c>
      <c r="DQ203" s="16">
        <f t="shared" si="244"/>
        <v>0</v>
      </c>
      <c r="DR203" s="16">
        <f t="shared" si="244"/>
        <v>0</v>
      </c>
      <c r="DS203" s="16">
        <f t="shared" si="244"/>
        <v>0</v>
      </c>
      <c r="DT203" s="16">
        <f t="shared" si="244"/>
        <v>0</v>
      </c>
      <c r="DU203" s="16">
        <f t="shared" si="244"/>
        <v>0</v>
      </c>
      <c r="DV203" s="16">
        <f t="shared" si="244"/>
        <v>0</v>
      </c>
      <c r="DW203" s="16">
        <f t="shared" si="244"/>
        <v>0</v>
      </c>
      <c r="DX203" s="16">
        <f t="shared" si="244"/>
        <v>0</v>
      </c>
      <c r="DY203" s="16">
        <f t="shared" si="244"/>
        <v>0</v>
      </c>
      <c r="DZ203" s="16">
        <f t="shared" si="244"/>
        <v>1</v>
      </c>
      <c r="EA203" s="16">
        <f t="shared" ref="EA203:FX203" si="245">ROUND(EA101+EA102+EA99+EA100,1)</f>
        <v>0</v>
      </c>
      <c r="EB203" s="16">
        <f t="shared" si="245"/>
        <v>0</v>
      </c>
      <c r="EC203" s="16">
        <f t="shared" si="245"/>
        <v>0</v>
      </c>
      <c r="ED203" s="16">
        <f t="shared" si="245"/>
        <v>0</v>
      </c>
      <c r="EE203" s="16">
        <f t="shared" si="245"/>
        <v>3</v>
      </c>
      <c r="EF203" s="16">
        <f t="shared" si="245"/>
        <v>1</v>
      </c>
      <c r="EG203" s="16">
        <f t="shared" si="245"/>
        <v>0</v>
      </c>
      <c r="EH203" s="16">
        <f t="shared" si="245"/>
        <v>1</v>
      </c>
      <c r="EI203" s="16">
        <f t="shared" si="245"/>
        <v>4</v>
      </c>
      <c r="EJ203" s="16">
        <f t="shared" si="245"/>
        <v>232</v>
      </c>
      <c r="EK203" s="16">
        <f t="shared" si="245"/>
        <v>0</v>
      </c>
      <c r="EL203" s="16">
        <f t="shared" si="245"/>
        <v>0</v>
      </c>
      <c r="EM203" s="16">
        <f t="shared" si="245"/>
        <v>0</v>
      </c>
      <c r="EN203" s="16">
        <f t="shared" si="245"/>
        <v>113</v>
      </c>
      <c r="EO203" s="16">
        <f t="shared" si="245"/>
        <v>0</v>
      </c>
      <c r="EP203" s="16">
        <f t="shared" si="245"/>
        <v>0</v>
      </c>
      <c r="EQ203" s="16">
        <f t="shared" si="245"/>
        <v>0</v>
      </c>
      <c r="ER203" s="16">
        <f t="shared" si="245"/>
        <v>1</v>
      </c>
      <c r="ES203" s="16">
        <f t="shared" si="245"/>
        <v>0</v>
      </c>
      <c r="ET203" s="16">
        <f t="shared" si="245"/>
        <v>0</v>
      </c>
      <c r="EU203" s="16">
        <f t="shared" si="245"/>
        <v>0</v>
      </c>
      <c r="EV203" s="16">
        <f t="shared" si="245"/>
        <v>0</v>
      </c>
      <c r="EW203" s="16">
        <f t="shared" si="245"/>
        <v>0</v>
      </c>
      <c r="EX203" s="16">
        <f t="shared" si="245"/>
        <v>0</v>
      </c>
      <c r="EY203" s="16">
        <f t="shared" si="245"/>
        <v>550</v>
      </c>
      <c r="EZ203" s="16">
        <f t="shared" si="245"/>
        <v>0</v>
      </c>
      <c r="FA203" s="16">
        <f t="shared" si="245"/>
        <v>1</v>
      </c>
      <c r="FB203" s="16">
        <f t="shared" si="245"/>
        <v>0</v>
      </c>
      <c r="FC203" s="16">
        <f t="shared" si="245"/>
        <v>0</v>
      </c>
      <c r="FD203" s="16">
        <f t="shared" si="245"/>
        <v>0</v>
      </c>
      <c r="FE203" s="16">
        <f t="shared" si="245"/>
        <v>0</v>
      </c>
      <c r="FF203" s="16">
        <f t="shared" si="245"/>
        <v>0</v>
      </c>
      <c r="FG203" s="16">
        <f t="shared" si="245"/>
        <v>0</v>
      </c>
      <c r="FH203" s="16">
        <f t="shared" si="245"/>
        <v>0</v>
      </c>
      <c r="FI203" s="16">
        <f t="shared" si="245"/>
        <v>1</v>
      </c>
      <c r="FJ203" s="16">
        <f t="shared" si="245"/>
        <v>0</v>
      </c>
      <c r="FK203" s="16">
        <f t="shared" si="245"/>
        <v>0</v>
      </c>
      <c r="FL203" s="16">
        <f t="shared" si="245"/>
        <v>0</v>
      </c>
      <c r="FM203" s="16">
        <f t="shared" si="245"/>
        <v>0</v>
      </c>
      <c r="FN203" s="16">
        <f t="shared" si="245"/>
        <v>5.5</v>
      </c>
      <c r="FO203" s="16">
        <f t="shared" si="245"/>
        <v>0</v>
      </c>
      <c r="FP203" s="16">
        <f t="shared" si="245"/>
        <v>0</v>
      </c>
      <c r="FQ203" s="16">
        <f t="shared" si="245"/>
        <v>0</v>
      </c>
      <c r="FR203" s="16">
        <f t="shared" si="245"/>
        <v>0</v>
      </c>
      <c r="FS203" s="16">
        <f t="shared" si="245"/>
        <v>0</v>
      </c>
      <c r="FT203" s="16">
        <f t="shared" si="245"/>
        <v>0</v>
      </c>
      <c r="FU203" s="16">
        <f t="shared" si="245"/>
        <v>0</v>
      </c>
      <c r="FV203" s="16">
        <f t="shared" si="245"/>
        <v>0</v>
      </c>
      <c r="FW203" s="16">
        <f t="shared" si="245"/>
        <v>0</v>
      </c>
      <c r="FX203" s="16">
        <f t="shared" si="245"/>
        <v>0</v>
      </c>
      <c r="FY203" s="16"/>
      <c r="FZ203" s="48"/>
      <c r="GA203" s="48"/>
      <c r="GB203" s="48"/>
      <c r="GC203" s="48"/>
      <c r="GD203" s="48"/>
      <c r="GE203" s="4"/>
      <c r="GF203" s="4"/>
      <c r="GG203" s="4"/>
      <c r="GH203" s="4"/>
      <c r="GI203" s="4"/>
      <c r="GJ203" s="4"/>
      <c r="GK203" s="4"/>
      <c r="GL203" s="4"/>
      <c r="GM203" s="4"/>
    </row>
    <row r="204" spans="1:195" x14ac:dyDescent="0.25">
      <c r="A204" s="2" t="s">
        <v>553</v>
      </c>
      <c r="B204" s="13" t="s">
        <v>554</v>
      </c>
      <c r="C204" s="48">
        <f t="shared" ref="C204:BN204" si="246">ROUND((C200*C201)+(C202*C203),2)</f>
        <v>78960725.200000003</v>
      </c>
      <c r="D204" s="48">
        <f t="shared" si="246"/>
        <v>374018055.85000002</v>
      </c>
      <c r="E204" s="48">
        <f t="shared" si="246"/>
        <v>65243178.409999996</v>
      </c>
      <c r="F204" s="48">
        <f t="shared" si="246"/>
        <v>178157017.02000001</v>
      </c>
      <c r="G204" s="48">
        <f t="shared" si="246"/>
        <v>9791049.4700000007</v>
      </c>
      <c r="H204" s="48">
        <f t="shared" si="246"/>
        <v>9321611.9299999997</v>
      </c>
      <c r="I204" s="48">
        <f t="shared" si="246"/>
        <v>89585533.400000006</v>
      </c>
      <c r="J204" s="48">
        <f t="shared" si="246"/>
        <v>21976826.890000001</v>
      </c>
      <c r="K204" s="48">
        <f t="shared" si="246"/>
        <v>2538815.1</v>
      </c>
      <c r="L204" s="48">
        <f t="shared" si="246"/>
        <v>22925649.949999999</v>
      </c>
      <c r="M204" s="48">
        <f t="shared" si="246"/>
        <v>11753278.18</v>
      </c>
      <c r="N204" s="48">
        <f t="shared" si="246"/>
        <v>489252708.35000002</v>
      </c>
      <c r="O204" s="48">
        <f t="shared" si="246"/>
        <v>130575531.93000001</v>
      </c>
      <c r="P204" s="48">
        <f t="shared" si="246"/>
        <v>2273965.0499999998</v>
      </c>
      <c r="Q204" s="48">
        <f t="shared" si="246"/>
        <v>357780450.14999998</v>
      </c>
      <c r="R204" s="48">
        <f t="shared" si="246"/>
        <v>18453807.629999999</v>
      </c>
      <c r="S204" s="48">
        <f t="shared" si="246"/>
        <v>15442214.289999999</v>
      </c>
      <c r="T204" s="48">
        <f t="shared" si="246"/>
        <v>1300172.96</v>
      </c>
      <c r="U204" s="48">
        <f t="shared" si="246"/>
        <v>503839.32</v>
      </c>
      <c r="V204" s="48">
        <f t="shared" si="246"/>
        <v>2590536.66</v>
      </c>
      <c r="W204" s="48">
        <f t="shared" si="246"/>
        <v>726777.07</v>
      </c>
      <c r="X204" s="48">
        <f t="shared" si="246"/>
        <v>445875.5</v>
      </c>
      <c r="Y204" s="48">
        <f t="shared" si="246"/>
        <v>21320127.23</v>
      </c>
      <c r="Z204" s="48">
        <f t="shared" si="246"/>
        <v>2116640.36</v>
      </c>
      <c r="AA204" s="48">
        <f t="shared" si="246"/>
        <v>281057621.43000001</v>
      </c>
      <c r="AB204" s="48">
        <f t="shared" si="246"/>
        <v>268769966.94</v>
      </c>
      <c r="AC204" s="48">
        <f t="shared" si="246"/>
        <v>9380328.7699999996</v>
      </c>
      <c r="AD204" s="48">
        <f t="shared" si="246"/>
        <v>12274952.52</v>
      </c>
      <c r="AE204" s="48">
        <f t="shared" si="246"/>
        <v>916343.52</v>
      </c>
      <c r="AF204" s="48">
        <f t="shared" si="246"/>
        <v>1663115.62</v>
      </c>
      <c r="AG204" s="48">
        <f t="shared" si="246"/>
        <v>6376019.6500000004</v>
      </c>
      <c r="AH204" s="48">
        <f t="shared" si="246"/>
        <v>9862766.0600000005</v>
      </c>
      <c r="AI204" s="48">
        <f t="shared" si="246"/>
        <v>3167499.55</v>
      </c>
      <c r="AJ204" s="48">
        <f t="shared" si="246"/>
        <v>1533811.72</v>
      </c>
      <c r="AK204" s="48">
        <f t="shared" si="246"/>
        <v>1966310.96</v>
      </c>
      <c r="AL204" s="48">
        <f t="shared" si="246"/>
        <v>2429129.7200000002</v>
      </c>
      <c r="AM204" s="48">
        <f t="shared" si="246"/>
        <v>4084219.58</v>
      </c>
      <c r="AN204" s="48">
        <f t="shared" si="246"/>
        <v>3482287.66</v>
      </c>
      <c r="AO204" s="48">
        <f t="shared" si="246"/>
        <v>42800104.490000002</v>
      </c>
      <c r="AP204" s="48">
        <f t="shared" si="246"/>
        <v>813167684.74000001</v>
      </c>
      <c r="AQ204" s="48">
        <f t="shared" si="246"/>
        <v>2067970.57</v>
      </c>
      <c r="AR204" s="48">
        <f t="shared" si="246"/>
        <v>590323044.83000004</v>
      </c>
      <c r="AS204" s="48">
        <f t="shared" si="246"/>
        <v>62288430.840000004</v>
      </c>
      <c r="AT204" s="48">
        <f t="shared" si="246"/>
        <v>20475633.440000001</v>
      </c>
      <c r="AU204" s="48">
        <f t="shared" si="246"/>
        <v>2219568.2400000002</v>
      </c>
      <c r="AV204" s="48">
        <f t="shared" si="246"/>
        <v>2898190.75</v>
      </c>
      <c r="AW204" s="48">
        <f t="shared" si="246"/>
        <v>2108991.12</v>
      </c>
      <c r="AX204" s="48">
        <f t="shared" si="246"/>
        <v>445875.5</v>
      </c>
      <c r="AY204" s="48">
        <f t="shared" si="246"/>
        <v>4119889.62</v>
      </c>
      <c r="AZ204" s="48">
        <f t="shared" si="246"/>
        <v>104327356.48</v>
      </c>
      <c r="BA204" s="48">
        <f t="shared" si="246"/>
        <v>84256756.409999996</v>
      </c>
      <c r="BB204" s="48">
        <f t="shared" si="246"/>
        <v>75302456.680000007</v>
      </c>
      <c r="BC204" s="48">
        <f t="shared" si="246"/>
        <v>264741243.41999999</v>
      </c>
      <c r="BD204" s="48">
        <f t="shared" si="246"/>
        <v>46346082.969999999</v>
      </c>
      <c r="BE204" s="48">
        <f t="shared" si="246"/>
        <v>12711910.51</v>
      </c>
      <c r="BF204" s="48">
        <f t="shared" si="246"/>
        <v>231210356.06</v>
      </c>
      <c r="BG204" s="48">
        <f t="shared" si="246"/>
        <v>9763781.6999999993</v>
      </c>
      <c r="BH204" s="48">
        <f t="shared" si="246"/>
        <v>5693751.0899999999</v>
      </c>
      <c r="BI204" s="48">
        <f t="shared" si="246"/>
        <v>2234252.4500000002</v>
      </c>
      <c r="BJ204" s="48">
        <f t="shared" si="246"/>
        <v>58796472.659999996</v>
      </c>
      <c r="BK204" s="48">
        <f t="shared" si="246"/>
        <v>234513617.06999999</v>
      </c>
      <c r="BL204" s="48">
        <f t="shared" si="246"/>
        <v>1896417.55</v>
      </c>
      <c r="BM204" s="48">
        <f t="shared" si="246"/>
        <v>2525438.83</v>
      </c>
      <c r="BN204" s="48">
        <f t="shared" si="246"/>
        <v>32825354.309999999</v>
      </c>
      <c r="BO204" s="48">
        <f t="shared" ref="BO204:DZ204" si="247">ROUND((BO200*BO201)+(BO202*BO203),2)</f>
        <v>12185400.91</v>
      </c>
      <c r="BP204" s="48">
        <f t="shared" si="247"/>
        <v>1961852.2</v>
      </c>
      <c r="BQ204" s="48">
        <f t="shared" si="247"/>
        <v>55639020.140000001</v>
      </c>
      <c r="BR204" s="48">
        <f t="shared" si="247"/>
        <v>42922650.880000003</v>
      </c>
      <c r="BS204" s="48">
        <f t="shared" si="247"/>
        <v>11665886.58</v>
      </c>
      <c r="BT204" s="48">
        <f t="shared" si="247"/>
        <v>4045874.29</v>
      </c>
      <c r="BU204" s="48">
        <f t="shared" si="247"/>
        <v>3954023.93</v>
      </c>
      <c r="BV204" s="48">
        <f t="shared" si="247"/>
        <v>11849587.289999999</v>
      </c>
      <c r="BW204" s="48">
        <f t="shared" si="247"/>
        <v>18459760.940000001</v>
      </c>
      <c r="BX204" s="48">
        <f t="shared" si="247"/>
        <v>801684.15</v>
      </c>
      <c r="BY204" s="48">
        <f t="shared" si="247"/>
        <v>4705770.03</v>
      </c>
      <c r="BZ204" s="48">
        <f t="shared" si="247"/>
        <v>1890512.12</v>
      </c>
      <c r="CA204" s="48">
        <f t="shared" si="247"/>
        <v>1515976.7</v>
      </c>
      <c r="CB204" s="48">
        <f t="shared" si="247"/>
        <v>733735400.28999996</v>
      </c>
      <c r="CC204" s="48">
        <f t="shared" si="247"/>
        <v>1573940.52</v>
      </c>
      <c r="CD204" s="48">
        <f t="shared" si="247"/>
        <v>478870.29</v>
      </c>
      <c r="CE204" s="48">
        <f t="shared" si="247"/>
        <v>1403616.07</v>
      </c>
      <c r="CF204" s="48">
        <f t="shared" si="247"/>
        <v>1058508.44</v>
      </c>
      <c r="CG204" s="48">
        <f t="shared" si="247"/>
        <v>1960960.45</v>
      </c>
      <c r="CH204" s="48">
        <f t="shared" si="247"/>
        <v>1029972.41</v>
      </c>
      <c r="CI204" s="48">
        <f t="shared" si="247"/>
        <v>6555261.5999999996</v>
      </c>
      <c r="CJ204" s="48">
        <f t="shared" si="247"/>
        <v>9388354.5299999993</v>
      </c>
      <c r="CK204" s="48">
        <f t="shared" si="247"/>
        <v>52091801.170000002</v>
      </c>
      <c r="CL204" s="48">
        <f t="shared" si="247"/>
        <v>12760382.199999999</v>
      </c>
      <c r="CM204" s="48">
        <f t="shared" si="247"/>
        <v>7686616.4800000004</v>
      </c>
      <c r="CN204" s="48">
        <f t="shared" si="247"/>
        <v>288656943.51999998</v>
      </c>
      <c r="CO204" s="48">
        <f t="shared" si="247"/>
        <v>139538075.50999999</v>
      </c>
      <c r="CP204" s="48">
        <f t="shared" si="247"/>
        <v>9780724.9700000007</v>
      </c>
      <c r="CQ204" s="48">
        <f t="shared" si="247"/>
        <v>8850628.6799999997</v>
      </c>
      <c r="CR204" s="48">
        <f t="shared" si="247"/>
        <v>1679167.13</v>
      </c>
      <c r="CS204" s="48">
        <f t="shared" si="247"/>
        <v>3292344.69</v>
      </c>
      <c r="CT204" s="48">
        <f t="shared" si="247"/>
        <v>1030864.16</v>
      </c>
      <c r="CU204" s="48">
        <f t="shared" si="247"/>
        <v>3869805.7</v>
      </c>
      <c r="CV204" s="48">
        <f t="shared" si="247"/>
        <v>445875.5</v>
      </c>
      <c r="CW204" s="48">
        <f t="shared" si="247"/>
        <v>1805795.78</v>
      </c>
      <c r="CX204" s="48">
        <f t="shared" si="247"/>
        <v>4397739.42</v>
      </c>
      <c r="CY204" s="48">
        <f t="shared" si="247"/>
        <v>445875.5</v>
      </c>
      <c r="CZ204" s="48">
        <f t="shared" si="247"/>
        <v>19432146.039999999</v>
      </c>
      <c r="DA204" s="48">
        <f t="shared" si="247"/>
        <v>1769233.98</v>
      </c>
      <c r="DB204" s="48">
        <f t="shared" si="247"/>
        <v>2744809.58</v>
      </c>
      <c r="DC204" s="48">
        <f t="shared" si="247"/>
        <v>1396482.07</v>
      </c>
      <c r="DD204" s="48">
        <f t="shared" si="247"/>
        <v>1454445.88</v>
      </c>
      <c r="DE204" s="48">
        <f t="shared" si="247"/>
        <v>3782807.74</v>
      </c>
      <c r="DF204" s="48">
        <f t="shared" si="247"/>
        <v>199192789.13999999</v>
      </c>
      <c r="DG204" s="48">
        <f t="shared" si="247"/>
        <v>793658.39</v>
      </c>
      <c r="DH204" s="48">
        <f t="shared" si="247"/>
        <v>18968435.52</v>
      </c>
      <c r="DI204" s="48">
        <f t="shared" si="247"/>
        <v>24662919.629999999</v>
      </c>
      <c r="DJ204" s="48">
        <f t="shared" si="247"/>
        <v>5994865.46</v>
      </c>
      <c r="DK204" s="48">
        <f t="shared" si="247"/>
        <v>4318750.09</v>
      </c>
      <c r="DL204" s="48">
        <f t="shared" si="247"/>
        <v>53738698.759999998</v>
      </c>
      <c r="DM204" s="48">
        <f t="shared" si="247"/>
        <v>2333712.37</v>
      </c>
      <c r="DN204" s="48">
        <f t="shared" si="247"/>
        <v>13131033.48</v>
      </c>
      <c r="DO204" s="48">
        <f t="shared" si="247"/>
        <v>30167936.329999998</v>
      </c>
      <c r="DP204" s="48">
        <f t="shared" si="247"/>
        <v>1832548.31</v>
      </c>
      <c r="DQ204" s="48">
        <f t="shared" si="247"/>
        <v>6135246.8799999999</v>
      </c>
      <c r="DR204" s="48">
        <f t="shared" si="247"/>
        <v>13282631.15</v>
      </c>
      <c r="DS204" s="48">
        <f t="shared" si="247"/>
        <v>7142033.7599999998</v>
      </c>
      <c r="DT204" s="48">
        <f t="shared" si="247"/>
        <v>1475847.91</v>
      </c>
      <c r="DU204" s="48">
        <f t="shared" si="247"/>
        <v>3446617.62</v>
      </c>
      <c r="DV204" s="48">
        <f t="shared" si="247"/>
        <v>1959176.95</v>
      </c>
      <c r="DW204" s="48">
        <f t="shared" si="247"/>
        <v>3064948.19</v>
      </c>
      <c r="DX204" s="48">
        <f t="shared" si="247"/>
        <v>1477631.41</v>
      </c>
      <c r="DY204" s="48">
        <f t="shared" si="247"/>
        <v>2972206.08</v>
      </c>
      <c r="DZ204" s="48">
        <f t="shared" si="247"/>
        <v>7656197.5800000001</v>
      </c>
      <c r="EA204" s="48">
        <f t="shared" ref="EA204:FX204" si="248">ROUND((EA200*EA201)+(EA202*EA203),2)</f>
        <v>5739309.4400000004</v>
      </c>
      <c r="EB204" s="48">
        <f t="shared" si="248"/>
        <v>5341588.49</v>
      </c>
      <c r="EC204" s="48">
        <f t="shared" si="248"/>
        <v>2858061.96</v>
      </c>
      <c r="ED204" s="48">
        <f t="shared" si="248"/>
        <v>14914535.48</v>
      </c>
      <c r="EE204" s="48">
        <f t="shared" si="248"/>
        <v>1724408.66</v>
      </c>
      <c r="EF204" s="48">
        <f t="shared" si="248"/>
        <v>13684434.34</v>
      </c>
      <c r="EG204" s="48">
        <f t="shared" si="248"/>
        <v>2602129.42</v>
      </c>
      <c r="EH204" s="48">
        <f t="shared" si="248"/>
        <v>2075619.82</v>
      </c>
      <c r="EI204" s="48">
        <f t="shared" si="248"/>
        <v>144981155.03999999</v>
      </c>
      <c r="EJ204" s="48">
        <f t="shared" si="248"/>
        <v>92820619.370000005</v>
      </c>
      <c r="EK204" s="48">
        <f t="shared" si="248"/>
        <v>6410797.9400000004</v>
      </c>
      <c r="EL204" s="48">
        <f t="shared" si="248"/>
        <v>4362445.8899999997</v>
      </c>
      <c r="EM204" s="48">
        <f t="shared" si="248"/>
        <v>3968291.95</v>
      </c>
      <c r="EN204" s="48">
        <f t="shared" si="248"/>
        <v>10060993.199999999</v>
      </c>
      <c r="EO204" s="48">
        <f t="shared" si="248"/>
        <v>3355659.01</v>
      </c>
      <c r="EP204" s="48">
        <f t="shared" si="248"/>
        <v>3573246.26</v>
      </c>
      <c r="EQ204" s="48">
        <f t="shared" si="248"/>
        <v>24758574.760000002</v>
      </c>
      <c r="ER204" s="48">
        <f t="shared" si="248"/>
        <v>2847876.18</v>
      </c>
      <c r="ES204" s="48">
        <f t="shared" si="248"/>
        <v>1446420.12</v>
      </c>
      <c r="ET204" s="48">
        <f t="shared" si="248"/>
        <v>2051027.3</v>
      </c>
      <c r="EU204" s="48">
        <f t="shared" si="248"/>
        <v>5659943.5999999996</v>
      </c>
      <c r="EV204" s="48">
        <f t="shared" si="248"/>
        <v>727668.82</v>
      </c>
      <c r="EW204" s="48">
        <f t="shared" si="248"/>
        <v>8138119.6299999999</v>
      </c>
      <c r="EX204" s="48">
        <f t="shared" si="248"/>
        <v>1842357.57</v>
      </c>
      <c r="EY204" s="48">
        <f t="shared" si="248"/>
        <v>7174834.2800000003</v>
      </c>
      <c r="EZ204" s="48">
        <f t="shared" si="248"/>
        <v>1319791.48</v>
      </c>
      <c r="FA204" s="48">
        <f t="shared" si="248"/>
        <v>31385691.690000001</v>
      </c>
      <c r="FB204" s="48">
        <f t="shared" si="248"/>
        <v>3311071.46</v>
      </c>
      <c r="FC204" s="48">
        <f t="shared" si="248"/>
        <v>20276634.239999998</v>
      </c>
      <c r="FD204" s="48">
        <f t="shared" si="248"/>
        <v>3420756.84</v>
      </c>
      <c r="FE204" s="48">
        <f t="shared" si="248"/>
        <v>947931.31</v>
      </c>
      <c r="FF204" s="48">
        <f t="shared" si="248"/>
        <v>1983254.22</v>
      </c>
      <c r="FG204" s="48">
        <f t="shared" si="248"/>
        <v>1136982.53</v>
      </c>
      <c r="FH204" s="48">
        <f t="shared" si="248"/>
        <v>825761.43</v>
      </c>
      <c r="FI204" s="48">
        <f t="shared" si="248"/>
        <v>16952701.75</v>
      </c>
      <c r="FJ204" s="48">
        <f t="shared" si="248"/>
        <v>18574281.579999998</v>
      </c>
      <c r="FK204" s="48">
        <f t="shared" si="248"/>
        <v>22965263.5</v>
      </c>
      <c r="FL204" s="48">
        <f t="shared" si="248"/>
        <v>67769509</v>
      </c>
      <c r="FM204" s="48">
        <f t="shared" si="248"/>
        <v>35163525.43</v>
      </c>
      <c r="FN204" s="48">
        <f t="shared" si="248"/>
        <v>199605689.53</v>
      </c>
      <c r="FO204" s="48">
        <f t="shared" si="248"/>
        <v>10352337.359999999</v>
      </c>
      <c r="FP204" s="48">
        <f t="shared" si="248"/>
        <v>20706458.219999999</v>
      </c>
      <c r="FQ204" s="48">
        <f t="shared" si="248"/>
        <v>8550108.5899999999</v>
      </c>
      <c r="FR204" s="48">
        <f t="shared" si="248"/>
        <v>1587316.78</v>
      </c>
      <c r="FS204" s="48">
        <f t="shared" si="248"/>
        <v>1923506.91</v>
      </c>
      <c r="FT204" s="48">
        <f t="shared" si="248"/>
        <v>666138</v>
      </c>
      <c r="FU204" s="48">
        <f t="shared" si="248"/>
        <v>7781419.2300000004</v>
      </c>
      <c r="FV204" s="48">
        <f t="shared" si="248"/>
        <v>6676539.7400000002</v>
      </c>
      <c r="FW204" s="48">
        <f t="shared" si="248"/>
        <v>1778151.49</v>
      </c>
      <c r="FX204" s="48">
        <f t="shared" si="248"/>
        <v>544859.86</v>
      </c>
      <c r="FY204" s="16"/>
      <c r="FZ204" s="48">
        <f>SUM(C204:FX204)</f>
        <v>7982848530.0999937</v>
      </c>
      <c r="GA204" s="48"/>
      <c r="GB204" s="48"/>
      <c r="GC204" s="48"/>
      <c r="GD204" s="48"/>
      <c r="GE204" s="4"/>
      <c r="GF204" s="4"/>
      <c r="GG204" s="4"/>
      <c r="GH204" s="4"/>
      <c r="GI204" s="4"/>
      <c r="GJ204" s="4"/>
      <c r="GK204" s="4"/>
      <c r="GL204" s="4"/>
      <c r="GM204" s="4"/>
    </row>
    <row r="205" spans="1:195" x14ac:dyDescent="0.25">
      <c r="A205" s="6"/>
      <c r="B205" s="13"/>
      <c r="C205" s="4"/>
      <c r="D205" s="4"/>
      <c r="E205" s="4"/>
      <c r="F205" s="4"/>
      <c r="G205" s="4"/>
      <c r="H205" s="4"/>
      <c r="I205" s="4"/>
      <c r="J205" s="4"/>
      <c r="K205" s="4"/>
      <c r="L205" s="4"/>
      <c r="M205" s="4"/>
      <c r="N205" s="4"/>
      <c r="O205" s="4"/>
      <c r="P205" s="4"/>
      <c r="Q205" s="4"/>
      <c r="R205" s="4"/>
      <c r="S205" s="4"/>
      <c r="T205" s="4"/>
      <c r="U205" s="4"/>
      <c r="V205" s="4"/>
      <c r="W205" s="21"/>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21"/>
      <c r="FU205" s="4"/>
      <c r="FV205" s="4"/>
      <c r="FW205" s="4"/>
      <c r="FX205" s="4"/>
      <c r="FY205" s="16"/>
      <c r="FZ205" s="48"/>
      <c r="GA205" s="48"/>
      <c r="GB205" s="48"/>
      <c r="GC205" s="48"/>
      <c r="GD205" s="48"/>
      <c r="GE205" s="4"/>
      <c r="GF205" s="4"/>
      <c r="GG205" s="4"/>
      <c r="GH205" s="4"/>
      <c r="GI205" s="4"/>
      <c r="GJ205" s="4"/>
      <c r="GK205" s="4"/>
      <c r="GL205" s="4"/>
      <c r="GM205" s="4"/>
    </row>
    <row r="206" spans="1:195" ht="15.6" x14ac:dyDescent="0.3">
      <c r="A206" s="2" t="s">
        <v>422</v>
      </c>
      <c r="B206" s="47" t="s">
        <v>555</v>
      </c>
      <c r="C206" s="48"/>
      <c r="D206" s="48"/>
      <c r="E206" s="48"/>
      <c r="F206" s="48"/>
      <c r="G206" s="48"/>
      <c r="H206" s="48"/>
      <c r="I206" s="48"/>
      <c r="J206" s="48"/>
      <c r="K206" s="48"/>
      <c r="L206" s="48"/>
      <c r="M206" s="48"/>
      <c r="N206" s="48"/>
      <c r="O206" s="48"/>
      <c r="P206" s="48"/>
      <c r="Q206" s="48"/>
      <c r="R206" s="48"/>
      <c r="S206" s="48"/>
      <c r="T206" s="48"/>
      <c r="U206" s="48"/>
      <c r="V206" s="48"/>
      <c r="W206" s="49"/>
      <c r="X206" s="48"/>
      <c r="Y206" s="48"/>
      <c r="Z206" s="48"/>
      <c r="AA206" s="48"/>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c r="BT206" s="48"/>
      <c r="BU206" s="48"/>
      <c r="BV206" s="48"/>
      <c r="BW206" s="48"/>
      <c r="BX206" s="48"/>
      <c r="BY206" s="48"/>
      <c r="BZ206" s="48"/>
      <c r="CA206" s="48"/>
      <c r="CB206" s="48"/>
      <c r="CC206" s="48"/>
      <c r="CD206" s="48"/>
      <c r="CE206" s="48"/>
      <c r="CF206" s="48"/>
      <c r="CG206" s="48"/>
      <c r="CH206" s="48"/>
      <c r="CI206" s="48"/>
      <c r="CJ206" s="48"/>
      <c r="CK206" s="48"/>
      <c r="CL206" s="48"/>
      <c r="CM206" s="48"/>
      <c r="CN206" s="48"/>
      <c r="CO206" s="48"/>
      <c r="CP206" s="48"/>
      <c r="CQ206" s="48"/>
      <c r="CR206" s="48"/>
      <c r="CS206" s="48"/>
      <c r="CT206" s="48"/>
      <c r="CU206" s="48"/>
      <c r="CV206" s="48"/>
      <c r="CW206" s="48"/>
      <c r="CX206" s="48"/>
      <c r="CY206" s="48"/>
      <c r="CZ206" s="48"/>
      <c r="DA206" s="48"/>
      <c r="DB206" s="48"/>
      <c r="DC206" s="48"/>
      <c r="DD206" s="48"/>
      <c r="DE206" s="48"/>
      <c r="DF206" s="48"/>
      <c r="DG206" s="48"/>
      <c r="DH206" s="48"/>
      <c r="DI206" s="48"/>
      <c r="DJ206" s="48"/>
      <c r="DK206" s="48"/>
      <c r="DL206" s="48"/>
      <c r="DM206" s="48"/>
      <c r="DN206" s="48"/>
      <c r="DO206" s="48"/>
      <c r="DP206" s="48"/>
      <c r="DQ206" s="48"/>
      <c r="DR206" s="48"/>
      <c r="DS206" s="48"/>
      <c r="DT206" s="48"/>
      <c r="DU206" s="48"/>
      <c r="DV206" s="48"/>
      <c r="DW206" s="48"/>
      <c r="DX206" s="48"/>
      <c r="DY206" s="48"/>
      <c r="DZ206" s="48"/>
      <c r="EA206" s="48"/>
      <c r="EB206" s="48"/>
      <c r="EC206" s="48"/>
      <c r="ED206" s="48"/>
      <c r="EE206" s="48"/>
      <c r="EF206" s="48"/>
      <c r="EG206" s="48"/>
      <c r="EH206" s="48"/>
      <c r="EI206" s="48"/>
      <c r="EJ206" s="48"/>
      <c r="EK206" s="48"/>
      <c r="EL206" s="48"/>
      <c r="EM206" s="48"/>
      <c r="EN206" s="48"/>
      <c r="EO206" s="48"/>
      <c r="EP206" s="48"/>
      <c r="EQ206" s="48"/>
      <c r="ER206" s="48"/>
      <c r="ES206" s="48"/>
      <c r="ET206" s="48"/>
      <c r="EU206" s="48"/>
      <c r="EV206" s="48"/>
      <c r="EW206" s="48"/>
      <c r="EX206" s="48"/>
      <c r="EY206" s="48"/>
      <c r="EZ206" s="48"/>
      <c r="FA206" s="48"/>
      <c r="FB206" s="48"/>
      <c r="FC206" s="48"/>
      <c r="FD206" s="48"/>
      <c r="FE206" s="48"/>
      <c r="FF206" s="48"/>
      <c r="FG206" s="48"/>
      <c r="FH206" s="48"/>
      <c r="FI206" s="48"/>
      <c r="FJ206" s="48"/>
      <c r="FK206" s="48"/>
      <c r="FL206" s="48"/>
      <c r="FM206" s="48"/>
      <c r="FN206" s="48"/>
      <c r="FO206" s="48"/>
      <c r="FP206" s="48"/>
      <c r="FQ206" s="48"/>
      <c r="FR206" s="48"/>
      <c r="FS206" s="48"/>
      <c r="FT206" s="49"/>
      <c r="FU206" s="48"/>
      <c r="FV206" s="48"/>
      <c r="FW206" s="48"/>
      <c r="FX206" s="48"/>
      <c r="FY206" s="48"/>
      <c r="FZ206" s="48"/>
      <c r="GA206" s="48"/>
      <c r="GB206" s="48"/>
      <c r="GC206" s="48"/>
      <c r="GD206" s="48"/>
      <c r="GE206" s="4"/>
      <c r="GF206" s="4"/>
      <c r="GG206" s="4"/>
      <c r="GH206" s="4"/>
      <c r="GI206" s="4"/>
      <c r="GJ206" s="4"/>
      <c r="GK206" s="4"/>
      <c r="GL206" s="4"/>
      <c r="GM206" s="4"/>
    </row>
    <row r="207" spans="1:195" x14ac:dyDescent="0.25">
      <c r="A207" s="2" t="s">
        <v>556</v>
      </c>
      <c r="B207" s="13" t="s">
        <v>557</v>
      </c>
      <c r="C207" s="48">
        <f t="shared" ref="C207:BN207" si="249">+C128</f>
        <v>57829199.640000001</v>
      </c>
      <c r="D207" s="48">
        <f t="shared" si="249"/>
        <v>368155362.63999999</v>
      </c>
      <c r="E207" s="48">
        <f t="shared" si="249"/>
        <v>63467279.939999998</v>
      </c>
      <c r="F207" s="48">
        <f t="shared" si="249"/>
        <v>173781212.00999999</v>
      </c>
      <c r="G207" s="48">
        <f t="shared" si="249"/>
        <v>10270393.48</v>
      </c>
      <c r="H207" s="48">
        <f t="shared" si="249"/>
        <v>9727330.8699999992</v>
      </c>
      <c r="I207" s="48">
        <f t="shared" si="249"/>
        <v>87260559.920000002</v>
      </c>
      <c r="J207" s="48">
        <f t="shared" si="249"/>
        <v>20431896.620000001</v>
      </c>
      <c r="K207" s="48">
        <f t="shared" si="249"/>
        <v>3366836.52</v>
      </c>
      <c r="L207" s="48">
        <f t="shared" si="249"/>
        <v>23118323.600000001</v>
      </c>
      <c r="M207" s="48">
        <f t="shared" si="249"/>
        <v>12460898.960000001</v>
      </c>
      <c r="N207" s="48">
        <f t="shared" si="249"/>
        <v>493038226.61000001</v>
      </c>
      <c r="O207" s="48">
        <f t="shared" si="249"/>
        <v>129170996.23</v>
      </c>
      <c r="P207" s="48">
        <f t="shared" si="249"/>
        <v>3444879.4</v>
      </c>
      <c r="Q207" s="48">
        <f t="shared" si="249"/>
        <v>356096174.97000003</v>
      </c>
      <c r="R207" s="48">
        <f t="shared" si="249"/>
        <v>4572943.3899999997</v>
      </c>
      <c r="S207" s="48">
        <f t="shared" si="249"/>
        <v>15368825.140000001</v>
      </c>
      <c r="T207" s="48">
        <f t="shared" si="249"/>
        <v>2244451.5</v>
      </c>
      <c r="U207" s="48">
        <f t="shared" si="249"/>
        <v>1006008.1</v>
      </c>
      <c r="V207" s="48">
        <f t="shared" si="249"/>
        <v>3342393.33</v>
      </c>
      <c r="W207" s="49">
        <f t="shared" si="249"/>
        <v>1393719.05</v>
      </c>
      <c r="X207" s="48">
        <f t="shared" si="249"/>
        <v>898729.31</v>
      </c>
      <c r="Y207" s="48">
        <f t="shared" si="249"/>
        <v>4450171.49</v>
      </c>
      <c r="Z207" s="48">
        <f t="shared" si="249"/>
        <v>2955556.92</v>
      </c>
      <c r="AA207" s="48">
        <f t="shared" si="249"/>
        <v>278779953.32999998</v>
      </c>
      <c r="AB207" s="48">
        <f t="shared" si="249"/>
        <v>271919527.20999998</v>
      </c>
      <c r="AC207" s="48">
        <f t="shared" si="249"/>
        <v>9586035.3599999994</v>
      </c>
      <c r="AD207" s="48">
        <f t="shared" si="249"/>
        <v>12183724.82</v>
      </c>
      <c r="AE207" s="48">
        <f t="shared" si="249"/>
        <v>1669627.43</v>
      </c>
      <c r="AF207" s="48">
        <f t="shared" si="249"/>
        <v>2729927.87</v>
      </c>
      <c r="AG207" s="48">
        <f t="shared" si="249"/>
        <v>7076555.0499999998</v>
      </c>
      <c r="AH207" s="48">
        <f t="shared" si="249"/>
        <v>9573824.1199999992</v>
      </c>
      <c r="AI207" s="48">
        <f t="shared" si="249"/>
        <v>3851318.42</v>
      </c>
      <c r="AJ207" s="48">
        <f t="shared" si="249"/>
        <v>2578890.85</v>
      </c>
      <c r="AK207" s="48">
        <f t="shared" si="249"/>
        <v>2942437.78</v>
      </c>
      <c r="AL207" s="48">
        <f t="shared" si="249"/>
        <v>3260654.51</v>
      </c>
      <c r="AM207" s="48">
        <f t="shared" si="249"/>
        <v>4395395.83</v>
      </c>
      <c r="AN207" s="48">
        <f t="shared" si="249"/>
        <v>4189686.16</v>
      </c>
      <c r="AO207" s="48">
        <f t="shared" si="249"/>
        <v>40951557.460000001</v>
      </c>
      <c r="AP207" s="48">
        <f t="shared" si="249"/>
        <v>809797719.04999995</v>
      </c>
      <c r="AQ207" s="48">
        <f t="shared" si="249"/>
        <v>3196890.48</v>
      </c>
      <c r="AR207" s="48">
        <f t="shared" si="249"/>
        <v>573513149.49000001</v>
      </c>
      <c r="AS207" s="48">
        <f t="shared" si="249"/>
        <v>65311352.049999997</v>
      </c>
      <c r="AT207" s="48">
        <f t="shared" si="249"/>
        <v>20766594.59</v>
      </c>
      <c r="AU207" s="48">
        <f t="shared" si="249"/>
        <v>3411976.05</v>
      </c>
      <c r="AV207" s="48">
        <f t="shared" si="249"/>
        <v>3922112.03</v>
      </c>
      <c r="AW207" s="48">
        <f t="shared" si="249"/>
        <v>3308073.2</v>
      </c>
      <c r="AX207" s="48">
        <f t="shared" si="249"/>
        <v>965866.92</v>
      </c>
      <c r="AY207" s="48">
        <f t="shared" si="249"/>
        <v>4729822.83</v>
      </c>
      <c r="AZ207" s="48">
        <f t="shared" si="249"/>
        <v>101095628.16</v>
      </c>
      <c r="BA207" s="48">
        <f t="shared" si="249"/>
        <v>79727211.079999998</v>
      </c>
      <c r="BB207" s="48">
        <f t="shared" si="249"/>
        <v>71835490.75</v>
      </c>
      <c r="BC207" s="48">
        <f t="shared" si="249"/>
        <v>254835791.03</v>
      </c>
      <c r="BD207" s="48">
        <f t="shared" si="249"/>
        <v>44894697.259999998</v>
      </c>
      <c r="BE207" s="48">
        <f t="shared" si="249"/>
        <v>13083035.43</v>
      </c>
      <c r="BF207" s="48">
        <f t="shared" si="249"/>
        <v>218547498.25</v>
      </c>
      <c r="BG207" s="48">
        <f t="shared" si="249"/>
        <v>10090335.07</v>
      </c>
      <c r="BH207" s="48">
        <f t="shared" si="249"/>
        <v>6062832.3099999996</v>
      </c>
      <c r="BI207" s="48">
        <f t="shared" si="249"/>
        <v>3255905.17</v>
      </c>
      <c r="BJ207" s="48">
        <f t="shared" si="249"/>
        <v>57808980.829999998</v>
      </c>
      <c r="BK207" s="48">
        <f t="shared" si="249"/>
        <v>156161686.36000001</v>
      </c>
      <c r="BL207" s="48">
        <f t="shared" si="249"/>
        <v>2930351.31</v>
      </c>
      <c r="BM207" s="48">
        <f t="shared" si="249"/>
        <v>3492284.76</v>
      </c>
      <c r="BN207" s="48">
        <f t="shared" si="249"/>
        <v>30629766.629999999</v>
      </c>
      <c r="BO207" s="48">
        <f t="shared" ref="BO207:DZ207" si="250">+BO128</f>
        <v>11918338.27</v>
      </c>
      <c r="BP207" s="48">
        <f t="shared" si="250"/>
        <v>3014163.98</v>
      </c>
      <c r="BQ207" s="48">
        <f t="shared" si="250"/>
        <v>57923705.899999999</v>
      </c>
      <c r="BR207" s="48">
        <f t="shared" si="250"/>
        <v>41477710.710000001</v>
      </c>
      <c r="BS207" s="48">
        <f t="shared" si="250"/>
        <v>12112302.5</v>
      </c>
      <c r="BT207" s="48">
        <f t="shared" si="250"/>
        <v>4786168.8899999997</v>
      </c>
      <c r="BU207" s="48">
        <f t="shared" si="250"/>
        <v>4748373.28</v>
      </c>
      <c r="BV207" s="48">
        <f t="shared" si="250"/>
        <v>12078274.66</v>
      </c>
      <c r="BW207" s="48">
        <f t="shared" si="250"/>
        <v>18547518.460000001</v>
      </c>
      <c r="BX207" s="48">
        <f t="shared" si="250"/>
        <v>1678922.67</v>
      </c>
      <c r="BY207" s="48">
        <f t="shared" si="250"/>
        <v>4894891.67</v>
      </c>
      <c r="BZ207" s="48">
        <f t="shared" si="250"/>
        <v>2826027.47</v>
      </c>
      <c r="CA207" s="48">
        <f t="shared" si="250"/>
        <v>2653213.34</v>
      </c>
      <c r="CB207" s="48">
        <f t="shared" si="250"/>
        <v>724579510.22000003</v>
      </c>
      <c r="CC207" s="48">
        <f t="shared" si="250"/>
        <v>2526458.4700000002</v>
      </c>
      <c r="CD207" s="48">
        <f t="shared" si="250"/>
        <v>938648.04</v>
      </c>
      <c r="CE207" s="48">
        <f t="shared" si="250"/>
        <v>2356830.59</v>
      </c>
      <c r="CF207" s="48">
        <f t="shared" si="250"/>
        <v>1850614.16</v>
      </c>
      <c r="CG207" s="48">
        <f t="shared" si="250"/>
        <v>2904859.48</v>
      </c>
      <c r="CH207" s="48">
        <f t="shared" si="250"/>
        <v>1865920.6</v>
      </c>
      <c r="CI207" s="48">
        <f t="shared" si="250"/>
        <v>6552889.0999999996</v>
      </c>
      <c r="CJ207" s="48">
        <f t="shared" si="250"/>
        <v>9670886.6099999994</v>
      </c>
      <c r="CK207" s="48">
        <f t="shared" si="250"/>
        <v>44982199.899999999</v>
      </c>
      <c r="CL207" s="48">
        <f t="shared" si="250"/>
        <v>13298115.109999999</v>
      </c>
      <c r="CM207" s="48">
        <f t="shared" si="250"/>
        <v>8000341.2999999998</v>
      </c>
      <c r="CN207" s="48">
        <f t="shared" si="250"/>
        <v>272887146.44999999</v>
      </c>
      <c r="CO207" s="48">
        <f t="shared" si="250"/>
        <v>132888884.22</v>
      </c>
      <c r="CP207" s="48">
        <f t="shared" si="250"/>
        <v>10327216.24</v>
      </c>
      <c r="CQ207" s="48">
        <f t="shared" si="250"/>
        <v>9016529</v>
      </c>
      <c r="CR207" s="48">
        <f t="shared" si="250"/>
        <v>2730206.09</v>
      </c>
      <c r="CS207" s="48">
        <f t="shared" si="250"/>
        <v>3996412.61</v>
      </c>
      <c r="CT207" s="48">
        <f t="shared" si="250"/>
        <v>1863033.93</v>
      </c>
      <c r="CU207" s="48">
        <f t="shared" si="250"/>
        <v>629291.39</v>
      </c>
      <c r="CV207" s="48">
        <f t="shared" si="250"/>
        <v>858039.85</v>
      </c>
      <c r="CW207" s="48">
        <f t="shared" si="250"/>
        <v>2856996.98</v>
      </c>
      <c r="CX207" s="48">
        <f t="shared" si="250"/>
        <v>4808069.57</v>
      </c>
      <c r="CY207" s="48">
        <f t="shared" si="250"/>
        <v>906189.04</v>
      </c>
      <c r="CZ207" s="48">
        <f t="shared" si="250"/>
        <v>18623575.530000001</v>
      </c>
      <c r="DA207" s="48">
        <f t="shared" si="250"/>
        <v>2837338.55</v>
      </c>
      <c r="DB207" s="48">
        <f t="shared" si="250"/>
        <v>3657130.46</v>
      </c>
      <c r="DC207" s="48">
        <f t="shared" si="250"/>
        <v>2450028.0299999998</v>
      </c>
      <c r="DD207" s="48">
        <f t="shared" si="250"/>
        <v>2509615.85</v>
      </c>
      <c r="DE207" s="48">
        <f t="shared" si="250"/>
        <v>4365326.5999999996</v>
      </c>
      <c r="DF207" s="48">
        <f t="shared" si="250"/>
        <v>184097788.28</v>
      </c>
      <c r="DG207" s="48">
        <f t="shared" si="250"/>
        <v>1591848.39</v>
      </c>
      <c r="DH207" s="48">
        <f t="shared" si="250"/>
        <v>17867652.93</v>
      </c>
      <c r="DI207" s="48">
        <f t="shared" si="250"/>
        <v>23128125.449999999</v>
      </c>
      <c r="DJ207" s="48">
        <f t="shared" si="250"/>
        <v>6431798.1799999997</v>
      </c>
      <c r="DK207" s="48">
        <f t="shared" si="250"/>
        <v>4744617.67</v>
      </c>
      <c r="DL207" s="48">
        <f t="shared" si="250"/>
        <v>52713732.170000002</v>
      </c>
      <c r="DM207" s="48">
        <f t="shared" si="250"/>
        <v>3612602.23</v>
      </c>
      <c r="DN207" s="48">
        <f t="shared" si="250"/>
        <v>13291131.539999999</v>
      </c>
      <c r="DO207" s="48">
        <f t="shared" si="250"/>
        <v>29098367.539999999</v>
      </c>
      <c r="DP207" s="48">
        <f t="shared" si="250"/>
        <v>3009391.58</v>
      </c>
      <c r="DQ207" s="48">
        <f t="shared" si="250"/>
        <v>6632034.1900000004</v>
      </c>
      <c r="DR207" s="48">
        <f t="shared" si="250"/>
        <v>12998297.43</v>
      </c>
      <c r="DS207" s="48">
        <f t="shared" si="250"/>
        <v>7363510.46</v>
      </c>
      <c r="DT207" s="48">
        <f t="shared" si="250"/>
        <v>2544244.98</v>
      </c>
      <c r="DU207" s="48">
        <f t="shared" si="250"/>
        <v>4102953.48</v>
      </c>
      <c r="DV207" s="48">
        <f t="shared" si="250"/>
        <v>3005463.17</v>
      </c>
      <c r="DW207" s="48">
        <f t="shared" si="250"/>
        <v>3863117.1</v>
      </c>
      <c r="DX207" s="48">
        <f t="shared" si="250"/>
        <v>2872971.51</v>
      </c>
      <c r="DY207" s="48">
        <f t="shared" si="250"/>
        <v>4219361.8499999996</v>
      </c>
      <c r="DZ207" s="48">
        <f t="shared" si="250"/>
        <v>8417941.2100000009</v>
      </c>
      <c r="EA207" s="48">
        <f t="shared" ref="EA207:FX207" si="251">+EA128</f>
        <v>6441730.5199999996</v>
      </c>
      <c r="EB207" s="48">
        <f t="shared" si="251"/>
        <v>5635265.9199999999</v>
      </c>
      <c r="EC207" s="48">
        <f t="shared" si="251"/>
        <v>3544116.07</v>
      </c>
      <c r="ED207" s="48">
        <f t="shared" si="251"/>
        <v>20071348.469999999</v>
      </c>
      <c r="EE207" s="48">
        <f t="shared" si="251"/>
        <v>2654363.2799999998</v>
      </c>
      <c r="EF207" s="48">
        <f t="shared" si="251"/>
        <v>13243994.939999999</v>
      </c>
      <c r="EG207" s="48">
        <f t="shared" si="251"/>
        <v>3250189.63</v>
      </c>
      <c r="EH207" s="48">
        <f t="shared" si="251"/>
        <v>2970865.57</v>
      </c>
      <c r="EI207" s="48">
        <f t="shared" si="251"/>
        <v>137183205.66999999</v>
      </c>
      <c r="EJ207" s="48">
        <f t="shared" si="251"/>
        <v>85114282.049999997</v>
      </c>
      <c r="EK207" s="48">
        <f t="shared" si="251"/>
        <v>6673051.9000000004</v>
      </c>
      <c r="EL207" s="48">
        <f t="shared" si="251"/>
        <v>4640698.9000000004</v>
      </c>
      <c r="EM207" s="48">
        <f t="shared" si="251"/>
        <v>4378236.09</v>
      </c>
      <c r="EN207" s="48">
        <f t="shared" si="251"/>
        <v>8900882.3399999999</v>
      </c>
      <c r="EO207" s="48">
        <f t="shared" si="251"/>
        <v>4011501.36</v>
      </c>
      <c r="EP207" s="48">
        <f t="shared" si="251"/>
        <v>4566139.8099999996</v>
      </c>
      <c r="EQ207" s="48">
        <f t="shared" si="251"/>
        <v>25395875.34</v>
      </c>
      <c r="ER207" s="48">
        <f t="shared" si="251"/>
        <v>3991625.21</v>
      </c>
      <c r="ES207" s="48">
        <f t="shared" si="251"/>
        <v>2415950.6800000002</v>
      </c>
      <c r="ET207" s="48">
        <f t="shared" si="251"/>
        <v>3418972.92</v>
      </c>
      <c r="EU207" s="48">
        <f t="shared" si="251"/>
        <v>5818563.9199999999</v>
      </c>
      <c r="EV207" s="48">
        <f t="shared" si="251"/>
        <v>1504913.86</v>
      </c>
      <c r="EW207" s="48">
        <f t="shared" si="251"/>
        <v>11092536.42</v>
      </c>
      <c r="EX207" s="48">
        <f t="shared" si="251"/>
        <v>3138472.97</v>
      </c>
      <c r="EY207" s="48">
        <f t="shared" si="251"/>
        <v>2509600.11</v>
      </c>
      <c r="EZ207" s="48">
        <f t="shared" si="251"/>
        <v>2303301.98</v>
      </c>
      <c r="FA207" s="48">
        <f t="shared" si="251"/>
        <v>33003650.780000001</v>
      </c>
      <c r="FB207" s="48">
        <f t="shared" si="251"/>
        <v>4074786.95</v>
      </c>
      <c r="FC207" s="48">
        <f t="shared" si="251"/>
        <v>19824351.27</v>
      </c>
      <c r="FD207" s="48">
        <f t="shared" si="251"/>
        <v>4150659.63</v>
      </c>
      <c r="FE207" s="48">
        <f t="shared" si="251"/>
        <v>1797671.31</v>
      </c>
      <c r="FF207" s="48">
        <f t="shared" si="251"/>
        <v>3051537.91</v>
      </c>
      <c r="FG207" s="48">
        <f t="shared" si="251"/>
        <v>2120609.52</v>
      </c>
      <c r="FH207" s="48">
        <f t="shared" si="251"/>
        <v>1592248.64</v>
      </c>
      <c r="FI207" s="48">
        <f t="shared" si="251"/>
        <v>16640117.26</v>
      </c>
      <c r="FJ207" s="48">
        <f t="shared" si="251"/>
        <v>17955219.120000001</v>
      </c>
      <c r="FK207" s="48">
        <f t="shared" si="251"/>
        <v>22221829.300000001</v>
      </c>
      <c r="FL207" s="48">
        <f t="shared" si="251"/>
        <v>63965387.869999997</v>
      </c>
      <c r="FM207" s="48">
        <f t="shared" si="251"/>
        <v>33333319.469999999</v>
      </c>
      <c r="FN207" s="48">
        <f t="shared" si="251"/>
        <v>190200523.28</v>
      </c>
      <c r="FO207" s="48">
        <f t="shared" si="251"/>
        <v>10521362</v>
      </c>
      <c r="FP207" s="48">
        <f t="shared" si="251"/>
        <v>20382817.25</v>
      </c>
      <c r="FQ207" s="48">
        <f t="shared" si="251"/>
        <v>8788185.7599999998</v>
      </c>
      <c r="FR207" s="48">
        <f t="shared" si="251"/>
        <v>2700185.16</v>
      </c>
      <c r="FS207" s="48">
        <f t="shared" si="251"/>
        <v>3026271.31</v>
      </c>
      <c r="FT207" s="49">
        <f t="shared" si="251"/>
        <v>1360064.98</v>
      </c>
      <c r="FU207" s="48">
        <f t="shared" si="251"/>
        <v>8293635.3300000001</v>
      </c>
      <c r="FV207" s="48">
        <f t="shared" si="251"/>
        <v>7018310.1100000003</v>
      </c>
      <c r="FW207" s="48">
        <f t="shared" si="251"/>
        <v>2898147.96</v>
      </c>
      <c r="FX207" s="48">
        <f t="shared" si="251"/>
        <v>1177799.24</v>
      </c>
      <c r="FY207" s="4"/>
      <c r="FZ207" s="48">
        <f>SUM(C207:FX207)</f>
        <v>7773889781.380003</v>
      </c>
      <c r="GA207" s="48">
        <f>GA209-FZ207</f>
        <v>363580696.82999706</v>
      </c>
      <c r="GB207" s="48"/>
      <c r="GC207" s="48"/>
      <c r="GD207" s="48"/>
      <c r="GE207" s="4"/>
      <c r="GF207" s="4"/>
      <c r="GG207" s="4"/>
      <c r="GH207" s="4"/>
      <c r="GI207" s="4"/>
      <c r="GJ207" s="4"/>
      <c r="GK207" s="4"/>
      <c r="GL207" s="4"/>
      <c r="GM207" s="4"/>
    </row>
    <row r="208" spans="1:195" x14ac:dyDescent="0.25">
      <c r="A208" s="2" t="s">
        <v>558</v>
      </c>
      <c r="B208" s="13" t="s">
        <v>559</v>
      </c>
      <c r="C208" s="48">
        <f t="shared" ref="C208:BN208" si="252">+C163</f>
        <v>5784391.4100000001</v>
      </c>
      <c r="D208" s="48">
        <f t="shared" si="252"/>
        <v>16957790.079999998</v>
      </c>
      <c r="E208" s="48">
        <f t="shared" si="252"/>
        <v>9472268.9800000004</v>
      </c>
      <c r="F208" s="48">
        <f t="shared" si="252"/>
        <v>7400470.4199999999</v>
      </c>
      <c r="G208" s="48">
        <f t="shared" si="252"/>
        <v>391417.15</v>
      </c>
      <c r="H208" s="48">
        <f t="shared" si="252"/>
        <v>270172.56</v>
      </c>
      <c r="I208" s="48">
        <f t="shared" si="252"/>
        <v>12798239.800000001</v>
      </c>
      <c r="J208" s="48">
        <f t="shared" si="252"/>
        <v>2118400.94</v>
      </c>
      <c r="K208" s="48">
        <f t="shared" si="252"/>
        <v>204919.37</v>
      </c>
      <c r="L208" s="48">
        <f t="shared" si="252"/>
        <v>1966893.55</v>
      </c>
      <c r="M208" s="48">
        <f t="shared" si="252"/>
        <v>2675670.7799999998</v>
      </c>
      <c r="N208" s="48">
        <f t="shared" si="252"/>
        <v>15081305.369999999</v>
      </c>
      <c r="O208" s="48">
        <f t="shared" si="252"/>
        <v>2635996.59</v>
      </c>
      <c r="P208" s="48">
        <f t="shared" si="252"/>
        <v>156275.94</v>
      </c>
      <c r="Q208" s="48">
        <f t="shared" si="252"/>
        <v>49488272.840000004</v>
      </c>
      <c r="R208" s="48">
        <f t="shared" si="252"/>
        <v>921755.63</v>
      </c>
      <c r="S208" s="48">
        <f t="shared" si="252"/>
        <v>1021856.9</v>
      </c>
      <c r="T208" s="48">
        <f t="shared" si="252"/>
        <v>117487.34</v>
      </c>
      <c r="U208" s="48">
        <f t="shared" si="252"/>
        <v>80551.87</v>
      </c>
      <c r="V208" s="48">
        <f t="shared" si="252"/>
        <v>201026.84</v>
      </c>
      <c r="W208" s="49">
        <f t="shared" si="252"/>
        <v>95627.94</v>
      </c>
      <c r="X208" s="48">
        <f t="shared" si="252"/>
        <v>46805.82</v>
      </c>
      <c r="Y208" s="48">
        <f t="shared" si="252"/>
        <v>2093865.78</v>
      </c>
      <c r="Z208" s="48">
        <f t="shared" si="252"/>
        <v>140426.46</v>
      </c>
      <c r="AA208" s="48">
        <f t="shared" si="252"/>
        <v>8957082.4800000004</v>
      </c>
      <c r="AB208" s="48">
        <f t="shared" si="252"/>
        <v>6657333.5999999996</v>
      </c>
      <c r="AC208" s="48">
        <f t="shared" si="252"/>
        <v>298434.71999999997</v>
      </c>
      <c r="AD208" s="48">
        <f t="shared" si="252"/>
        <v>536172.4</v>
      </c>
      <c r="AE208" s="48">
        <f t="shared" si="252"/>
        <v>82070.880000000005</v>
      </c>
      <c r="AF208" s="48">
        <f t="shared" si="252"/>
        <v>79746.100000000006</v>
      </c>
      <c r="AG208" s="48">
        <f t="shared" si="252"/>
        <v>152853.59</v>
      </c>
      <c r="AH208" s="48">
        <f t="shared" si="252"/>
        <v>587626.26</v>
      </c>
      <c r="AI208" s="48">
        <f t="shared" si="252"/>
        <v>179164.37</v>
      </c>
      <c r="AJ208" s="48">
        <f t="shared" si="252"/>
        <v>185140.37</v>
      </c>
      <c r="AK208" s="48">
        <f t="shared" si="252"/>
        <v>235555.15</v>
      </c>
      <c r="AL208" s="48">
        <f t="shared" si="252"/>
        <v>286276.84999999998</v>
      </c>
      <c r="AM208" s="48">
        <f t="shared" si="252"/>
        <v>409174.88</v>
      </c>
      <c r="AN208" s="48">
        <f t="shared" si="252"/>
        <v>277838.96000000002</v>
      </c>
      <c r="AO208" s="48">
        <f t="shared" si="252"/>
        <v>2838098.08</v>
      </c>
      <c r="AP208" s="48">
        <f t="shared" si="252"/>
        <v>68961943.290000007</v>
      </c>
      <c r="AQ208" s="48">
        <f t="shared" si="252"/>
        <v>157156.32</v>
      </c>
      <c r="AR208" s="48">
        <f t="shared" si="252"/>
        <v>7753860.21</v>
      </c>
      <c r="AS208" s="48">
        <f t="shared" si="252"/>
        <v>2443564.7599999998</v>
      </c>
      <c r="AT208" s="48">
        <f t="shared" si="252"/>
        <v>417649.15</v>
      </c>
      <c r="AU208" s="48">
        <f t="shared" si="252"/>
        <v>115313.55</v>
      </c>
      <c r="AV208" s="48">
        <f t="shared" si="252"/>
        <v>200281.14</v>
      </c>
      <c r="AW208" s="48">
        <f t="shared" si="252"/>
        <v>119174.56</v>
      </c>
      <c r="AX208" s="48">
        <f t="shared" si="252"/>
        <v>72092.31</v>
      </c>
      <c r="AY208" s="48">
        <f t="shared" si="252"/>
        <v>261473.72</v>
      </c>
      <c r="AZ208" s="48">
        <f t="shared" si="252"/>
        <v>12664205.58</v>
      </c>
      <c r="BA208" s="48">
        <f t="shared" si="252"/>
        <v>3907129.15</v>
      </c>
      <c r="BB208" s="48">
        <f t="shared" si="252"/>
        <v>3136635.2</v>
      </c>
      <c r="BC208" s="48">
        <f t="shared" si="252"/>
        <v>18370608.850000001</v>
      </c>
      <c r="BD208" s="48">
        <f t="shared" si="252"/>
        <v>709960.24</v>
      </c>
      <c r="BE208" s="48">
        <f t="shared" si="252"/>
        <v>489546.9</v>
      </c>
      <c r="BF208" s="48">
        <f t="shared" si="252"/>
        <v>3194297.29</v>
      </c>
      <c r="BG208" s="48">
        <f t="shared" si="252"/>
        <v>669087.55000000005</v>
      </c>
      <c r="BH208" s="48">
        <f t="shared" si="252"/>
        <v>182123.98</v>
      </c>
      <c r="BI208" s="48">
        <f t="shared" si="252"/>
        <v>204132.49</v>
      </c>
      <c r="BJ208" s="48">
        <f t="shared" si="252"/>
        <v>686602.8</v>
      </c>
      <c r="BK208" s="48">
        <f t="shared" si="252"/>
        <v>8602865.3000000007</v>
      </c>
      <c r="BL208" s="48">
        <f t="shared" si="252"/>
        <v>204638.58</v>
      </c>
      <c r="BM208" s="48">
        <f t="shared" si="252"/>
        <v>163959.81</v>
      </c>
      <c r="BN208" s="48">
        <f t="shared" si="252"/>
        <v>2161867.81</v>
      </c>
      <c r="BO208" s="48">
        <f t="shared" ref="BO208:DZ208" si="253">+BO163</f>
        <v>745522.57</v>
      </c>
      <c r="BP208" s="48">
        <f t="shared" si="253"/>
        <v>162764.85</v>
      </c>
      <c r="BQ208" s="48">
        <f t="shared" si="253"/>
        <v>2664009.58</v>
      </c>
      <c r="BR208" s="48">
        <f t="shared" si="253"/>
        <v>2161665.62</v>
      </c>
      <c r="BS208" s="48">
        <f t="shared" si="253"/>
        <v>866652</v>
      </c>
      <c r="BT208" s="48">
        <f t="shared" si="253"/>
        <v>172922.37</v>
      </c>
      <c r="BU208" s="48">
        <f t="shared" si="253"/>
        <v>193019.12</v>
      </c>
      <c r="BV208" s="48">
        <f t="shared" si="253"/>
        <v>428775.11</v>
      </c>
      <c r="BW208" s="48">
        <f t="shared" si="253"/>
        <v>529237.59</v>
      </c>
      <c r="BX208" s="48">
        <f t="shared" si="253"/>
        <v>51320.13</v>
      </c>
      <c r="BY208" s="48">
        <f t="shared" si="253"/>
        <v>716559.09</v>
      </c>
      <c r="BZ208" s="48">
        <f t="shared" si="253"/>
        <v>180599.15</v>
      </c>
      <c r="CA208" s="48">
        <f t="shared" si="253"/>
        <v>127916.1</v>
      </c>
      <c r="CB208" s="48">
        <f t="shared" si="253"/>
        <v>28240204.149999999</v>
      </c>
      <c r="CC208" s="48">
        <f t="shared" si="253"/>
        <v>137588.21</v>
      </c>
      <c r="CD208" s="48">
        <f t="shared" si="253"/>
        <v>75511.350000000006</v>
      </c>
      <c r="CE208" s="48">
        <f t="shared" si="253"/>
        <v>124879.08</v>
      </c>
      <c r="CF208" s="48">
        <f t="shared" si="253"/>
        <v>96911.69</v>
      </c>
      <c r="CG208" s="48">
        <f t="shared" si="253"/>
        <v>137435.92000000001</v>
      </c>
      <c r="CH208" s="48">
        <f t="shared" si="253"/>
        <v>125428.64</v>
      </c>
      <c r="CI208" s="48">
        <f t="shared" si="253"/>
        <v>498480.26</v>
      </c>
      <c r="CJ208" s="48">
        <f t="shared" si="253"/>
        <v>505987.71</v>
      </c>
      <c r="CK208" s="48">
        <f t="shared" si="253"/>
        <v>1939523.83</v>
      </c>
      <c r="CL208" s="48">
        <f t="shared" si="253"/>
        <v>421412.81</v>
      </c>
      <c r="CM208" s="48">
        <f t="shared" si="253"/>
        <v>601417.76</v>
      </c>
      <c r="CN208" s="48">
        <f t="shared" si="253"/>
        <v>9173414.2200000007</v>
      </c>
      <c r="CO208" s="48">
        <f t="shared" si="253"/>
        <v>5665591.9400000004</v>
      </c>
      <c r="CP208" s="48">
        <f t="shared" si="253"/>
        <v>455459.61</v>
      </c>
      <c r="CQ208" s="48">
        <f t="shared" si="253"/>
        <v>777891.16</v>
      </c>
      <c r="CR208" s="48">
        <f t="shared" si="253"/>
        <v>183734.32</v>
      </c>
      <c r="CS208" s="48">
        <f t="shared" si="253"/>
        <v>153275.20000000001</v>
      </c>
      <c r="CT208" s="48">
        <f t="shared" si="253"/>
        <v>159357.09</v>
      </c>
      <c r="CU208" s="48">
        <f t="shared" si="253"/>
        <v>145743.89000000001</v>
      </c>
      <c r="CV208" s="48">
        <f t="shared" si="253"/>
        <v>47363.8</v>
      </c>
      <c r="CW208" s="48">
        <f t="shared" si="253"/>
        <v>133241.87</v>
      </c>
      <c r="CX208" s="48">
        <f t="shared" si="253"/>
        <v>263125.07</v>
      </c>
      <c r="CY208" s="48">
        <f t="shared" si="253"/>
        <v>58938.54</v>
      </c>
      <c r="CZ208" s="48">
        <f t="shared" si="253"/>
        <v>969505.85</v>
      </c>
      <c r="DA208" s="48">
        <f t="shared" si="253"/>
        <v>106743.42</v>
      </c>
      <c r="DB208" s="48">
        <f t="shared" si="253"/>
        <v>118482.47</v>
      </c>
      <c r="DC208" s="48">
        <f t="shared" si="253"/>
        <v>63832.15</v>
      </c>
      <c r="DD208" s="48">
        <f t="shared" si="253"/>
        <v>120572.35</v>
      </c>
      <c r="DE208" s="48">
        <f t="shared" si="253"/>
        <v>198446.39</v>
      </c>
      <c r="DF208" s="48">
        <f t="shared" si="253"/>
        <v>9739190.7200000007</v>
      </c>
      <c r="DG208" s="48">
        <f t="shared" si="253"/>
        <v>58165.07</v>
      </c>
      <c r="DH208" s="48">
        <f t="shared" si="253"/>
        <v>874927.08</v>
      </c>
      <c r="DI208" s="48">
        <f t="shared" si="253"/>
        <v>2006303.78</v>
      </c>
      <c r="DJ208" s="48">
        <f t="shared" si="253"/>
        <v>311811.62</v>
      </c>
      <c r="DK208" s="48">
        <f t="shared" si="253"/>
        <v>296538.01</v>
      </c>
      <c r="DL208" s="48">
        <f t="shared" si="253"/>
        <v>3829191.74</v>
      </c>
      <c r="DM208" s="48">
        <f t="shared" si="253"/>
        <v>204083.73</v>
      </c>
      <c r="DN208" s="48">
        <f t="shared" si="253"/>
        <v>815216.27</v>
      </c>
      <c r="DO208" s="48">
        <f t="shared" si="253"/>
        <v>2879260.85</v>
      </c>
      <c r="DP208" s="48">
        <f t="shared" si="253"/>
        <v>86108.14</v>
      </c>
      <c r="DQ208" s="48">
        <f t="shared" si="253"/>
        <v>234473.26</v>
      </c>
      <c r="DR208" s="48">
        <f t="shared" si="253"/>
        <v>1801949.92</v>
      </c>
      <c r="DS208" s="48">
        <f t="shared" si="253"/>
        <v>884596.29</v>
      </c>
      <c r="DT208" s="48">
        <f t="shared" si="253"/>
        <v>212517.48</v>
      </c>
      <c r="DU208" s="48">
        <f t="shared" si="253"/>
        <v>227897.04</v>
      </c>
      <c r="DV208" s="48">
        <f t="shared" si="253"/>
        <v>120492.12</v>
      </c>
      <c r="DW208" s="48">
        <f t="shared" si="253"/>
        <v>184782.21</v>
      </c>
      <c r="DX208" s="48">
        <f t="shared" si="253"/>
        <v>113809.2</v>
      </c>
      <c r="DY208" s="48">
        <f t="shared" si="253"/>
        <v>96616.17</v>
      </c>
      <c r="DZ208" s="48">
        <f t="shared" si="253"/>
        <v>205894.05</v>
      </c>
      <c r="EA208" s="48">
        <f t="shared" ref="EA208:FX208" si="254">+EA163</f>
        <v>285854.28999999998</v>
      </c>
      <c r="EB208" s="48">
        <f t="shared" si="254"/>
        <v>431950.75</v>
      </c>
      <c r="EC208" s="48">
        <f t="shared" si="254"/>
        <v>125929.47</v>
      </c>
      <c r="ED208" s="48">
        <f t="shared" si="254"/>
        <v>102678.9</v>
      </c>
      <c r="EE208" s="48">
        <f t="shared" si="254"/>
        <v>195795.87</v>
      </c>
      <c r="EF208" s="48">
        <f t="shared" si="254"/>
        <v>1215117.54</v>
      </c>
      <c r="EG208" s="48">
        <f t="shared" si="254"/>
        <v>202897.38</v>
      </c>
      <c r="EH208" s="48">
        <f t="shared" si="254"/>
        <v>113964.35</v>
      </c>
      <c r="EI208" s="48">
        <f t="shared" si="254"/>
        <v>19767686.719999999</v>
      </c>
      <c r="EJ208" s="48">
        <f t="shared" si="254"/>
        <v>4526389.2300000004</v>
      </c>
      <c r="EK208" s="48">
        <f t="shared" si="254"/>
        <v>279137.59000000003</v>
      </c>
      <c r="EL208" s="48">
        <f t="shared" si="254"/>
        <v>183161.52</v>
      </c>
      <c r="EM208" s="48">
        <f t="shared" si="254"/>
        <v>309211.69</v>
      </c>
      <c r="EN208" s="48">
        <f t="shared" si="254"/>
        <v>922073.82</v>
      </c>
      <c r="EO208" s="48">
        <f t="shared" si="254"/>
        <v>164383.07</v>
      </c>
      <c r="EP208" s="48">
        <f t="shared" si="254"/>
        <v>144265.85999999999</v>
      </c>
      <c r="EQ208" s="48">
        <f t="shared" si="254"/>
        <v>443119.79</v>
      </c>
      <c r="ER208" s="48">
        <f t="shared" si="254"/>
        <v>183083.21</v>
      </c>
      <c r="ES208" s="48">
        <f t="shared" si="254"/>
        <v>156575.04999999999</v>
      </c>
      <c r="ET208" s="48">
        <f t="shared" si="254"/>
        <v>306637.28000000003</v>
      </c>
      <c r="EU208" s="48">
        <f t="shared" si="254"/>
        <v>891014.56</v>
      </c>
      <c r="EV208" s="48">
        <f t="shared" si="254"/>
        <v>92729.25</v>
      </c>
      <c r="EW208" s="48">
        <f t="shared" si="254"/>
        <v>267066.84999999998</v>
      </c>
      <c r="EX208" s="48">
        <f t="shared" si="254"/>
        <v>111927.73</v>
      </c>
      <c r="EY208" s="48">
        <f t="shared" si="254"/>
        <v>537882.1</v>
      </c>
      <c r="EZ208" s="48">
        <f t="shared" si="254"/>
        <v>118215.42</v>
      </c>
      <c r="FA208" s="48">
        <f t="shared" si="254"/>
        <v>1130974.8799999999</v>
      </c>
      <c r="FB208" s="48">
        <f t="shared" si="254"/>
        <v>330416.61</v>
      </c>
      <c r="FC208" s="48">
        <f t="shared" si="254"/>
        <v>693233.27</v>
      </c>
      <c r="FD208" s="48">
        <f t="shared" si="254"/>
        <v>218266.7</v>
      </c>
      <c r="FE208" s="48">
        <f t="shared" si="254"/>
        <v>108773.49</v>
      </c>
      <c r="FF208" s="48">
        <f t="shared" si="254"/>
        <v>165968.54</v>
      </c>
      <c r="FG208" s="48">
        <f t="shared" si="254"/>
        <v>117157.44</v>
      </c>
      <c r="FH208" s="48">
        <f t="shared" si="254"/>
        <v>107915.25</v>
      </c>
      <c r="FI208" s="48">
        <f t="shared" si="254"/>
        <v>1214190.32</v>
      </c>
      <c r="FJ208" s="48">
        <f t="shared" si="254"/>
        <v>536872.17000000004</v>
      </c>
      <c r="FK208" s="48">
        <f t="shared" si="254"/>
        <v>1035459.76</v>
      </c>
      <c r="FL208" s="48">
        <f t="shared" si="254"/>
        <v>943976.81</v>
      </c>
      <c r="FM208" s="48">
        <f t="shared" si="254"/>
        <v>1009534.98</v>
      </c>
      <c r="FN208" s="48">
        <f t="shared" si="254"/>
        <v>16902538.879999999</v>
      </c>
      <c r="FO208" s="48">
        <f t="shared" si="254"/>
        <v>548994.04</v>
      </c>
      <c r="FP208" s="48">
        <f t="shared" si="254"/>
        <v>1765819.47</v>
      </c>
      <c r="FQ208" s="48">
        <f t="shared" si="254"/>
        <v>473093.67</v>
      </c>
      <c r="FR208" s="48">
        <f t="shared" si="254"/>
        <v>91563.58</v>
      </c>
      <c r="FS208" s="48">
        <f t="shared" si="254"/>
        <v>72899.89</v>
      </c>
      <c r="FT208" s="49">
        <f t="shared" si="254"/>
        <v>65763.78</v>
      </c>
      <c r="FU208" s="48">
        <f t="shared" si="254"/>
        <v>661801.21</v>
      </c>
      <c r="FV208" s="48">
        <f t="shared" si="254"/>
        <v>341958.66</v>
      </c>
      <c r="FW208" s="48">
        <f t="shared" si="254"/>
        <v>128018.49</v>
      </c>
      <c r="FX208" s="48">
        <f t="shared" si="254"/>
        <v>54591.28</v>
      </c>
      <c r="FY208" s="48"/>
      <c r="FZ208" s="48">
        <f>SUM(C208:FX208)</f>
        <v>436417450.83000028</v>
      </c>
      <c r="GA208" s="48"/>
      <c r="GB208" s="48"/>
      <c r="GC208" s="48"/>
      <c r="GD208" s="48"/>
      <c r="GE208" s="4"/>
      <c r="GF208" s="4"/>
      <c r="GG208" s="4"/>
      <c r="GH208" s="4"/>
      <c r="GI208" s="4"/>
      <c r="GJ208" s="4"/>
      <c r="GK208" s="4"/>
      <c r="GL208" s="4"/>
      <c r="GM208" s="4"/>
    </row>
    <row r="209" spans="1:195" x14ac:dyDescent="0.25">
      <c r="A209" s="2" t="s">
        <v>560</v>
      </c>
      <c r="B209" s="13" t="s">
        <v>561</v>
      </c>
      <c r="C209" s="48">
        <f t="shared" ref="C209:BN209" si="255">+C207+C208</f>
        <v>63613591.049999997</v>
      </c>
      <c r="D209" s="48">
        <f t="shared" si="255"/>
        <v>385113152.71999997</v>
      </c>
      <c r="E209" s="48">
        <f t="shared" si="255"/>
        <v>72939548.920000002</v>
      </c>
      <c r="F209" s="48">
        <f t="shared" si="255"/>
        <v>181181682.42999998</v>
      </c>
      <c r="G209" s="48">
        <f t="shared" si="255"/>
        <v>10661810.630000001</v>
      </c>
      <c r="H209" s="48">
        <f t="shared" si="255"/>
        <v>9997503.4299999997</v>
      </c>
      <c r="I209" s="48">
        <f t="shared" si="255"/>
        <v>100058799.72</v>
      </c>
      <c r="J209" s="48">
        <f t="shared" si="255"/>
        <v>22550297.560000002</v>
      </c>
      <c r="K209" s="48">
        <f t="shared" si="255"/>
        <v>3571755.89</v>
      </c>
      <c r="L209" s="48">
        <f t="shared" si="255"/>
        <v>25085217.150000002</v>
      </c>
      <c r="M209" s="48">
        <f t="shared" si="255"/>
        <v>15136569.74</v>
      </c>
      <c r="N209" s="48">
        <f t="shared" si="255"/>
        <v>508119531.98000002</v>
      </c>
      <c r="O209" s="48">
        <f t="shared" si="255"/>
        <v>131806992.82000001</v>
      </c>
      <c r="P209" s="48">
        <f t="shared" si="255"/>
        <v>3601155.34</v>
      </c>
      <c r="Q209" s="48">
        <f t="shared" si="255"/>
        <v>405584447.81000006</v>
      </c>
      <c r="R209" s="48">
        <f t="shared" si="255"/>
        <v>5494699.0199999996</v>
      </c>
      <c r="S209" s="48">
        <f t="shared" si="255"/>
        <v>16390682.040000001</v>
      </c>
      <c r="T209" s="48">
        <f t="shared" si="255"/>
        <v>2361938.84</v>
      </c>
      <c r="U209" s="48">
        <f t="shared" si="255"/>
        <v>1086559.97</v>
      </c>
      <c r="V209" s="48">
        <f t="shared" si="255"/>
        <v>3543420.17</v>
      </c>
      <c r="W209" s="49">
        <f t="shared" si="255"/>
        <v>1489346.99</v>
      </c>
      <c r="X209" s="48">
        <f t="shared" si="255"/>
        <v>945535.13</v>
      </c>
      <c r="Y209" s="48">
        <f t="shared" si="255"/>
        <v>6544037.2700000005</v>
      </c>
      <c r="Z209" s="48">
        <f t="shared" si="255"/>
        <v>3095983.38</v>
      </c>
      <c r="AA209" s="48">
        <f t="shared" si="255"/>
        <v>287737035.81</v>
      </c>
      <c r="AB209" s="48">
        <f t="shared" si="255"/>
        <v>278576860.81</v>
      </c>
      <c r="AC209" s="48">
        <f t="shared" si="255"/>
        <v>9884470.0800000001</v>
      </c>
      <c r="AD209" s="48">
        <f t="shared" si="255"/>
        <v>12719897.220000001</v>
      </c>
      <c r="AE209" s="48">
        <f t="shared" si="255"/>
        <v>1751698.31</v>
      </c>
      <c r="AF209" s="48">
        <f t="shared" si="255"/>
        <v>2809673.97</v>
      </c>
      <c r="AG209" s="48">
        <f t="shared" si="255"/>
        <v>7229408.6399999997</v>
      </c>
      <c r="AH209" s="48">
        <f t="shared" si="255"/>
        <v>10161450.379999999</v>
      </c>
      <c r="AI209" s="48">
        <f t="shared" si="255"/>
        <v>4030482.79</v>
      </c>
      <c r="AJ209" s="48">
        <f t="shared" si="255"/>
        <v>2764031.22</v>
      </c>
      <c r="AK209" s="48">
        <f t="shared" si="255"/>
        <v>3177992.9299999997</v>
      </c>
      <c r="AL209" s="48">
        <f t="shared" si="255"/>
        <v>3546931.36</v>
      </c>
      <c r="AM209" s="48">
        <f t="shared" si="255"/>
        <v>4804570.71</v>
      </c>
      <c r="AN209" s="48">
        <f t="shared" si="255"/>
        <v>4467525.12</v>
      </c>
      <c r="AO209" s="48">
        <f t="shared" si="255"/>
        <v>43789655.539999999</v>
      </c>
      <c r="AP209" s="48">
        <f t="shared" si="255"/>
        <v>878759662.33999991</v>
      </c>
      <c r="AQ209" s="48">
        <f t="shared" si="255"/>
        <v>3354046.8</v>
      </c>
      <c r="AR209" s="48">
        <f t="shared" si="255"/>
        <v>581267009.70000005</v>
      </c>
      <c r="AS209" s="48">
        <f t="shared" si="255"/>
        <v>67754916.810000002</v>
      </c>
      <c r="AT209" s="48">
        <f t="shared" si="255"/>
        <v>21184243.739999998</v>
      </c>
      <c r="AU209" s="48">
        <f t="shared" si="255"/>
        <v>3527289.5999999996</v>
      </c>
      <c r="AV209" s="48">
        <f t="shared" si="255"/>
        <v>4122393.17</v>
      </c>
      <c r="AW209" s="48">
        <f t="shared" si="255"/>
        <v>3427247.7600000002</v>
      </c>
      <c r="AX209" s="48">
        <f t="shared" si="255"/>
        <v>1037959.23</v>
      </c>
      <c r="AY209" s="48">
        <f t="shared" si="255"/>
        <v>4991296.55</v>
      </c>
      <c r="AZ209" s="48">
        <f t="shared" si="255"/>
        <v>113759833.73999999</v>
      </c>
      <c r="BA209" s="48">
        <f t="shared" si="255"/>
        <v>83634340.230000004</v>
      </c>
      <c r="BB209" s="48">
        <f t="shared" si="255"/>
        <v>74972125.950000003</v>
      </c>
      <c r="BC209" s="48">
        <f t="shared" si="255"/>
        <v>273206399.88</v>
      </c>
      <c r="BD209" s="48">
        <f t="shared" si="255"/>
        <v>45604657.5</v>
      </c>
      <c r="BE209" s="48">
        <f t="shared" si="255"/>
        <v>13572582.33</v>
      </c>
      <c r="BF209" s="48">
        <f t="shared" si="255"/>
        <v>221741795.53999999</v>
      </c>
      <c r="BG209" s="48">
        <f t="shared" si="255"/>
        <v>10759422.620000001</v>
      </c>
      <c r="BH209" s="48">
        <f t="shared" si="255"/>
        <v>6244956.29</v>
      </c>
      <c r="BI209" s="48">
        <f t="shared" si="255"/>
        <v>3460037.66</v>
      </c>
      <c r="BJ209" s="48">
        <f t="shared" si="255"/>
        <v>58495583.629999995</v>
      </c>
      <c r="BK209" s="48">
        <f t="shared" si="255"/>
        <v>164764551.66000003</v>
      </c>
      <c r="BL209" s="48">
        <f t="shared" si="255"/>
        <v>3134989.89</v>
      </c>
      <c r="BM209" s="48">
        <f t="shared" si="255"/>
        <v>3656244.57</v>
      </c>
      <c r="BN209" s="48">
        <f t="shared" si="255"/>
        <v>32791634.439999998</v>
      </c>
      <c r="BO209" s="48">
        <f t="shared" ref="BO209:DZ209" si="256">+BO207+BO208</f>
        <v>12663860.84</v>
      </c>
      <c r="BP209" s="48">
        <f t="shared" si="256"/>
        <v>3176928.83</v>
      </c>
      <c r="BQ209" s="48">
        <f t="shared" si="256"/>
        <v>60587715.479999997</v>
      </c>
      <c r="BR209" s="48">
        <f t="shared" si="256"/>
        <v>43639376.329999998</v>
      </c>
      <c r="BS209" s="48">
        <f t="shared" si="256"/>
        <v>12978954.5</v>
      </c>
      <c r="BT209" s="48">
        <f t="shared" si="256"/>
        <v>4959091.26</v>
      </c>
      <c r="BU209" s="48">
        <f t="shared" si="256"/>
        <v>4941392.4000000004</v>
      </c>
      <c r="BV209" s="48">
        <f t="shared" si="256"/>
        <v>12507049.77</v>
      </c>
      <c r="BW209" s="48">
        <f t="shared" si="256"/>
        <v>19076756.050000001</v>
      </c>
      <c r="BX209" s="48">
        <f t="shared" si="256"/>
        <v>1730242.7999999998</v>
      </c>
      <c r="BY209" s="48">
        <f t="shared" si="256"/>
        <v>5611450.7599999998</v>
      </c>
      <c r="BZ209" s="48">
        <f t="shared" si="256"/>
        <v>3006626.62</v>
      </c>
      <c r="CA209" s="48">
        <f t="shared" si="256"/>
        <v>2781129.44</v>
      </c>
      <c r="CB209" s="48">
        <f t="shared" si="256"/>
        <v>752819714.37</v>
      </c>
      <c r="CC209" s="48">
        <f t="shared" si="256"/>
        <v>2664046.6800000002</v>
      </c>
      <c r="CD209" s="48">
        <f t="shared" si="256"/>
        <v>1014159.39</v>
      </c>
      <c r="CE209" s="48">
        <f t="shared" si="256"/>
        <v>2481709.67</v>
      </c>
      <c r="CF209" s="48">
        <f t="shared" si="256"/>
        <v>1947525.8499999999</v>
      </c>
      <c r="CG209" s="48">
        <f t="shared" si="256"/>
        <v>3042295.4</v>
      </c>
      <c r="CH209" s="48">
        <f t="shared" si="256"/>
        <v>1991349.24</v>
      </c>
      <c r="CI209" s="48">
        <f t="shared" si="256"/>
        <v>7051369.3599999994</v>
      </c>
      <c r="CJ209" s="48">
        <f t="shared" si="256"/>
        <v>10176874.32</v>
      </c>
      <c r="CK209" s="48">
        <f t="shared" si="256"/>
        <v>46921723.729999997</v>
      </c>
      <c r="CL209" s="48">
        <f t="shared" si="256"/>
        <v>13719527.92</v>
      </c>
      <c r="CM209" s="48">
        <f t="shared" si="256"/>
        <v>8601759.0600000005</v>
      </c>
      <c r="CN209" s="48">
        <f t="shared" si="256"/>
        <v>282060560.67000002</v>
      </c>
      <c r="CO209" s="48">
        <f t="shared" si="256"/>
        <v>138554476.16</v>
      </c>
      <c r="CP209" s="48">
        <f t="shared" si="256"/>
        <v>10782675.85</v>
      </c>
      <c r="CQ209" s="48">
        <f t="shared" si="256"/>
        <v>9794420.1600000001</v>
      </c>
      <c r="CR209" s="48">
        <f t="shared" si="256"/>
        <v>2913940.4099999997</v>
      </c>
      <c r="CS209" s="48">
        <f t="shared" si="256"/>
        <v>4149687.81</v>
      </c>
      <c r="CT209" s="48">
        <f t="shared" si="256"/>
        <v>2022391.02</v>
      </c>
      <c r="CU209" s="48">
        <f t="shared" si="256"/>
        <v>775035.28</v>
      </c>
      <c r="CV209" s="48">
        <f t="shared" si="256"/>
        <v>905403.65</v>
      </c>
      <c r="CW209" s="48">
        <f t="shared" si="256"/>
        <v>2990238.85</v>
      </c>
      <c r="CX209" s="48">
        <f t="shared" si="256"/>
        <v>5071194.6400000006</v>
      </c>
      <c r="CY209" s="48">
        <f t="shared" si="256"/>
        <v>965127.58000000007</v>
      </c>
      <c r="CZ209" s="48">
        <f t="shared" si="256"/>
        <v>19593081.380000003</v>
      </c>
      <c r="DA209" s="48">
        <f t="shared" si="256"/>
        <v>2944081.9699999997</v>
      </c>
      <c r="DB209" s="48">
        <f t="shared" si="256"/>
        <v>3775612.93</v>
      </c>
      <c r="DC209" s="48">
        <f t="shared" si="256"/>
        <v>2513860.1799999997</v>
      </c>
      <c r="DD209" s="48">
        <f t="shared" si="256"/>
        <v>2630188.2000000002</v>
      </c>
      <c r="DE209" s="48">
        <f t="shared" si="256"/>
        <v>4563772.9899999993</v>
      </c>
      <c r="DF209" s="48">
        <f t="shared" si="256"/>
        <v>193836979</v>
      </c>
      <c r="DG209" s="48">
        <f t="shared" si="256"/>
        <v>1650013.46</v>
      </c>
      <c r="DH209" s="48">
        <f t="shared" si="256"/>
        <v>18742580.009999998</v>
      </c>
      <c r="DI209" s="48">
        <f t="shared" si="256"/>
        <v>25134429.23</v>
      </c>
      <c r="DJ209" s="48">
        <f t="shared" si="256"/>
        <v>6743609.7999999998</v>
      </c>
      <c r="DK209" s="48">
        <f t="shared" si="256"/>
        <v>5041155.68</v>
      </c>
      <c r="DL209" s="48">
        <f t="shared" si="256"/>
        <v>56542923.910000004</v>
      </c>
      <c r="DM209" s="48">
        <f t="shared" si="256"/>
        <v>3816685.96</v>
      </c>
      <c r="DN209" s="48">
        <f t="shared" si="256"/>
        <v>14106347.809999999</v>
      </c>
      <c r="DO209" s="48">
        <f t="shared" si="256"/>
        <v>31977628.390000001</v>
      </c>
      <c r="DP209" s="48">
        <f t="shared" si="256"/>
        <v>3095499.72</v>
      </c>
      <c r="DQ209" s="48">
        <f t="shared" si="256"/>
        <v>6866507.4500000002</v>
      </c>
      <c r="DR209" s="48">
        <f t="shared" si="256"/>
        <v>14800247.35</v>
      </c>
      <c r="DS209" s="48">
        <f t="shared" si="256"/>
        <v>8248106.75</v>
      </c>
      <c r="DT209" s="48">
        <f t="shared" si="256"/>
        <v>2756762.46</v>
      </c>
      <c r="DU209" s="48">
        <f t="shared" si="256"/>
        <v>4330850.5199999996</v>
      </c>
      <c r="DV209" s="48">
        <f t="shared" si="256"/>
        <v>3125955.29</v>
      </c>
      <c r="DW209" s="48">
        <f t="shared" si="256"/>
        <v>4047899.31</v>
      </c>
      <c r="DX209" s="48">
        <f t="shared" si="256"/>
        <v>2986780.71</v>
      </c>
      <c r="DY209" s="48">
        <f t="shared" si="256"/>
        <v>4315978.0199999996</v>
      </c>
      <c r="DZ209" s="48">
        <f t="shared" si="256"/>
        <v>8623835.2600000016</v>
      </c>
      <c r="EA209" s="48">
        <f t="shared" ref="EA209:FX209" si="257">+EA207+EA208</f>
        <v>6727584.8099999996</v>
      </c>
      <c r="EB209" s="48">
        <f t="shared" si="257"/>
        <v>6067216.6699999999</v>
      </c>
      <c r="EC209" s="48">
        <f t="shared" si="257"/>
        <v>3670045.54</v>
      </c>
      <c r="ED209" s="48">
        <f t="shared" si="257"/>
        <v>20174027.369999997</v>
      </c>
      <c r="EE209" s="48">
        <f t="shared" si="257"/>
        <v>2850159.15</v>
      </c>
      <c r="EF209" s="48">
        <f t="shared" si="257"/>
        <v>14459112.48</v>
      </c>
      <c r="EG209" s="48">
        <f t="shared" si="257"/>
        <v>3453087.01</v>
      </c>
      <c r="EH209" s="48">
        <f t="shared" si="257"/>
        <v>3084829.92</v>
      </c>
      <c r="EI209" s="48">
        <f t="shared" si="257"/>
        <v>156950892.38999999</v>
      </c>
      <c r="EJ209" s="48">
        <f t="shared" si="257"/>
        <v>89640671.280000001</v>
      </c>
      <c r="EK209" s="48">
        <f t="shared" si="257"/>
        <v>6952189.4900000002</v>
      </c>
      <c r="EL209" s="48">
        <f t="shared" si="257"/>
        <v>4823860.42</v>
      </c>
      <c r="EM209" s="48">
        <f t="shared" si="257"/>
        <v>4687447.78</v>
      </c>
      <c r="EN209" s="48">
        <f t="shared" si="257"/>
        <v>9822956.1600000001</v>
      </c>
      <c r="EO209" s="48">
        <f t="shared" si="257"/>
        <v>4175884.4299999997</v>
      </c>
      <c r="EP209" s="48">
        <f t="shared" si="257"/>
        <v>4710405.67</v>
      </c>
      <c r="EQ209" s="48">
        <f t="shared" si="257"/>
        <v>25838995.129999999</v>
      </c>
      <c r="ER209" s="48">
        <f t="shared" si="257"/>
        <v>4174708.42</v>
      </c>
      <c r="ES209" s="48">
        <f t="shared" si="257"/>
        <v>2572525.73</v>
      </c>
      <c r="ET209" s="48">
        <f t="shared" si="257"/>
        <v>3725610.2</v>
      </c>
      <c r="EU209" s="48">
        <f t="shared" si="257"/>
        <v>6709578.4800000004</v>
      </c>
      <c r="EV209" s="48">
        <f t="shared" si="257"/>
        <v>1597643.11</v>
      </c>
      <c r="EW209" s="48">
        <f t="shared" si="257"/>
        <v>11359603.27</v>
      </c>
      <c r="EX209" s="48">
        <f t="shared" si="257"/>
        <v>3250400.7</v>
      </c>
      <c r="EY209" s="48">
        <f t="shared" si="257"/>
        <v>3047482.21</v>
      </c>
      <c r="EZ209" s="48">
        <f t="shared" si="257"/>
        <v>2421517.4</v>
      </c>
      <c r="FA209" s="48">
        <f t="shared" si="257"/>
        <v>34134625.660000004</v>
      </c>
      <c r="FB209" s="48">
        <f t="shared" si="257"/>
        <v>4405203.5600000005</v>
      </c>
      <c r="FC209" s="48">
        <f t="shared" si="257"/>
        <v>20517584.539999999</v>
      </c>
      <c r="FD209" s="48">
        <f t="shared" si="257"/>
        <v>4368926.33</v>
      </c>
      <c r="FE209" s="48">
        <f t="shared" si="257"/>
        <v>1906444.8</v>
      </c>
      <c r="FF209" s="48">
        <f t="shared" si="257"/>
        <v>3217506.45</v>
      </c>
      <c r="FG209" s="48">
        <f t="shared" si="257"/>
        <v>2237766.96</v>
      </c>
      <c r="FH209" s="48">
        <f t="shared" si="257"/>
        <v>1700163.89</v>
      </c>
      <c r="FI209" s="48">
        <f t="shared" si="257"/>
        <v>17854307.579999998</v>
      </c>
      <c r="FJ209" s="48">
        <f t="shared" si="257"/>
        <v>18492091.290000003</v>
      </c>
      <c r="FK209" s="48">
        <f t="shared" si="257"/>
        <v>23257289.060000002</v>
      </c>
      <c r="FL209" s="48">
        <f t="shared" si="257"/>
        <v>64909364.68</v>
      </c>
      <c r="FM209" s="48">
        <f t="shared" si="257"/>
        <v>34342854.449999996</v>
      </c>
      <c r="FN209" s="48">
        <f t="shared" si="257"/>
        <v>207103062.16</v>
      </c>
      <c r="FO209" s="48">
        <f t="shared" si="257"/>
        <v>11070356.039999999</v>
      </c>
      <c r="FP209" s="48">
        <f t="shared" si="257"/>
        <v>22148636.719999999</v>
      </c>
      <c r="FQ209" s="48">
        <f t="shared" si="257"/>
        <v>9261279.4299999997</v>
      </c>
      <c r="FR209" s="48">
        <f t="shared" si="257"/>
        <v>2791748.74</v>
      </c>
      <c r="FS209" s="48">
        <f t="shared" si="257"/>
        <v>3099171.2</v>
      </c>
      <c r="FT209" s="49">
        <f t="shared" si="257"/>
        <v>1425828.76</v>
      </c>
      <c r="FU209" s="48">
        <f t="shared" si="257"/>
        <v>8955436.5399999991</v>
      </c>
      <c r="FV209" s="48">
        <f t="shared" si="257"/>
        <v>7360268.7700000005</v>
      </c>
      <c r="FW209" s="48">
        <f t="shared" si="257"/>
        <v>3026166.45</v>
      </c>
      <c r="FX209" s="48">
        <f t="shared" si="257"/>
        <v>1232390.52</v>
      </c>
      <c r="FY209" s="48"/>
      <c r="FZ209" s="48">
        <f>SUM(C209:FX209)</f>
        <v>8210307232.2100029</v>
      </c>
      <c r="GA209" s="118">
        <v>8137470478.21</v>
      </c>
      <c r="GB209" s="48">
        <f>GA209-FZ209</f>
        <v>-72836754.000002861</v>
      </c>
      <c r="GC209" s="48"/>
      <c r="GD209" s="48"/>
      <c r="GE209" s="6"/>
      <c r="GF209" s="6"/>
      <c r="GG209" s="48"/>
      <c r="GH209" s="48"/>
      <c r="GI209" s="48"/>
      <c r="GJ209" s="48"/>
      <c r="GK209" s="4"/>
      <c r="GL209" s="4"/>
      <c r="GM209" s="4"/>
    </row>
    <row r="210" spans="1:195" x14ac:dyDescent="0.25">
      <c r="A210" s="2" t="s">
        <v>562</v>
      </c>
      <c r="B210" s="13" t="s">
        <v>563</v>
      </c>
      <c r="C210" s="48">
        <f t="shared" ref="C210:BN210" si="258">C174</f>
        <v>20012417.100000001</v>
      </c>
      <c r="D210" s="48">
        <f t="shared" si="258"/>
        <v>64057.5</v>
      </c>
      <c r="E210" s="48">
        <f t="shared" si="258"/>
        <v>0</v>
      </c>
      <c r="F210" s="48">
        <f t="shared" si="258"/>
        <v>12811.5</v>
      </c>
      <c r="G210" s="48">
        <f t="shared" si="258"/>
        <v>8541</v>
      </c>
      <c r="H210" s="48">
        <f t="shared" si="258"/>
        <v>17082</v>
      </c>
      <c r="I210" s="48">
        <f t="shared" si="258"/>
        <v>55516.5</v>
      </c>
      <c r="J210" s="48">
        <f t="shared" si="258"/>
        <v>8541</v>
      </c>
      <c r="K210" s="48">
        <f t="shared" si="258"/>
        <v>0</v>
      </c>
      <c r="L210" s="48">
        <f t="shared" si="258"/>
        <v>8541</v>
      </c>
      <c r="M210" s="48">
        <f t="shared" si="258"/>
        <v>0</v>
      </c>
      <c r="N210" s="48">
        <f t="shared" si="258"/>
        <v>2716038</v>
      </c>
      <c r="O210" s="48">
        <f t="shared" si="258"/>
        <v>0</v>
      </c>
      <c r="P210" s="48">
        <f t="shared" si="258"/>
        <v>0</v>
      </c>
      <c r="Q210" s="48">
        <f t="shared" si="258"/>
        <v>1170117</v>
      </c>
      <c r="R210" s="48">
        <f t="shared" si="258"/>
        <v>13879125</v>
      </c>
      <c r="S210" s="48">
        <f t="shared" si="258"/>
        <v>25623</v>
      </c>
      <c r="T210" s="48">
        <f t="shared" si="258"/>
        <v>0</v>
      </c>
      <c r="U210" s="48">
        <f t="shared" si="258"/>
        <v>0</v>
      </c>
      <c r="V210" s="48">
        <f t="shared" si="258"/>
        <v>0</v>
      </c>
      <c r="W210" s="48">
        <f t="shared" si="258"/>
        <v>0</v>
      </c>
      <c r="X210" s="48">
        <f t="shared" si="258"/>
        <v>0</v>
      </c>
      <c r="Y210" s="48">
        <f t="shared" si="258"/>
        <v>16301352.6</v>
      </c>
      <c r="Z210" s="48">
        <f t="shared" si="258"/>
        <v>8541</v>
      </c>
      <c r="AA210" s="48">
        <f t="shared" si="258"/>
        <v>0</v>
      </c>
      <c r="AB210" s="48">
        <f t="shared" si="258"/>
        <v>632034</v>
      </c>
      <c r="AC210" s="48">
        <f t="shared" si="258"/>
        <v>0</v>
      </c>
      <c r="AD210" s="48">
        <f t="shared" si="258"/>
        <v>0</v>
      </c>
      <c r="AE210" s="48">
        <f t="shared" si="258"/>
        <v>8541</v>
      </c>
      <c r="AF210" s="48">
        <f t="shared" si="258"/>
        <v>0</v>
      </c>
      <c r="AG210" s="48">
        <f t="shared" si="258"/>
        <v>0</v>
      </c>
      <c r="AH210" s="48">
        <f t="shared" si="258"/>
        <v>0</v>
      </c>
      <c r="AI210" s="48">
        <f t="shared" si="258"/>
        <v>0</v>
      </c>
      <c r="AJ210" s="48">
        <f t="shared" si="258"/>
        <v>0</v>
      </c>
      <c r="AK210" s="48">
        <f t="shared" si="258"/>
        <v>0</v>
      </c>
      <c r="AL210" s="48">
        <f t="shared" si="258"/>
        <v>0</v>
      </c>
      <c r="AM210" s="48">
        <f t="shared" si="258"/>
        <v>0</v>
      </c>
      <c r="AN210" s="48">
        <f t="shared" si="258"/>
        <v>0</v>
      </c>
      <c r="AO210" s="48">
        <f t="shared" si="258"/>
        <v>8541</v>
      </c>
      <c r="AP210" s="48">
        <f t="shared" si="258"/>
        <v>2801448</v>
      </c>
      <c r="AQ210" s="48">
        <f t="shared" si="258"/>
        <v>0</v>
      </c>
      <c r="AR210" s="48">
        <f t="shared" si="258"/>
        <v>16407261</v>
      </c>
      <c r="AS210" s="48">
        <f t="shared" si="258"/>
        <v>8541</v>
      </c>
      <c r="AT210" s="48">
        <f t="shared" si="258"/>
        <v>17082</v>
      </c>
      <c r="AU210" s="48">
        <f t="shared" si="258"/>
        <v>0</v>
      </c>
      <c r="AV210" s="48">
        <f t="shared" si="258"/>
        <v>0</v>
      </c>
      <c r="AW210" s="48">
        <f t="shared" si="258"/>
        <v>0</v>
      </c>
      <c r="AX210" s="48">
        <f t="shared" si="258"/>
        <v>0</v>
      </c>
      <c r="AY210" s="48">
        <f t="shared" si="258"/>
        <v>0</v>
      </c>
      <c r="AZ210" s="48">
        <f t="shared" si="258"/>
        <v>8541</v>
      </c>
      <c r="BA210" s="48">
        <f t="shared" si="258"/>
        <v>68328</v>
      </c>
      <c r="BB210" s="48">
        <f t="shared" si="258"/>
        <v>12811.5</v>
      </c>
      <c r="BC210" s="48">
        <f t="shared" si="258"/>
        <v>2326568.4</v>
      </c>
      <c r="BD210" s="48">
        <f t="shared" si="258"/>
        <v>0</v>
      </c>
      <c r="BE210" s="48">
        <f t="shared" si="258"/>
        <v>0</v>
      </c>
      <c r="BF210" s="48">
        <f t="shared" si="258"/>
        <v>7731313.2000000002</v>
      </c>
      <c r="BG210" s="48">
        <f t="shared" si="258"/>
        <v>0</v>
      </c>
      <c r="BH210" s="48">
        <f t="shared" si="258"/>
        <v>264771</v>
      </c>
      <c r="BI210" s="48">
        <f t="shared" si="258"/>
        <v>51246</v>
      </c>
      <c r="BJ210" s="48">
        <f t="shared" si="258"/>
        <v>25623</v>
      </c>
      <c r="BK210" s="48">
        <f t="shared" si="258"/>
        <v>73754097.299999997</v>
      </c>
      <c r="BL210" s="48">
        <f t="shared" si="258"/>
        <v>68328</v>
      </c>
      <c r="BM210" s="48">
        <f t="shared" si="258"/>
        <v>0</v>
      </c>
      <c r="BN210" s="48">
        <f t="shared" si="258"/>
        <v>0</v>
      </c>
      <c r="BO210" s="48">
        <f t="shared" ref="BO210:DZ210" si="259">BO174</f>
        <v>8541</v>
      </c>
      <c r="BP210" s="48">
        <f t="shared" si="259"/>
        <v>0</v>
      </c>
      <c r="BQ210" s="48">
        <f t="shared" si="259"/>
        <v>0</v>
      </c>
      <c r="BR210" s="48">
        <f t="shared" si="259"/>
        <v>0</v>
      </c>
      <c r="BS210" s="48">
        <f t="shared" si="259"/>
        <v>0</v>
      </c>
      <c r="BT210" s="48">
        <f t="shared" si="259"/>
        <v>0</v>
      </c>
      <c r="BU210" s="48">
        <f t="shared" si="259"/>
        <v>0</v>
      </c>
      <c r="BV210" s="48">
        <f t="shared" si="259"/>
        <v>0</v>
      </c>
      <c r="BW210" s="48">
        <f t="shared" si="259"/>
        <v>8541</v>
      </c>
      <c r="BX210" s="48">
        <f t="shared" si="259"/>
        <v>0</v>
      </c>
      <c r="BY210" s="48">
        <f t="shared" si="259"/>
        <v>0</v>
      </c>
      <c r="BZ210" s="48">
        <f t="shared" si="259"/>
        <v>0</v>
      </c>
      <c r="CA210" s="48">
        <f t="shared" si="259"/>
        <v>0</v>
      </c>
      <c r="CB210" s="48">
        <f t="shared" si="259"/>
        <v>2690415</v>
      </c>
      <c r="CC210" s="48">
        <f t="shared" si="259"/>
        <v>0</v>
      </c>
      <c r="CD210" s="48">
        <f t="shared" si="259"/>
        <v>0</v>
      </c>
      <c r="CE210" s="48">
        <f t="shared" si="259"/>
        <v>0</v>
      </c>
      <c r="CF210" s="48">
        <f t="shared" si="259"/>
        <v>0</v>
      </c>
      <c r="CG210" s="48">
        <f t="shared" si="259"/>
        <v>0</v>
      </c>
      <c r="CH210" s="48">
        <f t="shared" si="259"/>
        <v>0</v>
      </c>
      <c r="CI210" s="48">
        <f t="shared" si="259"/>
        <v>0</v>
      </c>
      <c r="CJ210" s="48">
        <f t="shared" si="259"/>
        <v>0</v>
      </c>
      <c r="CK210" s="48">
        <f t="shared" si="259"/>
        <v>7217999.0999999996</v>
      </c>
      <c r="CL210" s="48">
        <f t="shared" si="259"/>
        <v>93951</v>
      </c>
      <c r="CM210" s="48">
        <f t="shared" si="259"/>
        <v>350181</v>
      </c>
      <c r="CN210" s="48">
        <f t="shared" si="259"/>
        <v>2876608.8</v>
      </c>
      <c r="CO210" s="48">
        <f t="shared" si="259"/>
        <v>192172.5</v>
      </c>
      <c r="CP210" s="48">
        <f t="shared" si="259"/>
        <v>0</v>
      </c>
      <c r="CQ210" s="48">
        <f t="shared" si="259"/>
        <v>0</v>
      </c>
      <c r="CR210" s="48">
        <f t="shared" si="259"/>
        <v>0</v>
      </c>
      <c r="CS210" s="48">
        <f t="shared" si="259"/>
        <v>0</v>
      </c>
      <c r="CT210" s="48">
        <f t="shared" si="259"/>
        <v>0</v>
      </c>
      <c r="CU210" s="48">
        <f t="shared" si="259"/>
        <v>3245580</v>
      </c>
      <c r="CV210" s="48">
        <f t="shared" si="259"/>
        <v>0</v>
      </c>
      <c r="CW210" s="48">
        <f t="shared" si="259"/>
        <v>0</v>
      </c>
      <c r="CX210" s="48">
        <f t="shared" si="259"/>
        <v>8541</v>
      </c>
      <c r="CY210" s="48">
        <f t="shared" si="259"/>
        <v>0</v>
      </c>
      <c r="CZ210" s="48">
        <f t="shared" si="259"/>
        <v>0</v>
      </c>
      <c r="DA210" s="48">
        <f t="shared" si="259"/>
        <v>0</v>
      </c>
      <c r="DB210" s="48">
        <f t="shared" si="259"/>
        <v>0</v>
      </c>
      <c r="DC210" s="48">
        <f t="shared" si="259"/>
        <v>0</v>
      </c>
      <c r="DD210" s="48">
        <f t="shared" si="259"/>
        <v>0</v>
      </c>
      <c r="DE210" s="48">
        <f t="shared" si="259"/>
        <v>0</v>
      </c>
      <c r="DF210" s="48">
        <f t="shared" si="259"/>
        <v>209254.5</v>
      </c>
      <c r="DG210" s="48">
        <f t="shared" si="259"/>
        <v>0</v>
      </c>
      <c r="DH210" s="48">
        <f t="shared" si="259"/>
        <v>0</v>
      </c>
      <c r="DI210" s="48">
        <f t="shared" si="259"/>
        <v>25623</v>
      </c>
      <c r="DJ210" s="48">
        <f t="shared" si="259"/>
        <v>8541</v>
      </c>
      <c r="DK210" s="48">
        <f t="shared" si="259"/>
        <v>0</v>
      </c>
      <c r="DL210" s="48">
        <f t="shared" si="259"/>
        <v>0</v>
      </c>
      <c r="DM210" s="48">
        <f t="shared" si="259"/>
        <v>0</v>
      </c>
      <c r="DN210" s="48">
        <f t="shared" si="259"/>
        <v>0</v>
      </c>
      <c r="DO210" s="48">
        <f t="shared" si="259"/>
        <v>0</v>
      </c>
      <c r="DP210" s="48">
        <f t="shared" si="259"/>
        <v>0</v>
      </c>
      <c r="DQ210" s="48">
        <f t="shared" si="259"/>
        <v>0</v>
      </c>
      <c r="DR210" s="48">
        <f t="shared" si="259"/>
        <v>0</v>
      </c>
      <c r="DS210" s="48">
        <f t="shared" si="259"/>
        <v>0</v>
      </c>
      <c r="DT210" s="48">
        <f t="shared" si="259"/>
        <v>0</v>
      </c>
      <c r="DU210" s="48">
        <f t="shared" si="259"/>
        <v>0</v>
      </c>
      <c r="DV210" s="48">
        <f t="shared" si="259"/>
        <v>0</v>
      </c>
      <c r="DW210" s="48">
        <f t="shared" si="259"/>
        <v>0</v>
      </c>
      <c r="DX210" s="48">
        <f t="shared" si="259"/>
        <v>0</v>
      </c>
      <c r="DY210" s="48">
        <f t="shared" si="259"/>
        <v>0</v>
      </c>
      <c r="DZ210" s="48">
        <f t="shared" si="259"/>
        <v>8541</v>
      </c>
      <c r="EA210" s="48">
        <f t="shared" ref="EA210:FX210" si="260">EA174</f>
        <v>0</v>
      </c>
      <c r="EB210" s="48">
        <f t="shared" si="260"/>
        <v>0</v>
      </c>
      <c r="EC210" s="48">
        <f t="shared" si="260"/>
        <v>0</v>
      </c>
      <c r="ED210" s="48">
        <f t="shared" si="260"/>
        <v>0</v>
      </c>
      <c r="EE210" s="48">
        <f t="shared" si="260"/>
        <v>25623</v>
      </c>
      <c r="EF210" s="48">
        <f t="shared" si="260"/>
        <v>8541</v>
      </c>
      <c r="EG210" s="48">
        <f t="shared" si="260"/>
        <v>0</v>
      </c>
      <c r="EH210" s="48">
        <f t="shared" si="260"/>
        <v>8541</v>
      </c>
      <c r="EI210" s="48">
        <f t="shared" si="260"/>
        <v>34164</v>
      </c>
      <c r="EJ210" s="48">
        <f t="shared" si="260"/>
        <v>1981512</v>
      </c>
      <c r="EK210" s="48">
        <f t="shared" si="260"/>
        <v>0</v>
      </c>
      <c r="EL210" s="48">
        <f t="shared" si="260"/>
        <v>0</v>
      </c>
      <c r="EM210" s="48">
        <f t="shared" si="260"/>
        <v>0</v>
      </c>
      <c r="EN210" s="48">
        <f t="shared" si="260"/>
        <v>965133</v>
      </c>
      <c r="EO210" s="48">
        <f t="shared" si="260"/>
        <v>0</v>
      </c>
      <c r="EP210" s="48">
        <f t="shared" si="260"/>
        <v>0</v>
      </c>
      <c r="EQ210" s="48">
        <f t="shared" si="260"/>
        <v>0</v>
      </c>
      <c r="ER210" s="48">
        <f t="shared" si="260"/>
        <v>8541</v>
      </c>
      <c r="ES210" s="48">
        <f t="shared" si="260"/>
        <v>0</v>
      </c>
      <c r="ET210" s="48">
        <f t="shared" si="260"/>
        <v>0</v>
      </c>
      <c r="EU210" s="48">
        <f t="shared" si="260"/>
        <v>0</v>
      </c>
      <c r="EV210" s="48">
        <f t="shared" si="260"/>
        <v>0</v>
      </c>
      <c r="EW210" s="48">
        <f t="shared" si="260"/>
        <v>0</v>
      </c>
      <c r="EX210" s="48">
        <f t="shared" si="260"/>
        <v>0</v>
      </c>
      <c r="EY210" s="48">
        <f t="shared" si="260"/>
        <v>4697550</v>
      </c>
      <c r="EZ210" s="48">
        <f t="shared" si="260"/>
        <v>0</v>
      </c>
      <c r="FA210" s="48">
        <f t="shared" si="260"/>
        <v>8541</v>
      </c>
      <c r="FB210" s="48">
        <f t="shared" si="260"/>
        <v>0</v>
      </c>
      <c r="FC210" s="48">
        <f t="shared" si="260"/>
        <v>0</v>
      </c>
      <c r="FD210" s="48">
        <f t="shared" si="260"/>
        <v>0</v>
      </c>
      <c r="FE210" s="48">
        <f t="shared" si="260"/>
        <v>0</v>
      </c>
      <c r="FF210" s="48">
        <f t="shared" si="260"/>
        <v>0</v>
      </c>
      <c r="FG210" s="48">
        <f t="shared" si="260"/>
        <v>0</v>
      </c>
      <c r="FH210" s="48">
        <f t="shared" si="260"/>
        <v>0</v>
      </c>
      <c r="FI210" s="48">
        <f t="shared" si="260"/>
        <v>8541</v>
      </c>
      <c r="FJ210" s="48">
        <f t="shared" si="260"/>
        <v>0</v>
      </c>
      <c r="FK210" s="48">
        <f t="shared" si="260"/>
        <v>0</v>
      </c>
      <c r="FL210" s="48">
        <f t="shared" si="260"/>
        <v>0</v>
      </c>
      <c r="FM210" s="48">
        <f t="shared" si="260"/>
        <v>0</v>
      </c>
      <c r="FN210" s="48">
        <f t="shared" si="260"/>
        <v>46975.5</v>
      </c>
      <c r="FO210" s="48">
        <f t="shared" si="260"/>
        <v>0</v>
      </c>
      <c r="FP210" s="48">
        <f t="shared" si="260"/>
        <v>0</v>
      </c>
      <c r="FQ210" s="48">
        <f t="shared" si="260"/>
        <v>0</v>
      </c>
      <c r="FR210" s="48">
        <f t="shared" si="260"/>
        <v>0</v>
      </c>
      <c r="FS210" s="48">
        <f t="shared" si="260"/>
        <v>0</v>
      </c>
      <c r="FT210" s="49">
        <f t="shared" si="260"/>
        <v>0</v>
      </c>
      <c r="FU210" s="48">
        <f t="shared" si="260"/>
        <v>0</v>
      </c>
      <c r="FV210" s="48">
        <f t="shared" si="260"/>
        <v>0</v>
      </c>
      <c r="FW210" s="48">
        <f t="shared" si="260"/>
        <v>0</v>
      </c>
      <c r="FX210" s="48">
        <f t="shared" si="260"/>
        <v>0</v>
      </c>
      <c r="FY210" s="48"/>
      <c r="FZ210" s="48">
        <f>SUM(C210:FX210)</f>
        <v>183221532.00000003</v>
      </c>
      <c r="GA210" s="48"/>
      <c r="GB210" s="48"/>
      <c r="GC210" s="48"/>
      <c r="GD210" s="48"/>
      <c r="GE210" s="4"/>
      <c r="GF210" s="4"/>
      <c r="GG210" s="4"/>
      <c r="GH210" s="4"/>
      <c r="GI210" s="4"/>
      <c r="GJ210" s="4"/>
      <c r="GK210" s="4"/>
      <c r="GL210" s="4"/>
      <c r="GM210" s="4"/>
    </row>
    <row r="211" spans="1:195" x14ac:dyDescent="0.25">
      <c r="A211" s="2" t="s">
        <v>564</v>
      </c>
      <c r="B211" s="13" t="s">
        <v>565</v>
      </c>
      <c r="C211" s="48">
        <f t="shared" ref="C211:BN211" si="261">C209+C210</f>
        <v>83626008.150000006</v>
      </c>
      <c r="D211" s="48">
        <f t="shared" si="261"/>
        <v>385177210.21999997</v>
      </c>
      <c r="E211" s="48">
        <f t="shared" si="261"/>
        <v>72939548.920000002</v>
      </c>
      <c r="F211" s="48">
        <f t="shared" si="261"/>
        <v>181194493.92999998</v>
      </c>
      <c r="G211" s="48">
        <f t="shared" si="261"/>
        <v>10670351.630000001</v>
      </c>
      <c r="H211" s="48">
        <f t="shared" si="261"/>
        <v>10014585.43</v>
      </c>
      <c r="I211" s="48">
        <f t="shared" si="261"/>
        <v>100114316.22</v>
      </c>
      <c r="J211" s="48">
        <f t="shared" si="261"/>
        <v>22558838.560000002</v>
      </c>
      <c r="K211" s="48">
        <f t="shared" si="261"/>
        <v>3571755.89</v>
      </c>
      <c r="L211" s="48">
        <f t="shared" si="261"/>
        <v>25093758.150000002</v>
      </c>
      <c r="M211" s="48">
        <f t="shared" si="261"/>
        <v>15136569.74</v>
      </c>
      <c r="N211" s="48">
        <f t="shared" si="261"/>
        <v>510835569.98000002</v>
      </c>
      <c r="O211" s="48">
        <f t="shared" si="261"/>
        <v>131806992.82000001</v>
      </c>
      <c r="P211" s="48">
        <f t="shared" si="261"/>
        <v>3601155.34</v>
      </c>
      <c r="Q211" s="48">
        <f t="shared" si="261"/>
        <v>406754564.81000006</v>
      </c>
      <c r="R211" s="48">
        <f t="shared" si="261"/>
        <v>19373824.02</v>
      </c>
      <c r="S211" s="48">
        <f t="shared" si="261"/>
        <v>16416305.040000001</v>
      </c>
      <c r="T211" s="48">
        <f t="shared" si="261"/>
        <v>2361938.84</v>
      </c>
      <c r="U211" s="48">
        <f t="shared" si="261"/>
        <v>1086559.97</v>
      </c>
      <c r="V211" s="48">
        <f t="shared" si="261"/>
        <v>3543420.17</v>
      </c>
      <c r="W211" s="49">
        <f t="shared" si="261"/>
        <v>1489346.99</v>
      </c>
      <c r="X211" s="48">
        <f t="shared" si="261"/>
        <v>945535.13</v>
      </c>
      <c r="Y211" s="48">
        <f t="shared" si="261"/>
        <v>22845389.870000001</v>
      </c>
      <c r="Z211" s="48">
        <f t="shared" si="261"/>
        <v>3104524.38</v>
      </c>
      <c r="AA211" s="48">
        <f t="shared" si="261"/>
        <v>287737035.81</v>
      </c>
      <c r="AB211" s="48">
        <f t="shared" si="261"/>
        <v>279208894.81</v>
      </c>
      <c r="AC211" s="48">
        <f t="shared" si="261"/>
        <v>9884470.0800000001</v>
      </c>
      <c r="AD211" s="48">
        <f t="shared" si="261"/>
        <v>12719897.220000001</v>
      </c>
      <c r="AE211" s="48">
        <f t="shared" si="261"/>
        <v>1760239.31</v>
      </c>
      <c r="AF211" s="48">
        <f t="shared" si="261"/>
        <v>2809673.97</v>
      </c>
      <c r="AG211" s="48">
        <f t="shared" si="261"/>
        <v>7229408.6399999997</v>
      </c>
      <c r="AH211" s="48">
        <f t="shared" si="261"/>
        <v>10161450.379999999</v>
      </c>
      <c r="AI211" s="48">
        <f t="shared" si="261"/>
        <v>4030482.79</v>
      </c>
      <c r="AJ211" s="48">
        <f t="shared" si="261"/>
        <v>2764031.22</v>
      </c>
      <c r="AK211" s="48">
        <f t="shared" si="261"/>
        <v>3177992.9299999997</v>
      </c>
      <c r="AL211" s="48">
        <f t="shared" si="261"/>
        <v>3546931.36</v>
      </c>
      <c r="AM211" s="48">
        <f t="shared" si="261"/>
        <v>4804570.71</v>
      </c>
      <c r="AN211" s="48">
        <f t="shared" si="261"/>
        <v>4467525.12</v>
      </c>
      <c r="AO211" s="48">
        <f t="shared" si="261"/>
        <v>43798196.539999999</v>
      </c>
      <c r="AP211" s="48">
        <f t="shared" si="261"/>
        <v>881561110.33999991</v>
      </c>
      <c r="AQ211" s="48">
        <f t="shared" si="261"/>
        <v>3354046.8</v>
      </c>
      <c r="AR211" s="48">
        <f t="shared" si="261"/>
        <v>597674270.70000005</v>
      </c>
      <c r="AS211" s="48">
        <f t="shared" si="261"/>
        <v>67763457.810000002</v>
      </c>
      <c r="AT211" s="48">
        <f t="shared" si="261"/>
        <v>21201325.739999998</v>
      </c>
      <c r="AU211" s="48">
        <f t="shared" si="261"/>
        <v>3527289.5999999996</v>
      </c>
      <c r="AV211" s="48">
        <f t="shared" si="261"/>
        <v>4122393.17</v>
      </c>
      <c r="AW211" s="48">
        <f t="shared" si="261"/>
        <v>3427247.7600000002</v>
      </c>
      <c r="AX211" s="48">
        <f t="shared" si="261"/>
        <v>1037959.23</v>
      </c>
      <c r="AY211" s="48">
        <f t="shared" si="261"/>
        <v>4991296.55</v>
      </c>
      <c r="AZ211" s="48">
        <f t="shared" si="261"/>
        <v>113768374.73999999</v>
      </c>
      <c r="BA211" s="48">
        <f t="shared" si="261"/>
        <v>83702668.230000004</v>
      </c>
      <c r="BB211" s="48">
        <f t="shared" si="261"/>
        <v>74984937.450000003</v>
      </c>
      <c r="BC211" s="48">
        <f t="shared" si="261"/>
        <v>275532968.27999997</v>
      </c>
      <c r="BD211" s="48">
        <f t="shared" si="261"/>
        <v>45604657.5</v>
      </c>
      <c r="BE211" s="48">
        <f t="shared" si="261"/>
        <v>13572582.33</v>
      </c>
      <c r="BF211" s="48">
        <f t="shared" si="261"/>
        <v>229473108.73999998</v>
      </c>
      <c r="BG211" s="48">
        <f t="shared" si="261"/>
        <v>10759422.620000001</v>
      </c>
      <c r="BH211" s="48">
        <f t="shared" si="261"/>
        <v>6509727.29</v>
      </c>
      <c r="BI211" s="48">
        <f t="shared" si="261"/>
        <v>3511283.66</v>
      </c>
      <c r="BJ211" s="48">
        <f t="shared" si="261"/>
        <v>58521206.629999995</v>
      </c>
      <c r="BK211" s="48">
        <f t="shared" si="261"/>
        <v>238518648.96000004</v>
      </c>
      <c r="BL211" s="48">
        <f t="shared" si="261"/>
        <v>3203317.89</v>
      </c>
      <c r="BM211" s="48">
        <f t="shared" si="261"/>
        <v>3656244.57</v>
      </c>
      <c r="BN211" s="48">
        <f t="shared" si="261"/>
        <v>32791634.439999998</v>
      </c>
      <c r="BO211" s="48">
        <f t="shared" ref="BO211:DZ211" si="262">BO209+BO210</f>
        <v>12672401.84</v>
      </c>
      <c r="BP211" s="48">
        <f t="shared" si="262"/>
        <v>3176928.83</v>
      </c>
      <c r="BQ211" s="48">
        <f t="shared" si="262"/>
        <v>60587715.479999997</v>
      </c>
      <c r="BR211" s="48">
        <f t="shared" si="262"/>
        <v>43639376.329999998</v>
      </c>
      <c r="BS211" s="48">
        <f t="shared" si="262"/>
        <v>12978954.5</v>
      </c>
      <c r="BT211" s="48">
        <f t="shared" si="262"/>
        <v>4959091.26</v>
      </c>
      <c r="BU211" s="48">
        <f t="shared" si="262"/>
        <v>4941392.4000000004</v>
      </c>
      <c r="BV211" s="48">
        <f t="shared" si="262"/>
        <v>12507049.77</v>
      </c>
      <c r="BW211" s="48">
        <f t="shared" si="262"/>
        <v>19085297.050000001</v>
      </c>
      <c r="BX211" s="48">
        <f t="shared" si="262"/>
        <v>1730242.7999999998</v>
      </c>
      <c r="BY211" s="48">
        <f t="shared" si="262"/>
        <v>5611450.7599999998</v>
      </c>
      <c r="BZ211" s="48">
        <f t="shared" si="262"/>
        <v>3006626.62</v>
      </c>
      <c r="CA211" s="48">
        <f t="shared" si="262"/>
        <v>2781129.44</v>
      </c>
      <c r="CB211" s="48">
        <f t="shared" si="262"/>
        <v>755510129.37</v>
      </c>
      <c r="CC211" s="48">
        <f t="shared" si="262"/>
        <v>2664046.6800000002</v>
      </c>
      <c r="CD211" s="48">
        <f t="shared" si="262"/>
        <v>1014159.39</v>
      </c>
      <c r="CE211" s="48">
        <f t="shared" si="262"/>
        <v>2481709.67</v>
      </c>
      <c r="CF211" s="48">
        <f t="shared" si="262"/>
        <v>1947525.8499999999</v>
      </c>
      <c r="CG211" s="48">
        <f t="shared" si="262"/>
        <v>3042295.4</v>
      </c>
      <c r="CH211" s="48">
        <f t="shared" si="262"/>
        <v>1991349.24</v>
      </c>
      <c r="CI211" s="48">
        <f t="shared" si="262"/>
        <v>7051369.3599999994</v>
      </c>
      <c r="CJ211" s="48">
        <f t="shared" si="262"/>
        <v>10176874.32</v>
      </c>
      <c r="CK211" s="48">
        <f t="shared" si="262"/>
        <v>54139722.829999998</v>
      </c>
      <c r="CL211" s="48">
        <f t="shared" si="262"/>
        <v>13813478.92</v>
      </c>
      <c r="CM211" s="48">
        <f t="shared" si="262"/>
        <v>8951940.0600000005</v>
      </c>
      <c r="CN211" s="48">
        <f t="shared" si="262"/>
        <v>284937169.47000003</v>
      </c>
      <c r="CO211" s="48">
        <f t="shared" si="262"/>
        <v>138746648.66</v>
      </c>
      <c r="CP211" s="48">
        <f t="shared" si="262"/>
        <v>10782675.85</v>
      </c>
      <c r="CQ211" s="48">
        <f t="shared" si="262"/>
        <v>9794420.1600000001</v>
      </c>
      <c r="CR211" s="48">
        <f t="shared" si="262"/>
        <v>2913940.4099999997</v>
      </c>
      <c r="CS211" s="48">
        <f t="shared" si="262"/>
        <v>4149687.81</v>
      </c>
      <c r="CT211" s="48">
        <f t="shared" si="262"/>
        <v>2022391.02</v>
      </c>
      <c r="CU211" s="48">
        <f t="shared" si="262"/>
        <v>4020615.2800000003</v>
      </c>
      <c r="CV211" s="48">
        <f t="shared" si="262"/>
        <v>905403.65</v>
      </c>
      <c r="CW211" s="48">
        <f t="shared" si="262"/>
        <v>2990238.85</v>
      </c>
      <c r="CX211" s="48">
        <f t="shared" si="262"/>
        <v>5079735.6400000006</v>
      </c>
      <c r="CY211" s="48">
        <f t="shared" si="262"/>
        <v>965127.58000000007</v>
      </c>
      <c r="CZ211" s="48">
        <f t="shared" si="262"/>
        <v>19593081.380000003</v>
      </c>
      <c r="DA211" s="48">
        <f t="shared" si="262"/>
        <v>2944081.9699999997</v>
      </c>
      <c r="DB211" s="48">
        <f t="shared" si="262"/>
        <v>3775612.93</v>
      </c>
      <c r="DC211" s="48">
        <f t="shared" si="262"/>
        <v>2513860.1799999997</v>
      </c>
      <c r="DD211" s="48">
        <f t="shared" si="262"/>
        <v>2630188.2000000002</v>
      </c>
      <c r="DE211" s="48">
        <f t="shared" si="262"/>
        <v>4563772.9899999993</v>
      </c>
      <c r="DF211" s="48">
        <f t="shared" si="262"/>
        <v>194046233.5</v>
      </c>
      <c r="DG211" s="48">
        <f t="shared" si="262"/>
        <v>1650013.46</v>
      </c>
      <c r="DH211" s="48">
        <f t="shared" si="262"/>
        <v>18742580.009999998</v>
      </c>
      <c r="DI211" s="48">
        <f t="shared" si="262"/>
        <v>25160052.23</v>
      </c>
      <c r="DJ211" s="48">
        <f t="shared" si="262"/>
        <v>6752150.7999999998</v>
      </c>
      <c r="DK211" s="48">
        <f t="shared" si="262"/>
        <v>5041155.68</v>
      </c>
      <c r="DL211" s="48">
        <f t="shared" si="262"/>
        <v>56542923.910000004</v>
      </c>
      <c r="DM211" s="48">
        <f t="shared" si="262"/>
        <v>3816685.96</v>
      </c>
      <c r="DN211" s="48">
        <f t="shared" si="262"/>
        <v>14106347.809999999</v>
      </c>
      <c r="DO211" s="48">
        <f t="shared" si="262"/>
        <v>31977628.390000001</v>
      </c>
      <c r="DP211" s="48">
        <f t="shared" si="262"/>
        <v>3095499.72</v>
      </c>
      <c r="DQ211" s="48">
        <f t="shared" si="262"/>
        <v>6866507.4500000002</v>
      </c>
      <c r="DR211" s="48">
        <f t="shared" si="262"/>
        <v>14800247.35</v>
      </c>
      <c r="DS211" s="48">
        <f t="shared" si="262"/>
        <v>8248106.75</v>
      </c>
      <c r="DT211" s="48">
        <f t="shared" si="262"/>
        <v>2756762.46</v>
      </c>
      <c r="DU211" s="48">
        <f t="shared" si="262"/>
        <v>4330850.5199999996</v>
      </c>
      <c r="DV211" s="48">
        <f t="shared" si="262"/>
        <v>3125955.29</v>
      </c>
      <c r="DW211" s="48">
        <f t="shared" si="262"/>
        <v>4047899.31</v>
      </c>
      <c r="DX211" s="48">
        <f t="shared" si="262"/>
        <v>2986780.71</v>
      </c>
      <c r="DY211" s="48">
        <f t="shared" si="262"/>
        <v>4315978.0199999996</v>
      </c>
      <c r="DZ211" s="48">
        <f t="shared" si="262"/>
        <v>8632376.2600000016</v>
      </c>
      <c r="EA211" s="48">
        <f t="shared" ref="EA211:FX211" si="263">EA209+EA210</f>
        <v>6727584.8099999996</v>
      </c>
      <c r="EB211" s="48">
        <f t="shared" si="263"/>
        <v>6067216.6699999999</v>
      </c>
      <c r="EC211" s="48">
        <f t="shared" si="263"/>
        <v>3670045.54</v>
      </c>
      <c r="ED211" s="48">
        <f t="shared" si="263"/>
        <v>20174027.369999997</v>
      </c>
      <c r="EE211" s="48">
        <f t="shared" si="263"/>
        <v>2875782.15</v>
      </c>
      <c r="EF211" s="48">
        <f t="shared" si="263"/>
        <v>14467653.48</v>
      </c>
      <c r="EG211" s="48">
        <f t="shared" si="263"/>
        <v>3453087.01</v>
      </c>
      <c r="EH211" s="48">
        <f t="shared" si="263"/>
        <v>3093370.92</v>
      </c>
      <c r="EI211" s="48">
        <f t="shared" si="263"/>
        <v>156985056.38999999</v>
      </c>
      <c r="EJ211" s="48">
        <f t="shared" si="263"/>
        <v>91622183.280000001</v>
      </c>
      <c r="EK211" s="48">
        <f t="shared" si="263"/>
        <v>6952189.4900000002</v>
      </c>
      <c r="EL211" s="48">
        <f t="shared" si="263"/>
        <v>4823860.42</v>
      </c>
      <c r="EM211" s="48">
        <f t="shared" si="263"/>
        <v>4687447.78</v>
      </c>
      <c r="EN211" s="48">
        <f t="shared" si="263"/>
        <v>10788089.16</v>
      </c>
      <c r="EO211" s="48">
        <f t="shared" si="263"/>
        <v>4175884.4299999997</v>
      </c>
      <c r="EP211" s="48">
        <f t="shared" si="263"/>
        <v>4710405.67</v>
      </c>
      <c r="EQ211" s="48">
        <f t="shared" si="263"/>
        <v>25838995.129999999</v>
      </c>
      <c r="ER211" s="48">
        <f t="shared" si="263"/>
        <v>4183249.42</v>
      </c>
      <c r="ES211" s="48">
        <f t="shared" si="263"/>
        <v>2572525.73</v>
      </c>
      <c r="ET211" s="48">
        <f t="shared" si="263"/>
        <v>3725610.2</v>
      </c>
      <c r="EU211" s="48">
        <f t="shared" si="263"/>
        <v>6709578.4800000004</v>
      </c>
      <c r="EV211" s="48">
        <f t="shared" si="263"/>
        <v>1597643.11</v>
      </c>
      <c r="EW211" s="48">
        <f t="shared" si="263"/>
        <v>11359603.27</v>
      </c>
      <c r="EX211" s="48">
        <f t="shared" si="263"/>
        <v>3250400.7</v>
      </c>
      <c r="EY211" s="48">
        <f t="shared" si="263"/>
        <v>7745032.21</v>
      </c>
      <c r="EZ211" s="48">
        <f t="shared" si="263"/>
        <v>2421517.4</v>
      </c>
      <c r="FA211" s="48">
        <f t="shared" si="263"/>
        <v>34143166.660000004</v>
      </c>
      <c r="FB211" s="48">
        <f t="shared" si="263"/>
        <v>4405203.5600000005</v>
      </c>
      <c r="FC211" s="48">
        <f t="shared" si="263"/>
        <v>20517584.539999999</v>
      </c>
      <c r="FD211" s="48">
        <f t="shared" si="263"/>
        <v>4368926.33</v>
      </c>
      <c r="FE211" s="48">
        <f t="shared" si="263"/>
        <v>1906444.8</v>
      </c>
      <c r="FF211" s="48">
        <f t="shared" si="263"/>
        <v>3217506.45</v>
      </c>
      <c r="FG211" s="48">
        <f t="shared" si="263"/>
        <v>2237766.96</v>
      </c>
      <c r="FH211" s="48">
        <f t="shared" si="263"/>
        <v>1700163.89</v>
      </c>
      <c r="FI211" s="48">
        <f t="shared" si="263"/>
        <v>17862848.579999998</v>
      </c>
      <c r="FJ211" s="48">
        <f t="shared" si="263"/>
        <v>18492091.290000003</v>
      </c>
      <c r="FK211" s="48">
        <f t="shared" si="263"/>
        <v>23257289.060000002</v>
      </c>
      <c r="FL211" s="48">
        <f t="shared" si="263"/>
        <v>64909364.68</v>
      </c>
      <c r="FM211" s="48">
        <f t="shared" si="263"/>
        <v>34342854.449999996</v>
      </c>
      <c r="FN211" s="48">
        <f t="shared" si="263"/>
        <v>207150037.66</v>
      </c>
      <c r="FO211" s="48">
        <f t="shared" si="263"/>
        <v>11070356.039999999</v>
      </c>
      <c r="FP211" s="48">
        <f t="shared" si="263"/>
        <v>22148636.719999999</v>
      </c>
      <c r="FQ211" s="48">
        <f t="shared" si="263"/>
        <v>9261279.4299999997</v>
      </c>
      <c r="FR211" s="48">
        <f t="shared" si="263"/>
        <v>2791748.74</v>
      </c>
      <c r="FS211" s="48">
        <f t="shared" si="263"/>
        <v>3099171.2</v>
      </c>
      <c r="FT211" s="49">
        <f t="shared" si="263"/>
        <v>1425828.76</v>
      </c>
      <c r="FU211" s="48">
        <f t="shared" si="263"/>
        <v>8955436.5399999991</v>
      </c>
      <c r="FV211" s="48">
        <f t="shared" si="263"/>
        <v>7360268.7700000005</v>
      </c>
      <c r="FW211" s="48">
        <f t="shared" si="263"/>
        <v>3026166.45</v>
      </c>
      <c r="FX211" s="48">
        <f t="shared" si="263"/>
        <v>1232390.52</v>
      </c>
      <c r="FY211" s="48"/>
      <c r="FZ211" s="48"/>
      <c r="GA211" s="48"/>
      <c r="GB211" s="48"/>
      <c r="GC211" s="48"/>
      <c r="GD211" s="48"/>
      <c r="GE211" s="4"/>
      <c r="GF211" s="4"/>
      <c r="GG211" s="4"/>
      <c r="GH211" s="4"/>
      <c r="GI211" s="4"/>
      <c r="GJ211" s="4"/>
      <c r="GK211" s="4"/>
      <c r="GL211" s="4"/>
      <c r="GM211" s="4"/>
    </row>
    <row r="212" spans="1:195" x14ac:dyDescent="0.25">
      <c r="A212" s="2" t="s">
        <v>566</v>
      </c>
      <c r="B212" s="13" t="s">
        <v>567</v>
      </c>
      <c r="C212" s="48">
        <f t="shared" ref="C212:BN212" si="264">C204</f>
        <v>78960725.200000003</v>
      </c>
      <c r="D212" s="48">
        <f t="shared" si="264"/>
        <v>374018055.85000002</v>
      </c>
      <c r="E212" s="48">
        <f t="shared" si="264"/>
        <v>65243178.409999996</v>
      </c>
      <c r="F212" s="48">
        <f t="shared" si="264"/>
        <v>178157017.02000001</v>
      </c>
      <c r="G212" s="48">
        <f t="shared" si="264"/>
        <v>9791049.4700000007</v>
      </c>
      <c r="H212" s="48">
        <f t="shared" si="264"/>
        <v>9321611.9299999997</v>
      </c>
      <c r="I212" s="48">
        <f t="shared" si="264"/>
        <v>89585533.400000006</v>
      </c>
      <c r="J212" s="48">
        <f t="shared" si="264"/>
        <v>21976826.890000001</v>
      </c>
      <c r="K212" s="48">
        <f t="shared" si="264"/>
        <v>2538815.1</v>
      </c>
      <c r="L212" s="48">
        <f t="shared" si="264"/>
        <v>22925649.949999999</v>
      </c>
      <c r="M212" s="48">
        <f t="shared" si="264"/>
        <v>11753278.18</v>
      </c>
      <c r="N212" s="48">
        <f t="shared" si="264"/>
        <v>489252708.35000002</v>
      </c>
      <c r="O212" s="48">
        <f t="shared" si="264"/>
        <v>130575531.93000001</v>
      </c>
      <c r="P212" s="48">
        <f t="shared" si="264"/>
        <v>2273965.0499999998</v>
      </c>
      <c r="Q212" s="48">
        <f t="shared" si="264"/>
        <v>357780450.14999998</v>
      </c>
      <c r="R212" s="48">
        <f t="shared" si="264"/>
        <v>18453807.629999999</v>
      </c>
      <c r="S212" s="48">
        <f t="shared" si="264"/>
        <v>15442214.289999999</v>
      </c>
      <c r="T212" s="48">
        <f t="shared" si="264"/>
        <v>1300172.96</v>
      </c>
      <c r="U212" s="48">
        <f t="shared" si="264"/>
        <v>503839.32</v>
      </c>
      <c r="V212" s="48">
        <f t="shared" si="264"/>
        <v>2590536.66</v>
      </c>
      <c r="W212" s="49">
        <f t="shared" si="264"/>
        <v>726777.07</v>
      </c>
      <c r="X212" s="48">
        <f t="shared" si="264"/>
        <v>445875.5</v>
      </c>
      <c r="Y212" s="48">
        <f t="shared" si="264"/>
        <v>21320127.23</v>
      </c>
      <c r="Z212" s="48">
        <f t="shared" si="264"/>
        <v>2116640.36</v>
      </c>
      <c r="AA212" s="48">
        <f t="shared" si="264"/>
        <v>281057621.43000001</v>
      </c>
      <c r="AB212" s="48">
        <f t="shared" si="264"/>
        <v>268769966.94</v>
      </c>
      <c r="AC212" s="48">
        <f t="shared" si="264"/>
        <v>9380328.7699999996</v>
      </c>
      <c r="AD212" s="48">
        <f t="shared" si="264"/>
        <v>12274952.52</v>
      </c>
      <c r="AE212" s="48">
        <f t="shared" si="264"/>
        <v>916343.52</v>
      </c>
      <c r="AF212" s="48">
        <f t="shared" si="264"/>
        <v>1663115.62</v>
      </c>
      <c r="AG212" s="48">
        <f t="shared" si="264"/>
        <v>6376019.6500000004</v>
      </c>
      <c r="AH212" s="48">
        <f t="shared" si="264"/>
        <v>9862766.0600000005</v>
      </c>
      <c r="AI212" s="48">
        <f t="shared" si="264"/>
        <v>3167499.55</v>
      </c>
      <c r="AJ212" s="48">
        <f t="shared" si="264"/>
        <v>1533811.72</v>
      </c>
      <c r="AK212" s="48">
        <f t="shared" si="264"/>
        <v>1966310.96</v>
      </c>
      <c r="AL212" s="48">
        <f t="shared" si="264"/>
        <v>2429129.7200000002</v>
      </c>
      <c r="AM212" s="48">
        <f t="shared" si="264"/>
        <v>4084219.58</v>
      </c>
      <c r="AN212" s="48">
        <f t="shared" si="264"/>
        <v>3482287.66</v>
      </c>
      <c r="AO212" s="48">
        <f t="shared" si="264"/>
        <v>42800104.490000002</v>
      </c>
      <c r="AP212" s="48">
        <f t="shared" si="264"/>
        <v>813167684.74000001</v>
      </c>
      <c r="AQ212" s="48">
        <f t="shared" si="264"/>
        <v>2067970.57</v>
      </c>
      <c r="AR212" s="48">
        <f t="shared" si="264"/>
        <v>590323044.83000004</v>
      </c>
      <c r="AS212" s="48">
        <f t="shared" si="264"/>
        <v>62288430.840000004</v>
      </c>
      <c r="AT212" s="48">
        <f t="shared" si="264"/>
        <v>20475633.440000001</v>
      </c>
      <c r="AU212" s="48">
        <f t="shared" si="264"/>
        <v>2219568.2400000002</v>
      </c>
      <c r="AV212" s="48">
        <f t="shared" si="264"/>
        <v>2898190.75</v>
      </c>
      <c r="AW212" s="48">
        <f t="shared" si="264"/>
        <v>2108991.12</v>
      </c>
      <c r="AX212" s="48">
        <f t="shared" si="264"/>
        <v>445875.5</v>
      </c>
      <c r="AY212" s="48">
        <f t="shared" si="264"/>
        <v>4119889.62</v>
      </c>
      <c r="AZ212" s="48">
        <f t="shared" si="264"/>
        <v>104327356.48</v>
      </c>
      <c r="BA212" s="48">
        <f t="shared" si="264"/>
        <v>84256756.409999996</v>
      </c>
      <c r="BB212" s="48">
        <f t="shared" si="264"/>
        <v>75302456.680000007</v>
      </c>
      <c r="BC212" s="48">
        <f t="shared" si="264"/>
        <v>264741243.41999999</v>
      </c>
      <c r="BD212" s="48">
        <f t="shared" si="264"/>
        <v>46346082.969999999</v>
      </c>
      <c r="BE212" s="48">
        <f t="shared" si="264"/>
        <v>12711910.51</v>
      </c>
      <c r="BF212" s="48">
        <f t="shared" si="264"/>
        <v>231210356.06</v>
      </c>
      <c r="BG212" s="48">
        <f t="shared" si="264"/>
        <v>9763781.6999999993</v>
      </c>
      <c r="BH212" s="48">
        <f t="shared" si="264"/>
        <v>5693751.0899999999</v>
      </c>
      <c r="BI212" s="48">
        <f t="shared" si="264"/>
        <v>2234252.4500000002</v>
      </c>
      <c r="BJ212" s="48">
        <f t="shared" si="264"/>
        <v>58796472.659999996</v>
      </c>
      <c r="BK212" s="48">
        <f t="shared" si="264"/>
        <v>234513617.06999999</v>
      </c>
      <c r="BL212" s="48">
        <f t="shared" si="264"/>
        <v>1896417.55</v>
      </c>
      <c r="BM212" s="48">
        <f t="shared" si="264"/>
        <v>2525438.83</v>
      </c>
      <c r="BN212" s="48">
        <f t="shared" si="264"/>
        <v>32825354.309999999</v>
      </c>
      <c r="BO212" s="48">
        <f t="shared" ref="BO212:DZ212" si="265">BO204</f>
        <v>12185400.91</v>
      </c>
      <c r="BP212" s="48">
        <f t="shared" si="265"/>
        <v>1961852.2</v>
      </c>
      <c r="BQ212" s="48">
        <f t="shared" si="265"/>
        <v>55639020.140000001</v>
      </c>
      <c r="BR212" s="48">
        <f t="shared" si="265"/>
        <v>42922650.880000003</v>
      </c>
      <c r="BS212" s="48">
        <f t="shared" si="265"/>
        <v>11665886.58</v>
      </c>
      <c r="BT212" s="48">
        <f t="shared" si="265"/>
        <v>4045874.29</v>
      </c>
      <c r="BU212" s="48">
        <f t="shared" si="265"/>
        <v>3954023.93</v>
      </c>
      <c r="BV212" s="48">
        <f t="shared" si="265"/>
        <v>11849587.289999999</v>
      </c>
      <c r="BW212" s="48">
        <f t="shared" si="265"/>
        <v>18459760.940000001</v>
      </c>
      <c r="BX212" s="48">
        <f t="shared" si="265"/>
        <v>801684.15</v>
      </c>
      <c r="BY212" s="48">
        <f t="shared" si="265"/>
        <v>4705770.03</v>
      </c>
      <c r="BZ212" s="48">
        <f t="shared" si="265"/>
        <v>1890512.12</v>
      </c>
      <c r="CA212" s="48">
        <f t="shared" si="265"/>
        <v>1515976.7</v>
      </c>
      <c r="CB212" s="48">
        <f t="shared" si="265"/>
        <v>733735400.28999996</v>
      </c>
      <c r="CC212" s="48">
        <f t="shared" si="265"/>
        <v>1573940.52</v>
      </c>
      <c r="CD212" s="48">
        <f t="shared" si="265"/>
        <v>478870.29</v>
      </c>
      <c r="CE212" s="48">
        <f t="shared" si="265"/>
        <v>1403616.07</v>
      </c>
      <c r="CF212" s="48">
        <f t="shared" si="265"/>
        <v>1058508.44</v>
      </c>
      <c r="CG212" s="48">
        <f t="shared" si="265"/>
        <v>1960960.45</v>
      </c>
      <c r="CH212" s="48">
        <f t="shared" si="265"/>
        <v>1029972.41</v>
      </c>
      <c r="CI212" s="48">
        <f t="shared" si="265"/>
        <v>6555261.5999999996</v>
      </c>
      <c r="CJ212" s="48">
        <f t="shared" si="265"/>
        <v>9388354.5299999993</v>
      </c>
      <c r="CK212" s="48">
        <f t="shared" si="265"/>
        <v>52091801.170000002</v>
      </c>
      <c r="CL212" s="48">
        <f t="shared" si="265"/>
        <v>12760382.199999999</v>
      </c>
      <c r="CM212" s="48">
        <f t="shared" si="265"/>
        <v>7686616.4800000004</v>
      </c>
      <c r="CN212" s="48">
        <f t="shared" si="265"/>
        <v>288656943.51999998</v>
      </c>
      <c r="CO212" s="48">
        <f t="shared" si="265"/>
        <v>139538075.50999999</v>
      </c>
      <c r="CP212" s="48">
        <f t="shared" si="265"/>
        <v>9780724.9700000007</v>
      </c>
      <c r="CQ212" s="48">
        <f t="shared" si="265"/>
        <v>8850628.6799999997</v>
      </c>
      <c r="CR212" s="48">
        <f t="shared" si="265"/>
        <v>1679167.13</v>
      </c>
      <c r="CS212" s="48">
        <f t="shared" si="265"/>
        <v>3292344.69</v>
      </c>
      <c r="CT212" s="48">
        <f t="shared" si="265"/>
        <v>1030864.16</v>
      </c>
      <c r="CU212" s="48">
        <f t="shared" si="265"/>
        <v>3869805.7</v>
      </c>
      <c r="CV212" s="48">
        <f t="shared" si="265"/>
        <v>445875.5</v>
      </c>
      <c r="CW212" s="48">
        <f t="shared" si="265"/>
        <v>1805795.78</v>
      </c>
      <c r="CX212" s="48">
        <f t="shared" si="265"/>
        <v>4397739.42</v>
      </c>
      <c r="CY212" s="48">
        <f t="shared" si="265"/>
        <v>445875.5</v>
      </c>
      <c r="CZ212" s="48">
        <f t="shared" si="265"/>
        <v>19432146.039999999</v>
      </c>
      <c r="DA212" s="48">
        <f t="shared" si="265"/>
        <v>1769233.98</v>
      </c>
      <c r="DB212" s="48">
        <f t="shared" si="265"/>
        <v>2744809.58</v>
      </c>
      <c r="DC212" s="48">
        <f t="shared" si="265"/>
        <v>1396482.07</v>
      </c>
      <c r="DD212" s="48">
        <f t="shared" si="265"/>
        <v>1454445.88</v>
      </c>
      <c r="DE212" s="48">
        <f t="shared" si="265"/>
        <v>3782807.74</v>
      </c>
      <c r="DF212" s="48">
        <f t="shared" si="265"/>
        <v>199192789.13999999</v>
      </c>
      <c r="DG212" s="48">
        <f t="shared" si="265"/>
        <v>793658.39</v>
      </c>
      <c r="DH212" s="48">
        <f t="shared" si="265"/>
        <v>18968435.52</v>
      </c>
      <c r="DI212" s="48">
        <f t="shared" si="265"/>
        <v>24662919.629999999</v>
      </c>
      <c r="DJ212" s="48">
        <f t="shared" si="265"/>
        <v>5994865.46</v>
      </c>
      <c r="DK212" s="48">
        <f t="shared" si="265"/>
        <v>4318750.09</v>
      </c>
      <c r="DL212" s="48">
        <f t="shared" si="265"/>
        <v>53738698.759999998</v>
      </c>
      <c r="DM212" s="48">
        <f t="shared" si="265"/>
        <v>2333712.37</v>
      </c>
      <c r="DN212" s="48">
        <f t="shared" si="265"/>
        <v>13131033.48</v>
      </c>
      <c r="DO212" s="48">
        <f t="shared" si="265"/>
        <v>30167936.329999998</v>
      </c>
      <c r="DP212" s="48">
        <f t="shared" si="265"/>
        <v>1832548.31</v>
      </c>
      <c r="DQ212" s="48">
        <f t="shared" si="265"/>
        <v>6135246.8799999999</v>
      </c>
      <c r="DR212" s="48">
        <f t="shared" si="265"/>
        <v>13282631.15</v>
      </c>
      <c r="DS212" s="48">
        <f t="shared" si="265"/>
        <v>7142033.7599999998</v>
      </c>
      <c r="DT212" s="48">
        <f t="shared" si="265"/>
        <v>1475847.91</v>
      </c>
      <c r="DU212" s="48">
        <f t="shared" si="265"/>
        <v>3446617.62</v>
      </c>
      <c r="DV212" s="48">
        <f t="shared" si="265"/>
        <v>1959176.95</v>
      </c>
      <c r="DW212" s="48">
        <f t="shared" si="265"/>
        <v>3064948.19</v>
      </c>
      <c r="DX212" s="48">
        <f t="shared" si="265"/>
        <v>1477631.41</v>
      </c>
      <c r="DY212" s="48">
        <f t="shared" si="265"/>
        <v>2972206.08</v>
      </c>
      <c r="DZ212" s="48">
        <f t="shared" si="265"/>
        <v>7656197.5800000001</v>
      </c>
      <c r="EA212" s="48">
        <f t="shared" ref="EA212:FX212" si="266">EA204</f>
        <v>5739309.4400000004</v>
      </c>
      <c r="EB212" s="48">
        <f t="shared" si="266"/>
        <v>5341588.49</v>
      </c>
      <c r="EC212" s="48">
        <f t="shared" si="266"/>
        <v>2858061.96</v>
      </c>
      <c r="ED212" s="48">
        <f t="shared" si="266"/>
        <v>14914535.48</v>
      </c>
      <c r="EE212" s="48">
        <f t="shared" si="266"/>
        <v>1724408.66</v>
      </c>
      <c r="EF212" s="48">
        <f t="shared" si="266"/>
        <v>13684434.34</v>
      </c>
      <c r="EG212" s="48">
        <f t="shared" si="266"/>
        <v>2602129.42</v>
      </c>
      <c r="EH212" s="48">
        <f t="shared" si="266"/>
        <v>2075619.82</v>
      </c>
      <c r="EI212" s="48">
        <f t="shared" si="266"/>
        <v>144981155.03999999</v>
      </c>
      <c r="EJ212" s="48">
        <f t="shared" si="266"/>
        <v>92820619.370000005</v>
      </c>
      <c r="EK212" s="48">
        <f t="shared" si="266"/>
        <v>6410797.9400000004</v>
      </c>
      <c r="EL212" s="48">
        <f t="shared" si="266"/>
        <v>4362445.8899999997</v>
      </c>
      <c r="EM212" s="48">
        <f t="shared" si="266"/>
        <v>3968291.95</v>
      </c>
      <c r="EN212" s="48">
        <f t="shared" si="266"/>
        <v>10060993.199999999</v>
      </c>
      <c r="EO212" s="48">
        <f t="shared" si="266"/>
        <v>3355659.01</v>
      </c>
      <c r="EP212" s="48">
        <f t="shared" si="266"/>
        <v>3573246.26</v>
      </c>
      <c r="EQ212" s="48">
        <f t="shared" si="266"/>
        <v>24758574.760000002</v>
      </c>
      <c r="ER212" s="48">
        <f t="shared" si="266"/>
        <v>2847876.18</v>
      </c>
      <c r="ES212" s="48">
        <f t="shared" si="266"/>
        <v>1446420.12</v>
      </c>
      <c r="ET212" s="48">
        <f t="shared" si="266"/>
        <v>2051027.3</v>
      </c>
      <c r="EU212" s="48">
        <f t="shared" si="266"/>
        <v>5659943.5999999996</v>
      </c>
      <c r="EV212" s="48">
        <f t="shared" si="266"/>
        <v>727668.82</v>
      </c>
      <c r="EW212" s="48">
        <f t="shared" si="266"/>
        <v>8138119.6299999999</v>
      </c>
      <c r="EX212" s="48">
        <f t="shared" si="266"/>
        <v>1842357.57</v>
      </c>
      <c r="EY212" s="48">
        <f t="shared" si="266"/>
        <v>7174834.2800000003</v>
      </c>
      <c r="EZ212" s="48">
        <f t="shared" si="266"/>
        <v>1319791.48</v>
      </c>
      <c r="FA212" s="48">
        <f t="shared" si="266"/>
        <v>31385691.690000001</v>
      </c>
      <c r="FB212" s="48">
        <f t="shared" si="266"/>
        <v>3311071.46</v>
      </c>
      <c r="FC212" s="48">
        <f t="shared" si="266"/>
        <v>20276634.239999998</v>
      </c>
      <c r="FD212" s="48">
        <f t="shared" si="266"/>
        <v>3420756.84</v>
      </c>
      <c r="FE212" s="48">
        <f t="shared" si="266"/>
        <v>947931.31</v>
      </c>
      <c r="FF212" s="48">
        <f t="shared" si="266"/>
        <v>1983254.22</v>
      </c>
      <c r="FG212" s="48">
        <f t="shared" si="266"/>
        <v>1136982.53</v>
      </c>
      <c r="FH212" s="48">
        <f t="shared" si="266"/>
        <v>825761.43</v>
      </c>
      <c r="FI212" s="48">
        <f t="shared" si="266"/>
        <v>16952701.75</v>
      </c>
      <c r="FJ212" s="48">
        <f t="shared" si="266"/>
        <v>18574281.579999998</v>
      </c>
      <c r="FK212" s="48">
        <f t="shared" si="266"/>
        <v>22965263.5</v>
      </c>
      <c r="FL212" s="48">
        <f t="shared" si="266"/>
        <v>67769509</v>
      </c>
      <c r="FM212" s="48">
        <f t="shared" si="266"/>
        <v>35163525.43</v>
      </c>
      <c r="FN212" s="48">
        <f t="shared" si="266"/>
        <v>199605689.53</v>
      </c>
      <c r="FO212" s="48">
        <f t="shared" si="266"/>
        <v>10352337.359999999</v>
      </c>
      <c r="FP212" s="48">
        <f t="shared" si="266"/>
        <v>20706458.219999999</v>
      </c>
      <c r="FQ212" s="48">
        <f t="shared" si="266"/>
        <v>8550108.5899999999</v>
      </c>
      <c r="FR212" s="48">
        <f t="shared" si="266"/>
        <v>1587316.78</v>
      </c>
      <c r="FS212" s="48">
        <f t="shared" si="266"/>
        <v>1923506.91</v>
      </c>
      <c r="FT212" s="49">
        <f t="shared" si="266"/>
        <v>666138</v>
      </c>
      <c r="FU212" s="48">
        <f t="shared" si="266"/>
        <v>7781419.2300000004</v>
      </c>
      <c r="FV212" s="48">
        <f t="shared" si="266"/>
        <v>6676539.7400000002</v>
      </c>
      <c r="FW212" s="48">
        <f t="shared" si="266"/>
        <v>1778151.49</v>
      </c>
      <c r="FX212" s="48">
        <f t="shared" si="266"/>
        <v>544859.86</v>
      </c>
      <c r="FY212" s="48"/>
      <c r="FZ212" s="48">
        <f>SUM(C212:FX212)</f>
        <v>7982848530.0999937</v>
      </c>
      <c r="GA212" s="48"/>
      <c r="GB212" s="48"/>
      <c r="GC212" s="48"/>
      <c r="GD212" s="48"/>
      <c r="GE212" s="4"/>
      <c r="GF212" s="4"/>
      <c r="GG212" s="4"/>
      <c r="GH212" s="4"/>
      <c r="GI212" s="4"/>
      <c r="GJ212" s="4"/>
      <c r="GK212" s="4"/>
      <c r="GL212" s="4"/>
      <c r="GM212" s="4"/>
    </row>
    <row r="213" spans="1:195" x14ac:dyDescent="0.25">
      <c r="A213" s="2" t="s">
        <v>568</v>
      </c>
      <c r="B213" s="13" t="s">
        <v>569</v>
      </c>
      <c r="C213" s="48">
        <f t="shared" ref="C213:BN213" si="267">IF(C188&gt;0,C188,999999999.99)</f>
        <v>179379437.75999999</v>
      </c>
      <c r="D213" s="48">
        <f t="shared" si="267"/>
        <v>999999999.99000001</v>
      </c>
      <c r="E213" s="48">
        <f t="shared" si="267"/>
        <v>189693954.91</v>
      </c>
      <c r="F213" s="48">
        <f t="shared" si="267"/>
        <v>999999999.99000001</v>
      </c>
      <c r="G213" s="48">
        <f t="shared" si="267"/>
        <v>999999999.99000001</v>
      </c>
      <c r="H213" s="48">
        <f t="shared" si="267"/>
        <v>999999999.99000001</v>
      </c>
      <c r="I213" s="48">
        <f t="shared" si="267"/>
        <v>319766400.19</v>
      </c>
      <c r="J213" s="48">
        <f t="shared" si="267"/>
        <v>34358992.530000001</v>
      </c>
      <c r="K213" s="48">
        <f t="shared" si="267"/>
        <v>999999999.99000001</v>
      </c>
      <c r="L213" s="48">
        <f t="shared" si="267"/>
        <v>38064417.649999999</v>
      </c>
      <c r="M213" s="48">
        <f t="shared" si="267"/>
        <v>18445604.170000002</v>
      </c>
      <c r="N213" s="48">
        <f t="shared" si="267"/>
        <v>999999999.99000001</v>
      </c>
      <c r="O213" s="48">
        <f t="shared" si="267"/>
        <v>999999999.99000001</v>
      </c>
      <c r="P213" s="48">
        <f t="shared" si="267"/>
        <v>999999999.99000001</v>
      </c>
      <c r="Q213" s="48">
        <f t="shared" si="267"/>
        <v>3907857514.3400002</v>
      </c>
      <c r="R213" s="48">
        <f t="shared" si="267"/>
        <v>999999999.99000001</v>
      </c>
      <c r="S213" s="48">
        <f t="shared" si="267"/>
        <v>21745624.289999999</v>
      </c>
      <c r="T213" s="48">
        <f t="shared" si="267"/>
        <v>999999999.99000001</v>
      </c>
      <c r="U213" s="48">
        <f t="shared" si="267"/>
        <v>999999999.99000001</v>
      </c>
      <c r="V213" s="48">
        <f t="shared" si="267"/>
        <v>999999999.99000001</v>
      </c>
      <c r="W213" s="49">
        <f t="shared" si="267"/>
        <v>999999999.99000001</v>
      </c>
      <c r="X213" s="48">
        <f t="shared" si="267"/>
        <v>999999999.99000001</v>
      </c>
      <c r="Y213" s="48">
        <f t="shared" si="267"/>
        <v>23887700.370000001</v>
      </c>
      <c r="Z213" s="48">
        <f t="shared" si="267"/>
        <v>999999999.99000001</v>
      </c>
      <c r="AA213" s="48">
        <f t="shared" si="267"/>
        <v>999999999.99000001</v>
      </c>
      <c r="AB213" s="48">
        <f t="shared" si="267"/>
        <v>999999999.99000001</v>
      </c>
      <c r="AC213" s="48">
        <f t="shared" si="267"/>
        <v>999999999.99000001</v>
      </c>
      <c r="AD213" s="48">
        <f t="shared" si="267"/>
        <v>999999999.99000001</v>
      </c>
      <c r="AE213" s="48">
        <f t="shared" si="267"/>
        <v>999999999.99000001</v>
      </c>
      <c r="AF213" s="48">
        <f t="shared" si="267"/>
        <v>999999999.99000001</v>
      </c>
      <c r="AG213" s="48">
        <f t="shared" si="267"/>
        <v>999999999.99000001</v>
      </c>
      <c r="AH213" s="48">
        <f t="shared" si="267"/>
        <v>12107766.09</v>
      </c>
      <c r="AI213" s="48">
        <f t="shared" si="267"/>
        <v>999999999.99000001</v>
      </c>
      <c r="AJ213" s="48">
        <f t="shared" si="267"/>
        <v>999999999.99000001</v>
      </c>
      <c r="AK213" s="48">
        <f t="shared" si="267"/>
        <v>999999999.99000001</v>
      </c>
      <c r="AL213" s="48">
        <f t="shared" si="267"/>
        <v>999999999.99000001</v>
      </c>
      <c r="AM213" s="48">
        <f t="shared" si="267"/>
        <v>999999999.99000001</v>
      </c>
      <c r="AN213" s="48">
        <f t="shared" si="267"/>
        <v>999999999.99000001</v>
      </c>
      <c r="AO213" s="48">
        <f t="shared" si="267"/>
        <v>81994800.079999998</v>
      </c>
      <c r="AP213" s="48">
        <f t="shared" si="267"/>
        <v>14523318748.83</v>
      </c>
      <c r="AQ213" s="48">
        <f t="shared" si="267"/>
        <v>999999999.99000001</v>
      </c>
      <c r="AR213" s="48">
        <f t="shared" si="267"/>
        <v>999999999.99000001</v>
      </c>
      <c r="AS213" s="48">
        <f t="shared" si="267"/>
        <v>999999999.99000001</v>
      </c>
      <c r="AT213" s="48">
        <f t="shared" si="267"/>
        <v>999999999.99000001</v>
      </c>
      <c r="AU213" s="48">
        <f t="shared" si="267"/>
        <v>999999999.99000001</v>
      </c>
      <c r="AV213" s="48">
        <f t="shared" si="267"/>
        <v>999999999.99000001</v>
      </c>
      <c r="AW213" s="48">
        <f t="shared" si="267"/>
        <v>999999999.99000001</v>
      </c>
      <c r="AX213" s="48">
        <f t="shared" si="267"/>
        <v>999999999.99000001</v>
      </c>
      <c r="AY213" s="48">
        <f t="shared" si="267"/>
        <v>4990680.59</v>
      </c>
      <c r="AZ213" s="48">
        <f t="shared" si="267"/>
        <v>395910928.50999999</v>
      </c>
      <c r="BA213" s="48">
        <f t="shared" si="267"/>
        <v>192558898.09999999</v>
      </c>
      <c r="BB213" s="48">
        <f t="shared" si="267"/>
        <v>999999999.99000001</v>
      </c>
      <c r="BC213" s="48">
        <f t="shared" si="267"/>
        <v>1588850290.49</v>
      </c>
      <c r="BD213" s="48">
        <f t="shared" si="267"/>
        <v>999999999.99000001</v>
      </c>
      <c r="BE213" s="48">
        <f t="shared" si="267"/>
        <v>999999999.99000001</v>
      </c>
      <c r="BF213" s="48">
        <f t="shared" si="267"/>
        <v>999999999.99000001</v>
      </c>
      <c r="BG213" s="48">
        <f t="shared" si="267"/>
        <v>12814169.119999999</v>
      </c>
      <c r="BH213" s="48">
        <f t="shared" si="267"/>
        <v>999999999.99000001</v>
      </c>
      <c r="BI213" s="48">
        <f t="shared" si="267"/>
        <v>999999999.99000001</v>
      </c>
      <c r="BJ213" s="48">
        <f t="shared" si="267"/>
        <v>999999999.99000001</v>
      </c>
      <c r="BK213" s="48">
        <f t="shared" si="267"/>
        <v>999999999.99000001</v>
      </c>
      <c r="BL213" s="48">
        <f t="shared" si="267"/>
        <v>999999999.99000001</v>
      </c>
      <c r="BM213" s="48">
        <f t="shared" si="267"/>
        <v>999999999.99000001</v>
      </c>
      <c r="BN213" s="48">
        <f t="shared" si="267"/>
        <v>55228195.299999997</v>
      </c>
      <c r="BO213" s="48">
        <f t="shared" ref="BO213:DZ213" si="268">IF(BO188&gt;0,BO188,999999999.99)</f>
        <v>15735774.27</v>
      </c>
      <c r="BP213" s="48">
        <f t="shared" si="268"/>
        <v>999999999.99000001</v>
      </c>
      <c r="BQ213" s="48">
        <f t="shared" si="268"/>
        <v>999999999.99000001</v>
      </c>
      <c r="BR213" s="48">
        <f t="shared" si="268"/>
        <v>76682306.870000005</v>
      </c>
      <c r="BS213" s="48">
        <f t="shared" si="268"/>
        <v>16043298.439999999</v>
      </c>
      <c r="BT213" s="48">
        <f t="shared" si="268"/>
        <v>999999999.99000001</v>
      </c>
      <c r="BU213" s="48">
        <f t="shared" si="268"/>
        <v>999999999.99000001</v>
      </c>
      <c r="BV213" s="48">
        <f t="shared" si="268"/>
        <v>999999999.99000001</v>
      </c>
      <c r="BW213" s="48">
        <f t="shared" si="268"/>
        <v>999999999.99000001</v>
      </c>
      <c r="BX213" s="48">
        <f t="shared" si="268"/>
        <v>999999999.99000001</v>
      </c>
      <c r="BY213" s="48">
        <f t="shared" si="268"/>
        <v>5493504.4100000001</v>
      </c>
      <c r="BZ213" s="48">
        <f t="shared" si="268"/>
        <v>999999999.99000001</v>
      </c>
      <c r="CA213" s="48">
        <f t="shared" si="268"/>
        <v>999999999.99000001</v>
      </c>
      <c r="CB213" s="48">
        <f t="shared" si="268"/>
        <v>999999999.99000001</v>
      </c>
      <c r="CC213" s="48">
        <f t="shared" si="268"/>
        <v>999999999.99000001</v>
      </c>
      <c r="CD213" s="48">
        <f t="shared" si="268"/>
        <v>999999999.99000001</v>
      </c>
      <c r="CE213" s="48">
        <f t="shared" si="268"/>
        <v>999999999.99000001</v>
      </c>
      <c r="CF213" s="48">
        <f t="shared" si="268"/>
        <v>999999999.99000001</v>
      </c>
      <c r="CG213" s="48">
        <f t="shared" si="268"/>
        <v>999999999.99000001</v>
      </c>
      <c r="CH213" s="48">
        <f t="shared" si="268"/>
        <v>999999999.99000001</v>
      </c>
      <c r="CI213" s="48">
        <f t="shared" si="268"/>
        <v>7600718.6299999999</v>
      </c>
      <c r="CJ213" s="48">
        <f t="shared" si="268"/>
        <v>11964023.15</v>
      </c>
      <c r="CK213" s="48">
        <f t="shared" si="268"/>
        <v>999999999.99000001</v>
      </c>
      <c r="CL213" s="48">
        <f t="shared" si="268"/>
        <v>999999999.99000001</v>
      </c>
      <c r="CM213" s="48">
        <f t="shared" si="268"/>
        <v>9909757.2400000002</v>
      </c>
      <c r="CN213" s="48">
        <f t="shared" si="268"/>
        <v>999999999.99000001</v>
      </c>
      <c r="CO213" s="48">
        <f t="shared" si="268"/>
        <v>999999999.99000001</v>
      </c>
      <c r="CP213" s="48">
        <f t="shared" si="268"/>
        <v>999999999.99000001</v>
      </c>
      <c r="CQ213" s="48">
        <f t="shared" si="268"/>
        <v>11381171.65</v>
      </c>
      <c r="CR213" s="48">
        <f t="shared" si="268"/>
        <v>999999999.99000001</v>
      </c>
      <c r="CS213" s="48">
        <f t="shared" si="268"/>
        <v>999999999.99000001</v>
      </c>
      <c r="CT213" s="48">
        <f t="shared" si="268"/>
        <v>999999999.99000001</v>
      </c>
      <c r="CU213" s="48">
        <f t="shared" si="268"/>
        <v>999999999.99000001</v>
      </c>
      <c r="CV213" s="48">
        <f t="shared" si="268"/>
        <v>999999999.99000001</v>
      </c>
      <c r="CW213" s="48">
        <f t="shared" si="268"/>
        <v>999999999.99000001</v>
      </c>
      <c r="CX213" s="48">
        <f t="shared" si="268"/>
        <v>5119147.1500000004</v>
      </c>
      <c r="CY213" s="48">
        <f t="shared" si="268"/>
        <v>999999999.99000001</v>
      </c>
      <c r="CZ213" s="48">
        <f t="shared" si="268"/>
        <v>27093275.329999998</v>
      </c>
      <c r="DA213" s="48">
        <f t="shared" si="268"/>
        <v>999999999.99000001</v>
      </c>
      <c r="DB213" s="48">
        <f t="shared" si="268"/>
        <v>999999999.99000001</v>
      </c>
      <c r="DC213" s="48">
        <f t="shared" si="268"/>
        <v>999999999.99000001</v>
      </c>
      <c r="DD213" s="48">
        <f t="shared" si="268"/>
        <v>999999999.99000001</v>
      </c>
      <c r="DE213" s="48">
        <f t="shared" si="268"/>
        <v>999999999.99000001</v>
      </c>
      <c r="DF213" s="48">
        <f t="shared" si="268"/>
        <v>786418515.49000001</v>
      </c>
      <c r="DG213" s="48">
        <f t="shared" si="268"/>
        <v>999999999.99000001</v>
      </c>
      <c r="DH213" s="48">
        <f t="shared" si="268"/>
        <v>25541848.379999999</v>
      </c>
      <c r="DI213" s="48">
        <f t="shared" si="268"/>
        <v>39374937.68</v>
      </c>
      <c r="DJ213" s="48">
        <f t="shared" si="268"/>
        <v>7148264.6200000001</v>
      </c>
      <c r="DK213" s="48">
        <f t="shared" si="268"/>
        <v>5061959.9000000004</v>
      </c>
      <c r="DL213" s="48">
        <f t="shared" si="268"/>
        <v>118142815.27</v>
      </c>
      <c r="DM213" s="48">
        <f t="shared" si="268"/>
        <v>999999999.99000001</v>
      </c>
      <c r="DN213" s="48">
        <f t="shared" si="268"/>
        <v>17761198.280000001</v>
      </c>
      <c r="DO213" s="48">
        <f t="shared" si="268"/>
        <v>54787716.909999996</v>
      </c>
      <c r="DP213" s="48">
        <f t="shared" si="268"/>
        <v>999999999.99000001</v>
      </c>
      <c r="DQ213" s="48">
        <f t="shared" si="268"/>
        <v>999999999.99000001</v>
      </c>
      <c r="DR213" s="48">
        <f t="shared" si="268"/>
        <v>19100862.960000001</v>
      </c>
      <c r="DS213" s="48">
        <f t="shared" si="268"/>
        <v>8950923.0199999996</v>
      </c>
      <c r="DT213" s="48">
        <f t="shared" si="268"/>
        <v>999999999.99000001</v>
      </c>
      <c r="DU213" s="48">
        <f t="shared" si="268"/>
        <v>999999999.99000001</v>
      </c>
      <c r="DV213" s="48">
        <f t="shared" si="268"/>
        <v>999999999.99000001</v>
      </c>
      <c r="DW213" s="48">
        <f t="shared" si="268"/>
        <v>999999999.99000001</v>
      </c>
      <c r="DX213" s="48">
        <f t="shared" si="268"/>
        <v>999999999.99000001</v>
      </c>
      <c r="DY213" s="48">
        <f t="shared" si="268"/>
        <v>999999999.99000001</v>
      </c>
      <c r="DZ213" s="48">
        <f t="shared" si="268"/>
        <v>999999999.99000001</v>
      </c>
      <c r="EA213" s="48">
        <f t="shared" ref="EA213:FX213" si="269">IF(EA188&gt;0,EA188,999999999.99)</f>
        <v>999999999.99000001</v>
      </c>
      <c r="EB213" s="48">
        <f t="shared" si="269"/>
        <v>6272763.2699999996</v>
      </c>
      <c r="EC213" s="48">
        <f t="shared" si="269"/>
        <v>999999999.99000001</v>
      </c>
      <c r="ED213" s="48">
        <f t="shared" si="269"/>
        <v>999999999.99000001</v>
      </c>
      <c r="EE213" s="48">
        <f t="shared" si="269"/>
        <v>999999999.99000001</v>
      </c>
      <c r="EF213" s="48">
        <f t="shared" si="269"/>
        <v>18723441.73</v>
      </c>
      <c r="EG213" s="48">
        <f t="shared" si="269"/>
        <v>999999999.99000001</v>
      </c>
      <c r="EH213" s="48">
        <f t="shared" si="269"/>
        <v>999999999.99000001</v>
      </c>
      <c r="EI213" s="48">
        <f t="shared" si="269"/>
        <v>704288091.70000005</v>
      </c>
      <c r="EJ213" s="48">
        <f t="shared" si="269"/>
        <v>224594224.28</v>
      </c>
      <c r="EK213" s="48">
        <f t="shared" si="269"/>
        <v>999999999.99000001</v>
      </c>
      <c r="EL213" s="48">
        <f t="shared" si="269"/>
        <v>999999999.99000001</v>
      </c>
      <c r="EM213" s="48">
        <f t="shared" si="269"/>
        <v>999999999.99000001</v>
      </c>
      <c r="EN213" s="48">
        <f t="shared" si="269"/>
        <v>12698830.6</v>
      </c>
      <c r="EO213" s="48">
        <f t="shared" si="269"/>
        <v>999999999.99000001</v>
      </c>
      <c r="EP213" s="48">
        <f t="shared" si="269"/>
        <v>999999999.99000001</v>
      </c>
      <c r="EQ213" s="48">
        <f t="shared" si="269"/>
        <v>999999999.99000001</v>
      </c>
      <c r="ER213" s="48">
        <f t="shared" si="269"/>
        <v>999999999.99000001</v>
      </c>
      <c r="ES213" s="48">
        <f t="shared" si="269"/>
        <v>999999999.99000001</v>
      </c>
      <c r="ET213" s="48">
        <f t="shared" si="269"/>
        <v>999999999.99000001</v>
      </c>
      <c r="EU213" s="48">
        <f t="shared" si="269"/>
        <v>6769260.5</v>
      </c>
      <c r="EV213" s="48">
        <f t="shared" si="269"/>
        <v>999999999.99000001</v>
      </c>
      <c r="EW213" s="48">
        <f t="shared" si="269"/>
        <v>999999999.99000001</v>
      </c>
      <c r="EX213" s="48">
        <f t="shared" si="269"/>
        <v>999999999.99000001</v>
      </c>
      <c r="EY213" s="48">
        <f t="shared" si="269"/>
        <v>7686187.2400000002</v>
      </c>
      <c r="EZ213" s="48">
        <f t="shared" si="269"/>
        <v>999999999.99000001</v>
      </c>
      <c r="FA213" s="48">
        <f t="shared" si="269"/>
        <v>999999999.99000001</v>
      </c>
      <c r="FB213" s="48">
        <f t="shared" si="269"/>
        <v>999999999.99000001</v>
      </c>
      <c r="FC213" s="48">
        <f t="shared" si="269"/>
        <v>999999999.99000001</v>
      </c>
      <c r="FD213" s="48">
        <f t="shared" si="269"/>
        <v>999999999.99000001</v>
      </c>
      <c r="FE213" s="48">
        <f t="shared" si="269"/>
        <v>999999999.99000001</v>
      </c>
      <c r="FF213" s="48">
        <f t="shared" si="269"/>
        <v>999999999.99000001</v>
      </c>
      <c r="FG213" s="48">
        <f t="shared" si="269"/>
        <v>999999999.99000001</v>
      </c>
      <c r="FH213" s="48">
        <f t="shared" si="269"/>
        <v>999999999.99000001</v>
      </c>
      <c r="FI213" s="48">
        <f t="shared" si="269"/>
        <v>24400603.289999999</v>
      </c>
      <c r="FJ213" s="48">
        <f t="shared" si="269"/>
        <v>999999999.99000001</v>
      </c>
      <c r="FK213" s="48">
        <f t="shared" si="269"/>
        <v>999999999.99000001</v>
      </c>
      <c r="FL213" s="48">
        <f t="shared" si="269"/>
        <v>999999999.99000001</v>
      </c>
      <c r="FM213" s="48">
        <f t="shared" si="269"/>
        <v>999999999.99000001</v>
      </c>
      <c r="FN213" s="48">
        <f t="shared" si="269"/>
        <v>1059214140.63</v>
      </c>
      <c r="FO213" s="48">
        <f t="shared" si="269"/>
        <v>13219426.279999999</v>
      </c>
      <c r="FP213" s="48">
        <f t="shared" si="269"/>
        <v>32729943.539999999</v>
      </c>
      <c r="FQ213" s="48">
        <f t="shared" si="269"/>
        <v>10648637.779999999</v>
      </c>
      <c r="FR213" s="48">
        <f t="shared" si="269"/>
        <v>999999999.99000001</v>
      </c>
      <c r="FS213" s="48">
        <f t="shared" si="269"/>
        <v>999999999.99000001</v>
      </c>
      <c r="FT213" s="49">
        <f t="shared" si="269"/>
        <v>999999999.99000001</v>
      </c>
      <c r="FU213" s="48">
        <f t="shared" si="269"/>
        <v>10078702.75</v>
      </c>
      <c r="FV213" s="48">
        <f t="shared" si="269"/>
        <v>7958831.0700000003</v>
      </c>
      <c r="FW213" s="48">
        <f t="shared" si="269"/>
        <v>999999999.99000001</v>
      </c>
      <c r="FX213" s="48">
        <f t="shared" si="269"/>
        <v>999999999.99000001</v>
      </c>
      <c r="FY213" s="48"/>
      <c r="FZ213" s="48"/>
      <c r="GA213" s="48"/>
      <c r="GB213" s="48"/>
      <c r="GC213" s="48"/>
      <c r="GD213" s="48"/>
      <c r="GE213" s="4"/>
      <c r="GF213" s="4"/>
      <c r="GG213" s="4"/>
      <c r="GH213" s="4"/>
      <c r="GI213" s="4"/>
      <c r="GJ213" s="4"/>
      <c r="GK213" s="4"/>
      <c r="GL213" s="4"/>
      <c r="GM213" s="4"/>
    </row>
    <row r="214" spans="1:195" x14ac:dyDescent="0.25">
      <c r="A214" s="6"/>
      <c r="B214" s="13" t="s">
        <v>570</v>
      </c>
      <c r="C214" s="48"/>
      <c r="D214" s="48"/>
      <c r="E214" s="48"/>
      <c r="F214" s="48"/>
      <c r="G214" s="48"/>
      <c r="H214" s="48"/>
      <c r="I214" s="48"/>
      <c r="J214" s="48"/>
      <c r="K214" s="48"/>
      <c r="L214" s="48"/>
      <c r="M214" s="48"/>
      <c r="N214" s="48"/>
      <c r="O214" s="48"/>
      <c r="P214" s="48"/>
      <c r="Q214" s="48"/>
      <c r="R214" s="48"/>
      <c r="S214" s="48"/>
      <c r="T214" s="48"/>
      <c r="U214" s="48"/>
      <c r="V214" s="48"/>
      <c r="W214" s="49"/>
      <c r="X214" s="48"/>
      <c r="Y214" s="48"/>
      <c r="Z214" s="48"/>
      <c r="AA214" s="48"/>
      <c r="AB214" s="4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c r="BS214" s="48"/>
      <c r="BT214" s="48"/>
      <c r="BU214" s="48"/>
      <c r="BV214" s="48"/>
      <c r="BW214" s="48"/>
      <c r="BX214" s="48"/>
      <c r="BY214" s="48"/>
      <c r="BZ214" s="48"/>
      <c r="CA214" s="48"/>
      <c r="CB214" s="48"/>
      <c r="CC214" s="48"/>
      <c r="CD214" s="48"/>
      <c r="CE214" s="48"/>
      <c r="CF214" s="48"/>
      <c r="CG214" s="48"/>
      <c r="CH214" s="48"/>
      <c r="CI214" s="48"/>
      <c r="CJ214" s="48"/>
      <c r="CK214" s="48"/>
      <c r="CL214" s="48"/>
      <c r="CM214" s="48"/>
      <c r="CN214" s="48"/>
      <c r="CO214" s="48"/>
      <c r="CP214" s="48"/>
      <c r="CQ214" s="48"/>
      <c r="CR214" s="48"/>
      <c r="CS214" s="48"/>
      <c r="CT214" s="48"/>
      <c r="CU214" s="48"/>
      <c r="CV214" s="48"/>
      <c r="CW214" s="48"/>
      <c r="CX214" s="48"/>
      <c r="CY214" s="48"/>
      <c r="CZ214" s="48"/>
      <c r="DA214" s="48"/>
      <c r="DB214" s="48"/>
      <c r="DC214" s="48"/>
      <c r="DD214" s="48"/>
      <c r="DE214" s="48"/>
      <c r="DF214" s="48"/>
      <c r="DG214" s="48"/>
      <c r="DH214" s="48"/>
      <c r="DI214" s="48"/>
      <c r="DJ214" s="48"/>
      <c r="DK214" s="48"/>
      <c r="DL214" s="48"/>
      <c r="DM214" s="48"/>
      <c r="DN214" s="48"/>
      <c r="DO214" s="48"/>
      <c r="DP214" s="48"/>
      <c r="DQ214" s="48"/>
      <c r="DR214" s="48"/>
      <c r="DS214" s="48"/>
      <c r="DT214" s="48"/>
      <c r="DU214" s="48"/>
      <c r="DV214" s="48"/>
      <c r="DW214" s="48"/>
      <c r="DX214" s="48"/>
      <c r="DY214" s="48"/>
      <c r="DZ214" s="48"/>
      <c r="EA214" s="48"/>
      <c r="EB214" s="48"/>
      <c r="EC214" s="48"/>
      <c r="ED214" s="48"/>
      <c r="EE214" s="48"/>
      <c r="EF214" s="48"/>
      <c r="EG214" s="48"/>
      <c r="EH214" s="48"/>
      <c r="EI214" s="48"/>
      <c r="EJ214" s="48"/>
      <c r="EK214" s="48"/>
      <c r="EL214" s="48"/>
      <c r="EM214" s="48"/>
      <c r="EN214" s="48"/>
      <c r="EO214" s="48"/>
      <c r="EP214" s="48"/>
      <c r="EQ214" s="48"/>
      <c r="ER214" s="48"/>
      <c r="ES214" s="48"/>
      <c r="ET214" s="48"/>
      <c r="EU214" s="48"/>
      <c r="EV214" s="48"/>
      <c r="EW214" s="48"/>
      <c r="EX214" s="48"/>
      <c r="EY214" s="48"/>
      <c r="EZ214" s="48"/>
      <c r="FA214" s="48"/>
      <c r="FB214" s="48"/>
      <c r="FC214" s="48"/>
      <c r="FD214" s="48"/>
      <c r="FE214" s="48"/>
      <c r="FF214" s="48"/>
      <c r="FG214" s="48"/>
      <c r="FH214" s="48"/>
      <c r="FI214" s="48"/>
      <c r="FJ214" s="48"/>
      <c r="FK214" s="48"/>
      <c r="FL214" s="48"/>
      <c r="FM214" s="48"/>
      <c r="FN214" s="48"/>
      <c r="FO214" s="48"/>
      <c r="FP214" s="48"/>
      <c r="FQ214" s="48"/>
      <c r="FR214" s="48"/>
      <c r="FS214" s="48"/>
      <c r="FT214" s="49"/>
      <c r="FU214" s="48"/>
      <c r="FV214" s="48"/>
      <c r="FW214" s="48"/>
      <c r="FX214" s="48"/>
      <c r="FY214" s="48"/>
      <c r="FZ214" s="48"/>
      <c r="GA214" s="48"/>
      <c r="GB214" s="48"/>
      <c r="GC214" s="48"/>
      <c r="GD214" s="48"/>
      <c r="GE214" s="4"/>
      <c r="GF214" s="4"/>
      <c r="GG214" s="4"/>
      <c r="GH214" s="4"/>
      <c r="GI214" s="4"/>
      <c r="GJ214" s="4"/>
      <c r="GK214" s="4"/>
      <c r="GL214" s="4"/>
      <c r="GM214" s="4"/>
    </row>
    <row r="215" spans="1:195" x14ac:dyDescent="0.25">
      <c r="A215" s="6"/>
      <c r="B215" s="13" t="s">
        <v>571</v>
      </c>
      <c r="C215" s="48"/>
      <c r="D215" s="48"/>
      <c r="E215" s="48"/>
      <c r="F215" s="48"/>
      <c r="G215" s="48"/>
      <c r="H215" s="48"/>
      <c r="I215" s="48"/>
      <c r="J215" s="48"/>
      <c r="K215" s="48"/>
      <c r="L215" s="48"/>
      <c r="M215" s="48"/>
      <c r="N215" s="48"/>
      <c r="O215" s="48"/>
      <c r="P215" s="48"/>
      <c r="Q215" s="48"/>
      <c r="R215" s="48"/>
      <c r="S215" s="48"/>
      <c r="T215" s="48"/>
      <c r="U215" s="48"/>
      <c r="V215" s="48"/>
      <c r="W215" s="49"/>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c r="BS215" s="48"/>
      <c r="BT215" s="48"/>
      <c r="BU215" s="48"/>
      <c r="BV215" s="48"/>
      <c r="BW215" s="48"/>
      <c r="BX215" s="48"/>
      <c r="BY215" s="48"/>
      <c r="BZ215" s="48"/>
      <c r="CA215" s="48"/>
      <c r="CB215" s="48"/>
      <c r="CC215" s="48"/>
      <c r="CD215" s="48"/>
      <c r="CE215" s="48"/>
      <c r="CF215" s="48"/>
      <c r="CG215" s="48"/>
      <c r="CH215" s="48"/>
      <c r="CI215" s="48"/>
      <c r="CJ215" s="48"/>
      <c r="CK215" s="48"/>
      <c r="CL215" s="48"/>
      <c r="CM215" s="48"/>
      <c r="CN215" s="48"/>
      <c r="CO215" s="48"/>
      <c r="CP215" s="48"/>
      <c r="CQ215" s="48"/>
      <c r="CR215" s="48"/>
      <c r="CS215" s="48"/>
      <c r="CT215" s="48"/>
      <c r="CU215" s="48"/>
      <c r="CV215" s="48"/>
      <c r="CW215" s="48"/>
      <c r="CX215" s="48"/>
      <c r="CY215" s="48"/>
      <c r="CZ215" s="48"/>
      <c r="DA215" s="48"/>
      <c r="DB215" s="48"/>
      <c r="DC215" s="48"/>
      <c r="DD215" s="48"/>
      <c r="DE215" s="48"/>
      <c r="DF215" s="48"/>
      <c r="DG215" s="48"/>
      <c r="DH215" s="48"/>
      <c r="DI215" s="48"/>
      <c r="DJ215" s="48"/>
      <c r="DK215" s="48"/>
      <c r="DL215" s="48"/>
      <c r="DM215" s="48"/>
      <c r="DN215" s="48"/>
      <c r="DO215" s="48"/>
      <c r="DP215" s="48"/>
      <c r="DQ215" s="48"/>
      <c r="DR215" s="48"/>
      <c r="DS215" s="48"/>
      <c r="DT215" s="48"/>
      <c r="DU215" s="48"/>
      <c r="DV215" s="48"/>
      <c r="DW215" s="48"/>
      <c r="DX215" s="48"/>
      <c r="DY215" s="48"/>
      <c r="DZ215" s="48"/>
      <c r="EA215" s="48"/>
      <c r="EB215" s="48"/>
      <c r="EC215" s="48"/>
      <c r="ED215" s="48"/>
      <c r="EE215" s="48"/>
      <c r="EF215" s="48"/>
      <c r="EG215" s="48"/>
      <c r="EH215" s="48"/>
      <c r="EI215" s="48"/>
      <c r="EJ215" s="48"/>
      <c r="EK215" s="48"/>
      <c r="EL215" s="48"/>
      <c r="EM215" s="48"/>
      <c r="EN215" s="48"/>
      <c r="EO215" s="48"/>
      <c r="EP215" s="48"/>
      <c r="EQ215" s="48"/>
      <c r="ER215" s="48"/>
      <c r="ES215" s="48"/>
      <c r="ET215" s="48"/>
      <c r="EU215" s="48"/>
      <c r="EV215" s="48"/>
      <c r="EW215" s="48"/>
      <c r="EX215" s="48"/>
      <c r="EY215" s="48"/>
      <c r="EZ215" s="48"/>
      <c r="FA215" s="48"/>
      <c r="FB215" s="48"/>
      <c r="FC215" s="48"/>
      <c r="FD215" s="48"/>
      <c r="FE215" s="48"/>
      <c r="FF215" s="48"/>
      <c r="FG215" s="48"/>
      <c r="FH215" s="48"/>
      <c r="FI215" s="48"/>
      <c r="FJ215" s="48"/>
      <c r="FK215" s="48"/>
      <c r="FL215" s="48"/>
      <c r="FM215" s="48"/>
      <c r="FN215" s="48"/>
      <c r="FO215" s="48"/>
      <c r="FP215" s="48"/>
      <c r="FQ215" s="48"/>
      <c r="FR215" s="48"/>
      <c r="FS215" s="48"/>
      <c r="FT215" s="49"/>
      <c r="FU215" s="48"/>
      <c r="FV215" s="48"/>
      <c r="FW215" s="48"/>
      <c r="FX215" s="48"/>
      <c r="FY215" s="48"/>
      <c r="FZ215" s="48"/>
      <c r="GA215" s="48"/>
      <c r="GB215" s="48"/>
      <c r="GC215" s="48"/>
      <c r="GD215" s="48"/>
      <c r="GE215" s="4"/>
      <c r="GF215" s="4"/>
      <c r="GG215" s="4"/>
      <c r="GH215" s="4"/>
      <c r="GI215" s="4"/>
      <c r="GJ215" s="4"/>
      <c r="GK215" s="4"/>
      <c r="GL215" s="4"/>
      <c r="GM215" s="4"/>
    </row>
    <row r="216" spans="1:195" x14ac:dyDescent="0.25">
      <c r="A216" s="2" t="s">
        <v>572</v>
      </c>
      <c r="B216" s="13" t="s">
        <v>573</v>
      </c>
      <c r="C216" s="48">
        <f t="shared" ref="C216:BN216" si="270">MIN(C213,MAX(C211,C212))</f>
        <v>83626008.150000006</v>
      </c>
      <c r="D216" s="48">
        <f t="shared" si="270"/>
        <v>385177210.21999997</v>
      </c>
      <c r="E216" s="48">
        <f t="shared" si="270"/>
        <v>72939548.920000002</v>
      </c>
      <c r="F216" s="48">
        <f t="shared" si="270"/>
        <v>181194493.92999998</v>
      </c>
      <c r="G216" s="48">
        <f t="shared" si="270"/>
        <v>10670351.630000001</v>
      </c>
      <c r="H216" s="48">
        <f t="shared" si="270"/>
        <v>10014585.43</v>
      </c>
      <c r="I216" s="48">
        <f t="shared" si="270"/>
        <v>100114316.22</v>
      </c>
      <c r="J216" s="48">
        <f t="shared" si="270"/>
        <v>22558838.560000002</v>
      </c>
      <c r="K216" s="48">
        <f t="shared" si="270"/>
        <v>3571755.89</v>
      </c>
      <c r="L216" s="48">
        <f t="shared" si="270"/>
        <v>25093758.150000002</v>
      </c>
      <c r="M216" s="48">
        <f t="shared" si="270"/>
        <v>15136569.74</v>
      </c>
      <c r="N216" s="48">
        <f t="shared" si="270"/>
        <v>510835569.98000002</v>
      </c>
      <c r="O216" s="48">
        <f t="shared" si="270"/>
        <v>131806992.82000001</v>
      </c>
      <c r="P216" s="48">
        <f t="shared" si="270"/>
        <v>3601155.34</v>
      </c>
      <c r="Q216" s="48">
        <f t="shared" si="270"/>
        <v>406754564.81000006</v>
      </c>
      <c r="R216" s="48">
        <f t="shared" si="270"/>
        <v>19373824.02</v>
      </c>
      <c r="S216" s="48">
        <f t="shared" si="270"/>
        <v>16416305.040000001</v>
      </c>
      <c r="T216" s="48">
        <f t="shared" si="270"/>
        <v>2361938.84</v>
      </c>
      <c r="U216" s="48">
        <f t="shared" si="270"/>
        <v>1086559.97</v>
      </c>
      <c r="V216" s="48">
        <f t="shared" si="270"/>
        <v>3543420.17</v>
      </c>
      <c r="W216" s="49">
        <f t="shared" si="270"/>
        <v>1489346.99</v>
      </c>
      <c r="X216" s="48">
        <f t="shared" si="270"/>
        <v>945535.13</v>
      </c>
      <c r="Y216" s="48">
        <f t="shared" si="270"/>
        <v>22845389.870000001</v>
      </c>
      <c r="Z216" s="48">
        <f t="shared" si="270"/>
        <v>3104524.38</v>
      </c>
      <c r="AA216" s="48">
        <f t="shared" si="270"/>
        <v>287737035.81</v>
      </c>
      <c r="AB216" s="48">
        <f t="shared" si="270"/>
        <v>279208894.81</v>
      </c>
      <c r="AC216" s="48">
        <f t="shared" si="270"/>
        <v>9884470.0800000001</v>
      </c>
      <c r="AD216" s="48">
        <f t="shared" si="270"/>
        <v>12719897.220000001</v>
      </c>
      <c r="AE216" s="48">
        <f t="shared" si="270"/>
        <v>1760239.31</v>
      </c>
      <c r="AF216" s="48">
        <f t="shared" si="270"/>
        <v>2809673.97</v>
      </c>
      <c r="AG216" s="48">
        <f t="shared" si="270"/>
        <v>7229408.6399999997</v>
      </c>
      <c r="AH216" s="48">
        <f t="shared" si="270"/>
        <v>10161450.379999999</v>
      </c>
      <c r="AI216" s="48">
        <f t="shared" si="270"/>
        <v>4030482.79</v>
      </c>
      <c r="AJ216" s="48">
        <f t="shared" si="270"/>
        <v>2764031.22</v>
      </c>
      <c r="AK216" s="48">
        <f t="shared" si="270"/>
        <v>3177992.9299999997</v>
      </c>
      <c r="AL216" s="48">
        <f t="shared" si="270"/>
        <v>3546931.36</v>
      </c>
      <c r="AM216" s="48">
        <f t="shared" si="270"/>
        <v>4804570.71</v>
      </c>
      <c r="AN216" s="48">
        <f t="shared" si="270"/>
        <v>4467525.12</v>
      </c>
      <c r="AO216" s="48">
        <f t="shared" si="270"/>
        <v>43798196.539999999</v>
      </c>
      <c r="AP216" s="48">
        <f t="shared" si="270"/>
        <v>881561110.33999991</v>
      </c>
      <c r="AQ216" s="48">
        <f t="shared" si="270"/>
        <v>3354046.8</v>
      </c>
      <c r="AR216" s="48">
        <f t="shared" si="270"/>
        <v>597674270.70000005</v>
      </c>
      <c r="AS216" s="48">
        <f t="shared" si="270"/>
        <v>67763457.810000002</v>
      </c>
      <c r="AT216" s="48">
        <f t="shared" si="270"/>
        <v>21201325.739999998</v>
      </c>
      <c r="AU216" s="48">
        <f t="shared" si="270"/>
        <v>3527289.5999999996</v>
      </c>
      <c r="AV216" s="48">
        <f t="shared" si="270"/>
        <v>4122393.17</v>
      </c>
      <c r="AW216" s="48">
        <f t="shared" si="270"/>
        <v>3427247.7600000002</v>
      </c>
      <c r="AX216" s="48">
        <f t="shared" si="270"/>
        <v>1037959.23</v>
      </c>
      <c r="AY216" s="48">
        <f t="shared" si="270"/>
        <v>4990680.59</v>
      </c>
      <c r="AZ216" s="48">
        <f t="shared" si="270"/>
        <v>113768374.73999999</v>
      </c>
      <c r="BA216" s="48">
        <f t="shared" si="270"/>
        <v>84256756.409999996</v>
      </c>
      <c r="BB216" s="48">
        <f t="shared" si="270"/>
        <v>75302456.680000007</v>
      </c>
      <c r="BC216" s="48">
        <f t="shared" si="270"/>
        <v>275532968.27999997</v>
      </c>
      <c r="BD216" s="48">
        <f t="shared" si="270"/>
        <v>46346082.969999999</v>
      </c>
      <c r="BE216" s="48">
        <f t="shared" si="270"/>
        <v>13572582.33</v>
      </c>
      <c r="BF216" s="48">
        <f t="shared" si="270"/>
        <v>231210356.06</v>
      </c>
      <c r="BG216" s="48">
        <f t="shared" si="270"/>
        <v>10759422.620000001</v>
      </c>
      <c r="BH216" s="48">
        <f t="shared" si="270"/>
        <v>6509727.29</v>
      </c>
      <c r="BI216" s="48">
        <f t="shared" si="270"/>
        <v>3511283.66</v>
      </c>
      <c r="BJ216" s="48">
        <f t="shared" si="270"/>
        <v>58796472.659999996</v>
      </c>
      <c r="BK216" s="48">
        <f t="shared" si="270"/>
        <v>238518648.96000004</v>
      </c>
      <c r="BL216" s="48">
        <f t="shared" si="270"/>
        <v>3203317.89</v>
      </c>
      <c r="BM216" s="48">
        <f t="shared" si="270"/>
        <v>3656244.57</v>
      </c>
      <c r="BN216" s="48">
        <f t="shared" si="270"/>
        <v>32825354.309999999</v>
      </c>
      <c r="BO216" s="48">
        <f t="shared" ref="BO216:DZ216" si="271">MIN(BO213,MAX(BO211,BO212))</f>
        <v>12672401.84</v>
      </c>
      <c r="BP216" s="48">
        <f t="shared" si="271"/>
        <v>3176928.83</v>
      </c>
      <c r="BQ216" s="48">
        <f t="shared" si="271"/>
        <v>60587715.479999997</v>
      </c>
      <c r="BR216" s="48">
        <f t="shared" si="271"/>
        <v>43639376.329999998</v>
      </c>
      <c r="BS216" s="48">
        <f t="shared" si="271"/>
        <v>12978954.5</v>
      </c>
      <c r="BT216" s="48">
        <f t="shared" si="271"/>
        <v>4959091.26</v>
      </c>
      <c r="BU216" s="48">
        <f t="shared" si="271"/>
        <v>4941392.4000000004</v>
      </c>
      <c r="BV216" s="48">
        <f t="shared" si="271"/>
        <v>12507049.77</v>
      </c>
      <c r="BW216" s="48">
        <f t="shared" si="271"/>
        <v>19085297.050000001</v>
      </c>
      <c r="BX216" s="48">
        <f t="shared" si="271"/>
        <v>1730242.7999999998</v>
      </c>
      <c r="BY216" s="48">
        <f t="shared" si="271"/>
        <v>5493504.4100000001</v>
      </c>
      <c r="BZ216" s="48">
        <f t="shared" si="271"/>
        <v>3006626.62</v>
      </c>
      <c r="CA216" s="48">
        <f t="shared" si="271"/>
        <v>2781129.44</v>
      </c>
      <c r="CB216" s="48">
        <f t="shared" si="271"/>
        <v>755510129.37</v>
      </c>
      <c r="CC216" s="48">
        <f t="shared" si="271"/>
        <v>2664046.6800000002</v>
      </c>
      <c r="CD216" s="48">
        <f t="shared" si="271"/>
        <v>1014159.39</v>
      </c>
      <c r="CE216" s="48">
        <f t="shared" si="271"/>
        <v>2481709.67</v>
      </c>
      <c r="CF216" s="48">
        <f t="shared" si="271"/>
        <v>1947525.8499999999</v>
      </c>
      <c r="CG216" s="48">
        <f t="shared" si="271"/>
        <v>3042295.4</v>
      </c>
      <c r="CH216" s="48">
        <f t="shared" si="271"/>
        <v>1991349.24</v>
      </c>
      <c r="CI216" s="48">
        <f t="shared" si="271"/>
        <v>7051369.3599999994</v>
      </c>
      <c r="CJ216" s="48">
        <f t="shared" si="271"/>
        <v>10176874.32</v>
      </c>
      <c r="CK216" s="48">
        <f t="shared" si="271"/>
        <v>54139722.829999998</v>
      </c>
      <c r="CL216" s="48">
        <f t="shared" si="271"/>
        <v>13813478.92</v>
      </c>
      <c r="CM216" s="48">
        <f t="shared" si="271"/>
        <v>8951940.0600000005</v>
      </c>
      <c r="CN216" s="48">
        <f t="shared" si="271"/>
        <v>288656943.51999998</v>
      </c>
      <c r="CO216" s="48">
        <f t="shared" si="271"/>
        <v>139538075.50999999</v>
      </c>
      <c r="CP216" s="48">
        <f t="shared" si="271"/>
        <v>10782675.85</v>
      </c>
      <c r="CQ216" s="48">
        <f t="shared" si="271"/>
        <v>9794420.1600000001</v>
      </c>
      <c r="CR216" s="48">
        <f t="shared" si="271"/>
        <v>2913940.4099999997</v>
      </c>
      <c r="CS216" s="48">
        <f t="shared" si="271"/>
        <v>4149687.81</v>
      </c>
      <c r="CT216" s="48">
        <f t="shared" si="271"/>
        <v>2022391.02</v>
      </c>
      <c r="CU216" s="48">
        <f t="shared" si="271"/>
        <v>4020615.2800000003</v>
      </c>
      <c r="CV216" s="48">
        <f t="shared" si="271"/>
        <v>905403.65</v>
      </c>
      <c r="CW216" s="48">
        <f t="shared" si="271"/>
        <v>2990238.85</v>
      </c>
      <c r="CX216" s="48">
        <f t="shared" si="271"/>
        <v>5079735.6400000006</v>
      </c>
      <c r="CY216" s="48">
        <f t="shared" si="271"/>
        <v>965127.58000000007</v>
      </c>
      <c r="CZ216" s="48">
        <f t="shared" si="271"/>
        <v>19593081.380000003</v>
      </c>
      <c r="DA216" s="48">
        <f t="shared" si="271"/>
        <v>2944081.9699999997</v>
      </c>
      <c r="DB216" s="48">
        <f t="shared" si="271"/>
        <v>3775612.93</v>
      </c>
      <c r="DC216" s="48">
        <f t="shared" si="271"/>
        <v>2513860.1799999997</v>
      </c>
      <c r="DD216" s="48">
        <f t="shared" si="271"/>
        <v>2630188.2000000002</v>
      </c>
      <c r="DE216" s="48">
        <f t="shared" si="271"/>
        <v>4563772.9899999993</v>
      </c>
      <c r="DF216" s="48">
        <f t="shared" si="271"/>
        <v>199192789.13999999</v>
      </c>
      <c r="DG216" s="48">
        <f t="shared" si="271"/>
        <v>1650013.46</v>
      </c>
      <c r="DH216" s="48">
        <f t="shared" si="271"/>
        <v>18968435.52</v>
      </c>
      <c r="DI216" s="48">
        <f t="shared" si="271"/>
        <v>25160052.23</v>
      </c>
      <c r="DJ216" s="48">
        <f t="shared" si="271"/>
        <v>6752150.7999999998</v>
      </c>
      <c r="DK216" s="48">
        <f t="shared" si="271"/>
        <v>5041155.68</v>
      </c>
      <c r="DL216" s="48">
        <f t="shared" si="271"/>
        <v>56542923.910000004</v>
      </c>
      <c r="DM216" s="48">
        <f t="shared" si="271"/>
        <v>3816685.96</v>
      </c>
      <c r="DN216" s="48">
        <f t="shared" si="271"/>
        <v>14106347.809999999</v>
      </c>
      <c r="DO216" s="48">
        <f t="shared" si="271"/>
        <v>31977628.390000001</v>
      </c>
      <c r="DP216" s="48">
        <f t="shared" si="271"/>
        <v>3095499.72</v>
      </c>
      <c r="DQ216" s="48">
        <f t="shared" si="271"/>
        <v>6866507.4500000002</v>
      </c>
      <c r="DR216" s="48">
        <f t="shared" si="271"/>
        <v>14800247.35</v>
      </c>
      <c r="DS216" s="48">
        <f t="shared" si="271"/>
        <v>8248106.75</v>
      </c>
      <c r="DT216" s="48">
        <f t="shared" si="271"/>
        <v>2756762.46</v>
      </c>
      <c r="DU216" s="48">
        <f t="shared" si="271"/>
        <v>4330850.5199999996</v>
      </c>
      <c r="DV216" s="48">
        <f t="shared" si="271"/>
        <v>3125955.29</v>
      </c>
      <c r="DW216" s="48">
        <f t="shared" si="271"/>
        <v>4047899.31</v>
      </c>
      <c r="DX216" s="48">
        <f t="shared" si="271"/>
        <v>2986780.71</v>
      </c>
      <c r="DY216" s="48">
        <f t="shared" si="271"/>
        <v>4315978.0199999996</v>
      </c>
      <c r="DZ216" s="48">
        <f t="shared" si="271"/>
        <v>8632376.2600000016</v>
      </c>
      <c r="EA216" s="48">
        <f t="shared" ref="EA216:FX216" si="272">MIN(EA213,MAX(EA211,EA212))</f>
        <v>6727584.8099999996</v>
      </c>
      <c r="EB216" s="48">
        <f t="shared" si="272"/>
        <v>6067216.6699999999</v>
      </c>
      <c r="EC216" s="48">
        <f t="shared" si="272"/>
        <v>3670045.54</v>
      </c>
      <c r="ED216" s="48">
        <f t="shared" si="272"/>
        <v>20174027.369999997</v>
      </c>
      <c r="EE216" s="48">
        <f t="shared" si="272"/>
        <v>2875782.15</v>
      </c>
      <c r="EF216" s="48">
        <f t="shared" si="272"/>
        <v>14467653.48</v>
      </c>
      <c r="EG216" s="48">
        <f t="shared" si="272"/>
        <v>3453087.01</v>
      </c>
      <c r="EH216" s="48">
        <f t="shared" si="272"/>
        <v>3093370.92</v>
      </c>
      <c r="EI216" s="48">
        <f t="shared" si="272"/>
        <v>156985056.38999999</v>
      </c>
      <c r="EJ216" s="48">
        <f t="shared" si="272"/>
        <v>92820619.370000005</v>
      </c>
      <c r="EK216" s="48">
        <f t="shared" si="272"/>
        <v>6952189.4900000002</v>
      </c>
      <c r="EL216" s="48">
        <f t="shared" si="272"/>
        <v>4823860.42</v>
      </c>
      <c r="EM216" s="48">
        <f t="shared" si="272"/>
        <v>4687447.78</v>
      </c>
      <c r="EN216" s="48">
        <f t="shared" si="272"/>
        <v>10788089.16</v>
      </c>
      <c r="EO216" s="48">
        <f t="shared" si="272"/>
        <v>4175884.4299999997</v>
      </c>
      <c r="EP216" s="48">
        <f t="shared" si="272"/>
        <v>4710405.67</v>
      </c>
      <c r="EQ216" s="48">
        <f t="shared" si="272"/>
        <v>25838995.129999999</v>
      </c>
      <c r="ER216" s="48">
        <f t="shared" si="272"/>
        <v>4183249.42</v>
      </c>
      <c r="ES216" s="48">
        <f t="shared" si="272"/>
        <v>2572525.73</v>
      </c>
      <c r="ET216" s="48">
        <f t="shared" si="272"/>
        <v>3725610.2</v>
      </c>
      <c r="EU216" s="48">
        <f t="shared" si="272"/>
        <v>6709578.4800000004</v>
      </c>
      <c r="EV216" s="48">
        <f t="shared" si="272"/>
        <v>1597643.11</v>
      </c>
      <c r="EW216" s="48">
        <f t="shared" si="272"/>
        <v>11359603.27</v>
      </c>
      <c r="EX216" s="48">
        <f t="shared" si="272"/>
        <v>3250400.7</v>
      </c>
      <c r="EY216" s="48">
        <f t="shared" si="272"/>
        <v>7686187.2400000002</v>
      </c>
      <c r="EZ216" s="48">
        <f t="shared" si="272"/>
        <v>2421517.4</v>
      </c>
      <c r="FA216" s="48">
        <f t="shared" si="272"/>
        <v>34143166.660000004</v>
      </c>
      <c r="FB216" s="48">
        <f t="shared" si="272"/>
        <v>4405203.5600000005</v>
      </c>
      <c r="FC216" s="48">
        <f t="shared" si="272"/>
        <v>20517584.539999999</v>
      </c>
      <c r="FD216" s="48">
        <f t="shared" si="272"/>
        <v>4368926.33</v>
      </c>
      <c r="FE216" s="48">
        <f t="shared" si="272"/>
        <v>1906444.8</v>
      </c>
      <c r="FF216" s="48">
        <f t="shared" si="272"/>
        <v>3217506.45</v>
      </c>
      <c r="FG216" s="48">
        <f t="shared" si="272"/>
        <v>2237766.96</v>
      </c>
      <c r="FH216" s="48">
        <f t="shared" si="272"/>
        <v>1700163.89</v>
      </c>
      <c r="FI216" s="48">
        <f t="shared" si="272"/>
        <v>17862848.579999998</v>
      </c>
      <c r="FJ216" s="48">
        <f t="shared" si="272"/>
        <v>18574281.579999998</v>
      </c>
      <c r="FK216" s="48">
        <f t="shared" si="272"/>
        <v>23257289.060000002</v>
      </c>
      <c r="FL216" s="48">
        <f t="shared" si="272"/>
        <v>67769509</v>
      </c>
      <c r="FM216" s="48">
        <f t="shared" si="272"/>
        <v>35163525.43</v>
      </c>
      <c r="FN216" s="48">
        <f t="shared" si="272"/>
        <v>207150037.66</v>
      </c>
      <c r="FO216" s="48">
        <f t="shared" si="272"/>
        <v>11070356.039999999</v>
      </c>
      <c r="FP216" s="48">
        <f t="shared" si="272"/>
        <v>22148636.719999999</v>
      </c>
      <c r="FQ216" s="48">
        <f t="shared" si="272"/>
        <v>9261279.4299999997</v>
      </c>
      <c r="FR216" s="48">
        <f t="shared" si="272"/>
        <v>2791748.74</v>
      </c>
      <c r="FS216" s="48">
        <f t="shared" si="272"/>
        <v>3099171.2</v>
      </c>
      <c r="FT216" s="49">
        <f t="shared" si="272"/>
        <v>1425828.76</v>
      </c>
      <c r="FU216" s="48">
        <f t="shared" si="272"/>
        <v>8955436.5399999991</v>
      </c>
      <c r="FV216" s="48">
        <f t="shared" si="272"/>
        <v>7360268.7700000005</v>
      </c>
      <c r="FW216" s="48">
        <f t="shared" si="272"/>
        <v>3026166.45</v>
      </c>
      <c r="FX216" s="48">
        <f t="shared" si="272"/>
        <v>1232390.52</v>
      </c>
      <c r="FY216" s="48"/>
      <c r="FZ216" s="48"/>
      <c r="GA216" s="48"/>
      <c r="GB216" s="48"/>
      <c r="GC216" s="48"/>
      <c r="GD216" s="48"/>
      <c r="GE216" s="6"/>
      <c r="GF216" s="6"/>
      <c r="GG216" s="4"/>
      <c r="GH216" s="48"/>
      <c r="GI216" s="48"/>
      <c r="GJ216" s="48"/>
      <c r="GK216" s="48"/>
      <c r="GL216" s="4"/>
      <c r="GM216" s="4"/>
    </row>
    <row r="217" spans="1:195" x14ac:dyDescent="0.25">
      <c r="A217" s="6"/>
      <c r="B217" s="13" t="s">
        <v>574</v>
      </c>
      <c r="C217" s="48"/>
      <c r="D217" s="48"/>
      <c r="E217" s="48"/>
      <c r="F217" s="48"/>
      <c r="G217" s="48"/>
      <c r="H217" s="48"/>
      <c r="I217" s="48"/>
      <c r="J217" s="48"/>
      <c r="K217" s="48"/>
      <c r="L217" s="48"/>
      <c r="M217" s="48"/>
      <c r="N217" s="48"/>
      <c r="O217" s="48"/>
      <c r="P217" s="48"/>
      <c r="Q217" s="48"/>
      <c r="R217" s="48"/>
      <c r="S217" s="48"/>
      <c r="T217" s="48"/>
      <c r="U217" s="48"/>
      <c r="V217" s="48"/>
      <c r="W217" s="49"/>
      <c r="X217" s="48"/>
      <c r="Y217" s="48"/>
      <c r="Z217" s="48"/>
      <c r="AA217" s="48"/>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8"/>
      <c r="BP217" s="48"/>
      <c r="BQ217" s="48"/>
      <c r="BR217" s="48"/>
      <c r="BS217" s="48"/>
      <c r="BT217" s="48"/>
      <c r="BU217" s="48"/>
      <c r="BV217" s="48"/>
      <c r="BW217" s="48"/>
      <c r="BX217" s="48"/>
      <c r="BY217" s="48"/>
      <c r="BZ217" s="48"/>
      <c r="CA217" s="48"/>
      <c r="CB217" s="48"/>
      <c r="CC217" s="48"/>
      <c r="CD217" s="48"/>
      <c r="CE217" s="48"/>
      <c r="CF217" s="48"/>
      <c r="CG217" s="48"/>
      <c r="CH217" s="48"/>
      <c r="CI217" s="48"/>
      <c r="CJ217" s="48"/>
      <c r="CK217" s="48"/>
      <c r="CL217" s="48"/>
      <c r="CM217" s="48"/>
      <c r="CN217" s="48"/>
      <c r="CO217" s="48"/>
      <c r="CP217" s="48"/>
      <c r="CQ217" s="48"/>
      <c r="CR217" s="48"/>
      <c r="CS217" s="48"/>
      <c r="CT217" s="48"/>
      <c r="CU217" s="48"/>
      <c r="CV217" s="48"/>
      <c r="CW217" s="48"/>
      <c r="CX217" s="48"/>
      <c r="CY217" s="48"/>
      <c r="CZ217" s="48"/>
      <c r="DA217" s="48"/>
      <c r="DB217" s="48"/>
      <c r="DC217" s="48"/>
      <c r="DD217" s="48"/>
      <c r="DE217" s="48"/>
      <c r="DF217" s="48"/>
      <c r="DG217" s="48"/>
      <c r="DH217" s="48"/>
      <c r="DI217" s="48"/>
      <c r="DJ217" s="48"/>
      <c r="DK217" s="48"/>
      <c r="DL217" s="48"/>
      <c r="DM217" s="48"/>
      <c r="DN217" s="48"/>
      <c r="DO217" s="48"/>
      <c r="DP217" s="48"/>
      <c r="DQ217" s="48"/>
      <c r="DR217" s="48"/>
      <c r="DS217" s="48"/>
      <c r="DT217" s="48"/>
      <c r="DU217" s="48"/>
      <c r="DV217" s="48"/>
      <c r="DW217" s="48"/>
      <c r="DX217" s="48"/>
      <c r="DY217" s="48"/>
      <c r="DZ217" s="48"/>
      <c r="EA217" s="48"/>
      <c r="EB217" s="48"/>
      <c r="EC217" s="48"/>
      <c r="ED217" s="48"/>
      <c r="EE217" s="48"/>
      <c r="EF217" s="48"/>
      <c r="EG217" s="48"/>
      <c r="EH217" s="48"/>
      <c r="EI217" s="48"/>
      <c r="EJ217" s="48"/>
      <c r="EK217" s="48"/>
      <c r="EL217" s="48"/>
      <c r="EM217" s="48"/>
      <c r="EN217" s="48"/>
      <c r="EO217" s="48"/>
      <c r="EP217" s="48"/>
      <c r="EQ217" s="48"/>
      <c r="ER217" s="48"/>
      <c r="ES217" s="48"/>
      <c r="ET217" s="48"/>
      <c r="EU217" s="48"/>
      <c r="EV217" s="48"/>
      <c r="EW217" s="48"/>
      <c r="EX217" s="48"/>
      <c r="EY217" s="48"/>
      <c r="EZ217" s="48"/>
      <c r="FA217" s="48"/>
      <c r="FB217" s="48"/>
      <c r="FC217" s="48"/>
      <c r="FD217" s="48"/>
      <c r="FE217" s="48"/>
      <c r="FF217" s="48"/>
      <c r="FG217" s="48"/>
      <c r="FH217" s="48"/>
      <c r="FI217" s="48"/>
      <c r="FJ217" s="48"/>
      <c r="FK217" s="48"/>
      <c r="FL217" s="48"/>
      <c r="FM217" s="48"/>
      <c r="FN217" s="48"/>
      <c r="FO217" s="48"/>
      <c r="FP217" s="48"/>
      <c r="FQ217" s="48"/>
      <c r="FR217" s="48"/>
      <c r="FS217" s="48"/>
      <c r="FT217" s="49"/>
      <c r="FU217" s="48"/>
      <c r="FV217" s="48"/>
      <c r="FW217" s="48"/>
      <c r="FX217" s="48"/>
      <c r="FY217" s="48"/>
      <c r="FZ217" s="48"/>
      <c r="GA217" s="48"/>
      <c r="GB217" s="48"/>
      <c r="GC217" s="48"/>
      <c r="GD217" s="48"/>
      <c r="GE217" s="4"/>
      <c r="GF217" s="4"/>
      <c r="GG217" s="4"/>
      <c r="GH217" s="4"/>
      <c r="GI217" s="4"/>
      <c r="GJ217" s="4"/>
      <c r="GK217" s="4"/>
      <c r="GL217" s="4"/>
      <c r="GM217" s="4"/>
    </row>
    <row r="218" spans="1:195" x14ac:dyDescent="0.25">
      <c r="A218" s="136" t="s">
        <v>575</v>
      </c>
      <c r="B218" s="137" t="s">
        <v>576</v>
      </c>
      <c r="C218" s="48">
        <v>0</v>
      </c>
      <c r="D218" s="48">
        <v>0</v>
      </c>
      <c r="E218" s="48">
        <v>0</v>
      </c>
      <c r="F218" s="48">
        <v>0</v>
      </c>
      <c r="G218" s="48">
        <v>0</v>
      </c>
      <c r="H218" s="48">
        <v>0</v>
      </c>
      <c r="I218" s="48">
        <v>0</v>
      </c>
      <c r="J218" s="48">
        <v>0</v>
      </c>
      <c r="K218" s="48">
        <v>0</v>
      </c>
      <c r="L218" s="48">
        <v>0</v>
      </c>
      <c r="M218" s="48">
        <v>0</v>
      </c>
      <c r="N218" s="48">
        <v>0</v>
      </c>
      <c r="O218" s="48">
        <v>0</v>
      </c>
      <c r="P218" s="48">
        <v>0</v>
      </c>
      <c r="Q218" s="48">
        <v>0</v>
      </c>
      <c r="R218" s="48">
        <v>0</v>
      </c>
      <c r="S218" s="48">
        <v>0</v>
      </c>
      <c r="T218" s="48">
        <v>0</v>
      </c>
      <c r="U218" s="48">
        <v>0</v>
      </c>
      <c r="V218" s="48">
        <v>0</v>
      </c>
      <c r="W218" s="48">
        <v>0</v>
      </c>
      <c r="X218" s="48">
        <v>0</v>
      </c>
      <c r="Y218" s="48">
        <v>0</v>
      </c>
      <c r="Z218" s="48">
        <v>0</v>
      </c>
      <c r="AA218" s="48">
        <v>0</v>
      </c>
      <c r="AB218" s="48">
        <v>0</v>
      </c>
      <c r="AC218" s="48">
        <v>0</v>
      </c>
      <c r="AD218" s="48">
        <v>0</v>
      </c>
      <c r="AE218" s="48">
        <v>0</v>
      </c>
      <c r="AF218" s="48">
        <v>0</v>
      </c>
      <c r="AG218" s="48">
        <v>0</v>
      </c>
      <c r="AH218" s="48">
        <v>0</v>
      </c>
      <c r="AI218" s="48">
        <v>0</v>
      </c>
      <c r="AJ218" s="48">
        <v>0</v>
      </c>
      <c r="AK218" s="48">
        <v>0</v>
      </c>
      <c r="AL218" s="48">
        <v>0</v>
      </c>
      <c r="AM218" s="48">
        <v>0</v>
      </c>
      <c r="AN218" s="48">
        <v>0</v>
      </c>
      <c r="AO218" s="48">
        <v>0</v>
      </c>
      <c r="AP218" s="48">
        <v>0</v>
      </c>
      <c r="AQ218" s="48">
        <v>0</v>
      </c>
      <c r="AR218" s="48">
        <v>0</v>
      </c>
      <c r="AS218" s="48">
        <v>0</v>
      </c>
      <c r="AT218" s="48">
        <v>0</v>
      </c>
      <c r="AU218" s="48">
        <v>0</v>
      </c>
      <c r="AV218" s="48">
        <v>0</v>
      </c>
      <c r="AW218" s="48">
        <v>0</v>
      </c>
      <c r="AX218" s="48">
        <v>0</v>
      </c>
      <c r="AY218" s="48">
        <v>0</v>
      </c>
      <c r="AZ218" s="48">
        <v>0</v>
      </c>
      <c r="BA218" s="48">
        <v>0</v>
      </c>
      <c r="BB218" s="48">
        <v>0</v>
      </c>
      <c r="BC218" s="48">
        <v>0</v>
      </c>
      <c r="BD218" s="48">
        <v>0</v>
      </c>
      <c r="BE218" s="48">
        <v>0</v>
      </c>
      <c r="BF218" s="48">
        <v>0</v>
      </c>
      <c r="BG218" s="48">
        <v>0</v>
      </c>
      <c r="BH218" s="48">
        <v>0</v>
      </c>
      <c r="BI218" s="48">
        <v>0</v>
      </c>
      <c r="BJ218" s="48">
        <v>0</v>
      </c>
      <c r="BK218" s="48">
        <v>0</v>
      </c>
      <c r="BL218" s="48">
        <v>0</v>
      </c>
      <c r="BM218" s="48">
        <v>0</v>
      </c>
      <c r="BN218" s="48">
        <v>0</v>
      </c>
      <c r="BO218" s="48">
        <v>0</v>
      </c>
      <c r="BP218" s="48">
        <v>0</v>
      </c>
      <c r="BQ218" s="48">
        <v>0</v>
      </c>
      <c r="BR218" s="48">
        <v>0</v>
      </c>
      <c r="BS218" s="48">
        <v>0</v>
      </c>
      <c r="BT218" s="48">
        <v>0</v>
      </c>
      <c r="BU218" s="48">
        <v>0</v>
      </c>
      <c r="BV218" s="48">
        <v>0</v>
      </c>
      <c r="BW218" s="48">
        <v>0</v>
      </c>
      <c r="BX218" s="48">
        <v>0</v>
      </c>
      <c r="BY218" s="48">
        <v>0</v>
      </c>
      <c r="BZ218" s="48">
        <v>0</v>
      </c>
      <c r="CA218" s="48">
        <v>0</v>
      </c>
      <c r="CB218" s="48">
        <v>0</v>
      </c>
      <c r="CC218" s="48">
        <v>0</v>
      </c>
      <c r="CD218" s="48">
        <v>0</v>
      </c>
      <c r="CE218" s="48">
        <v>0</v>
      </c>
      <c r="CF218" s="48">
        <v>0</v>
      </c>
      <c r="CG218" s="48">
        <v>0</v>
      </c>
      <c r="CH218" s="48">
        <v>0</v>
      </c>
      <c r="CI218" s="48">
        <v>0</v>
      </c>
      <c r="CJ218" s="48">
        <v>0</v>
      </c>
      <c r="CK218" s="48">
        <v>0</v>
      </c>
      <c r="CL218" s="48">
        <v>0</v>
      </c>
      <c r="CM218" s="48">
        <v>0</v>
      </c>
      <c r="CN218" s="48">
        <v>0</v>
      </c>
      <c r="CO218" s="48">
        <v>0</v>
      </c>
      <c r="CP218" s="48">
        <v>0</v>
      </c>
      <c r="CQ218" s="48">
        <v>0</v>
      </c>
      <c r="CR218" s="48">
        <v>0</v>
      </c>
      <c r="CS218" s="48">
        <v>0</v>
      </c>
      <c r="CT218" s="48">
        <v>0</v>
      </c>
      <c r="CU218" s="48">
        <v>0</v>
      </c>
      <c r="CV218" s="48">
        <v>0</v>
      </c>
      <c r="CW218" s="48">
        <v>0</v>
      </c>
      <c r="CX218" s="48">
        <v>0</v>
      </c>
      <c r="CY218" s="48">
        <v>0</v>
      </c>
      <c r="CZ218" s="48">
        <v>0</v>
      </c>
      <c r="DA218" s="48">
        <v>0</v>
      </c>
      <c r="DB218" s="48">
        <v>0</v>
      </c>
      <c r="DC218" s="48">
        <v>0</v>
      </c>
      <c r="DD218" s="48">
        <v>0</v>
      </c>
      <c r="DE218" s="48">
        <v>0</v>
      </c>
      <c r="DF218" s="48">
        <v>0</v>
      </c>
      <c r="DG218" s="48">
        <v>0</v>
      </c>
      <c r="DH218" s="48">
        <v>0</v>
      </c>
      <c r="DI218" s="48">
        <v>0</v>
      </c>
      <c r="DJ218" s="48">
        <v>0</v>
      </c>
      <c r="DK218" s="48">
        <v>0</v>
      </c>
      <c r="DL218" s="48">
        <v>0</v>
      </c>
      <c r="DM218" s="48">
        <v>0</v>
      </c>
      <c r="DN218" s="48">
        <v>0</v>
      </c>
      <c r="DO218" s="48">
        <v>0</v>
      </c>
      <c r="DP218" s="48">
        <v>0</v>
      </c>
      <c r="DQ218" s="48">
        <v>0</v>
      </c>
      <c r="DR218" s="48">
        <v>0</v>
      </c>
      <c r="DS218" s="48">
        <v>0</v>
      </c>
      <c r="DT218" s="48">
        <v>0</v>
      </c>
      <c r="DU218" s="48">
        <v>0</v>
      </c>
      <c r="DV218" s="48">
        <v>0</v>
      </c>
      <c r="DW218" s="48">
        <v>0</v>
      </c>
      <c r="DX218" s="48">
        <v>0</v>
      </c>
      <c r="DY218" s="48">
        <v>0</v>
      </c>
      <c r="DZ218" s="48">
        <v>0</v>
      </c>
      <c r="EA218" s="48">
        <v>0</v>
      </c>
      <c r="EB218" s="48">
        <v>0</v>
      </c>
      <c r="EC218" s="48">
        <v>0</v>
      </c>
      <c r="ED218" s="48">
        <v>0</v>
      </c>
      <c r="EE218" s="48">
        <v>0</v>
      </c>
      <c r="EF218" s="48">
        <v>0</v>
      </c>
      <c r="EG218" s="48">
        <v>0</v>
      </c>
      <c r="EH218" s="48">
        <v>0</v>
      </c>
      <c r="EI218" s="48">
        <v>0</v>
      </c>
      <c r="EJ218" s="48">
        <v>0</v>
      </c>
      <c r="EK218" s="48">
        <v>0</v>
      </c>
      <c r="EL218" s="48">
        <v>0</v>
      </c>
      <c r="EM218" s="48">
        <v>0</v>
      </c>
      <c r="EN218" s="48">
        <v>0</v>
      </c>
      <c r="EO218" s="48">
        <v>0</v>
      </c>
      <c r="EP218" s="48">
        <v>0</v>
      </c>
      <c r="EQ218" s="48">
        <v>0</v>
      </c>
      <c r="ER218" s="48">
        <v>0</v>
      </c>
      <c r="ES218" s="48">
        <v>0</v>
      </c>
      <c r="ET218" s="48">
        <v>0</v>
      </c>
      <c r="EU218" s="48">
        <v>0</v>
      </c>
      <c r="EV218" s="48">
        <v>0</v>
      </c>
      <c r="EW218" s="48">
        <v>0</v>
      </c>
      <c r="EX218" s="48">
        <v>0</v>
      </c>
      <c r="EY218" s="48">
        <v>0</v>
      </c>
      <c r="EZ218" s="48">
        <v>0</v>
      </c>
      <c r="FA218" s="48">
        <v>0</v>
      </c>
      <c r="FB218" s="48">
        <v>0</v>
      </c>
      <c r="FC218" s="48">
        <v>0</v>
      </c>
      <c r="FD218" s="48">
        <v>0</v>
      </c>
      <c r="FE218" s="48">
        <v>0</v>
      </c>
      <c r="FF218" s="48">
        <v>0</v>
      </c>
      <c r="FG218" s="48">
        <v>0</v>
      </c>
      <c r="FH218" s="48">
        <v>0</v>
      </c>
      <c r="FI218" s="48">
        <v>0</v>
      </c>
      <c r="FJ218" s="48">
        <v>0</v>
      </c>
      <c r="FK218" s="48">
        <v>0</v>
      </c>
      <c r="FL218" s="48">
        <v>0</v>
      </c>
      <c r="FM218" s="48">
        <v>0</v>
      </c>
      <c r="FN218" s="48">
        <v>0</v>
      </c>
      <c r="FO218" s="48">
        <v>0</v>
      </c>
      <c r="FP218" s="48">
        <v>0</v>
      </c>
      <c r="FQ218" s="48">
        <v>0</v>
      </c>
      <c r="FR218" s="48">
        <v>0</v>
      </c>
      <c r="FS218" s="48">
        <v>0</v>
      </c>
      <c r="FT218" s="48">
        <v>0</v>
      </c>
      <c r="FU218" s="48">
        <v>0</v>
      </c>
      <c r="FV218" s="48">
        <v>0</v>
      </c>
      <c r="FW218" s="48">
        <v>0</v>
      </c>
      <c r="FX218" s="48">
        <v>0</v>
      </c>
      <c r="FY218" s="48"/>
      <c r="FZ218" s="48">
        <f>SUM(C218:FX218)</f>
        <v>0</v>
      </c>
      <c r="GA218" s="48"/>
      <c r="GB218" s="48"/>
      <c r="GC218" s="48"/>
      <c r="GD218" s="48"/>
      <c r="GE218" s="4"/>
      <c r="GF218" s="4"/>
      <c r="GG218" s="4"/>
      <c r="GH218" s="4"/>
      <c r="GI218" s="4"/>
      <c r="GJ218" s="4"/>
      <c r="GK218" s="4"/>
      <c r="GL218" s="4"/>
      <c r="GM218" s="4"/>
    </row>
    <row r="219" spans="1:195" x14ac:dyDescent="0.25">
      <c r="A219" s="137"/>
      <c r="B219" s="137" t="s">
        <v>577</v>
      </c>
      <c r="C219" s="48"/>
      <c r="D219" s="48"/>
      <c r="E219" s="48"/>
      <c r="F219" s="48"/>
      <c r="G219" s="48"/>
      <c r="H219" s="48"/>
      <c r="I219" s="48"/>
      <c r="J219" s="48"/>
      <c r="K219" s="48"/>
      <c r="L219" s="48"/>
      <c r="M219" s="48"/>
      <c r="N219" s="48"/>
      <c r="O219" s="48"/>
      <c r="P219" s="48"/>
      <c r="Q219" s="48"/>
      <c r="R219" s="48"/>
      <c r="S219" s="48"/>
      <c r="T219" s="48"/>
      <c r="U219" s="48"/>
      <c r="V219" s="48"/>
      <c r="W219" s="49"/>
      <c r="X219" s="48"/>
      <c r="Y219" s="48"/>
      <c r="Z219" s="48"/>
      <c r="AA219" s="48"/>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8"/>
      <c r="BL219" s="48"/>
      <c r="BM219" s="48"/>
      <c r="BN219" s="48"/>
      <c r="BO219" s="48"/>
      <c r="BP219" s="48"/>
      <c r="BQ219" s="48"/>
      <c r="BR219" s="48"/>
      <c r="BS219" s="48"/>
      <c r="BT219" s="48"/>
      <c r="BU219" s="48"/>
      <c r="BV219" s="48"/>
      <c r="BW219" s="48"/>
      <c r="BX219" s="48"/>
      <c r="BY219" s="48"/>
      <c r="BZ219" s="48"/>
      <c r="CA219" s="48"/>
      <c r="CB219" s="48"/>
      <c r="CC219" s="48"/>
      <c r="CD219" s="48"/>
      <c r="CE219" s="48"/>
      <c r="CF219" s="48"/>
      <c r="CG219" s="48"/>
      <c r="CH219" s="48"/>
      <c r="CI219" s="48"/>
      <c r="CJ219" s="48"/>
      <c r="CK219" s="48"/>
      <c r="CL219" s="48"/>
      <c r="CM219" s="48"/>
      <c r="CN219" s="48"/>
      <c r="CO219" s="48"/>
      <c r="CP219" s="48"/>
      <c r="CQ219" s="48"/>
      <c r="CR219" s="48"/>
      <c r="CS219" s="48"/>
      <c r="CT219" s="48"/>
      <c r="CU219" s="48"/>
      <c r="CV219" s="48"/>
      <c r="CW219" s="48"/>
      <c r="CX219" s="48"/>
      <c r="CY219" s="48"/>
      <c r="CZ219" s="48"/>
      <c r="DA219" s="48"/>
      <c r="DB219" s="48"/>
      <c r="DC219" s="48"/>
      <c r="DD219" s="48"/>
      <c r="DE219" s="48"/>
      <c r="DF219" s="48"/>
      <c r="DG219" s="48"/>
      <c r="DH219" s="48"/>
      <c r="DI219" s="48"/>
      <c r="DJ219" s="48"/>
      <c r="DK219" s="48"/>
      <c r="DL219" s="48"/>
      <c r="DM219" s="48"/>
      <c r="DN219" s="48"/>
      <c r="DO219" s="48"/>
      <c r="DP219" s="48"/>
      <c r="DQ219" s="48"/>
      <c r="DR219" s="48"/>
      <c r="DS219" s="48"/>
      <c r="DT219" s="48"/>
      <c r="DU219" s="48"/>
      <c r="DV219" s="48"/>
      <c r="DW219" s="48"/>
      <c r="DX219" s="48"/>
      <c r="DY219" s="48"/>
      <c r="DZ219" s="48"/>
      <c r="EA219" s="48"/>
      <c r="EB219" s="48"/>
      <c r="EC219" s="48"/>
      <c r="ED219" s="48"/>
      <c r="EE219" s="48"/>
      <c r="EF219" s="48"/>
      <c r="EG219" s="48"/>
      <c r="EH219" s="48"/>
      <c r="EI219" s="48"/>
      <c r="EJ219" s="48"/>
      <c r="EK219" s="48"/>
      <c r="EL219" s="48"/>
      <c r="EM219" s="48"/>
      <c r="EN219" s="48"/>
      <c r="EO219" s="48"/>
      <c r="EP219" s="48"/>
      <c r="EQ219" s="48"/>
      <c r="ER219" s="48"/>
      <c r="ES219" s="48"/>
      <c r="ET219" s="48"/>
      <c r="EU219" s="48"/>
      <c r="EV219" s="48"/>
      <c r="EW219" s="48"/>
      <c r="EX219" s="48"/>
      <c r="EY219" s="48"/>
      <c r="EZ219" s="48"/>
      <c r="FA219" s="48"/>
      <c r="FB219" s="48"/>
      <c r="FC219" s="48"/>
      <c r="FD219" s="48"/>
      <c r="FE219" s="48"/>
      <c r="FF219" s="48"/>
      <c r="FG219" s="48"/>
      <c r="FH219" s="48"/>
      <c r="FI219" s="48"/>
      <c r="FJ219" s="48"/>
      <c r="FK219" s="48"/>
      <c r="FL219" s="48"/>
      <c r="FM219" s="48"/>
      <c r="FN219" s="48"/>
      <c r="FO219" s="48"/>
      <c r="FP219" s="48"/>
      <c r="FQ219" s="48"/>
      <c r="FR219" s="48"/>
      <c r="FS219" s="48"/>
      <c r="FT219" s="49"/>
      <c r="FU219" s="48"/>
      <c r="FV219" s="48"/>
      <c r="FW219" s="48"/>
      <c r="FX219" s="48"/>
      <c r="FY219" s="48"/>
      <c r="FZ219" s="48"/>
      <c r="GA219" s="48"/>
      <c r="GB219" s="48"/>
      <c r="GC219" s="48"/>
      <c r="GD219" s="48"/>
      <c r="GE219" s="4"/>
      <c r="GF219" s="4"/>
      <c r="GG219" s="4"/>
      <c r="GH219" s="4"/>
      <c r="GI219" s="4"/>
      <c r="GJ219" s="4"/>
      <c r="GK219" s="4"/>
      <c r="GL219" s="4"/>
      <c r="GM219" s="4"/>
    </row>
    <row r="220" spans="1:195" x14ac:dyDescent="0.25">
      <c r="A220" s="2" t="s">
        <v>578</v>
      </c>
      <c r="B220" s="13" t="s">
        <v>579</v>
      </c>
      <c r="C220" s="48">
        <f t="shared" ref="C220:BN220" si="273">+C196</f>
        <v>80984919.069999993</v>
      </c>
      <c r="D220" s="48">
        <f t="shared" si="273"/>
        <v>384553991.43000001</v>
      </c>
      <c r="E220" s="48">
        <f t="shared" si="273"/>
        <v>72869587.430000007</v>
      </c>
      <c r="F220" s="48">
        <f t="shared" si="273"/>
        <v>182507461.65000001</v>
      </c>
      <c r="G220" s="48">
        <f t="shared" si="273"/>
        <v>10050580.74</v>
      </c>
      <c r="H220" s="48">
        <f t="shared" si="273"/>
        <v>10135192.449999999</v>
      </c>
      <c r="I220" s="48">
        <f t="shared" si="273"/>
        <v>97662252.489999995</v>
      </c>
      <c r="J220" s="48">
        <f t="shared" si="273"/>
        <v>22540633.870000001</v>
      </c>
      <c r="K220" s="48">
        <f t="shared" si="273"/>
        <v>3583840.21</v>
      </c>
      <c r="L220" s="48">
        <f t="shared" si="273"/>
        <v>24657993</v>
      </c>
      <c r="M220" s="48">
        <f t="shared" si="273"/>
        <v>14396153.869999999</v>
      </c>
      <c r="N220" s="48">
        <f t="shared" si="273"/>
        <v>511364086.42000002</v>
      </c>
      <c r="O220" s="48">
        <f t="shared" si="273"/>
        <v>130318957.76000001</v>
      </c>
      <c r="P220" s="48">
        <f t="shared" si="273"/>
        <v>3441037.02</v>
      </c>
      <c r="Q220" s="48">
        <f t="shared" si="273"/>
        <v>386185640.74000001</v>
      </c>
      <c r="R220" s="48">
        <f t="shared" si="273"/>
        <v>24848901.309999999</v>
      </c>
      <c r="S220" s="48">
        <f t="shared" si="273"/>
        <v>16520432.210000001</v>
      </c>
      <c r="T220" s="48">
        <f t="shared" si="273"/>
        <v>2413038.25</v>
      </c>
      <c r="U220" s="48">
        <f t="shared" si="273"/>
        <v>1045446.21</v>
      </c>
      <c r="V220" s="48">
        <f t="shared" si="273"/>
        <v>3551111.39</v>
      </c>
      <c r="W220" s="49">
        <f t="shared" si="273"/>
        <v>954422.6</v>
      </c>
      <c r="X220" s="48">
        <f t="shared" si="273"/>
        <v>942666.21</v>
      </c>
      <c r="Y220" s="48">
        <f t="shared" si="273"/>
        <v>24756300.309999999</v>
      </c>
      <c r="Z220" s="48">
        <f t="shared" si="273"/>
        <v>3131582.16</v>
      </c>
      <c r="AA220" s="48">
        <f t="shared" si="273"/>
        <v>283270959.10000002</v>
      </c>
      <c r="AB220" s="48">
        <f t="shared" si="273"/>
        <v>275643267.88</v>
      </c>
      <c r="AC220" s="48">
        <f t="shared" si="273"/>
        <v>9739677.2899999991</v>
      </c>
      <c r="AD220" s="48">
        <f t="shared" si="273"/>
        <v>12114877.689999999</v>
      </c>
      <c r="AE220" s="48">
        <f t="shared" si="273"/>
        <v>1720315.96</v>
      </c>
      <c r="AF220" s="48">
        <f t="shared" si="273"/>
        <v>2745089.74</v>
      </c>
      <c r="AG220" s="48">
        <f t="shared" si="273"/>
        <v>7208091.3899999997</v>
      </c>
      <c r="AH220" s="48">
        <f t="shared" si="273"/>
        <v>9993953.9000000004</v>
      </c>
      <c r="AI220" s="48">
        <f t="shared" si="273"/>
        <v>4042229.88</v>
      </c>
      <c r="AJ220" s="48">
        <f t="shared" si="273"/>
        <v>2656523.35</v>
      </c>
      <c r="AK220" s="48">
        <f t="shared" si="273"/>
        <v>3161138.9</v>
      </c>
      <c r="AL220" s="48">
        <f t="shared" si="273"/>
        <v>3614226.12</v>
      </c>
      <c r="AM220" s="48">
        <f t="shared" si="273"/>
        <v>4789739.1399999997</v>
      </c>
      <c r="AN220" s="48">
        <f t="shared" si="273"/>
        <v>4414640.1900000004</v>
      </c>
      <c r="AO220" s="48">
        <f t="shared" si="273"/>
        <v>43088149.369999997</v>
      </c>
      <c r="AP220" s="48">
        <f t="shared" si="273"/>
        <v>866835278.72000003</v>
      </c>
      <c r="AQ220" s="48">
        <f t="shared" si="273"/>
        <v>3281178.73</v>
      </c>
      <c r="AR220" s="48">
        <f t="shared" si="273"/>
        <v>596473179.59000003</v>
      </c>
      <c r="AS220" s="48">
        <f t="shared" si="273"/>
        <v>69028317.280000001</v>
      </c>
      <c r="AT220" s="48">
        <f t="shared" si="273"/>
        <v>21133963.199999999</v>
      </c>
      <c r="AU220" s="48">
        <f t="shared" si="273"/>
        <v>3463722.64</v>
      </c>
      <c r="AV220" s="48">
        <f t="shared" si="273"/>
        <v>3947074.47</v>
      </c>
      <c r="AW220" s="48">
        <f t="shared" si="273"/>
        <v>3394478.58</v>
      </c>
      <c r="AX220" s="48">
        <f t="shared" si="273"/>
        <v>1025390.38</v>
      </c>
      <c r="AY220" s="48">
        <f t="shared" si="273"/>
        <v>4933746.1900000004</v>
      </c>
      <c r="AZ220" s="48">
        <f t="shared" si="273"/>
        <v>111227489.34</v>
      </c>
      <c r="BA220" s="48">
        <f t="shared" si="273"/>
        <v>82772801.590000004</v>
      </c>
      <c r="BB220" s="48">
        <f t="shared" si="273"/>
        <v>72782923.920000002</v>
      </c>
      <c r="BC220" s="48">
        <f t="shared" si="273"/>
        <v>272759022.05000001</v>
      </c>
      <c r="BD220" s="48">
        <f t="shared" si="273"/>
        <v>46081252.399999999</v>
      </c>
      <c r="BE220" s="48">
        <f t="shared" si="273"/>
        <v>13853098.699999999</v>
      </c>
      <c r="BF220" s="48">
        <f t="shared" si="273"/>
        <v>229229244.96000001</v>
      </c>
      <c r="BG220" s="48">
        <f t="shared" si="273"/>
        <v>10611408.470000001</v>
      </c>
      <c r="BH220" s="48">
        <f t="shared" si="273"/>
        <v>6374377.6900000004</v>
      </c>
      <c r="BI220" s="48">
        <f t="shared" si="273"/>
        <v>3458089.33</v>
      </c>
      <c r="BJ220" s="48">
        <f t="shared" si="273"/>
        <v>59940958.740000002</v>
      </c>
      <c r="BK220" s="48">
        <f t="shared" si="273"/>
        <v>230422761.44999999</v>
      </c>
      <c r="BL220" s="48">
        <f t="shared" si="273"/>
        <v>3124768.58</v>
      </c>
      <c r="BM220" s="48">
        <f t="shared" si="273"/>
        <v>3702897.94</v>
      </c>
      <c r="BN220" s="48">
        <f t="shared" si="273"/>
        <v>32499247.960000001</v>
      </c>
      <c r="BO220" s="48">
        <f t="shared" ref="BO220:DZ220" si="274">+BO196</f>
        <v>12641677.939999999</v>
      </c>
      <c r="BP220" s="48">
        <f t="shared" si="274"/>
        <v>3111567.05</v>
      </c>
      <c r="BQ220" s="48">
        <f t="shared" si="274"/>
        <v>60133937.950000003</v>
      </c>
      <c r="BR220" s="48">
        <f t="shared" si="274"/>
        <v>43060333.82</v>
      </c>
      <c r="BS220" s="48">
        <f t="shared" si="274"/>
        <v>12017839.199999999</v>
      </c>
      <c r="BT220" s="48">
        <f t="shared" si="274"/>
        <v>4853423.34</v>
      </c>
      <c r="BU220" s="48">
        <f t="shared" si="274"/>
        <v>4811761.88</v>
      </c>
      <c r="BV220" s="48">
        <f t="shared" si="274"/>
        <v>12687808.380000001</v>
      </c>
      <c r="BW220" s="48">
        <f t="shared" si="274"/>
        <v>19150731.16</v>
      </c>
      <c r="BX220" s="48">
        <f t="shared" si="274"/>
        <v>1713431.64</v>
      </c>
      <c r="BY220" s="48">
        <f t="shared" si="274"/>
        <v>5407891.2199999997</v>
      </c>
      <c r="BZ220" s="48">
        <f t="shared" si="274"/>
        <v>2995161.77</v>
      </c>
      <c r="CA220" s="48">
        <f t="shared" si="274"/>
        <v>2737142.54</v>
      </c>
      <c r="CB220" s="48">
        <f t="shared" si="274"/>
        <v>747444476.22000003</v>
      </c>
      <c r="CC220" s="48">
        <f t="shared" si="274"/>
        <v>2609559.23</v>
      </c>
      <c r="CD220" s="48">
        <f t="shared" si="274"/>
        <v>994564.52</v>
      </c>
      <c r="CE220" s="48">
        <f t="shared" si="274"/>
        <v>2438334.25</v>
      </c>
      <c r="CF220" s="48">
        <f t="shared" si="274"/>
        <v>1897261.73</v>
      </c>
      <c r="CG220" s="48">
        <f t="shared" si="274"/>
        <v>3059667.76</v>
      </c>
      <c r="CH220" s="48">
        <f t="shared" si="274"/>
        <v>1840070.42</v>
      </c>
      <c r="CI220" s="48">
        <f t="shared" si="274"/>
        <v>7109255.5499999998</v>
      </c>
      <c r="CJ220" s="48">
        <f t="shared" si="274"/>
        <v>9868104.0199999996</v>
      </c>
      <c r="CK220" s="48">
        <f t="shared" si="274"/>
        <v>53319327.159999996</v>
      </c>
      <c r="CL220" s="48">
        <f t="shared" si="274"/>
        <v>13909773.550000001</v>
      </c>
      <c r="CM220" s="48">
        <f t="shared" si="274"/>
        <v>8821899.7400000002</v>
      </c>
      <c r="CN220" s="48">
        <f t="shared" si="274"/>
        <v>284244152.63</v>
      </c>
      <c r="CO220" s="48">
        <f t="shared" si="274"/>
        <v>137630311.30000001</v>
      </c>
      <c r="CP220" s="48">
        <f t="shared" si="274"/>
        <v>10606347.289999999</v>
      </c>
      <c r="CQ220" s="48">
        <f t="shared" si="274"/>
        <v>9855205.6799999997</v>
      </c>
      <c r="CR220" s="48">
        <f t="shared" si="274"/>
        <v>2809105.99</v>
      </c>
      <c r="CS220" s="48">
        <f t="shared" si="274"/>
        <v>4058024.84</v>
      </c>
      <c r="CT220" s="48">
        <f t="shared" si="274"/>
        <v>1917516.5</v>
      </c>
      <c r="CU220" s="48">
        <f t="shared" si="274"/>
        <v>4190877.92</v>
      </c>
      <c r="CV220" s="48">
        <f t="shared" si="274"/>
        <v>899543.77</v>
      </c>
      <c r="CW220" s="48">
        <f t="shared" si="274"/>
        <v>2900976.26</v>
      </c>
      <c r="CX220" s="48">
        <f t="shared" si="274"/>
        <v>4995271.13</v>
      </c>
      <c r="CY220" s="48">
        <f t="shared" si="274"/>
        <v>969980.56</v>
      </c>
      <c r="CZ220" s="48">
        <f t="shared" si="274"/>
        <v>19882442.989999998</v>
      </c>
      <c r="DA220" s="48">
        <f t="shared" si="274"/>
        <v>2872825.74</v>
      </c>
      <c r="DB220" s="48">
        <f t="shared" si="274"/>
        <v>3799325.08</v>
      </c>
      <c r="DC220" s="48">
        <f t="shared" si="274"/>
        <v>2513908.5099999998</v>
      </c>
      <c r="DD220" s="48">
        <f t="shared" si="274"/>
        <v>2653493.64</v>
      </c>
      <c r="DE220" s="48">
        <f t="shared" si="274"/>
        <v>4524278.75</v>
      </c>
      <c r="DF220" s="48">
        <f t="shared" si="274"/>
        <v>195526755.83000001</v>
      </c>
      <c r="DG220" s="48">
        <f t="shared" si="274"/>
        <v>1689826.04</v>
      </c>
      <c r="DH220" s="48">
        <f t="shared" si="274"/>
        <v>19241471.870000001</v>
      </c>
      <c r="DI220" s="48">
        <f t="shared" si="274"/>
        <v>25048301.460000001</v>
      </c>
      <c r="DJ220" s="48">
        <f t="shared" si="274"/>
        <v>6749545.3700000001</v>
      </c>
      <c r="DK220" s="48">
        <f t="shared" si="274"/>
        <v>4889209.2699999996</v>
      </c>
      <c r="DL220" s="48">
        <f t="shared" si="274"/>
        <v>56092143.859999999</v>
      </c>
      <c r="DM220" s="48">
        <f t="shared" si="274"/>
        <v>3921518.22</v>
      </c>
      <c r="DN220" s="48">
        <f t="shared" si="274"/>
        <v>14148780.35</v>
      </c>
      <c r="DO220" s="48">
        <f t="shared" si="274"/>
        <v>31854010.510000002</v>
      </c>
      <c r="DP220" s="48">
        <f t="shared" si="274"/>
        <v>3088792.95</v>
      </c>
      <c r="DQ220" s="48">
        <f t="shared" si="274"/>
        <v>6627861.3499999996</v>
      </c>
      <c r="DR220" s="48">
        <f t="shared" si="274"/>
        <v>14292155.84</v>
      </c>
      <c r="DS220" s="48">
        <f t="shared" si="274"/>
        <v>8219651.3600000003</v>
      </c>
      <c r="DT220" s="48">
        <f t="shared" si="274"/>
        <v>2397099.73</v>
      </c>
      <c r="DU220" s="48">
        <f t="shared" si="274"/>
        <v>4352085.2300000004</v>
      </c>
      <c r="DV220" s="48">
        <f t="shared" si="274"/>
        <v>3037634.01</v>
      </c>
      <c r="DW220" s="48">
        <f t="shared" si="274"/>
        <v>3995964.76</v>
      </c>
      <c r="DX220" s="48">
        <f t="shared" si="274"/>
        <v>2944669.64</v>
      </c>
      <c r="DY220" s="48">
        <f t="shared" si="274"/>
        <v>4419720.2300000004</v>
      </c>
      <c r="DZ220" s="48">
        <f t="shared" si="274"/>
        <v>8559794.8900000006</v>
      </c>
      <c r="EA220" s="48">
        <f t="shared" ref="EA220:FX220" si="275">+EA196</f>
        <v>6716455.9800000004</v>
      </c>
      <c r="EB220" s="48">
        <f t="shared" si="275"/>
        <v>5839925.5599999996</v>
      </c>
      <c r="EC220" s="48">
        <f t="shared" si="275"/>
        <v>3725803.41</v>
      </c>
      <c r="ED220" s="48">
        <f t="shared" si="275"/>
        <v>20190844.02</v>
      </c>
      <c r="EE220" s="48">
        <f t="shared" si="275"/>
        <v>2856621.45</v>
      </c>
      <c r="EF220" s="48">
        <f t="shared" si="275"/>
        <v>14228655.890000001</v>
      </c>
      <c r="EG220" s="48">
        <f t="shared" si="275"/>
        <v>3426314.35</v>
      </c>
      <c r="EH220" s="48">
        <f t="shared" si="275"/>
        <v>3009082.25</v>
      </c>
      <c r="EI220" s="48">
        <f t="shared" si="275"/>
        <v>155876353.24000001</v>
      </c>
      <c r="EJ220" s="48">
        <f t="shared" si="275"/>
        <v>88104782.290000007</v>
      </c>
      <c r="EK220" s="48">
        <f t="shared" si="275"/>
        <v>6977680.5999999996</v>
      </c>
      <c r="EL220" s="48">
        <f t="shared" si="275"/>
        <v>4778459.5</v>
      </c>
      <c r="EM220" s="48">
        <f t="shared" si="275"/>
        <v>4615447.4400000004</v>
      </c>
      <c r="EN220" s="48">
        <f t="shared" si="275"/>
        <v>10687540.49</v>
      </c>
      <c r="EO220" s="48">
        <f t="shared" si="275"/>
        <v>4097908.17</v>
      </c>
      <c r="EP220" s="48">
        <f t="shared" si="275"/>
        <v>4662721.57</v>
      </c>
      <c r="EQ220" s="48">
        <f t="shared" si="275"/>
        <v>25943583.370000001</v>
      </c>
      <c r="ER220" s="48">
        <f t="shared" si="275"/>
        <v>4175444.51</v>
      </c>
      <c r="ES220" s="48">
        <f t="shared" si="275"/>
        <v>2326055.1</v>
      </c>
      <c r="ET220" s="48">
        <f t="shared" si="275"/>
        <v>3672415.19</v>
      </c>
      <c r="EU220" s="48">
        <f t="shared" si="275"/>
        <v>6879624.4500000002</v>
      </c>
      <c r="EV220" s="48">
        <f t="shared" si="275"/>
        <v>1349013.32</v>
      </c>
      <c r="EW220" s="48">
        <f t="shared" si="275"/>
        <v>11517873.35</v>
      </c>
      <c r="EX220" s="48">
        <f t="shared" si="275"/>
        <v>3146670.07</v>
      </c>
      <c r="EY220" s="48">
        <f t="shared" si="275"/>
        <v>5037042.84</v>
      </c>
      <c r="EZ220" s="48">
        <f t="shared" si="275"/>
        <v>2304761.04</v>
      </c>
      <c r="FA220" s="48">
        <f t="shared" si="275"/>
        <v>34306344.530000001</v>
      </c>
      <c r="FB220" s="48">
        <f t="shared" si="275"/>
        <v>4508963.13</v>
      </c>
      <c r="FC220" s="48">
        <f t="shared" si="275"/>
        <v>20575473.91</v>
      </c>
      <c r="FD220" s="48">
        <f t="shared" si="275"/>
        <v>4292892.49</v>
      </c>
      <c r="FE220" s="48">
        <f t="shared" si="275"/>
        <v>1883700.14</v>
      </c>
      <c r="FF220" s="48">
        <f t="shared" si="275"/>
        <v>3186959.29</v>
      </c>
      <c r="FG220" s="48">
        <f t="shared" si="275"/>
        <v>2086015.89</v>
      </c>
      <c r="FH220" s="48">
        <f t="shared" si="275"/>
        <v>1685528.81</v>
      </c>
      <c r="FI220" s="48">
        <f t="shared" si="275"/>
        <v>17416221.559999999</v>
      </c>
      <c r="FJ220" s="48">
        <f t="shared" si="275"/>
        <v>18192314.550000001</v>
      </c>
      <c r="FK220" s="48">
        <f t="shared" si="275"/>
        <v>22238314.620000001</v>
      </c>
      <c r="FL220" s="48">
        <f t="shared" si="275"/>
        <v>65928854.829999998</v>
      </c>
      <c r="FM220" s="48">
        <f t="shared" si="275"/>
        <v>35348665.609999999</v>
      </c>
      <c r="FN220" s="48">
        <f t="shared" si="275"/>
        <v>205401855.58000001</v>
      </c>
      <c r="FO220" s="48">
        <f t="shared" si="275"/>
        <v>10920488.26</v>
      </c>
      <c r="FP220" s="48">
        <f t="shared" si="275"/>
        <v>22994598.510000002</v>
      </c>
      <c r="FQ220" s="48">
        <f t="shared" si="275"/>
        <v>9254790.2400000002</v>
      </c>
      <c r="FR220" s="48">
        <f t="shared" si="275"/>
        <v>2745598.68</v>
      </c>
      <c r="FS220" s="48">
        <f t="shared" si="275"/>
        <v>3003975</v>
      </c>
      <c r="FT220" s="49">
        <f t="shared" si="275"/>
        <v>1444219.55</v>
      </c>
      <c r="FU220" s="48">
        <f t="shared" si="275"/>
        <v>8535796.5199999996</v>
      </c>
      <c r="FV220" s="48">
        <f t="shared" si="275"/>
        <v>7237872.8899999997</v>
      </c>
      <c r="FW220" s="48">
        <f t="shared" si="275"/>
        <v>3033866.95</v>
      </c>
      <c r="FX220" s="48">
        <f t="shared" si="275"/>
        <v>1218336.52</v>
      </c>
      <c r="FY220" s="48"/>
      <c r="FZ220" s="48">
        <f>SUM(C220:FX220)</f>
        <v>8308620092.5000038</v>
      </c>
      <c r="GA220" s="48"/>
      <c r="GB220" s="48"/>
      <c r="GC220" s="48"/>
      <c r="GD220" s="48"/>
      <c r="GE220" s="4"/>
      <c r="GF220" s="4"/>
      <c r="GG220" s="4"/>
      <c r="GH220" s="4"/>
      <c r="GI220" s="4"/>
      <c r="GJ220" s="4"/>
      <c r="GK220" s="4"/>
      <c r="GL220" s="4"/>
      <c r="GM220" s="4"/>
    </row>
    <row r="221" spans="1:195" x14ac:dyDescent="0.25">
      <c r="A221" s="136" t="s">
        <v>580</v>
      </c>
      <c r="B221" s="137" t="s">
        <v>555</v>
      </c>
      <c r="C221" s="48">
        <f t="shared" ref="C221:BN221" si="276">MIN(C216,C220)</f>
        <v>80984919.069999993</v>
      </c>
      <c r="D221" s="48">
        <f t="shared" si="276"/>
        <v>384553991.43000001</v>
      </c>
      <c r="E221" s="48">
        <f t="shared" si="276"/>
        <v>72869587.430000007</v>
      </c>
      <c r="F221" s="48">
        <f t="shared" si="276"/>
        <v>181194493.92999998</v>
      </c>
      <c r="G221" s="48">
        <f t="shared" si="276"/>
        <v>10050580.74</v>
      </c>
      <c r="H221" s="48">
        <f t="shared" si="276"/>
        <v>10014585.43</v>
      </c>
      <c r="I221" s="48">
        <f t="shared" si="276"/>
        <v>97662252.489999995</v>
      </c>
      <c r="J221" s="48">
        <f t="shared" si="276"/>
        <v>22540633.870000001</v>
      </c>
      <c r="K221" s="48">
        <f t="shared" si="276"/>
        <v>3571755.89</v>
      </c>
      <c r="L221" s="48">
        <f t="shared" si="276"/>
        <v>24657993</v>
      </c>
      <c r="M221" s="48">
        <f t="shared" si="276"/>
        <v>14396153.869999999</v>
      </c>
      <c r="N221" s="48">
        <f t="shared" si="276"/>
        <v>510835569.98000002</v>
      </c>
      <c r="O221" s="48">
        <f t="shared" si="276"/>
        <v>130318957.76000001</v>
      </c>
      <c r="P221" s="48">
        <f t="shared" si="276"/>
        <v>3441037.02</v>
      </c>
      <c r="Q221" s="48">
        <f t="shared" si="276"/>
        <v>386185640.74000001</v>
      </c>
      <c r="R221" s="48">
        <f t="shared" si="276"/>
        <v>19373824.02</v>
      </c>
      <c r="S221" s="48">
        <f t="shared" si="276"/>
        <v>16416305.040000001</v>
      </c>
      <c r="T221" s="48">
        <f t="shared" si="276"/>
        <v>2361938.84</v>
      </c>
      <c r="U221" s="48">
        <f t="shared" si="276"/>
        <v>1045446.21</v>
      </c>
      <c r="V221" s="48">
        <f t="shared" si="276"/>
        <v>3543420.17</v>
      </c>
      <c r="W221" s="48">
        <f t="shared" si="276"/>
        <v>954422.6</v>
      </c>
      <c r="X221" s="48">
        <f t="shared" si="276"/>
        <v>942666.21</v>
      </c>
      <c r="Y221" s="48">
        <f t="shared" si="276"/>
        <v>22845389.870000001</v>
      </c>
      <c r="Z221" s="48">
        <f t="shared" si="276"/>
        <v>3104524.38</v>
      </c>
      <c r="AA221" s="48">
        <f t="shared" si="276"/>
        <v>283270959.10000002</v>
      </c>
      <c r="AB221" s="48">
        <f t="shared" si="276"/>
        <v>275643267.88</v>
      </c>
      <c r="AC221" s="48">
        <f t="shared" si="276"/>
        <v>9739677.2899999991</v>
      </c>
      <c r="AD221" s="48">
        <f t="shared" si="276"/>
        <v>12114877.689999999</v>
      </c>
      <c r="AE221" s="48">
        <f t="shared" si="276"/>
        <v>1720315.96</v>
      </c>
      <c r="AF221" s="48">
        <f t="shared" si="276"/>
        <v>2745089.74</v>
      </c>
      <c r="AG221" s="48">
        <f t="shared" si="276"/>
        <v>7208091.3899999997</v>
      </c>
      <c r="AH221" s="48">
        <f t="shared" si="276"/>
        <v>9993953.9000000004</v>
      </c>
      <c r="AI221" s="48">
        <f t="shared" si="276"/>
        <v>4030482.79</v>
      </c>
      <c r="AJ221" s="48">
        <f t="shared" si="276"/>
        <v>2656523.35</v>
      </c>
      <c r="AK221" s="48">
        <f t="shared" si="276"/>
        <v>3161138.9</v>
      </c>
      <c r="AL221" s="48">
        <f t="shared" si="276"/>
        <v>3546931.36</v>
      </c>
      <c r="AM221" s="48">
        <f t="shared" si="276"/>
        <v>4789739.1399999997</v>
      </c>
      <c r="AN221" s="48">
        <f t="shared" si="276"/>
        <v>4414640.1900000004</v>
      </c>
      <c r="AO221" s="48">
        <f t="shared" si="276"/>
        <v>43088149.369999997</v>
      </c>
      <c r="AP221" s="48">
        <f t="shared" si="276"/>
        <v>866835278.72000003</v>
      </c>
      <c r="AQ221" s="48">
        <f t="shared" si="276"/>
        <v>3281178.73</v>
      </c>
      <c r="AR221" s="48">
        <f t="shared" si="276"/>
        <v>596473179.59000003</v>
      </c>
      <c r="AS221" s="48">
        <f t="shared" si="276"/>
        <v>67763457.810000002</v>
      </c>
      <c r="AT221" s="48">
        <f t="shared" si="276"/>
        <v>21133963.199999999</v>
      </c>
      <c r="AU221" s="48">
        <f t="shared" si="276"/>
        <v>3463722.64</v>
      </c>
      <c r="AV221" s="48">
        <f t="shared" si="276"/>
        <v>3947074.47</v>
      </c>
      <c r="AW221" s="48">
        <f t="shared" si="276"/>
        <v>3394478.58</v>
      </c>
      <c r="AX221" s="48">
        <f t="shared" si="276"/>
        <v>1025390.38</v>
      </c>
      <c r="AY221" s="48">
        <f t="shared" si="276"/>
        <v>4933746.1900000004</v>
      </c>
      <c r="AZ221" s="48">
        <f t="shared" si="276"/>
        <v>111227489.34</v>
      </c>
      <c r="BA221" s="48">
        <f t="shared" si="276"/>
        <v>82772801.590000004</v>
      </c>
      <c r="BB221" s="48">
        <f t="shared" si="276"/>
        <v>72782923.920000002</v>
      </c>
      <c r="BC221" s="48">
        <f t="shared" si="276"/>
        <v>272759022.05000001</v>
      </c>
      <c r="BD221" s="48">
        <f t="shared" si="276"/>
        <v>46081252.399999999</v>
      </c>
      <c r="BE221" s="48">
        <f t="shared" si="276"/>
        <v>13572582.33</v>
      </c>
      <c r="BF221" s="48">
        <f t="shared" si="276"/>
        <v>229229244.96000001</v>
      </c>
      <c r="BG221" s="48">
        <f t="shared" si="276"/>
        <v>10611408.470000001</v>
      </c>
      <c r="BH221" s="48">
        <f t="shared" si="276"/>
        <v>6374377.6900000004</v>
      </c>
      <c r="BI221" s="48">
        <f t="shared" si="276"/>
        <v>3458089.33</v>
      </c>
      <c r="BJ221" s="48">
        <f t="shared" si="276"/>
        <v>58796472.659999996</v>
      </c>
      <c r="BK221" s="48">
        <f t="shared" si="276"/>
        <v>230422761.44999999</v>
      </c>
      <c r="BL221" s="48">
        <f t="shared" si="276"/>
        <v>3124768.58</v>
      </c>
      <c r="BM221" s="48">
        <f t="shared" si="276"/>
        <v>3656244.57</v>
      </c>
      <c r="BN221" s="48">
        <f t="shared" si="276"/>
        <v>32499247.960000001</v>
      </c>
      <c r="BO221" s="48">
        <f t="shared" ref="BO221:DZ221" si="277">MIN(BO216,BO220)</f>
        <v>12641677.939999999</v>
      </c>
      <c r="BP221" s="48">
        <f t="shared" si="277"/>
        <v>3111567.05</v>
      </c>
      <c r="BQ221" s="48">
        <f t="shared" si="277"/>
        <v>60133937.950000003</v>
      </c>
      <c r="BR221" s="48">
        <f t="shared" si="277"/>
        <v>43060333.82</v>
      </c>
      <c r="BS221" s="48">
        <f t="shared" si="277"/>
        <v>12017839.199999999</v>
      </c>
      <c r="BT221" s="48">
        <f t="shared" si="277"/>
        <v>4853423.34</v>
      </c>
      <c r="BU221" s="48">
        <f t="shared" si="277"/>
        <v>4811761.88</v>
      </c>
      <c r="BV221" s="48">
        <f t="shared" si="277"/>
        <v>12507049.77</v>
      </c>
      <c r="BW221" s="48">
        <f t="shared" si="277"/>
        <v>19085297.050000001</v>
      </c>
      <c r="BX221" s="48">
        <f t="shared" si="277"/>
        <v>1713431.64</v>
      </c>
      <c r="BY221" s="48">
        <f t="shared" si="277"/>
        <v>5407891.2199999997</v>
      </c>
      <c r="BZ221" s="48">
        <f t="shared" si="277"/>
        <v>2995161.77</v>
      </c>
      <c r="CA221" s="48">
        <f t="shared" si="277"/>
        <v>2737142.54</v>
      </c>
      <c r="CB221" s="48">
        <f t="shared" si="277"/>
        <v>747444476.22000003</v>
      </c>
      <c r="CC221" s="48">
        <f t="shared" si="277"/>
        <v>2609559.23</v>
      </c>
      <c r="CD221" s="48">
        <f t="shared" si="277"/>
        <v>994564.52</v>
      </c>
      <c r="CE221" s="48">
        <f t="shared" si="277"/>
        <v>2438334.25</v>
      </c>
      <c r="CF221" s="48">
        <f t="shared" si="277"/>
        <v>1897261.73</v>
      </c>
      <c r="CG221" s="48">
        <f t="shared" si="277"/>
        <v>3042295.4</v>
      </c>
      <c r="CH221" s="48">
        <f t="shared" si="277"/>
        <v>1840070.42</v>
      </c>
      <c r="CI221" s="48">
        <f t="shared" si="277"/>
        <v>7051369.3599999994</v>
      </c>
      <c r="CJ221" s="48">
        <f t="shared" si="277"/>
        <v>9868104.0199999996</v>
      </c>
      <c r="CK221" s="48">
        <f t="shared" si="277"/>
        <v>53319327.159999996</v>
      </c>
      <c r="CL221" s="48">
        <f t="shared" si="277"/>
        <v>13813478.92</v>
      </c>
      <c r="CM221" s="48">
        <f t="shared" si="277"/>
        <v>8821899.7400000002</v>
      </c>
      <c r="CN221" s="48">
        <f t="shared" si="277"/>
        <v>284244152.63</v>
      </c>
      <c r="CO221" s="48">
        <f t="shared" si="277"/>
        <v>137630311.30000001</v>
      </c>
      <c r="CP221" s="48">
        <f t="shared" si="277"/>
        <v>10606347.289999999</v>
      </c>
      <c r="CQ221" s="48">
        <f t="shared" si="277"/>
        <v>9794420.1600000001</v>
      </c>
      <c r="CR221" s="48">
        <f t="shared" si="277"/>
        <v>2809105.99</v>
      </c>
      <c r="CS221" s="48">
        <f t="shared" si="277"/>
        <v>4058024.84</v>
      </c>
      <c r="CT221" s="48">
        <f t="shared" si="277"/>
        <v>1917516.5</v>
      </c>
      <c r="CU221" s="48">
        <f t="shared" si="277"/>
        <v>4020615.2800000003</v>
      </c>
      <c r="CV221" s="48">
        <f t="shared" si="277"/>
        <v>899543.77</v>
      </c>
      <c r="CW221" s="48">
        <f t="shared" si="277"/>
        <v>2900976.26</v>
      </c>
      <c r="CX221" s="48">
        <f t="shared" si="277"/>
        <v>4995271.13</v>
      </c>
      <c r="CY221" s="48">
        <f t="shared" si="277"/>
        <v>965127.58000000007</v>
      </c>
      <c r="CZ221" s="48">
        <f t="shared" si="277"/>
        <v>19593081.380000003</v>
      </c>
      <c r="DA221" s="48">
        <f t="shared" si="277"/>
        <v>2872825.74</v>
      </c>
      <c r="DB221" s="48">
        <f t="shared" si="277"/>
        <v>3775612.93</v>
      </c>
      <c r="DC221" s="48">
        <f t="shared" si="277"/>
        <v>2513860.1799999997</v>
      </c>
      <c r="DD221" s="48">
        <f t="shared" si="277"/>
        <v>2630188.2000000002</v>
      </c>
      <c r="DE221" s="48">
        <f t="shared" si="277"/>
        <v>4524278.75</v>
      </c>
      <c r="DF221" s="48">
        <f t="shared" si="277"/>
        <v>195526755.83000001</v>
      </c>
      <c r="DG221" s="48">
        <f t="shared" si="277"/>
        <v>1650013.46</v>
      </c>
      <c r="DH221" s="48">
        <f t="shared" si="277"/>
        <v>18968435.52</v>
      </c>
      <c r="DI221" s="48">
        <f t="shared" si="277"/>
        <v>25048301.460000001</v>
      </c>
      <c r="DJ221" s="48">
        <f t="shared" si="277"/>
        <v>6749545.3700000001</v>
      </c>
      <c r="DK221" s="48">
        <f t="shared" si="277"/>
        <v>4889209.2699999996</v>
      </c>
      <c r="DL221" s="48">
        <f t="shared" si="277"/>
        <v>56092143.859999999</v>
      </c>
      <c r="DM221" s="48">
        <f t="shared" si="277"/>
        <v>3816685.96</v>
      </c>
      <c r="DN221" s="48">
        <f t="shared" si="277"/>
        <v>14106347.809999999</v>
      </c>
      <c r="DO221" s="48">
        <f t="shared" si="277"/>
        <v>31854010.510000002</v>
      </c>
      <c r="DP221" s="48">
        <f t="shared" si="277"/>
        <v>3088792.95</v>
      </c>
      <c r="DQ221" s="48">
        <f t="shared" si="277"/>
        <v>6627861.3499999996</v>
      </c>
      <c r="DR221" s="48">
        <f t="shared" si="277"/>
        <v>14292155.84</v>
      </c>
      <c r="DS221" s="48">
        <f t="shared" si="277"/>
        <v>8219651.3600000003</v>
      </c>
      <c r="DT221" s="48">
        <f t="shared" si="277"/>
        <v>2397099.73</v>
      </c>
      <c r="DU221" s="48">
        <f t="shared" si="277"/>
        <v>4330850.5199999996</v>
      </c>
      <c r="DV221" s="48">
        <f t="shared" si="277"/>
        <v>3037634.01</v>
      </c>
      <c r="DW221" s="48">
        <f t="shared" si="277"/>
        <v>3995964.76</v>
      </c>
      <c r="DX221" s="48">
        <f t="shared" si="277"/>
        <v>2944669.64</v>
      </c>
      <c r="DY221" s="48">
        <f t="shared" si="277"/>
        <v>4315978.0199999996</v>
      </c>
      <c r="DZ221" s="48">
        <f t="shared" si="277"/>
        <v>8559794.8900000006</v>
      </c>
      <c r="EA221" s="48">
        <f t="shared" ref="EA221:FX221" si="278">MIN(EA216,EA220)</f>
        <v>6716455.9800000004</v>
      </c>
      <c r="EB221" s="48">
        <f t="shared" si="278"/>
        <v>5839925.5599999996</v>
      </c>
      <c r="EC221" s="48">
        <f t="shared" si="278"/>
        <v>3670045.54</v>
      </c>
      <c r="ED221" s="48">
        <f t="shared" si="278"/>
        <v>20174027.369999997</v>
      </c>
      <c r="EE221" s="48">
        <f t="shared" si="278"/>
        <v>2856621.45</v>
      </c>
      <c r="EF221" s="48">
        <f t="shared" si="278"/>
        <v>14228655.890000001</v>
      </c>
      <c r="EG221" s="48">
        <f t="shared" si="278"/>
        <v>3426314.35</v>
      </c>
      <c r="EH221" s="48">
        <f t="shared" si="278"/>
        <v>3009082.25</v>
      </c>
      <c r="EI221" s="48">
        <f t="shared" si="278"/>
        <v>155876353.24000001</v>
      </c>
      <c r="EJ221" s="48">
        <f t="shared" si="278"/>
        <v>88104782.290000007</v>
      </c>
      <c r="EK221" s="48">
        <f t="shared" si="278"/>
        <v>6952189.4900000002</v>
      </c>
      <c r="EL221" s="48">
        <f t="shared" si="278"/>
        <v>4778459.5</v>
      </c>
      <c r="EM221" s="48">
        <f t="shared" si="278"/>
        <v>4615447.4400000004</v>
      </c>
      <c r="EN221" s="48">
        <f t="shared" si="278"/>
        <v>10687540.49</v>
      </c>
      <c r="EO221" s="48">
        <f t="shared" si="278"/>
        <v>4097908.17</v>
      </c>
      <c r="EP221" s="48">
        <f t="shared" si="278"/>
        <v>4662721.57</v>
      </c>
      <c r="EQ221" s="48">
        <f t="shared" si="278"/>
        <v>25838995.129999999</v>
      </c>
      <c r="ER221" s="48">
        <f t="shared" si="278"/>
        <v>4175444.51</v>
      </c>
      <c r="ES221" s="48">
        <f t="shared" si="278"/>
        <v>2326055.1</v>
      </c>
      <c r="ET221" s="48">
        <f t="shared" si="278"/>
        <v>3672415.19</v>
      </c>
      <c r="EU221" s="48">
        <f t="shared" si="278"/>
        <v>6709578.4800000004</v>
      </c>
      <c r="EV221" s="48">
        <f t="shared" si="278"/>
        <v>1349013.32</v>
      </c>
      <c r="EW221" s="48">
        <f t="shared" si="278"/>
        <v>11359603.27</v>
      </c>
      <c r="EX221" s="48">
        <f t="shared" si="278"/>
        <v>3146670.07</v>
      </c>
      <c r="EY221" s="48">
        <f t="shared" si="278"/>
        <v>5037042.84</v>
      </c>
      <c r="EZ221" s="48">
        <f t="shared" si="278"/>
        <v>2304761.04</v>
      </c>
      <c r="FA221" s="48">
        <f t="shared" si="278"/>
        <v>34143166.660000004</v>
      </c>
      <c r="FB221" s="48">
        <f t="shared" si="278"/>
        <v>4405203.5600000005</v>
      </c>
      <c r="FC221" s="48">
        <f t="shared" si="278"/>
        <v>20517584.539999999</v>
      </c>
      <c r="FD221" s="48">
        <f t="shared" si="278"/>
        <v>4292892.49</v>
      </c>
      <c r="FE221" s="48">
        <f t="shared" si="278"/>
        <v>1883700.14</v>
      </c>
      <c r="FF221" s="48">
        <f t="shared" si="278"/>
        <v>3186959.29</v>
      </c>
      <c r="FG221" s="48">
        <f t="shared" si="278"/>
        <v>2086015.89</v>
      </c>
      <c r="FH221" s="48">
        <f t="shared" si="278"/>
        <v>1685528.81</v>
      </c>
      <c r="FI221" s="48">
        <f t="shared" si="278"/>
        <v>17416221.559999999</v>
      </c>
      <c r="FJ221" s="48">
        <f t="shared" si="278"/>
        <v>18192314.550000001</v>
      </c>
      <c r="FK221" s="48">
        <f t="shared" si="278"/>
        <v>22238314.620000001</v>
      </c>
      <c r="FL221" s="48">
        <f t="shared" si="278"/>
        <v>65928854.829999998</v>
      </c>
      <c r="FM221" s="48">
        <f t="shared" si="278"/>
        <v>35163525.43</v>
      </c>
      <c r="FN221" s="48">
        <f t="shared" si="278"/>
        <v>205401855.58000001</v>
      </c>
      <c r="FO221" s="48">
        <f t="shared" si="278"/>
        <v>10920488.26</v>
      </c>
      <c r="FP221" s="48">
        <f t="shared" si="278"/>
        <v>22148636.719999999</v>
      </c>
      <c r="FQ221" s="48">
        <f t="shared" si="278"/>
        <v>9254790.2400000002</v>
      </c>
      <c r="FR221" s="48">
        <f t="shared" si="278"/>
        <v>2745598.68</v>
      </c>
      <c r="FS221" s="48">
        <f t="shared" si="278"/>
        <v>3003975</v>
      </c>
      <c r="FT221" s="48">
        <f t="shared" si="278"/>
        <v>1425828.76</v>
      </c>
      <c r="FU221" s="48">
        <f t="shared" si="278"/>
        <v>8535796.5199999996</v>
      </c>
      <c r="FV221" s="48">
        <f t="shared" si="278"/>
        <v>7237872.8899999997</v>
      </c>
      <c r="FW221" s="48">
        <f t="shared" si="278"/>
        <v>3026166.45</v>
      </c>
      <c r="FX221" s="48">
        <f t="shared" si="278"/>
        <v>1218336.52</v>
      </c>
      <c r="FY221" s="48"/>
      <c r="FZ221" s="48">
        <f>SUM(C221:FX221)</f>
        <v>8292766241.3400049</v>
      </c>
      <c r="GA221" s="48"/>
      <c r="GB221" s="48"/>
      <c r="GC221" s="48"/>
      <c r="GD221" s="48"/>
      <c r="GE221" s="4"/>
      <c r="GF221" s="4"/>
      <c r="GG221" s="4"/>
      <c r="GH221" s="4"/>
      <c r="GI221" s="4"/>
      <c r="GJ221" s="4"/>
      <c r="GK221" s="4"/>
      <c r="GL221" s="4"/>
      <c r="GM221" s="4"/>
    </row>
    <row r="222" spans="1:195" x14ac:dyDescent="0.25">
      <c r="A222" s="6"/>
      <c r="B222" s="13" t="s">
        <v>581</v>
      </c>
      <c r="C222" s="48"/>
      <c r="D222" s="48"/>
      <c r="E222" s="48"/>
      <c r="F222" s="48"/>
      <c r="G222" s="48"/>
      <c r="H222" s="48"/>
      <c r="I222" s="48"/>
      <c r="J222" s="48"/>
      <c r="K222" s="48"/>
      <c r="L222" s="48"/>
      <c r="M222" s="48"/>
      <c r="N222" s="48"/>
      <c r="O222" s="48"/>
      <c r="P222" s="48"/>
      <c r="Q222" s="48"/>
      <c r="R222" s="48"/>
      <c r="S222" s="48"/>
      <c r="T222" s="48"/>
      <c r="U222" s="48"/>
      <c r="V222" s="48"/>
      <c r="W222" s="49"/>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c r="EK222" s="48"/>
      <c r="EL222" s="48"/>
      <c r="EM222" s="48"/>
      <c r="EN222" s="48"/>
      <c r="EO222" s="48"/>
      <c r="EP222" s="48"/>
      <c r="EQ222" s="48"/>
      <c r="ER222" s="48"/>
      <c r="ES222" s="48"/>
      <c r="ET222" s="48"/>
      <c r="EU222" s="48"/>
      <c r="EV222" s="48"/>
      <c r="EW222" s="48"/>
      <c r="EX222" s="48"/>
      <c r="EY222" s="48"/>
      <c r="EZ222" s="48"/>
      <c r="FA222" s="48"/>
      <c r="FB222" s="48"/>
      <c r="FC222" s="48"/>
      <c r="FD222" s="48"/>
      <c r="FE222" s="48"/>
      <c r="FF222" s="48"/>
      <c r="FG222" s="48"/>
      <c r="FH222" s="48"/>
      <c r="FI222" s="48"/>
      <c r="FJ222" s="48"/>
      <c r="FK222" s="48"/>
      <c r="FL222" s="48"/>
      <c r="FM222" s="48"/>
      <c r="FN222" s="48"/>
      <c r="FO222" s="48"/>
      <c r="FP222" s="48"/>
      <c r="FQ222" s="48"/>
      <c r="FR222" s="48"/>
      <c r="FS222" s="48"/>
      <c r="FT222" s="49"/>
      <c r="FU222" s="48"/>
      <c r="FV222" s="48"/>
      <c r="FW222" s="48"/>
      <c r="FX222" s="48"/>
      <c r="FY222" s="48"/>
      <c r="FZ222" s="48"/>
      <c r="GA222" s="48"/>
      <c r="GB222" s="48"/>
      <c r="GC222" s="48"/>
      <c r="GD222" s="48"/>
      <c r="GE222" s="4"/>
      <c r="GF222" s="4"/>
      <c r="GG222" s="4"/>
      <c r="GH222" s="4"/>
      <c r="GI222" s="4"/>
      <c r="GJ222" s="4"/>
      <c r="GK222" s="4"/>
      <c r="GL222" s="4"/>
      <c r="GM222" s="4"/>
    </row>
    <row r="223" spans="1:195" x14ac:dyDescent="0.25">
      <c r="A223" s="2" t="s">
        <v>582</v>
      </c>
      <c r="B223" s="13" t="s">
        <v>583</v>
      </c>
      <c r="C223" s="48">
        <f t="shared" ref="C223:BN223" si="279">ROUND(C221/C103,2)</f>
        <v>9045.06</v>
      </c>
      <c r="D223" s="48">
        <f t="shared" si="279"/>
        <v>9168.64</v>
      </c>
      <c r="E223" s="48">
        <f t="shared" si="279"/>
        <v>9959.9</v>
      </c>
      <c r="F223" s="48">
        <f t="shared" si="279"/>
        <v>9069.52</v>
      </c>
      <c r="G223" s="48">
        <f t="shared" si="279"/>
        <v>9153.5300000000007</v>
      </c>
      <c r="H223" s="48">
        <f t="shared" si="279"/>
        <v>9579.67</v>
      </c>
      <c r="I223" s="48">
        <f t="shared" si="279"/>
        <v>9721.2199999999993</v>
      </c>
      <c r="J223" s="48">
        <f t="shared" si="279"/>
        <v>9146.1299999999992</v>
      </c>
      <c r="K223" s="48">
        <f t="shared" si="279"/>
        <v>12545.68</v>
      </c>
      <c r="L223" s="48">
        <f t="shared" si="279"/>
        <v>9591.19</v>
      </c>
      <c r="M223" s="48">
        <f t="shared" si="279"/>
        <v>10922.73</v>
      </c>
      <c r="N223" s="48">
        <f t="shared" si="279"/>
        <v>9308.6200000000008</v>
      </c>
      <c r="O223" s="48">
        <f t="shared" si="279"/>
        <v>8899.99</v>
      </c>
      <c r="P223" s="48">
        <f t="shared" si="279"/>
        <v>13494.26</v>
      </c>
      <c r="Q223" s="48">
        <f t="shared" si="279"/>
        <v>9624.11</v>
      </c>
      <c r="R223" s="48">
        <f t="shared" si="279"/>
        <v>9061.66</v>
      </c>
      <c r="S223" s="48">
        <f t="shared" si="279"/>
        <v>9479.33</v>
      </c>
      <c r="T223" s="48">
        <f t="shared" si="279"/>
        <v>16199.85</v>
      </c>
      <c r="U223" s="48">
        <f t="shared" si="279"/>
        <v>18503.47</v>
      </c>
      <c r="V223" s="48">
        <f t="shared" si="279"/>
        <v>12197.66</v>
      </c>
      <c r="W223" s="49">
        <f t="shared" si="279"/>
        <v>11710.71</v>
      </c>
      <c r="X223" s="48">
        <f t="shared" si="279"/>
        <v>18853.32</v>
      </c>
      <c r="Y223" s="48">
        <f t="shared" si="279"/>
        <v>9243.91</v>
      </c>
      <c r="Z223" s="48">
        <f t="shared" si="279"/>
        <v>13077.19</v>
      </c>
      <c r="AA223" s="48">
        <f t="shared" si="279"/>
        <v>8987.74</v>
      </c>
      <c r="AB223" s="48">
        <f t="shared" si="279"/>
        <v>9144.61</v>
      </c>
      <c r="AC223" s="48">
        <f t="shared" si="279"/>
        <v>9259.1299999999992</v>
      </c>
      <c r="AD223" s="48">
        <f t="shared" si="279"/>
        <v>8801.2199999999993</v>
      </c>
      <c r="AE223" s="48">
        <f t="shared" si="279"/>
        <v>16734.59</v>
      </c>
      <c r="AF223" s="48">
        <f t="shared" si="279"/>
        <v>14718.98</v>
      </c>
      <c r="AG223" s="48">
        <f t="shared" si="279"/>
        <v>10081.25</v>
      </c>
      <c r="AH223" s="48">
        <f t="shared" si="279"/>
        <v>9036.1200000000008</v>
      </c>
      <c r="AI223" s="48">
        <f t="shared" si="279"/>
        <v>11347.08</v>
      </c>
      <c r="AJ223" s="48">
        <f t="shared" si="279"/>
        <v>15444.9</v>
      </c>
      <c r="AK223" s="48">
        <f t="shared" si="279"/>
        <v>14336.23</v>
      </c>
      <c r="AL223" s="48">
        <f t="shared" si="279"/>
        <v>13021.04</v>
      </c>
      <c r="AM223" s="48">
        <f t="shared" si="279"/>
        <v>10457.950000000001</v>
      </c>
      <c r="AN223" s="48">
        <f t="shared" si="279"/>
        <v>11305.1</v>
      </c>
      <c r="AO223" s="48">
        <f t="shared" si="279"/>
        <v>8977.4500000000007</v>
      </c>
      <c r="AP223" s="48">
        <f t="shared" si="279"/>
        <v>9504.61</v>
      </c>
      <c r="AQ223" s="48">
        <f t="shared" si="279"/>
        <v>14149.11</v>
      </c>
      <c r="AR223" s="48">
        <f t="shared" si="279"/>
        <v>8999.39</v>
      </c>
      <c r="AS223" s="48">
        <f t="shared" si="279"/>
        <v>9701.2800000000007</v>
      </c>
      <c r="AT223" s="48">
        <f t="shared" si="279"/>
        <v>9203.89</v>
      </c>
      <c r="AU223" s="48">
        <f t="shared" si="279"/>
        <v>13916.12</v>
      </c>
      <c r="AV223" s="48">
        <f t="shared" si="279"/>
        <v>12144.84</v>
      </c>
      <c r="AW223" s="48">
        <f t="shared" si="279"/>
        <v>14352.97</v>
      </c>
      <c r="AX223" s="48">
        <f t="shared" si="279"/>
        <v>20507.810000000001</v>
      </c>
      <c r="AY223" s="48">
        <f t="shared" si="279"/>
        <v>10679.1</v>
      </c>
      <c r="AZ223" s="48">
        <f t="shared" si="279"/>
        <v>9507.27</v>
      </c>
      <c r="BA223" s="48">
        <f t="shared" si="279"/>
        <v>8760.14</v>
      </c>
      <c r="BB223" s="48">
        <f t="shared" si="279"/>
        <v>8619.08</v>
      </c>
      <c r="BC223" s="48">
        <f t="shared" si="279"/>
        <v>9184.02</v>
      </c>
      <c r="BD223" s="48">
        <f t="shared" si="279"/>
        <v>8866.5499999999993</v>
      </c>
      <c r="BE223" s="48">
        <f t="shared" si="279"/>
        <v>9521.2800000000007</v>
      </c>
      <c r="BF223" s="48">
        <f t="shared" si="279"/>
        <v>8828.09</v>
      </c>
      <c r="BG223" s="48">
        <f t="shared" si="279"/>
        <v>9691.67</v>
      </c>
      <c r="BH223" s="48">
        <f t="shared" si="279"/>
        <v>9963.08</v>
      </c>
      <c r="BI223" s="48">
        <f t="shared" si="279"/>
        <v>13788.23</v>
      </c>
      <c r="BJ223" s="48">
        <f t="shared" si="279"/>
        <v>8917.34</v>
      </c>
      <c r="BK223" s="48">
        <f t="shared" si="279"/>
        <v>8642.14</v>
      </c>
      <c r="BL223" s="48">
        <f t="shared" si="279"/>
        <v>14670.28</v>
      </c>
      <c r="BM223" s="48">
        <f t="shared" si="279"/>
        <v>12910.47</v>
      </c>
      <c r="BN223" s="48">
        <f t="shared" si="279"/>
        <v>8828.92</v>
      </c>
      <c r="BO223" s="48">
        <f t="shared" ref="BO223:DZ223" si="280">ROUND(BO221/BO103,2)</f>
        <v>9251.14</v>
      </c>
      <c r="BP223" s="48">
        <f t="shared" si="280"/>
        <v>14143.49</v>
      </c>
      <c r="BQ223" s="48">
        <f t="shared" si="280"/>
        <v>9637.93</v>
      </c>
      <c r="BR223" s="48">
        <f t="shared" si="280"/>
        <v>8946.11</v>
      </c>
      <c r="BS223" s="48">
        <f t="shared" si="280"/>
        <v>9186.5499999999993</v>
      </c>
      <c r="BT223" s="48">
        <f t="shared" si="280"/>
        <v>10697.43</v>
      </c>
      <c r="BU223" s="48">
        <f t="shared" si="280"/>
        <v>10851.97</v>
      </c>
      <c r="BV223" s="48">
        <f t="shared" si="280"/>
        <v>9412.2900000000009</v>
      </c>
      <c r="BW223" s="48">
        <f t="shared" si="280"/>
        <v>9219.5</v>
      </c>
      <c r="BX223" s="48">
        <f t="shared" si="280"/>
        <v>19059.310000000001</v>
      </c>
      <c r="BY223" s="48">
        <f t="shared" si="280"/>
        <v>10248.040000000001</v>
      </c>
      <c r="BZ223" s="48">
        <f t="shared" si="280"/>
        <v>14128.12</v>
      </c>
      <c r="CA223" s="48">
        <f t="shared" si="280"/>
        <v>16100.84</v>
      </c>
      <c r="CB223" s="48">
        <f t="shared" si="280"/>
        <v>9082.66</v>
      </c>
      <c r="CC223" s="48">
        <f t="shared" si="280"/>
        <v>14785.04</v>
      </c>
      <c r="CD223" s="48">
        <f t="shared" si="280"/>
        <v>18520.75</v>
      </c>
      <c r="CE223" s="48">
        <f t="shared" si="280"/>
        <v>15491.32</v>
      </c>
      <c r="CF223" s="48">
        <f t="shared" si="280"/>
        <v>15983.67</v>
      </c>
      <c r="CG223" s="48">
        <f t="shared" si="280"/>
        <v>13834.9</v>
      </c>
      <c r="CH223" s="48">
        <f t="shared" si="280"/>
        <v>15931.35</v>
      </c>
      <c r="CI223" s="48">
        <f t="shared" si="280"/>
        <v>9592.39</v>
      </c>
      <c r="CJ223" s="48">
        <f t="shared" si="280"/>
        <v>9373.2000000000007</v>
      </c>
      <c r="CK223" s="48">
        <f t="shared" si="280"/>
        <v>9072.23</v>
      </c>
      <c r="CL223" s="48">
        <f t="shared" si="280"/>
        <v>9650.33</v>
      </c>
      <c r="CM223" s="48">
        <f t="shared" si="280"/>
        <v>10214.08</v>
      </c>
      <c r="CN223" s="48">
        <f t="shared" si="280"/>
        <v>8777.33</v>
      </c>
      <c r="CO223" s="48">
        <f t="shared" si="280"/>
        <v>8795.06</v>
      </c>
      <c r="CP223" s="48">
        <f t="shared" si="280"/>
        <v>9670.27</v>
      </c>
      <c r="CQ223" s="48">
        <f t="shared" si="280"/>
        <v>9868.43</v>
      </c>
      <c r="CR223" s="48">
        <f t="shared" si="280"/>
        <v>14918.25</v>
      </c>
      <c r="CS223" s="48">
        <f t="shared" si="280"/>
        <v>10991.4</v>
      </c>
      <c r="CT223" s="48">
        <f t="shared" si="280"/>
        <v>16587.509999999998</v>
      </c>
      <c r="CU223" s="48">
        <f t="shared" si="280"/>
        <v>8934.7000000000007</v>
      </c>
      <c r="CV223" s="48">
        <f t="shared" si="280"/>
        <v>17990.88</v>
      </c>
      <c r="CW223" s="48">
        <f t="shared" si="280"/>
        <v>14325.81</v>
      </c>
      <c r="CX223" s="48">
        <f t="shared" si="280"/>
        <v>10128.290000000001</v>
      </c>
      <c r="CY223" s="48">
        <f t="shared" si="280"/>
        <v>19302.55</v>
      </c>
      <c r="CZ223" s="48">
        <f t="shared" si="280"/>
        <v>8991.36</v>
      </c>
      <c r="DA223" s="48">
        <f t="shared" si="280"/>
        <v>14479.97</v>
      </c>
      <c r="DB223" s="48">
        <f t="shared" si="280"/>
        <v>12266.45</v>
      </c>
      <c r="DC223" s="48">
        <f t="shared" si="280"/>
        <v>16052.75</v>
      </c>
      <c r="DD223" s="48">
        <f t="shared" si="280"/>
        <v>16126.23</v>
      </c>
      <c r="DE223" s="48">
        <f t="shared" si="280"/>
        <v>10665.44</v>
      </c>
      <c r="DF223" s="48">
        <f t="shared" si="280"/>
        <v>8752.98</v>
      </c>
      <c r="DG223" s="48">
        <f t="shared" si="280"/>
        <v>18539.48</v>
      </c>
      <c r="DH223" s="48">
        <f t="shared" si="280"/>
        <v>8917.51</v>
      </c>
      <c r="DI223" s="48">
        <f t="shared" si="280"/>
        <v>9056.44</v>
      </c>
      <c r="DJ223" s="48">
        <f t="shared" si="280"/>
        <v>10039.48</v>
      </c>
      <c r="DK223" s="48">
        <f t="shared" si="280"/>
        <v>10095.41</v>
      </c>
      <c r="DL223" s="48">
        <f t="shared" si="280"/>
        <v>9308.0499999999993</v>
      </c>
      <c r="DM223" s="48">
        <f t="shared" si="280"/>
        <v>14584.2</v>
      </c>
      <c r="DN223" s="48">
        <f t="shared" si="280"/>
        <v>9579.86</v>
      </c>
      <c r="DO223" s="48">
        <f t="shared" si="280"/>
        <v>9415.91</v>
      </c>
      <c r="DP223" s="48">
        <f t="shared" si="280"/>
        <v>15030.62</v>
      </c>
      <c r="DQ223" s="48">
        <f t="shared" si="280"/>
        <v>9633.52</v>
      </c>
      <c r="DR223" s="48">
        <f t="shared" si="280"/>
        <v>9595.27</v>
      </c>
      <c r="DS223" s="48">
        <f t="shared" si="280"/>
        <v>10263.02</v>
      </c>
      <c r="DT223" s="48">
        <f t="shared" si="280"/>
        <v>14483.99</v>
      </c>
      <c r="DU223" s="48">
        <f t="shared" si="280"/>
        <v>11205.31</v>
      </c>
      <c r="DV223" s="48">
        <f t="shared" si="280"/>
        <v>13826.28</v>
      </c>
      <c r="DW223" s="48">
        <f t="shared" si="280"/>
        <v>11626.32</v>
      </c>
      <c r="DX223" s="48">
        <f t="shared" si="280"/>
        <v>17771.09</v>
      </c>
      <c r="DY223" s="48">
        <f t="shared" si="280"/>
        <v>12949.23</v>
      </c>
      <c r="DZ223" s="48">
        <f t="shared" si="280"/>
        <v>9969.48</v>
      </c>
      <c r="EA223" s="48">
        <f t="shared" ref="EA223:FX223" si="281">ROUND(EA221/EA103,2)</f>
        <v>10435.76</v>
      </c>
      <c r="EB223" s="48">
        <f t="shared" si="281"/>
        <v>9749.4599999999991</v>
      </c>
      <c r="EC223" s="48">
        <f t="shared" si="281"/>
        <v>11451</v>
      </c>
      <c r="ED223" s="48">
        <f t="shared" si="281"/>
        <v>12062.2</v>
      </c>
      <c r="EE223" s="48">
        <f t="shared" si="281"/>
        <v>14762.9</v>
      </c>
      <c r="EF223" s="48">
        <f t="shared" si="281"/>
        <v>9271.9</v>
      </c>
      <c r="EG223" s="48">
        <f t="shared" si="281"/>
        <v>11742</v>
      </c>
      <c r="EH223" s="48">
        <f t="shared" si="281"/>
        <v>12925.61</v>
      </c>
      <c r="EI223" s="48">
        <f t="shared" si="281"/>
        <v>9587.5499999999993</v>
      </c>
      <c r="EJ223" s="48">
        <f t="shared" si="281"/>
        <v>8456.49</v>
      </c>
      <c r="EK223" s="48">
        <f t="shared" si="281"/>
        <v>9670.59</v>
      </c>
      <c r="EL223" s="48">
        <f t="shared" si="281"/>
        <v>9767.91</v>
      </c>
      <c r="EM223" s="48">
        <f t="shared" si="281"/>
        <v>10371.790000000001</v>
      </c>
      <c r="EN223" s="48">
        <f t="shared" si="281"/>
        <v>9432.9599999999991</v>
      </c>
      <c r="EO223" s="48">
        <f t="shared" si="281"/>
        <v>10890</v>
      </c>
      <c r="EP223" s="48">
        <f t="shared" si="281"/>
        <v>11636.44</v>
      </c>
      <c r="EQ223" s="48">
        <f t="shared" si="281"/>
        <v>9306.65</v>
      </c>
      <c r="ER223" s="48">
        <f t="shared" si="281"/>
        <v>13072.78</v>
      </c>
      <c r="ES223" s="48">
        <f t="shared" si="281"/>
        <v>14340.66</v>
      </c>
      <c r="ET223" s="48">
        <f t="shared" si="281"/>
        <v>15967.02</v>
      </c>
      <c r="EU223" s="48">
        <f t="shared" si="281"/>
        <v>10571.26</v>
      </c>
      <c r="EV223" s="48">
        <f t="shared" si="281"/>
        <v>16532.03</v>
      </c>
      <c r="EW223" s="48">
        <f t="shared" si="281"/>
        <v>12447.52</v>
      </c>
      <c r="EX223" s="48">
        <f t="shared" si="281"/>
        <v>15230.74</v>
      </c>
      <c r="EY223" s="48">
        <f t="shared" si="281"/>
        <v>6084.85</v>
      </c>
      <c r="EZ223" s="48">
        <f t="shared" si="281"/>
        <v>15572.71</v>
      </c>
      <c r="FA223" s="48">
        <f t="shared" si="281"/>
        <v>9700.8700000000008</v>
      </c>
      <c r="FB223" s="48">
        <f t="shared" si="281"/>
        <v>11864.27</v>
      </c>
      <c r="FC223" s="48">
        <f t="shared" si="281"/>
        <v>9023.48</v>
      </c>
      <c r="FD223" s="48">
        <f t="shared" si="281"/>
        <v>11191.06</v>
      </c>
      <c r="FE223" s="48">
        <f t="shared" si="281"/>
        <v>17720.599999999999</v>
      </c>
      <c r="FF223" s="48">
        <f t="shared" si="281"/>
        <v>14329.85</v>
      </c>
      <c r="FG223" s="48">
        <f t="shared" si="281"/>
        <v>16360.91</v>
      </c>
      <c r="FH223" s="48">
        <f t="shared" si="281"/>
        <v>18202.25</v>
      </c>
      <c r="FI223" s="48">
        <f t="shared" si="281"/>
        <v>9161.1299999999992</v>
      </c>
      <c r="FJ223" s="48">
        <f t="shared" si="281"/>
        <v>8734.1299999999992</v>
      </c>
      <c r="FK223" s="48">
        <f t="shared" si="281"/>
        <v>8635.23</v>
      </c>
      <c r="FL223" s="48">
        <f t="shared" si="281"/>
        <v>8675.31</v>
      </c>
      <c r="FM223" s="48">
        <f t="shared" si="281"/>
        <v>8917.51</v>
      </c>
      <c r="FN223" s="48">
        <f t="shared" si="281"/>
        <v>9176.36</v>
      </c>
      <c r="FO223" s="48">
        <f t="shared" si="281"/>
        <v>9406.92</v>
      </c>
      <c r="FP223" s="48">
        <f t="shared" si="281"/>
        <v>9538.6</v>
      </c>
      <c r="FQ223" s="48">
        <f t="shared" si="281"/>
        <v>9652.4699999999993</v>
      </c>
      <c r="FR223" s="48">
        <f t="shared" si="281"/>
        <v>15424.71</v>
      </c>
      <c r="FS223" s="48">
        <f t="shared" si="281"/>
        <v>13926.63</v>
      </c>
      <c r="FT223" s="49">
        <f t="shared" si="281"/>
        <v>19087.400000000001</v>
      </c>
      <c r="FU223" s="48">
        <f t="shared" si="281"/>
        <v>9782.0300000000007</v>
      </c>
      <c r="FV223" s="48">
        <f t="shared" si="281"/>
        <v>9667.25</v>
      </c>
      <c r="FW223" s="48">
        <f t="shared" si="281"/>
        <v>15176.36</v>
      </c>
      <c r="FX223" s="48">
        <f t="shared" si="281"/>
        <v>19940.04</v>
      </c>
      <c r="FY223" s="48"/>
      <c r="FZ223" s="48">
        <f>FZ221/FZ103</f>
        <v>9254.3506509474864</v>
      </c>
      <c r="GA223" s="48"/>
      <c r="GB223" s="48"/>
      <c r="GC223" s="48"/>
      <c r="GD223" s="48"/>
      <c r="GE223" s="4"/>
      <c r="GF223" s="4"/>
      <c r="GG223" s="4"/>
      <c r="GH223" s="4"/>
      <c r="GI223" s="4"/>
      <c r="GJ223" s="4"/>
      <c r="GK223" s="4"/>
      <c r="GL223" s="4"/>
      <c r="GM223" s="4"/>
    </row>
    <row r="224" spans="1:195" x14ac:dyDescent="0.25">
      <c r="A224" s="6"/>
      <c r="B224" s="13" t="s">
        <v>584</v>
      </c>
      <c r="C224" s="48"/>
      <c r="D224" s="48"/>
      <c r="E224" s="48"/>
      <c r="F224" s="48"/>
      <c r="G224" s="48"/>
      <c r="H224" s="48"/>
      <c r="I224" s="48"/>
      <c r="J224" s="48"/>
      <c r="K224" s="48"/>
      <c r="L224" s="48"/>
      <c r="M224" s="48"/>
      <c r="N224" s="48"/>
      <c r="O224" s="48"/>
      <c r="P224" s="48"/>
      <c r="Q224" s="48"/>
      <c r="R224" s="48"/>
      <c r="S224" s="48"/>
      <c r="T224" s="48"/>
      <c r="U224" s="48"/>
      <c r="V224" s="48"/>
      <c r="W224" s="49"/>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c r="DD224" s="48"/>
      <c r="DE224" s="48"/>
      <c r="DF224" s="48"/>
      <c r="DG224" s="48"/>
      <c r="DH224" s="48"/>
      <c r="DI224" s="48"/>
      <c r="DJ224" s="48"/>
      <c r="DK224" s="48">
        <f>DK221-DK210</f>
        <v>4889209.2699999996</v>
      </c>
      <c r="DL224" s="48"/>
      <c r="DM224" s="48"/>
      <c r="DN224" s="48"/>
      <c r="DO224" s="48"/>
      <c r="DP224" s="48"/>
      <c r="DQ224" s="48"/>
      <c r="DR224" s="48"/>
      <c r="DS224" s="48"/>
      <c r="DT224" s="48"/>
      <c r="DU224" s="48"/>
      <c r="DV224" s="48"/>
      <c r="DW224" s="48"/>
      <c r="DX224" s="48"/>
      <c r="DY224" s="48"/>
      <c r="DZ224" s="48"/>
      <c r="EA224" s="48"/>
      <c r="EB224" s="48"/>
      <c r="EC224" s="48"/>
      <c r="ED224" s="48"/>
      <c r="EE224" s="48"/>
      <c r="EF224" s="48"/>
      <c r="EG224" s="48"/>
      <c r="EH224" s="48"/>
      <c r="EI224" s="48"/>
      <c r="EJ224" s="48"/>
      <c r="EK224" s="48"/>
      <c r="EL224" s="48"/>
      <c r="EM224" s="48"/>
      <c r="EN224" s="48"/>
      <c r="EO224" s="48"/>
      <c r="EP224" s="48"/>
      <c r="EQ224" s="48"/>
      <c r="ER224" s="48"/>
      <c r="ES224" s="48"/>
      <c r="ET224" s="48"/>
      <c r="EU224" s="48"/>
      <c r="EV224" s="48"/>
      <c r="EW224" s="48"/>
      <c r="EX224" s="48"/>
      <c r="EY224" s="48"/>
      <c r="EZ224" s="48"/>
      <c r="FA224" s="48"/>
      <c r="FB224" s="48"/>
      <c r="FC224" s="48"/>
      <c r="FD224" s="48"/>
      <c r="FE224" s="48"/>
      <c r="FF224" s="48"/>
      <c r="FG224" s="48"/>
      <c r="FH224" s="48"/>
      <c r="FI224" s="48"/>
      <c r="FJ224" s="48"/>
      <c r="FK224" s="48"/>
      <c r="FL224" s="48"/>
      <c r="FM224" s="48"/>
      <c r="FN224" s="48"/>
      <c r="FO224" s="48"/>
      <c r="FP224" s="48"/>
      <c r="FQ224" s="48"/>
      <c r="FR224" s="48"/>
      <c r="FS224" s="48"/>
      <c r="FT224" s="49"/>
      <c r="FU224" s="48"/>
      <c r="FV224" s="48"/>
      <c r="FW224" s="48"/>
      <c r="FX224" s="48"/>
      <c r="FY224" s="48"/>
      <c r="FZ224" s="48"/>
      <c r="GA224" s="48"/>
      <c r="GB224" s="48"/>
      <c r="GC224" s="48"/>
      <c r="GD224" s="48"/>
      <c r="GE224" s="4"/>
      <c r="GF224" s="4"/>
      <c r="GG224" s="4"/>
      <c r="GH224" s="4"/>
      <c r="GI224" s="4"/>
      <c r="GJ224" s="4"/>
      <c r="GK224" s="4"/>
      <c r="GL224" s="4"/>
      <c r="GM224" s="4"/>
    </row>
    <row r="225" spans="1:195" x14ac:dyDescent="0.25">
      <c r="A225" s="2" t="s">
        <v>422</v>
      </c>
      <c r="B225" s="13"/>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c r="BI225" s="120"/>
      <c r="BJ225" s="120"/>
      <c r="BK225" s="120"/>
      <c r="BL225" s="120"/>
      <c r="BM225" s="120"/>
      <c r="BN225" s="120"/>
      <c r="BO225" s="120"/>
      <c r="BP225" s="120"/>
      <c r="BQ225" s="120"/>
      <c r="BR225" s="120"/>
      <c r="BS225" s="120"/>
      <c r="BT225" s="120"/>
      <c r="BU225" s="120"/>
      <c r="BV225" s="120"/>
      <c r="BW225" s="120"/>
      <c r="BX225" s="120"/>
      <c r="BY225" s="120"/>
      <c r="BZ225" s="120"/>
      <c r="CA225" s="120"/>
      <c r="CB225" s="120"/>
      <c r="CC225" s="120"/>
      <c r="CD225" s="120"/>
      <c r="CE225" s="120"/>
      <c r="CF225" s="120"/>
      <c r="CG225" s="120"/>
      <c r="CH225" s="120"/>
      <c r="CI225" s="120"/>
      <c r="CJ225" s="120"/>
      <c r="CK225" s="120"/>
      <c r="CL225" s="120"/>
      <c r="CM225" s="120"/>
      <c r="CN225" s="120"/>
      <c r="CO225" s="120"/>
      <c r="CP225" s="120"/>
      <c r="CQ225" s="120"/>
      <c r="CR225" s="120"/>
      <c r="CS225" s="120"/>
      <c r="CT225" s="120"/>
      <c r="CU225" s="120"/>
      <c r="CV225" s="120"/>
      <c r="CW225" s="120"/>
      <c r="CX225" s="120"/>
      <c r="CY225" s="120"/>
      <c r="CZ225" s="120"/>
      <c r="DA225" s="120"/>
      <c r="DB225" s="120"/>
      <c r="DC225" s="120"/>
      <c r="DD225" s="120"/>
      <c r="DE225" s="120"/>
      <c r="DF225" s="120"/>
      <c r="DG225" s="120"/>
      <c r="DH225" s="120"/>
      <c r="DI225" s="120"/>
      <c r="DJ225" s="120"/>
      <c r="DK225" s="120"/>
      <c r="DL225" s="120"/>
      <c r="DM225" s="120"/>
      <c r="DN225" s="120"/>
      <c r="DO225" s="120"/>
      <c r="DP225" s="120"/>
      <c r="DQ225" s="120"/>
      <c r="DR225" s="120"/>
      <c r="DS225" s="120"/>
      <c r="DT225" s="120"/>
      <c r="DU225" s="120"/>
      <c r="DV225" s="120"/>
      <c r="DW225" s="120"/>
      <c r="DX225" s="120"/>
      <c r="DY225" s="120"/>
      <c r="DZ225" s="120"/>
      <c r="EA225" s="120"/>
      <c r="EB225" s="120"/>
      <c r="EC225" s="120"/>
      <c r="ED225" s="120"/>
      <c r="EE225" s="120"/>
      <c r="EF225" s="120"/>
      <c r="EG225" s="120"/>
      <c r="EH225" s="120"/>
      <c r="EI225" s="120"/>
      <c r="EJ225" s="120"/>
      <c r="EK225" s="120"/>
      <c r="EL225" s="120"/>
      <c r="EM225" s="120"/>
      <c r="EN225" s="120"/>
      <c r="EO225" s="120"/>
      <c r="EP225" s="120"/>
      <c r="EQ225" s="120"/>
      <c r="ER225" s="120"/>
      <c r="ES225" s="120"/>
      <c r="ET225" s="120"/>
      <c r="EU225" s="120"/>
      <c r="EV225" s="120"/>
      <c r="EW225" s="120"/>
      <c r="EX225" s="120"/>
      <c r="EY225" s="120"/>
      <c r="EZ225" s="120"/>
      <c r="FA225" s="120"/>
      <c r="FB225" s="120"/>
      <c r="FC225" s="120"/>
      <c r="FD225" s="120"/>
      <c r="FE225" s="120"/>
      <c r="FF225" s="120"/>
      <c r="FG225" s="120"/>
      <c r="FH225" s="120"/>
      <c r="FI225" s="120"/>
      <c r="FJ225" s="120"/>
      <c r="FK225" s="120"/>
      <c r="FL225" s="120"/>
      <c r="FM225" s="120"/>
      <c r="FN225" s="120"/>
      <c r="FO225" s="120"/>
      <c r="FP225" s="120"/>
      <c r="FQ225" s="120"/>
      <c r="FR225" s="120"/>
      <c r="FS225" s="120"/>
      <c r="FT225" s="120"/>
      <c r="FU225" s="120"/>
      <c r="FV225" s="120"/>
      <c r="FW225" s="120"/>
      <c r="FX225" s="120"/>
      <c r="FY225" s="48"/>
      <c r="FZ225" s="48"/>
      <c r="GA225" s="48"/>
      <c r="GB225" s="48"/>
      <c r="GC225" s="48"/>
      <c r="GD225" s="48"/>
      <c r="GE225" s="4"/>
      <c r="GF225" s="4"/>
      <c r="GG225" s="4"/>
      <c r="GH225" s="4"/>
      <c r="GI225" s="4"/>
      <c r="GJ225" s="4"/>
      <c r="GK225" s="4"/>
      <c r="GL225" s="4"/>
      <c r="GM225" s="4"/>
    </row>
    <row r="226" spans="1:195" ht="31.2" x14ac:dyDescent="0.3">
      <c r="A226" s="2" t="s">
        <v>422</v>
      </c>
      <c r="B226" s="138" t="s">
        <v>585</v>
      </c>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c r="AJ226" s="48"/>
      <c r="AK226" s="48"/>
      <c r="AL226" s="48"/>
      <c r="AM226" s="48"/>
      <c r="AN226" s="48"/>
      <c r="AO226" s="48"/>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8"/>
      <c r="BL226" s="48"/>
      <c r="BM226" s="48"/>
      <c r="BN226" s="48"/>
      <c r="BO226" s="48"/>
      <c r="BP226" s="48"/>
      <c r="BQ226" s="48"/>
      <c r="BR226" s="48"/>
      <c r="BS226" s="48"/>
      <c r="BT226" s="48"/>
      <c r="BU226" s="48"/>
      <c r="BV226" s="48"/>
      <c r="BW226" s="48"/>
      <c r="BX226" s="48"/>
      <c r="BY226" s="48"/>
      <c r="BZ226" s="48"/>
      <c r="CA226" s="48"/>
      <c r="CB226" s="48"/>
      <c r="CC226" s="48"/>
      <c r="CD226" s="48"/>
      <c r="CE226" s="48"/>
      <c r="CF226" s="48"/>
      <c r="CG226" s="48"/>
      <c r="CH226" s="48"/>
      <c r="CI226" s="48"/>
      <c r="CJ226" s="48"/>
      <c r="CK226" s="48"/>
      <c r="CL226" s="48"/>
      <c r="CM226" s="48"/>
      <c r="CN226" s="48"/>
      <c r="CO226" s="48"/>
      <c r="CP226" s="48"/>
      <c r="CQ226" s="48"/>
      <c r="CR226" s="48"/>
      <c r="CS226" s="48"/>
      <c r="CT226" s="48"/>
      <c r="CU226" s="48"/>
      <c r="CV226" s="48"/>
      <c r="CW226" s="48"/>
      <c r="CX226" s="48"/>
      <c r="CY226" s="48"/>
      <c r="CZ226" s="48"/>
      <c r="DA226" s="48"/>
      <c r="DB226" s="48"/>
      <c r="DC226" s="48"/>
      <c r="DD226" s="48"/>
      <c r="DE226" s="48"/>
      <c r="DF226" s="48"/>
      <c r="DG226" s="48"/>
      <c r="DH226" s="48"/>
      <c r="DI226" s="48"/>
      <c r="DJ226" s="48"/>
      <c r="DK226" s="48"/>
      <c r="DL226" s="48"/>
      <c r="DM226" s="48"/>
      <c r="DN226" s="48"/>
      <c r="DO226" s="48"/>
      <c r="DP226" s="48"/>
      <c r="DQ226" s="48"/>
      <c r="DR226" s="48"/>
      <c r="DS226" s="48"/>
      <c r="DT226" s="48"/>
      <c r="DU226" s="48"/>
      <c r="DV226" s="48"/>
      <c r="DW226" s="48"/>
      <c r="DX226" s="48"/>
      <c r="DY226" s="48"/>
      <c r="DZ226" s="48"/>
      <c r="EA226" s="48"/>
      <c r="EB226" s="48"/>
      <c r="EC226" s="48"/>
      <c r="ED226" s="48"/>
      <c r="EE226" s="48"/>
      <c r="EF226" s="48"/>
      <c r="EG226" s="48"/>
      <c r="EH226" s="48"/>
      <c r="EI226" s="48"/>
      <c r="EJ226" s="48"/>
      <c r="EK226" s="48"/>
      <c r="EL226" s="48"/>
      <c r="EM226" s="48"/>
      <c r="EN226" s="48"/>
      <c r="EO226" s="48"/>
      <c r="EP226" s="48"/>
      <c r="EQ226" s="48"/>
      <c r="ER226" s="48"/>
      <c r="ES226" s="48"/>
      <c r="ET226" s="48"/>
      <c r="EU226" s="48"/>
      <c r="EV226" s="48"/>
      <c r="EW226" s="48"/>
      <c r="EX226" s="48"/>
      <c r="EY226" s="48"/>
      <c r="EZ226" s="48"/>
      <c r="FA226" s="48"/>
      <c r="FB226" s="48"/>
      <c r="FC226" s="48"/>
      <c r="FD226" s="48"/>
      <c r="FE226" s="48"/>
      <c r="FF226" s="48"/>
      <c r="FG226" s="48"/>
      <c r="FH226" s="48"/>
      <c r="FI226" s="48"/>
      <c r="FJ226" s="48"/>
      <c r="FK226" s="48"/>
      <c r="FL226" s="48"/>
      <c r="FM226" s="48"/>
      <c r="FN226" s="48"/>
      <c r="FO226" s="48"/>
      <c r="FP226" s="48"/>
      <c r="FQ226" s="48"/>
      <c r="FR226" s="48"/>
      <c r="FS226" s="48"/>
      <c r="FT226" s="48"/>
      <c r="FU226" s="48"/>
      <c r="FV226" s="48"/>
      <c r="FW226" s="48"/>
      <c r="FX226" s="48"/>
      <c r="FY226" s="48"/>
      <c r="FZ226" s="48"/>
      <c r="GA226" s="48"/>
      <c r="GB226" s="48"/>
      <c r="GC226" s="48"/>
      <c r="GD226" s="48"/>
      <c r="GE226" s="4"/>
      <c r="GF226" s="4"/>
      <c r="GG226" s="4"/>
      <c r="GH226" s="4"/>
      <c r="GI226" s="4"/>
      <c r="GJ226" s="4"/>
      <c r="GK226" s="4"/>
      <c r="GL226" s="4"/>
      <c r="GM226" s="4"/>
    </row>
    <row r="227" spans="1:195" x14ac:dyDescent="0.25">
      <c r="A227" s="2" t="s">
        <v>586</v>
      </c>
      <c r="B227" s="13" t="s">
        <v>587</v>
      </c>
      <c r="C227" s="48"/>
      <c r="D227" s="48"/>
      <c r="E227" s="48"/>
      <c r="F227" s="48"/>
      <c r="G227" s="48"/>
      <c r="H227" s="48"/>
      <c r="I227" s="48"/>
      <c r="J227" s="48"/>
      <c r="K227" s="48"/>
      <c r="L227" s="48"/>
      <c r="M227" s="48"/>
      <c r="N227" s="48"/>
      <c r="O227" s="48"/>
      <c r="P227" s="48"/>
      <c r="Q227" s="48"/>
      <c r="R227" s="48"/>
      <c r="S227" s="48"/>
      <c r="T227" s="48"/>
      <c r="U227" s="48"/>
      <c r="V227" s="48"/>
      <c r="W227" s="49"/>
      <c r="X227" s="48"/>
      <c r="Y227" s="48"/>
      <c r="Z227" s="48"/>
      <c r="AA227" s="48"/>
      <c r="AB227" s="48"/>
      <c r="AC227" s="48"/>
      <c r="AD227" s="48"/>
      <c r="AE227" s="48"/>
      <c r="AF227" s="48"/>
      <c r="AG227" s="48"/>
      <c r="AH227" s="48"/>
      <c r="AI227" s="48"/>
      <c r="AJ227" s="48"/>
      <c r="AK227" s="48"/>
      <c r="AL227" s="48"/>
      <c r="AM227" s="48"/>
      <c r="AN227" s="48"/>
      <c r="AO227" s="48"/>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8"/>
      <c r="BL227" s="48"/>
      <c r="BM227" s="48"/>
      <c r="BN227" s="48"/>
      <c r="BO227" s="48"/>
      <c r="BP227" s="48"/>
      <c r="BQ227" s="48"/>
      <c r="BR227" s="48"/>
      <c r="BS227" s="48"/>
      <c r="BT227" s="48"/>
      <c r="BU227" s="48"/>
      <c r="BV227" s="48"/>
      <c r="BW227" s="48"/>
      <c r="BX227" s="48"/>
      <c r="BY227" s="48"/>
      <c r="BZ227" s="48"/>
      <c r="CA227" s="48"/>
      <c r="CB227" s="48"/>
      <c r="CC227" s="48"/>
      <c r="CD227" s="48"/>
      <c r="CE227" s="48"/>
      <c r="CF227" s="48"/>
      <c r="CG227" s="48"/>
      <c r="CH227" s="48"/>
      <c r="CI227" s="48"/>
      <c r="CJ227" s="48"/>
      <c r="CK227" s="48"/>
      <c r="CL227" s="48"/>
      <c r="CM227" s="48"/>
      <c r="CN227" s="48"/>
      <c r="CO227" s="48"/>
      <c r="CP227" s="48"/>
      <c r="CQ227" s="48"/>
      <c r="CR227" s="48"/>
      <c r="CS227" s="48"/>
      <c r="CT227" s="48"/>
      <c r="CU227" s="48"/>
      <c r="CV227" s="48"/>
      <c r="CW227" s="48"/>
      <c r="CX227" s="48"/>
      <c r="CY227" s="48"/>
      <c r="CZ227" s="48"/>
      <c r="DA227" s="48"/>
      <c r="DB227" s="48"/>
      <c r="DC227" s="48"/>
      <c r="DD227" s="48"/>
      <c r="DE227" s="48"/>
      <c r="DF227" s="48"/>
      <c r="DG227" s="48"/>
      <c r="DH227" s="48"/>
      <c r="DI227" s="48"/>
      <c r="DJ227" s="48"/>
      <c r="DK227" s="48"/>
      <c r="DL227" s="48"/>
      <c r="DM227" s="48"/>
      <c r="DN227" s="48"/>
      <c r="DO227" s="48"/>
      <c r="DP227" s="48"/>
      <c r="DQ227" s="48"/>
      <c r="DR227" s="48"/>
      <c r="DS227" s="48"/>
      <c r="DT227" s="48"/>
      <c r="DU227" s="48"/>
      <c r="DV227" s="48"/>
      <c r="DW227" s="48"/>
      <c r="DX227" s="48"/>
      <c r="DY227" s="48"/>
      <c r="DZ227" s="48"/>
      <c r="EA227" s="48"/>
      <c r="EB227" s="48"/>
      <c r="EC227" s="48"/>
      <c r="ED227" s="48"/>
      <c r="EE227" s="48"/>
      <c r="EF227" s="48"/>
      <c r="EG227" s="48"/>
      <c r="EH227" s="48"/>
      <c r="EI227" s="48"/>
      <c r="EJ227" s="48"/>
      <c r="EK227" s="48"/>
      <c r="EL227" s="48"/>
      <c r="EM227" s="48"/>
      <c r="EN227" s="48"/>
      <c r="EO227" s="48"/>
      <c r="EP227" s="48"/>
      <c r="EQ227" s="48"/>
      <c r="ER227" s="48"/>
      <c r="ES227" s="48"/>
      <c r="ET227" s="48"/>
      <c r="EU227" s="48"/>
      <c r="EV227" s="48"/>
      <c r="EW227" s="48"/>
      <c r="EX227" s="48"/>
      <c r="EY227" s="48"/>
      <c r="EZ227" s="48"/>
      <c r="FA227" s="48"/>
      <c r="FB227" s="48"/>
      <c r="FC227" s="48"/>
      <c r="FD227" s="48"/>
      <c r="FE227" s="48"/>
      <c r="FF227" s="48"/>
      <c r="FG227" s="48"/>
      <c r="FH227" s="48"/>
      <c r="FI227" s="48"/>
      <c r="FJ227" s="48"/>
      <c r="FK227" s="48"/>
      <c r="FL227" s="48"/>
      <c r="FM227" s="48"/>
      <c r="FN227" s="48"/>
      <c r="FO227" s="48"/>
      <c r="FP227" s="48"/>
      <c r="FQ227" s="48"/>
      <c r="FR227" s="48"/>
      <c r="FS227" s="48"/>
      <c r="FT227" s="49"/>
      <c r="FU227" s="48"/>
      <c r="FV227" s="48"/>
      <c r="FW227" s="48"/>
      <c r="FX227" s="48"/>
      <c r="FY227" s="120"/>
      <c r="FZ227" s="48"/>
      <c r="GA227" s="48"/>
      <c r="GB227" s="48"/>
      <c r="GC227" s="48"/>
      <c r="GD227" s="48"/>
      <c r="GE227" s="4"/>
      <c r="GF227" s="4"/>
      <c r="GG227" s="4"/>
      <c r="GH227" s="4"/>
      <c r="GI227" s="4"/>
      <c r="GJ227" s="4"/>
      <c r="GK227" s="4"/>
      <c r="GL227" s="4"/>
      <c r="GM227" s="4"/>
    </row>
    <row r="228" spans="1:195" x14ac:dyDescent="0.25">
      <c r="A228" s="4"/>
      <c r="B228" s="13" t="s">
        <v>588</v>
      </c>
      <c r="C228" s="48"/>
      <c r="D228" s="48"/>
      <c r="E228" s="48"/>
      <c r="F228" s="48"/>
      <c r="G228" s="48"/>
      <c r="H228" s="48"/>
      <c r="I228" s="48"/>
      <c r="J228" s="48"/>
      <c r="K228" s="48"/>
      <c r="L228" s="48"/>
      <c r="M228" s="48"/>
      <c r="N228" s="48"/>
      <c r="O228" s="48"/>
      <c r="P228" s="48"/>
      <c r="Q228" s="48"/>
      <c r="R228" s="48"/>
      <c r="S228" s="48"/>
      <c r="T228" s="48"/>
      <c r="U228" s="48"/>
      <c r="V228" s="48"/>
      <c r="W228" s="49"/>
      <c r="X228" s="48"/>
      <c r="Y228" s="48"/>
      <c r="Z228" s="48"/>
      <c r="AA228" s="48"/>
      <c r="AB228" s="48"/>
      <c r="AC228" s="48"/>
      <c r="AD228" s="48"/>
      <c r="AE228" s="48"/>
      <c r="AF228" s="48"/>
      <c r="AG228" s="48"/>
      <c r="AH228" s="48"/>
      <c r="AI228" s="48"/>
      <c r="AJ228" s="48"/>
      <c r="AK228" s="48"/>
      <c r="AL228" s="48"/>
      <c r="AM228" s="48"/>
      <c r="AN228" s="48"/>
      <c r="AO228" s="48"/>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8"/>
      <c r="BL228" s="48"/>
      <c r="BM228" s="48"/>
      <c r="BN228" s="48"/>
      <c r="BO228" s="48"/>
      <c r="BP228" s="48"/>
      <c r="BQ228" s="48"/>
      <c r="BR228" s="48"/>
      <c r="BS228" s="48"/>
      <c r="BT228" s="48"/>
      <c r="BU228" s="48"/>
      <c r="BV228" s="48"/>
      <c r="BW228" s="48"/>
      <c r="BX228" s="48"/>
      <c r="BY228" s="48"/>
      <c r="BZ228" s="48"/>
      <c r="CA228" s="48"/>
      <c r="CB228" s="48"/>
      <c r="CC228" s="48"/>
      <c r="CD228" s="48"/>
      <c r="CE228" s="48"/>
      <c r="CF228" s="48"/>
      <c r="CG228" s="48"/>
      <c r="CH228" s="48"/>
      <c r="CI228" s="48"/>
      <c r="CJ228" s="48"/>
      <c r="CK228" s="48"/>
      <c r="CL228" s="48"/>
      <c r="CM228" s="48"/>
      <c r="CN228" s="48"/>
      <c r="CO228" s="48"/>
      <c r="CP228" s="48"/>
      <c r="CQ228" s="48"/>
      <c r="CR228" s="48"/>
      <c r="CS228" s="48"/>
      <c r="CT228" s="48"/>
      <c r="CU228" s="48"/>
      <c r="CV228" s="48"/>
      <c r="CW228" s="48"/>
      <c r="CX228" s="48"/>
      <c r="CY228" s="48"/>
      <c r="CZ228" s="48"/>
      <c r="DA228" s="48"/>
      <c r="DB228" s="48"/>
      <c r="DC228" s="48"/>
      <c r="DD228" s="48"/>
      <c r="DE228" s="48"/>
      <c r="DF228" s="48"/>
      <c r="DG228" s="48"/>
      <c r="DH228" s="48"/>
      <c r="DI228" s="48"/>
      <c r="DJ228" s="48"/>
      <c r="DK228" s="48"/>
      <c r="DL228" s="48"/>
      <c r="DM228" s="48"/>
      <c r="DN228" s="48"/>
      <c r="DO228" s="48"/>
      <c r="DP228" s="48"/>
      <c r="DQ228" s="48"/>
      <c r="DR228" s="48"/>
      <c r="DS228" s="48"/>
      <c r="DT228" s="48"/>
      <c r="DU228" s="48"/>
      <c r="DV228" s="48"/>
      <c r="DW228" s="48"/>
      <c r="DX228" s="48"/>
      <c r="DY228" s="48"/>
      <c r="DZ228" s="48"/>
      <c r="EA228" s="48"/>
      <c r="EB228" s="48"/>
      <c r="EC228" s="48"/>
      <c r="ED228" s="48"/>
      <c r="EE228" s="48"/>
      <c r="EF228" s="48"/>
      <c r="EG228" s="48"/>
      <c r="EH228" s="48"/>
      <c r="EI228" s="48"/>
      <c r="EJ228" s="48"/>
      <c r="EK228" s="48"/>
      <c r="EL228" s="48"/>
      <c r="EM228" s="48"/>
      <c r="EN228" s="48"/>
      <c r="EO228" s="48"/>
      <c r="EP228" s="48"/>
      <c r="EQ228" s="48"/>
      <c r="ER228" s="48"/>
      <c r="ES228" s="48"/>
      <c r="ET228" s="48"/>
      <c r="EU228" s="48"/>
      <c r="EV228" s="48"/>
      <c r="EW228" s="48"/>
      <c r="EX228" s="48"/>
      <c r="EY228" s="48"/>
      <c r="EZ228" s="48"/>
      <c r="FA228" s="48"/>
      <c r="FB228" s="48"/>
      <c r="FC228" s="48"/>
      <c r="FD228" s="48"/>
      <c r="FE228" s="48"/>
      <c r="FF228" s="48"/>
      <c r="FG228" s="48"/>
      <c r="FH228" s="48"/>
      <c r="FI228" s="48"/>
      <c r="FJ228" s="48"/>
      <c r="FK228" s="48"/>
      <c r="FL228" s="48"/>
      <c r="FM228" s="48"/>
      <c r="FN228" s="48"/>
      <c r="FO228" s="48"/>
      <c r="FP228" s="48"/>
      <c r="FQ228" s="48"/>
      <c r="FR228" s="48"/>
      <c r="FS228" s="48"/>
      <c r="FT228" s="49"/>
      <c r="FU228" s="48"/>
      <c r="FV228" s="48"/>
      <c r="FW228" s="48"/>
      <c r="FX228" s="48"/>
      <c r="FY228" s="48"/>
      <c r="FZ228" s="48">
        <f>SUM(C226:FX226)</f>
        <v>0</v>
      </c>
      <c r="GA228" s="48"/>
      <c r="GB228" s="48"/>
      <c r="GC228" s="48"/>
      <c r="GD228" s="48"/>
      <c r="GE228" s="4"/>
      <c r="GF228" s="4"/>
      <c r="GG228" s="4"/>
      <c r="GH228" s="4"/>
      <c r="GI228" s="4"/>
      <c r="GJ228" s="4"/>
      <c r="GK228" s="4"/>
      <c r="GL228" s="4"/>
      <c r="GM228" s="4"/>
    </row>
    <row r="229" spans="1:195" x14ac:dyDescent="0.25">
      <c r="A229" s="136" t="s">
        <v>589</v>
      </c>
      <c r="B229" s="137" t="s">
        <v>590</v>
      </c>
      <c r="C229" s="48">
        <f t="shared" ref="C229:BN229" si="282">IF((AND(C$196=C$221,C$73&lt;&gt;888888888.88))=TRUE(),C216,0)</f>
        <v>83626008.150000006</v>
      </c>
      <c r="D229" s="48">
        <f t="shared" si="282"/>
        <v>385177210.21999997</v>
      </c>
      <c r="E229" s="48">
        <f t="shared" si="282"/>
        <v>72939548.920000002</v>
      </c>
      <c r="F229" s="48">
        <f t="shared" si="282"/>
        <v>0</v>
      </c>
      <c r="G229" s="48">
        <f t="shared" si="282"/>
        <v>10670351.630000001</v>
      </c>
      <c r="H229" s="48">
        <f t="shared" si="282"/>
        <v>0</v>
      </c>
      <c r="I229" s="48">
        <f t="shared" si="282"/>
        <v>100114316.22</v>
      </c>
      <c r="J229" s="48">
        <f t="shared" si="282"/>
        <v>22558838.560000002</v>
      </c>
      <c r="K229" s="48">
        <f t="shared" si="282"/>
        <v>0</v>
      </c>
      <c r="L229" s="48">
        <f t="shared" si="282"/>
        <v>25093758.150000002</v>
      </c>
      <c r="M229" s="48">
        <f t="shared" si="282"/>
        <v>15136569.74</v>
      </c>
      <c r="N229" s="48">
        <f t="shared" si="282"/>
        <v>0</v>
      </c>
      <c r="O229" s="48">
        <f t="shared" si="282"/>
        <v>131806992.82000001</v>
      </c>
      <c r="P229" s="48">
        <f t="shared" si="282"/>
        <v>3601155.34</v>
      </c>
      <c r="Q229" s="48">
        <f t="shared" si="282"/>
        <v>406754564.81000006</v>
      </c>
      <c r="R229" s="48">
        <f t="shared" si="282"/>
        <v>0</v>
      </c>
      <c r="S229" s="48">
        <f t="shared" si="282"/>
        <v>0</v>
      </c>
      <c r="T229" s="48">
        <f t="shared" si="282"/>
        <v>0</v>
      </c>
      <c r="U229" s="48">
        <f t="shared" si="282"/>
        <v>1086559.97</v>
      </c>
      <c r="V229" s="48">
        <f t="shared" si="282"/>
        <v>0</v>
      </c>
      <c r="W229" s="48">
        <f t="shared" si="282"/>
        <v>1489346.99</v>
      </c>
      <c r="X229" s="48">
        <f t="shared" si="282"/>
        <v>945535.13</v>
      </c>
      <c r="Y229" s="48">
        <f t="shared" si="282"/>
        <v>0</v>
      </c>
      <c r="Z229" s="48">
        <f t="shared" si="282"/>
        <v>0</v>
      </c>
      <c r="AA229" s="48">
        <f t="shared" si="282"/>
        <v>287737035.81</v>
      </c>
      <c r="AB229" s="48">
        <f t="shared" si="282"/>
        <v>279208894.81</v>
      </c>
      <c r="AC229" s="48">
        <f t="shared" si="282"/>
        <v>9884470.0800000001</v>
      </c>
      <c r="AD229" s="48">
        <f t="shared" si="282"/>
        <v>12719897.220000001</v>
      </c>
      <c r="AE229" s="48">
        <f t="shared" si="282"/>
        <v>1760239.31</v>
      </c>
      <c r="AF229" s="48">
        <f t="shared" si="282"/>
        <v>2809673.97</v>
      </c>
      <c r="AG229" s="48">
        <f t="shared" si="282"/>
        <v>7229408.6399999997</v>
      </c>
      <c r="AH229" s="48">
        <f t="shared" si="282"/>
        <v>10161450.379999999</v>
      </c>
      <c r="AI229" s="48">
        <f t="shared" si="282"/>
        <v>0</v>
      </c>
      <c r="AJ229" s="48">
        <f t="shared" si="282"/>
        <v>2764031.22</v>
      </c>
      <c r="AK229" s="48">
        <f t="shared" si="282"/>
        <v>3177992.9299999997</v>
      </c>
      <c r="AL229" s="48">
        <f t="shared" si="282"/>
        <v>0</v>
      </c>
      <c r="AM229" s="48">
        <f t="shared" si="282"/>
        <v>4804570.71</v>
      </c>
      <c r="AN229" s="48">
        <f t="shared" si="282"/>
        <v>4467525.12</v>
      </c>
      <c r="AO229" s="48">
        <f t="shared" si="282"/>
        <v>43798196.539999999</v>
      </c>
      <c r="AP229" s="48">
        <f t="shared" si="282"/>
        <v>881561110.33999991</v>
      </c>
      <c r="AQ229" s="48">
        <f t="shared" si="282"/>
        <v>3354046.8</v>
      </c>
      <c r="AR229" s="48">
        <f t="shared" si="282"/>
        <v>597674270.70000005</v>
      </c>
      <c r="AS229" s="48">
        <f t="shared" si="282"/>
        <v>0</v>
      </c>
      <c r="AT229" s="48">
        <f t="shared" si="282"/>
        <v>21201325.739999998</v>
      </c>
      <c r="AU229" s="48">
        <f t="shared" si="282"/>
        <v>3527289.5999999996</v>
      </c>
      <c r="AV229" s="48">
        <f t="shared" si="282"/>
        <v>4122393.17</v>
      </c>
      <c r="AW229" s="48">
        <f t="shared" si="282"/>
        <v>3427247.7600000002</v>
      </c>
      <c r="AX229" s="48">
        <f t="shared" si="282"/>
        <v>1037959.23</v>
      </c>
      <c r="AY229" s="48">
        <f t="shared" si="282"/>
        <v>4990680.59</v>
      </c>
      <c r="AZ229" s="48">
        <f t="shared" si="282"/>
        <v>113768374.73999999</v>
      </c>
      <c r="BA229" s="48">
        <f t="shared" si="282"/>
        <v>84256756.409999996</v>
      </c>
      <c r="BB229" s="48">
        <f t="shared" si="282"/>
        <v>75302456.680000007</v>
      </c>
      <c r="BC229" s="48">
        <f t="shared" si="282"/>
        <v>275532968.27999997</v>
      </c>
      <c r="BD229" s="48">
        <f t="shared" si="282"/>
        <v>46346082.969999999</v>
      </c>
      <c r="BE229" s="48">
        <f t="shared" si="282"/>
        <v>0</v>
      </c>
      <c r="BF229" s="48">
        <f t="shared" si="282"/>
        <v>231210356.06</v>
      </c>
      <c r="BG229" s="48">
        <f t="shared" si="282"/>
        <v>10759422.620000001</v>
      </c>
      <c r="BH229" s="48">
        <f t="shared" si="282"/>
        <v>6509727.29</v>
      </c>
      <c r="BI229" s="48">
        <f t="shared" si="282"/>
        <v>3511283.66</v>
      </c>
      <c r="BJ229" s="48">
        <f t="shared" si="282"/>
        <v>0</v>
      </c>
      <c r="BK229" s="48">
        <f t="shared" si="282"/>
        <v>238518648.96000004</v>
      </c>
      <c r="BL229" s="48">
        <f t="shared" si="282"/>
        <v>3203317.89</v>
      </c>
      <c r="BM229" s="48">
        <f t="shared" si="282"/>
        <v>0</v>
      </c>
      <c r="BN229" s="48">
        <f t="shared" si="282"/>
        <v>32825354.309999999</v>
      </c>
      <c r="BO229" s="48">
        <f t="shared" ref="BO229:DZ229" si="283">IF((AND(BO$196=BO$221,BO$73&lt;&gt;888888888.88))=TRUE(),BO216,0)</f>
        <v>12672401.84</v>
      </c>
      <c r="BP229" s="48">
        <f t="shared" si="283"/>
        <v>3176928.83</v>
      </c>
      <c r="BQ229" s="48">
        <f t="shared" si="283"/>
        <v>60587715.479999997</v>
      </c>
      <c r="BR229" s="48">
        <f t="shared" si="283"/>
        <v>43639376.329999998</v>
      </c>
      <c r="BS229" s="48">
        <f t="shared" si="283"/>
        <v>12978954.5</v>
      </c>
      <c r="BT229" s="48">
        <f t="shared" si="283"/>
        <v>4959091.26</v>
      </c>
      <c r="BU229" s="48">
        <f t="shared" si="283"/>
        <v>4941392.4000000004</v>
      </c>
      <c r="BV229" s="48">
        <f t="shared" si="283"/>
        <v>0</v>
      </c>
      <c r="BW229" s="48">
        <f t="shared" si="283"/>
        <v>0</v>
      </c>
      <c r="BX229" s="48">
        <f t="shared" si="283"/>
        <v>1730242.7999999998</v>
      </c>
      <c r="BY229" s="48">
        <f t="shared" si="283"/>
        <v>5493504.4100000001</v>
      </c>
      <c r="BZ229" s="48">
        <f t="shared" si="283"/>
        <v>3006626.62</v>
      </c>
      <c r="CA229" s="48">
        <f t="shared" si="283"/>
        <v>2781129.44</v>
      </c>
      <c r="CB229" s="48">
        <f t="shared" si="283"/>
        <v>755510129.37</v>
      </c>
      <c r="CC229" s="48">
        <f t="shared" si="283"/>
        <v>2664046.6800000002</v>
      </c>
      <c r="CD229" s="48">
        <f t="shared" si="283"/>
        <v>1014159.39</v>
      </c>
      <c r="CE229" s="48">
        <f t="shared" si="283"/>
        <v>2481709.67</v>
      </c>
      <c r="CF229" s="48">
        <f t="shared" si="283"/>
        <v>1947525.8499999999</v>
      </c>
      <c r="CG229" s="48">
        <f t="shared" si="283"/>
        <v>0</v>
      </c>
      <c r="CH229" s="48">
        <f t="shared" si="283"/>
        <v>1991349.24</v>
      </c>
      <c r="CI229" s="48">
        <f t="shared" si="283"/>
        <v>0</v>
      </c>
      <c r="CJ229" s="48">
        <f t="shared" si="283"/>
        <v>10176874.32</v>
      </c>
      <c r="CK229" s="48">
        <f t="shared" si="283"/>
        <v>54139722.829999998</v>
      </c>
      <c r="CL229" s="48">
        <f t="shared" si="283"/>
        <v>0</v>
      </c>
      <c r="CM229" s="48">
        <f t="shared" si="283"/>
        <v>8951940.0600000005</v>
      </c>
      <c r="CN229" s="48">
        <f t="shared" si="283"/>
        <v>288656943.51999998</v>
      </c>
      <c r="CO229" s="48">
        <f t="shared" si="283"/>
        <v>139538075.50999999</v>
      </c>
      <c r="CP229" s="48">
        <f t="shared" si="283"/>
        <v>10782675.85</v>
      </c>
      <c r="CQ229" s="48">
        <f t="shared" si="283"/>
        <v>0</v>
      </c>
      <c r="CR229" s="48">
        <f t="shared" si="283"/>
        <v>2913940.4099999997</v>
      </c>
      <c r="CS229" s="48">
        <f t="shared" si="283"/>
        <v>4149687.81</v>
      </c>
      <c r="CT229" s="48">
        <f t="shared" si="283"/>
        <v>2022391.02</v>
      </c>
      <c r="CU229" s="48">
        <f t="shared" si="283"/>
        <v>0</v>
      </c>
      <c r="CV229" s="48">
        <f t="shared" si="283"/>
        <v>905403.65</v>
      </c>
      <c r="CW229" s="48">
        <f t="shared" si="283"/>
        <v>2990238.85</v>
      </c>
      <c r="CX229" s="48">
        <f t="shared" si="283"/>
        <v>5079735.6400000006</v>
      </c>
      <c r="CY229" s="48">
        <f t="shared" si="283"/>
        <v>0</v>
      </c>
      <c r="CZ229" s="48">
        <f t="shared" si="283"/>
        <v>0</v>
      </c>
      <c r="DA229" s="48">
        <f t="shared" si="283"/>
        <v>2944081.9699999997</v>
      </c>
      <c r="DB229" s="48">
        <f t="shared" si="283"/>
        <v>0</v>
      </c>
      <c r="DC229" s="48">
        <f t="shared" si="283"/>
        <v>0</v>
      </c>
      <c r="DD229" s="48">
        <f t="shared" si="283"/>
        <v>0</v>
      </c>
      <c r="DE229" s="48">
        <f t="shared" si="283"/>
        <v>4563772.9899999993</v>
      </c>
      <c r="DF229" s="48">
        <f t="shared" si="283"/>
        <v>199192789.13999999</v>
      </c>
      <c r="DG229" s="48">
        <f t="shared" si="283"/>
        <v>0</v>
      </c>
      <c r="DH229" s="48">
        <f t="shared" si="283"/>
        <v>0</v>
      </c>
      <c r="DI229" s="48">
        <f t="shared" si="283"/>
        <v>25160052.23</v>
      </c>
      <c r="DJ229" s="48">
        <f t="shared" si="283"/>
        <v>6752150.7999999998</v>
      </c>
      <c r="DK229" s="48">
        <f t="shared" si="283"/>
        <v>5041155.68</v>
      </c>
      <c r="DL229" s="48">
        <f t="shared" si="283"/>
        <v>56542923.910000004</v>
      </c>
      <c r="DM229" s="48">
        <f t="shared" si="283"/>
        <v>0</v>
      </c>
      <c r="DN229" s="48">
        <f t="shared" si="283"/>
        <v>0</v>
      </c>
      <c r="DO229" s="48">
        <f t="shared" si="283"/>
        <v>31977628.390000001</v>
      </c>
      <c r="DP229" s="48">
        <f t="shared" si="283"/>
        <v>3095499.72</v>
      </c>
      <c r="DQ229" s="48">
        <f t="shared" si="283"/>
        <v>6866507.4500000002</v>
      </c>
      <c r="DR229" s="48">
        <f t="shared" si="283"/>
        <v>14800247.35</v>
      </c>
      <c r="DS229" s="48">
        <f t="shared" si="283"/>
        <v>8248106.75</v>
      </c>
      <c r="DT229" s="48">
        <f t="shared" si="283"/>
        <v>2756762.46</v>
      </c>
      <c r="DU229" s="48">
        <f t="shared" si="283"/>
        <v>0</v>
      </c>
      <c r="DV229" s="48">
        <f t="shared" si="283"/>
        <v>3125955.29</v>
      </c>
      <c r="DW229" s="48">
        <f t="shared" si="283"/>
        <v>4047899.31</v>
      </c>
      <c r="DX229" s="48">
        <f t="shared" si="283"/>
        <v>2986780.71</v>
      </c>
      <c r="DY229" s="48">
        <f t="shared" si="283"/>
        <v>0</v>
      </c>
      <c r="DZ229" s="48">
        <f t="shared" si="283"/>
        <v>8632376.2600000016</v>
      </c>
      <c r="EA229" s="48">
        <f t="shared" ref="EA229:FX229" si="284">IF((AND(EA$196=EA$221,EA$73&lt;&gt;888888888.88))=TRUE(),EA216,0)</f>
        <v>6727584.8099999996</v>
      </c>
      <c r="EB229" s="48">
        <f t="shared" si="284"/>
        <v>6067216.6699999999</v>
      </c>
      <c r="EC229" s="48">
        <f t="shared" si="284"/>
        <v>0</v>
      </c>
      <c r="ED229" s="48">
        <f t="shared" si="284"/>
        <v>0</v>
      </c>
      <c r="EE229" s="48">
        <f t="shared" si="284"/>
        <v>2875782.15</v>
      </c>
      <c r="EF229" s="48">
        <f t="shared" si="284"/>
        <v>14467653.48</v>
      </c>
      <c r="EG229" s="48">
        <f t="shared" si="284"/>
        <v>3453087.01</v>
      </c>
      <c r="EH229" s="48">
        <f t="shared" si="284"/>
        <v>3093370.92</v>
      </c>
      <c r="EI229" s="48">
        <f t="shared" si="284"/>
        <v>156985056.38999999</v>
      </c>
      <c r="EJ229" s="48">
        <f t="shared" si="284"/>
        <v>92820619.370000005</v>
      </c>
      <c r="EK229" s="48">
        <f t="shared" si="284"/>
        <v>0</v>
      </c>
      <c r="EL229" s="48">
        <f t="shared" si="284"/>
        <v>4823860.42</v>
      </c>
      <c r="EM229" s="48">
        <f t="shared" si="284"/>
        <v>4687447.78</v>
      </c>
      <c r="EN229" s="48">
        <f t="shared" si="284"/>
        <v>10788089.16</v>
      </c>
      <c r="EO229" s="48">
        <f t="shared" si="284"/>
        <v>4175884.4299999997</v>
      </c>
      <c r="EP229" s="48">
        <f t="shared" si="284"/>
        <v>4710405.67</v>
      </c>
      <c r="EQ229" s="48">
        <f t="shared" si="284"/>
        <v>0</v>
      </c>
      <c r="ER229" s="48">
        <f t="shared" si="284"/>
        <v>4183249.42</v>
      </c>
      <c r="ES229" s="48">
        <f t="shared" si="284"/>
        <v>2572525.73</v>
      </c>
      <c r="ET229" s="48">
        <f t="shared" si="284"/>
        <v>3725610.2</v>
      </c>
      <c r="EU229" s="48">
        <f t="shared" si="284"/>
        <v>0</v>
      </c>
      <c r="EV229" s="48">
        <f t="shared" si="284"/>
        <v>1597643.11</v>
      </c>
      <c r="EW229" s="48">
        <f t="shared" si="284"/>
        <v>0</v>
      </c>
      <c r="EX229" s="48">
        <f t="shared" si="284"/>
        <v>3250400.7</v>
      </c>
      <c r="EY229" s="48">
        <f t="shared" si="284"/>
        <v>7686187.2400000002</v>
      </c>
      <c r="EZ229" s="48">
        <f t="shared" si="284"/>
        <v>2421517.4</v>
      </c>
      <c r="FA229" s="48">
        <f t="shared" si="284"/>
        <v>0</v>
      </c>
      <c r="FB229" s="48">
        <f t="shared" si="284"/>
        <v>0</v>
      </c>
      <c r="FC229" s="48">
        <f t="shared" si="284"/>
        <v>0</v>
      </c>
      <c r="FD229" s="48">
        <f t="shared" si="284"/>
        <v>4368926.33</v>
      </c>
      <c r="FE229" s="48">
        <f t="shared" si="284"/>
        <v>1906444.8</v>
      </c>
      <c r="FF229" s="48">
        <f t="shared" si="284"/>
        <v>3217506.45</v>
      </c>
      <c r="FG229" s="48">
        <f t="shared" si="284"/>
        <v>2237766.96</v>
      </c>
      <c r="FH229" s="48">
        <f t="shared" si="284"/>
        <v>1700163.89</v>
      </c>
      <c r="FI229" s="48">
        <f t="shared" si="284"/>
        <v>17862848.579999998</v>
      </c>
      <c r="FJ229" s="48">
        <f t="shared" si="284"/>
        <v>18574281.579999998</v>
      </c>
      <c r="FK229" s="48">
        <f t="shared" si="284"/>
        <v>23257289.060000002</v>
      </c>
      <c r="FL229" s="48">
        <f t="shared" si="284"/>
        <v>67769509</v>
      </c>
      <c r="FM229" s="48">
        <f t="shared" si="284"/>
        <v>0</v>
      </c>
      <c r="FN229" s="48">
        <f t="shared" si="284"/>
        <v>207150037.66</v>
      </c>
      <c r="FO229" s="48">
        <f t="shared" si="284"/>
        <v>11070356.039999999</v>
      </c>
      <c r="FP229" s="48">
        <f t="shared" si="284"/>
        <v>0</v>
      </c>
      <c r="FQ229" s="48">
        <f t="shared" si="284"/>
        <v>9261279.4299999997</v>
      </c>
      <c r="FR229" s="48">
        <f t="shared" si="284"/>
        <v>2791748.74</v>
      </c>
      <c r="FS229" s="48">
        <f t="shared" si="284"/>
        <v>3099171.2</v>
      </c>
      <c r="FT229" s="48">
        <f t="shared" si="284"/>
        <v>0</v>
      </c>
      <c r="FU229" s="48">
        <f t="shared" si="284"/>
        <v>8955436.5399999991</v>
      </c>
      <c r="FV229" s="48">
        <f t="shared" si="284"/>
        <v>7360268.7700000005</v>
      </c>
      <c r="FW229" s="48">
        <f t="shared" si="284"/>
        <v>0</v>
      </c>
      <c r="FX229" s="48">
        <f t="shared" si="284"/>
        <v>1232390.52</v>
      </c>
      <c r="FY229" s="48"/>
      <c r="FZ229" s="48"/>
      <c r="GA229" s="48"/>
      <c r="GB229" s="48"/>
      <c r="GC229" s="48"/>
      <c r="GD229" s="48"/>
      <c r="GE229" s="4"/>
      <c r="GF229" s="4"/>
      <c r="GG229" s="4"/>
      <c r="GH229" s="4"/>
      <c r="GI229" s="4"/>
      <c r="GJ229" s="4"/>
      <c r="GK229" s="4"/>
      <c r="GL229" s="4"/>
      <c r="GM229" s="4"/>
    </row>
    <row r="230" spans="1:195" x14ac:dyDescent="0.25">
      <c r="A230" s="137"/>
      <c r="B230" s="137" t="s">
        <v>591</v>
      </c>
      <c r="C230" s="48"/>
      <c r="D230" s="48"/>
      <c r="E230" s="48"/>
      <c r="F230" s="48"/>
      <c r="G230" s="48"/>
      <c r="H230" s="48"/>
      <c r="I230" s="48"/>
      <c r="J230" s="48"/>
      <c r="K230" s="48"/>
      <c r="L230" s="48"/>
      <c r="M230" s="48"/>
      <c r="N230" s="48"/>
      <c r="O230" s="48"/>
      <c r="P230" s="48"/>
      <c r="Q230" s="48"/>
      <c r="R230" s="48"/>
      <c r="S230" s="48"/>
      <c r="T230" s="48"/>
      <c r="U230" s="48"/>
      <c r="V230" s="48"/>
      <c r="W230" s="49"/>
      <c r="X230" s="48"/>
      <c r="Y230" s="48"/>
      <c r="Z230" s="48"/>
      <c r="AA230" s="48"/>
      <c r="AB230" s="48"/>
      <c r="AC230" s="48"/>
      <c r="AD230" s="48"/>
      <c r="AE230" s="48"/>
      <c r="AF230" s="48"/>
      <c r="AG230" s="48"/>
      <c r="AH230" s="48"/>
      <c r="AI230" s="48"/>
      <c r="AJ230" s="48"/>
      <c r="AK230" s="48"/>
      <c r="AL230" s="48"/>
      <c r="AM230" s="48"/>
      <c r="AN230" s="48"/>
      <c r="AO230" s="48"/>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8"/>
      <c r="BL230" s="48"/>
      <c r="BM230" s="48"/>
      <c r="BN230" s="48"/>
      <c r="BO230" s="48"/>
      <c r="BP230" s="48"/>
      <c r="BQ230" s="48"/>
      <c r="BR230" s="48"/>
      <c r="BS230" s="48"/>
      <c r="BT230" s="48"/>
      <c r="BU230" s="48"/>
      <c r="BV230" s="48"/>
      <c r="BW230" s="48"/>
      <c r="BX230" s="48"/>
      <c r="BY230" s="48"/>
      <c r="BZ230" s="48"/>
      <c r="CA230" s="48"/>
      <c r="CB230" s="48"/>
      <c r="CC230" s="48"/>
      <c r="CD230" s="48"/>
      <c r="CE230" s="48"/>
      <c r="CF230" s="48"/>
      <c r="CG230" s="48"/>
      <c r="CH230" s="48"/>
      <c r="CI230" s="48"/>
      <c r="CJ230" s="48"/>
      <c r="CK230" s="48"/>
      <c r="CL230" s="48"/>
      <c r="CM230" s="48"/>
      <c r="CN230" s="48"/>
      <c r="CO230" s="48"/>
      <c r="CP230" s="48"/>
      <c r="CQ230" s="48"/>
      <c r="CR230" s="48"/>
      <c r="CS230" s="48"/>
      <c r="CT230" s="48"/>
      <c r="CU230" s="48"/>
      <c r="CV230" s="48"/>
      <c r="CW230" s="48"/>
      <c r="CX230" s="48"/>
      <c r="CY230" s="48"/>
      <c r="CZ230" s="48"/>
      <c r="DA230" s="48"/>
      <c r="DB230" s="48"/>
      <c r="DC230" s="48"/>
      <c r="DD230" s="48"/>
      <c r="DE230" s="48"/>
      <c r="DF230" s="48"/>
      <c r="DG230" s="48"/>
      <c r="DH230" s="48"/>
      <c r="DI230" s="48"/>
      <c r="DJ230" s="48"/>
      <c r="DK230" s="48"/>
      <c r="DL230" s="48"/>
      <c r="DM230" s="48"/>
      <c r="DN230" s="48"/>
      <c r="DO230" s="48"/>
      <c r="DP230" s="48"/>
      <c r="DQ230" s="48"/>
      <c r="DR230" s="48"/>
      <c r="DS230" s="48"/>
      <c r="DT230" s="48"/>
      <c r="DU230" s="48"/>
      <c r="DV230" s="48"/>
      <c r="DW230" s="48"/>
      <c r="DX230" s="48"/>
      <c r="DY230" s="48"/>
      <c r="DZ230" s="48"/>
      <c r="EA230" s="48"/>
      <c r="EB230" s="48"/>
      <c r="EC230" s="48"/>
      <c r="ED230" s="48"/>
      <c r="EE230" s="48"/>
      <c r="EF230" s="48"/>
      <c r="EG230" s="48"/>
      <c r="EH230" s="48"/>
      <c r="EI230" s="48"/>
      <c r="EJ230" s="48"/>
      <c r="EK230" s="48"/>
      <c r="EL230" s="48"/>
      <c r="EM230" s="48"/>
      <c r="EN230" s="48"/>
      <c r="EO230" s="48"/>
      <c r="EP230" s="48"/>
      <c r="EQ230" s="48"/>
      <c r="ER230" s="48"/>
      <c r="ES230" s="48"/>
      <c r="ET230" s="48"/>
      <c r="EU230" s="48"/>
      <c r="EV230" s="48"/>
      <c r="EW230" s="48"/>
      <c r="EX230" s="48"/>
      <c r="EY230" s="48"/>
      <c r="EZ230" s="48"/>
      <c r="FA230" s="48"/>
      <c r="FB230" s="48"/>
      <c r="FC230" s="48"/>
      <c r="FD230" s="48"/>
      <c r="FE230" s="48"/>
      <c r="FF230" s="48"/>
      <c r="FG230" s="48"/>
      <c r="FH230" s="48"/>
      <c r="FI230" s="48"/>
      <c r="FJ230" s="48"/>
      <c r="FK230" s="48"/>
      <c r="FL230" s="48"/>
      <c r="FM230" s="48"/>
      <c r="FN230" s="48"/>
      <c r="FO230" s="48"/>
      <c r="FP230" s="48"/>
      <c r="FQ230" s="48"/>
      <c r="FR230" s="48"/>
      <c r="FS230" s="48"/>
      <c r="FT230" s="49"/>
      <c r="FU230" s="48"/>
      <c r="FV230" s="48"/>
      <c r="FW230" s="48"/>
      <c r="FX230" s="48"/>
      <c r="FY230" s="48"/>
      <c r="FZ230" s="48"/>
      <c r="GA230" s="48"/>
      <c r="GB230" s="48"/>
      <c r="GC230" s="48"/>
      <c r="GD230" s="48"/>
      <c r="GE230" s="4"/>
      <c r="GF230" s="4"/>
      <c r="GG230" s="4"/>
      <c r="GH230" s="4"/>
      <c r="GI230" s="4"/>
      <c r="GJ230" s="4"/>
      <c r="GK230" s="4"/>
      <c r="GL230" s="4"/>
      <c r="GM230" s="4"/>
    </row>
    <row r="231" spans="1:195" x14ac:dyDescent="0.25">
      <c r="A231" s="2" t="s">
        <v>592</v>
      </c>
      <c r="B231" s="13" t="s">
        <v>593</v>
      </c>
      <c r="C231" s="48">
        <f t="shared" ref="C231:BN231" si="285">IF(C196=C221,C196,0)</f>
        <v>80984919.069999993</v>
      </c>
      <c r="D231" s="48">
        <f t="shared" si="285"/>
        <v>384553991.43000001</v>
      </c>
      <c r="E231" s="48">
        <f t="shared" si="285"/>
        <v>72869587.430000007</v>
      </c>
      <c r="F231" s="48">
        <f t="shared" si="285"/>
        <v>0</v>
      </c>
      <c r="G231" s="48">
        <f t="shared" si="285"/>
        <v>10050580.74</v>
      </c>
      <c r="H231" s="48">
        <f t="shared" si="285"/>
        <v>0</v>
      </c>
      <c r="I231" s="48">
        <f t="shared" si="285"/>
        <v>97662252.489999995</v>
      </c>
      <c r="J231" s="48">
        <f t="shared" si="285"/>
        <v>22540633.870000001</v>
      </c>
      <c r="K231" s="48">
        <f t="shared" si="285"/>
        <v>0</v>
      </c>
      <c r="L231" s="48">
        <f t="shared" si="285"/>
        <v>24657993</v>
      </c>
      <c r="M231" s="48">
        <f t="shared" si="285"/>
        <v>14396153.869999999</v>
      </c>
      <c r="N231" s="48">
        <f t="shared" si="285"/>
        <v>0</v>
      </c>
      <c r="O231" s="48">
        <f t="shared" si="285"/>
        <v>130318957.76000001</v>
      </c>
      <c r="P231" s="48">
        <f t="shared" si="285"/>
        <v>3441037.02</v>
      </c>
      <c r="Q231" s="48">
        <f t="shared" si="285"/>
        <v>386185640.74000001</v>
      </c>
      <c r="R231" s="48">
        <f t="shared" si="285"/>
        <v>0</v>
      </c>
      <c r="S231" s="48">
        <f t="shared" si="285"/>
        <v>0</v>
      </c>
      <c r="T231" s="48">
        <f t="shared" si="285"/>
        <v>0</v>
      </c>
      <c r="U231" s="48">
        <f t="shared" si="285"/>
        <v>1045446.21</v>
      </c>
      <c r="V231" s="48">
        <f t="shared" si="285"/>
        <v>0</v>
      </c>
      <c r="W231" s="49">
        <f t="shared" si="285"/>
        <v>954422.6</v>
      </c>
      <c r="X231" s="48">
        <f t="shared" si="285"/>
        <v>942666.21</v>
      </c>
      <c r="Y231" s="48">
        <f t="shared" si="285"/>
        <v>0</v>
      </c>
      <c r="Z231" s="48">
        <f t="shared" si="285"/>
        <v>0</v>
      </c>
      <c r="AA231" s="48">
        <f t="shared" si="285"/>
        <v>283270959.10000002</v>
      </c>
      <c r="AB231" s="48">
        <f t="shared" si="285"/>
        <v>275643267.88</v>
      </c>
      <c r="AC231" s="48">
        <f t="shared" si="285"/>
        <v>9739677.2899999991</v>
      </c>
      <c r="AD231" s="48">
        <f t="shared" si="285"/>
        <v>12114877.689999999</v>
      </c>
      <c r="AE231" s="48">
        <f t="shared" si="285"/>
        <v>1720315.96</v>
      </c>
      <c r="AF231" s="48">
        <f t="shared" si="285"/>
        <v>2745089.74</v>
      </c>
      <c r="AG231" s="48">
        <f t="shared" si="285"/>
        <v>7208091.3899999997</v>
      </c>
      <c r="AH231" s="48">
        <f t="shared" si="285"/>
        <v>9993953.9000000004</v>
      </c>
      <c r="AI231" s="48">
        <f t="shared" si="285"/>
        <v>0</v>
      </c>
      <c r="AJ231" s="48">
        <f t="shared" si="285"/>
        <v>2656523.35</v>
      </c>
      <c r="AK231" s="48">
        <f t="shared" si="285"/>
        <v>3161138.9</v>
      </c>
      <c r="AL231" s="48">
        <f t="shared" si="285"/>
        <v>0</v>
      </c>
      <c r="AM231" s="48">
        <f t="shared" si="285"/>
        <v>4789739.1399999997</v>
      </c>
      <c r="AN231" s="48">
        <f t="shared" si="285"/>
        <v>4414640.1900000004</v>
      </c>
      <c r="AO231" s="48">
        <f t="shared" si="285"/>
        <v>43088149.369999997</v>
      </c>
      <c r="AP231" s="48">
        <f t="shared" si="285"/>
        <v>866835278.72000003</v>
      </c>
      <c r="AQ231" s="48">
        <f t="shared" si="285"/>
        <v>3281178.73</v>
      </c>
      <c r="AR231" s="48">
        <f t="shared" si="285"/>
        <v>596473179.59000003</v>
      </c>
      <c r="AS231" s="48">
        <f t="shared" si="285"/>
        <v>0</v>
      </c>
      <c r="AT231" s="48">
        <f t="shared" si="285"/>
        <v>21133963.199999999</v>
      </c>
      <c r="AU231" s="48">
        <f t="shared" si="285"/>
        <v>3463722.64</v>
      </c>
      <c r="AV231" s="48">
        <f t="shared" si="285"/>
        <v>3947074.47</v>
      </c>
      <c r="AW231" s="48">
        <f t="shared" si="285"/>
        <v>3394478.58</v>
      </c>
      <c r="AX231" s="48">
        <f t="shared" si="285"/>
        <v>1025390.38</v>
      </c>
      <c r="AY231" s="48">
        <f t="shared" si="285"/>
        <v>4933746.1900000004</v>
      </c>
      <c r="AZ231" s="48">
        <f t="shared" si="285"/>
        <v>111227489.34</v>
      </c>
      <c r="BA231" s="48">
        <f t="shared" si="285"/>
        <v>82772801.590000004</v>
      </c>
      <c r="BB231" s="48">
        <f t="shared" si="285"/>
        <v>72782923.920000002</v>
      </c>
      <c r="BC231" s="48">
        <f t="shared" si="285"/>
        <v>272759022.05000001</v>
      </c>
      <c r="BD231" s="48">
        <f t="shared" si="285"/>
        <v>46081252.399999999</v>
      </c>
      <c r="BE231" s="48">
        <f t="shared" si="285"/>
        <v>0</v>
      </c>
      <c r="BF231" s="48">
        <f t="shared" si="285"/>
        <v>229229244.96000001</v>
      </c>
      <c r="BG231" s="48">
        <f t="shared" si="285"/>
        <v>10611408.470000001</v>
      </c>
      <c r="BH231" s="48">
        <f t="shared" si="285"/>
        <v>6374377.6900000004</v>
      </c>
      <c r="BI231" s="48">
        <f t="shared" si="285"/>
        <v>3458089.33</v>
      </c>
      <c r="BJ231" s="48">
        <f t="shared" si="285"/>
        <v>0</v>
      </c>
      <c r="BK231" s="48">
        <f t="shared" si="285"/>
        <v>230422761.44999999</v>
      </c>
      <c r="BL231" s="48">
        <f t="shared" si="285"/>
        <v>3124768.58</v>
      </c>
      <c r="BM231" s="48">
        <f t="shared" si="285"/>
        <v>0</v>
      </c>
      <c r="BN231" s="48">
        <f t="shared" si="285"/>
        <v>32499247.960000001</v>
      </c>
      <c r="BO231" s="48">
        <f t="shared" ref="BO231:DZ231" si="286">IF(BO196=BO221,BO196,0)</f>
        <v>12641677.939999999</v>
      </c>
      <c r="BP231" s="48">
        <f t="shared" si="286"/>
        <v>3111567.05</v>
      </c>
      <c r="BQ231" s="48">
        <f t="shared" si="286"/>
        <v>60133937.950000003</v>
      </c>
      <c r="BR231" s="48">
        <f t="shared" si="286"/>
        <v>43060333.82</v>
      </c>
      <c r="BS231" s="48">
        <f t="shared" si="286"/>
        <v>12017839.199999999</v>
      </c>
      <c r="BT231" s="48">
        <f t="shared" si="286"/>
        <v>4853423.34</v>
      </c>
      <c r="BU231" s="48">
        <f t="shared" si="286"/>
        <v>4811761.88</v>
      </c>
      <c r="BV231" s="48">
        <f t="shared" si="286"/>
        <v>0</v>
      </c>
      <c r="BW231" s="48">
        <f t="shared" si="286"/>
        <v>0</v>
      </c>
      <c r="BX231" s="48">
        <f t="shared" si="286"/>
        <v>1713431.64</v>
      </c>
      <c r="BY231" s="48">
        <f t="shared" si="286"/>
        <v>5407891.2199999997</v>
      </c>
      <c r="BZ231" s="48">
        <f t="shared" si="286"/>
        <v>2995161.77</v>
      </c>
      <c r="CA231" s="48">
        <f t="shared" si="286"/>
        <v>2737142.54</v>
      </c>
      <c r="CB231" s="48">
        <f t="shared" si="286"/>
        <v>747444476.22000003</v>
      </c>
      <c r="CC231" s="48">
        <f t="shared" si="286"/>
        <v>2609559.23</v>
      </c>
      <c r="CD231" s="48">
        <f t="shared" si="286"/>
        <v>994564.52</v>
      </c>
      <c r="CE231" s="48">
        <f t="shared" si="286"/>
        <v>2438334.25</v>
      </c>
      <c r="CF231" s="48">
        <f t="shared" si="286"/>
        <v>1897261.73</v>
      </c>
      <c r="CG231" s="48">
        <f t="shared" si="286"/>
        <v>0</v>
      </c>
      <c r="CH231" s="48">
        <f t="shared" si="286"/>
        <v>1840070.42</v>
      </c>
      <c r="CI231" s="48">
        <f t="shared" si="286"/>
        <v>0</v>
      </c>
      <c r="CJ231" s="48">
        <f t="shared" si="286"/>
        <v>9868104.0199999996</v>
      </c>
      <c r="CK231" s="48">
        <f t="shared" si="286"/>
        <v>53319327.159999996</v>
      </c>
      <c r="CL231" s="48">
        <f t="shared" si="286"/>
        <v>0</v>
      </c>
      <c r="CM231" s="48">
        <f t="shared" si="286"/>
        <v>8821899.7400000002</v>
      </c>
      <c r="CN231" s="48">
        <f t="shared" si="286"/>
        <v>284244152.63</v>
      </c>
      <c r="CO231" s="48">
        <f t="shared" si="286"/>
        <v>137630311.30000001</v>
      </c>
      <c r="CP231" s="48">
        <f t="shared" si="286"/>
        <v>10606347.289999999</v>
      </c>
      <c r="CQ231" s="48">
        <f t="shared" si="286"/>
        <v>0</v>
      </c>
      <c r="CR231" s="48">
        <f t="shared" si="286"/>
        <v>2809105.99</v>
      </c>
      <c r="CS231" s="48">
        <f t="shared" si="286"/>
        <v>4058024.84</v>
      </c>
      <c r="CT231" s="48">
        <f t="shared" si="286"/>
        <v>1917516.5</v>
      </c>
      <c r="CU231" s="48">
        <f t="shared" si="286"/>
        <v>0</v>
      </c>
      <c r="CV231" s="48">
        <f t="shared" si="286"/>
        <v>899543.77</v>
      </c>
      <c r="CW231" s="48">
        <f t="shared" si="286"/>
        <v>2900976.26</v>
      </c>
      <c r="CX231" s="48">
        <f t="shared" si="286"/>
        <v>4995271.13</v>
      </c>
      <c r="CY231" s="48">
        <f t="shared" si="286"/>
        <v>0</v>
      </c>
      <c r="CZ231" s="48">
        <f t="shared" si="286"/>
        <v>0</v>
      </c>
      <c r="DA231" s="48">
        <f t="shared" si="286"/>
        <v>2872825.74</v>
      </c>
      <c r="DB231" s="48">
        <f t="shared" si="286"/>
        <v>0</v>
      </c>
      <c r="DC231" s="48">
        <f t="shared" si="286"/>
        <v>0</v>
      </c>
      <c r="DD231" s="48">
        <f t="shared" si="286"/>
        <v>0</v>
      </c>
      <c r="DE231" s="48">
        <f t="shared" si="286"/>
        <v>4524278.75</v>
      </c>
      <c r="DF231" s="48">
        <f t="shared" si="286"/>
        <v>195526755.83000001</v>
      </c>
      <c r="DG231" s="48">
        <f t="shared" si="286"/>
        <v>0</v>
      </c>
      <c r="DH231" s="48">
        <f t="shared" si="286"/>
        <v>0</v>
      </c>
      <c r="DI231" s="48">
        <f t="shared" si="286"/>
        <v>25048301.460000001</v>
      </c>
      <c r="DJ231" s="48">
        <f t="shared" si="286"/>
        <v>6749545.3700000001</v>
      </c>
      <c r="DK231" s="48">
        <f t="shared" si="286"/>
        <v>4889209.2699999996</v>
      </c>
      <c r="DL231" s="48">
        <f t="shared" si="286"/>
        <v>56092143.859999999</v>
      </c>
      <c r="DM231" s="48">
        <f t="shared" si="286"/>
        <v>0</v>
      </c>
      <c r="DN231" s="48">
        <f t="shared" si="286"/>
        <v>0</v>
      </c>
      <c r="DO231" s="48">
        <f t="shared" si="286"/>
        <v>31854010.510000002</v>
      </c>
      <c r="DP231" s="48">
        <f t="shared" si="286"/>
        <v>3088792.95</v>
      </c>
      <c r="DQ231" s="48">
        <f t="shared" si="286"/>
        <v>6627861.3499999996</v>
      </c>
      <c r="DR231" s="48">
        <f t="shared" si="286"/>
        <v>14292155.84</v>
      </c>
      <c r="DS231" s="48">
        <f t="shared" si="286"/>
        <v>8219651.3600000003</v>
      </c>
      <c r="DT231" s="48">
        <f t="shared" si="286"/>
        <v>2397099.73</v>
      </c>
      <c r="DU231" s="48">
        <f t="shared" si="286"/>
        <v>0</v>
      </c>
      <c r="DV231" s="48">
        <f t="shared" si="286"/>
        <v>3037634.01</v>
      </c>
      <c r="DW231" s="48">
        <f t="shared" si="286"/>
        <v>3995964.76</v>
      </c>
      <c r="DX231" s="48">
        <f t="shared" si="286"/>
        <v>2944669.64</v>
      </c>
      <c r="DY231" s="48">
        <f t="shared" si="286"/>
        <v>0</v>
      </c>
      <c r="DZ231" s="48">
        <f t="shared" si="286"/>
        <v>8559794.8900000006</v>
      </c>
      <c r="EA231" s="48">
        <f t="shared" ref="EA231:FX231" si="287">IF(EA196=EA221,EA196,0)</f>
        <v>6716455.9800000004</v>
      </c>
      <c r="EB231" s="48">
        <f t="shared" si="287"/>
        <v>5839925.5599999996</v>
      </c>
      <c r="EC231" s="48">
        <f t="shared" si="287"/>
        <v>0</v>
      </c>
      <c r="ED231" s="48">
        <f t="shared" si="287"/>
        <v>0</v>
      </c>
      <c r="EE231" s="48">
        <f t="shared" si="287"/>
        <v>2856621.45</v>
      </c>
      <c r="EF231" s="48">
        <f t="shared" si="287"/>
        <v>14228655.890000001</v>
      </c>
      <c r="EG231" s="48">
        <f t="shared" si="287"/>
        <v>3426314.35</v>
      </c>
      <c r="EH231" s="48">
        <f t="shared" si="287"/>
        <v>3009082.25</v>
      </c>
      <c r="EI231" s="48">
        <f t="shared" si="287"/>
        <v>155876353.24000001</v>
      </c>
      <c r="EJ231" s="48">
        <f t="shared" si="287"/>
        <v>88104782.290000007</v>
      </c>
      <c r="EK231" s="48">
        <f t="shared" si="287"/>
        <v>0</v>
      </c>
      <c r="EL231" s="48">
        <f t="shared" si="287"/>
        <v>4778459.5</v>
      </c>
      <c r="EM231" s="48">
        <f t="shared" si="287"/>
        <v>4615447.4400000004</v>
      </c>
      <c r="EN231" s="48">
        <f t="shared" si="287"/>
        <v>10687540.49</v>
      </c>
      <c r="EO231" s="48">
        <f t="shared" si="287"/>
        <v>4097908.17</v>
      </c>
      <c r="EP231" s="48">
        <f t="shared" si="287"/>
        <v>4662721.57</v>
      </c>
      <c r="EQ231" s="48">
        <f t="shared" si="287"/>
        <v>0</v>
      </c>
      <c r="ER231" s="48">
        <f t="shared" si="287"/>
        <v>4175444.51</v>
      </c>
      <c r="ES231" s="48">
        <f t="shared" si="287"/>
        <v>2326055.1</v>
      </c>
      <c r="ET231" s="48">
        <f t="shared" si="287"/>
        <v>3672415.19</v>
      </c>
      <c r="EU231" s="48">
        <f t="shared" si="287"/>
        <v>0</v>
      </c>
      <c r="EV231" s="48">
        <f t="shared" si="287"/>
        <v>1349013.32</v>
      </c>
      <c r="EW231" s="48">
        <f t="shared" si="287"/>
        <v>0</v>
      </c>
      <c r="EX231" s="48">
        <f t="shared" si="287"/>
        <v>3146670.07</v>
      </c>
      <c r="EY231" s="48">
        <f t="shared" si="287"/>
        <v>5037042.84</v>
      </c>
      <c r="EZ231" s="48">
        <f t="shared" si="287"/>
        <v>2304761.04</v>
      </c>
      <c r="FA231" s="48">
        <f t="shared" si="287"/>
        <v>0</v>
      </c>
      <c r="FB231" s="48">
        <f t="shared" si="287"/>
        <v>0</v>
      </c>
      <c r="FC231" s="48">
        <f t="shared" si="287"/>
        <v>0</v>
      </c>
      <c r="FD231" s="48">
        <f t="shared" si="287"/>
        <v>4292892.49</v>
      </c>
      <c r="FE231" s="48">
        <f t="shared" si="287"/>
        <v>1883700.14</v>
      </c>
      <c r="FF231" s="48">
        <f t="shared" si="287"/>
        <v>3186959.29</v>
      </c>
      <c r="FG231" s="48">
        <f t="shared" si="287"/>
        <v>2086015.89</v>
      </c>
      <c r="FH231" s="48">
        <f t="shared" si="287"/>
        <v>1685528.81</v>
      </c>
      <c r="FI231" s="48">
        <f t="shared" si="287"/>
        <v>17416221.559999999</v>
      </c>
      <c r="FJ231" s="48">
        <f t="shared" si="287"/>
        <v>18192314.550000001</v>
      </c>
      <c r="FK231" s="48">
        <f t="shared" si="287"/>
        <v>22238314.620000001</v>
      </c>
      <c r="FL231" s="48">
        <f t="shared" si="287"/>
        <v>65928854.829999998</v>
      </c>
      <c r="FM231" s="48">
        <f t="shared" si="287"/>
        <v>0</v>
      </c>
      <c r="FN231" s="48">
        <f t="shared" si="287"/>
        <v>205401855.58000001</v>
      </c>
      <c r="FO231" s="48">
        <f t="shared" si="287"/>
        <v>10920488.26</v>
      </c>
      <c r="FP231" s="48">
        <f t="shared" si="287"/>
        <v>0</v>
      </c>
      <c r="FQ231" s="48">
        <f t="shared" si="287"/>
        <v>9254790.2400000002</v>
      </c>
      <c r="FR231" s="48">
        <f t="shared" si="287"/>
        <v>2745598.68</v>
      </c>
      <c r="FS231" s="48">
        <f t="shared" si="287"/>
        <v>3003975</v>
      </c>
      <c r="FT231" s="49">
        <f t="shared" si="287"/>
        <v>0</v>
      </c>
      <c r="FU231" s="48">
        <f t="shared" si="287"/>
        <v>8535796.5199999996</v>
      </c>
      <c r="FV231" s="48">
        <f t="shared" si="287"/>
        <v>7237872.8899999997</v>
      </c>
      <c r="FW231" s="48">
        <f t="shared" si="287"/>
        <v>0</v>
      </c>
      <c r="FX231" s="48">
        <f t="shared" si="287"/>
        <v>1218336.52</v>
      </c>
      <c r="FY231" s="48"/>
      <c r="FZ231" s="48"/>
      <c r="GA231" s="4"/>
      <c r="GB231" s="48"/>
      <c r="GC231" s="48"/>
      <c r="GD231" s="48"/>
      <c r="GE231" s="4"/>
      <c r="GF231" s="4"/>
      <c r="GG231" s="4"/>
      <c r="GH231" s="4"/>
      <c r="GI231" s="4"/>
      <c r="GJ231" s="4"/>
      <c r="GK231" s="4"/>
      <c r="GL231" s="4"/>
      <c r="GM231" s="4"/>
    </row>
    <row r="232" spans="1:195" x14ac:dyDescent="0.25">
      <c r="A232" s="2" t="s">
        <v>594</v>
      </c>
      <c r="B232" s="13" t="s">
        <v>595</v>
      </c>
      <c r="C232" s="48">
        <f t="shared" ref="C232:BN232" si="288">IF(C196=C221,C68,0)</f>
        <v>999999999</v>
      </c>
      <c r="D232" s="48">
        <f t="shared" si="288"/>
        <v>999999999</v>
      </c>
      <c r="E232" s="48">
        <f t="shared" si="288"/>
        <v>999999999</v>
      </c>
      <c r="F232" s="48">
        <f t="shared" si="288"/>
        <v>0</v>
      </c>
      <c r="G232" s="48">
        <f t="shared" si="288"/>
        <v>999999999</v>
      </c>
      <c r="H232" s="48">
        <f t="shared" si="288"/>
        <v>0</v>
      </c>
      <c r="I232" s="48">
        <f t="shared" si="288"/>
        <v>999999999</v>
      </c>
      <c r="J232" s="48">
        <f t="shared" si="288"/>
        <v>999999999</v>
      </c>
      <c r="K232" s="48">
        <f t="shared" si="288"/>
        <v>0</v>
      </c>
      <c r="L232" s="48">
        <f t="shared" si="288"/>
        <v>999999999</v>
      </c>
      <c r="M232" s="48">
        <f t="shared" si="288"/>
        <v>999999999</v>
      </c>
      <c r="N232" s="48">
        <f t="shared" si="288"/>
        <v>0</v>
      </c>
      <c r="O232" s="48">
        <f t="shared" si="288"/>
        <v>999999999</v>
      </c>
      <c r="P232" s="48">
        <f t="shared" si="288"/>
        <v>999999999</v>
      </c>
      <c r="Q232" s="48">
        <f t="shared" si="288"/>
        <v>999999999</v>
      </c>
      <c r="R232" s="48">
        <f t="shared" si="288"/>
        <v>0</v>
      </c>
      <c r="S232" s="48">
        <f t="shared" si="288"/>
        <v>0</v>
      </c>
      <c r="T232" s="48">
        <f t="shared" si="288"/>
        <v>0</v>
      </c>
      <c r="U232" s="48">
        <f t="shared" si="288"/>
        <v>999999999</v>
      </c>
      <c r="V232" s="48">
        <f t="shared" si="288"/>
        <v>0</v>
      </c>
      <c r="W232" s="49">
        <f t="shared" si="288"/>
        <v>999999999</v>
      </c>
      <c r="X232" s="48">
        <f t="shared" si="288"/>
        <v>999999999</v>
      </c>
      <c r="Y232" s="48">
        <f t="shared" si="288"/>
        <v>0</v>
      </c>
      <c r="Z232" s="48">
        <f t="shared" si="288"/>
        <v>0</v>
      </c>
      <c r="AA232" s="48">
        <f t="shared" si="288"/>
        <v>999999999</v>
      </c>
      <c r="AB232" s="48">
        <f t="shared" si="288"/>
        <v>999999999</v>
      </c>
      <c r="AC232" s="48">
        <f t="shared" si="288"/>
        <v>999999999</v>
      </c>
      <c r="AD232" s="48">
        <f t="shared" si="288"/>
        <v>999999999</v>
      </c>
      <c r="AE232" s="48">
        <f t="shared" si="288"/>
        <v>999999999</v>
      </c>
      <c r="AF232" s="48">
        <f t="shared" si="288"/>
        <v>999999999</v>
      </c>
      <c r="AG232" s="48">
        <f t="shared" si="288"/>
        <v>999999999</v>
      </c>
      <c r="AH232" s="48">
        <f t="shared" si="288"/>
        <v>999999999</v>
      </c>
      <c r="AI232" s="48">
        <f t="shared" si="288"/>
        <v>0</v>
      </c>
      <c r="AJ232" s="48">
        <f t="shared" si="288"/>
        <v>999999999</v>
      </c>
      <c r="AK232" s="48">
        <f t="shared" si="288"/>
        <v>999999999</v>
      </c>
      <c r="AL232" s="48">
        <f t="shared" si="288"/>
        <v>0</v>
      </c>
      <c r="AM232" s="48">
        <f t="shared" si="288"/>
        <v>999999999</v>
      </c>
      <c r="AN232" s="48">
        <f t="shared" si="288"/>
        <v>999999999</v>
      </c>
      <c r="AO232" s="48">
        <f t="shared" si="288"/>
        <v>999999999</v>
      </c>
      <c r="AP232" s="48">
        <f t="shared" si="288"/>
        <v>999999999</v>
      </c>
      <c r="AQ232" s="48">
        <f t="shared" si="288"/>
        <v>999999999</v>
      </c>
      <c r="AR232" s="48">
        <f t="shared" si="288"/>
        <v>999999999</v>
      </c>
      <c r="AS232" s="48">
        <f t="shared" si="288"/>
        <v>0</v>
      </c>
      <c r="AT232" s="48">
        <f t="shared" si="288"/>
        <v>999999999</v>
      </c>
      <c r="AU232" s="48">
        <f t="shared" si="288"/>
        <v>999999999</v>
      </c>
      <c r="AV232" s="48">
        <f t="shared" si="288"/>
        <v>999999999</v>
      </c>
      <c r="AW232" s="48">
        <f t="shared" si="288"/>
        <v>999999999</v>
      </c>
      <c r="AX232" s="48">
        <f t="shared" si="288"/>
        <v>999999999</v>
      </c>
      <c r="AY232" s="48">
        <f t="shared" si="288"/>
        <v>999999999</v>
      </c>
      <c r="AZ232" s="48">
        <f t="shared" si="288"/>
        <v>999999999</v>
      </c>
      <c r="BA232" s="48">
        <f t="shared" si="288"/>
        <v>999999999</v>
      </c>
      <c r="BB232" s="48">
        <f t="shared" si="288"/>
        <v>999999999</v>
      </c>
      <c r="BC232" s="48">
        <f t="shared" si="288"/>
        <v>999999999</v>
      </c>
      <c r="BD232" s="48">
        <f t="shared" si="288"/>
        <v>999999999</v>
      </c>
      <c r="BE232" s="48">
        <f t="shared" si="288"/>
        <v>0</v>
      </c>
      <c r="BF232" s="48">
        <f t="shared" si="288"/>
        <v>999999999</v>
      </c>
      <c r="BG232" s="48">
        <f t="shared" si="288"/>
        <v>999999999</v>
      </c>
      <c r="BH232" s="48">
        <f t="shared" si="288"/>
        <v>999999999</v>
      </c>
      <c r="BI232" s="48">
        <f t="shared" si="288"/>
        <v>999999999</v>
      </c>
      <c r="BJ232" s="48">
        <f t="shared" si="288"/>
        <v>0</v>
      </c>
      <c r="BK232" s="48">
        <f t="shared" si="288"/>
        <v>999999999</v>
      </c>
      <c r="BL232" s="48">
        <f t="shared" si="288"/>
        <v>999999999</v>
      </c>
      <c r="BM232" s="48">
        <f t="shared" si="288"/>
        <v>0</v>
      </c>
      <c r="BN232" s="48">
        <f t="shared" si="288"/>
        <v>999999999</v>
      </c>
      <c r="BO232" s="48">
        <f t="shared" ref="BO232:DZ232" si="289">IF(BO196=BO221,BO68,0)</f>
        <v>999999999</v>
      </c>
      <c r="BP232" s="48">
        <f t="shared" si="289"/>
        <v>999999999</v>
      </c>
      <c r="BQ232" s="48">
        <f t="shared" si="289"/>
        <v>999999999</v>
      </c>
      <c r="BR232" s="48">
        <f t="shared" si="289"/>
        <v>999999999</v>
      </c>
      <c r="BS232" s="48">
        <f t="shared" si="289"/>
        <v>999999999</v>
      </c>
      <c r="BT232" s="48">
        <f t="shared" si="289"/>
        <v>999999999</v>
      </c>
      <c r="BU232" s="48">
        <f t="shared" si="289"/>
        <v>999999999</v>
      </c>
      <c r="BV232" s="48">
        <f t="shared" si="289"/>
        <v>0</v>
      </c>
      <c r="BW232" s="48">
        <f t="shared" si="289"/>
        <v>0</v>
      </c>
      <c r="BX232" s="48">
        <f t="shared" si="289"/>
        <v>999999999</v>
      </c>
      <c r="BY232" s="48">
        <f t="shared" si="289"/>
        <v>999999999</v>
      </c>
      <c r="BZ232" s="48">
        <f t="shared" si="289"/>
        <v>999999999</v>
      </c>
      <c r="CA232" s="48">
        <f t="shared" si="289"/>
        <v>999999999</v>
      </c>
      <c r="CB232" s="48">
        <f t="shared" si="289"/>
        <v>999999999</v>
      </c>
      <c r="CC232" s="48">
        <f t="shared" si="289"/>
        <v>999999999</v>
      </c>
      <c r="CD232" s="48">
        <f t="shared" si="289"/>
        <v>999999999</v>
      </c>
      <c r="CE232" s="48">
        <f t="shared" si="289"/>
        <v>999999999</v>
      </c>
      <c r="CF232" s="48">
        <f t="shared" si="289"/>
        <v>999999999</v>
      </c>
      <c r="CG232" s="48">
        <f t="shared" si="289"/>
        <v>0</v>
      </c>
      <c r="CH232" s="48">
        <f t="shared" si="289"/>
        <v>999999999</v>
      </c>
      <c r="CI232" s="48">
        <f t="shared" si="289"/>
        <v>0</v>
      </c>
      <c r="CJ232" s="48">
        <f t="shared" si="289"/>
        <v>999999999</v>
      </c>
      <c r="CK232" s="48">
        <f t="shared" si="289"/>
        <v>999999999</v>
      </c>
      <c r="CL232" s="48">
        <f t="shared" si="289"/>
        <v>0</v>
      </c>
      <c r="CM232" s="48">
        <f t="shared" si="289"/>
        <v>999999999</v>
      </c>
      <c r="CN232" s="48">
        <f t="shared" si="289"/>
        <v>999999999</v>
      </c>
      <c r="CO232" s="48">
        <f t="shared" si="289"/>
        <v>999999999</v>
      </c>
      <c r="CP232" s="48">
        <f t="shared" si="289"/>
        <v>999999999</v>
      </c>
      <c r="CQ232" s="48">
        <f t="shared" si="289"/>
        <v>0</v>
      </c>
      <c r="CR232" s="48">
        <f t="shared" si="289"/>
        <v>999999999</v>
      </c>
      <c r="CS232" s="48">
        <f t="shared" si="289"/>
        <v>999999999</v>
      </c>
      <c r="CT232" s="48">
        <f t="shared" si="289"/>
        <v>999999999</v>
      </c>
      <c r="CU232" s="48">
        <f t="shared" si="289"/>
        <v>0</v>
      </c>
      <c r="CV232" s="48">
        <f t="shared" si="289"/>
        <v>999999999</v>
      </c>
      <c r="CW232" s="48">
        <f t="shared" si="289"/>
        <v>999999999</v>
      </c>
      <c r="CX232" s="48">
        <f t="shared" si="289"/>
        <v>999999999</v>
      </c>
      <c r="CY232" s="48">
        <f t="shared" si="289"/>
        <v>0</v>
      </c>
      <c r="CZ232" s="48">
        <f t="shared" si="289"/>
        <v>0</v>
      </c>
      <c r="DA232" s="48">
        <f t="shared" si="289"/>
        <v>999999999</v>
      </c>
      <c r="DB232" s="48">
        <f t="shared" si="289"/>
        <v>0</v>
      </c>
      <c r="DC232" s="48">
        <f t="shared" si="289"/>
        <v>0</v>
      </c>
      <c r="DD232" s="48">
        <f t="shared" si="289"/>
        <v>0</v>
      </c>
      <c r="DE232" s="48">
        <f t="shared" si="289"/>
        <v>999999999</v>
      </c>
      <c r="DF232" s="48">
        <f t="shared" si="289"/>
        <v>999999999</v>
      </c>
      <c r="DG232" s="48">
        <f t="shared" si="289"/>
        <v>0</v>
      </c>
      <c r="DH232" s="48">
        <f t="shared" si="289"/>
        <v>0</v>
      </c>
      <c r="DI232" s="48">
        <f t="shared" si="289"/>
        <v>999999999</v>
      </c>
      <c r="DJ232" s="48">
        <f t="shared" si="289"/>
        <v>999999999</v>
      </c>
      <c r="DK232" s="48">
        <f t="shared" si="289"/>
        <v>999999999</v>
      </c>
      <c r="DL232" s="48">
        <f t="shared" si="289"/>
        <v>999999999</v>
      </c>
      <c r="DM232" s="48">
        <f t="shared" si="289"/>
        <v>0</v>
      </c>
      <c r="DN232" s="48">
        <f t="shared" si="289"/>
        <v>0</v>
      </c>
      <c r="DO232" s="48">
        <f t="shared" si="289"/>
        <v>999999999</v>
      </c>
      <c r="DP232" s="48">
        <f t="shared" si="289"/>
        <v>999999999</v>
      </c>
      <c r="DQ232" s="48">
        <f t="shared" si="289"/>
        <v>999999999</v>
      </c>
      <c r="DR232" s="48">
        <f t="shared" si="289"/>
        <v>999999999</v>
      </c>
      <c r="DS232" s="48">
        <f t="shared" si="289"/>
        <v>999999999</v>
      </c>
      <c r="DT232" s="48">
        <f t="shared" si="289"/>
        <v>999999999</v>
      </c>
      <c r="DU232" s="48">
        <f t="shared" si="289"/>
        <v>0</v>
      </c>
      <c r="DV232" s="48">
        <f t="shared" si="289"/>
        <v>999999999</v>
      </c>
      <c r="DW232" s="48">
        <f t="shared" si="289"/>
        <v>999999999</v>
      </c>
      <c r="DX232" s="48">
        <f t="shared" si="289"/>
        <v>999999999</v>
      </c>
      <c r="DY232" s="48">
        <f t="shared" si="289"/>
        <v>0</v>
      </c>
      <c r="DZ232" s="48">
        <f t="shared" si="289"/>
        <v>999999999</v>
      </c>
      <c r="EA232" s="48">
        <f t="shared" ref="EA232:FX232" si="290">IF(EA196=EA221,EA68,0)</f>
        <v>999999999</v>
      </c>
      <c r="EB232" s="48">
        <f t="shared" si="290"/>
        <v>999999999</v>
      </c>
      <c r="EC232" s="48">
        <f t="shared" si="290"/>
        <v>0</v>
      </c>
      <c r="ED232" s="48">
        <f t="shared" si="290"/>
        <v>0</v>
      </c>
      <c r="EE232" s="48">
        <f t="shared" si="290"/>
        <v>999999999</v>
      </c>
      <c r="EF232" s="48">
        <f t="shared" si="290"/>
        <v>999999999</v>
      </c>
      <c r="EG232" s="48">
        <f t="shared" si="290"/>
        <v>999999999</v>
      </c>
      <c r="EH232" s="48">
        <f t="shared" si="290"/>
        <v>999999999</v>
      </c>
      <c r="EI232" s="48">
        <f t="shared" si="290"/>
        <v>999999999</v>
      </c>
      <c r="EJ232" s="48">
        <f t="shared" si="290"/>
        <v>999999999</v>
      </c>
      <c r="EK232" s="48">
        <f t="shared" si="290"/>
        <v>0</v>
      </c>
      <c r="EL232" s="48">
        <f t="shared" si="290"/>
        <v>999999999</v>
      </c>
      <c r="EM232" s="48">
        <f t="shared" si="290"/>
        <v>999999999</v>
      </c>
      <c r="EN232" s="48">
        <f t="shared" si="290"/>
        <v>999999999</v>
      </c>
      <c r="EO232" s="48">
        <f t="shared" si="290"/>
        <v>999999999</v>
      </c>
      <c r="EP232" s="48">
        <f t="shared" si="290"/>
        <v>999999999</v>
      </c>
      <c r="EQ232" s="48">
        <f t="shared" si="290"/>
        <v>0</v>
      </c>
      <c r="ER232" s="48">
        <f t="shared" si="290"/>
        <v>999999999</v>
      </c>
      <c r="ES232" s="48">
        <f t="shared" si="290"/>
        <v>999999999</v>
      </c>
      <c r="ET232" s="48">
        <f t="shared" si="290"/>
        <v>999999999</v>
      </c>
      <c r="EU232" s="48">
        <f t="shared" si="290"/>
        <v>0</v>
      </c>
      <c r="EV232" s="48">
        <f t="shared" si="290"/>
        <v>999999999</v>
      </c>
      <c r="EW232" s="48">
        <f t="shared" si="290"/>
        <v>0</v>
      </c>
      <c r="EX232" s="48">
        <f t="shared" si="290"/>
        <v>999999999</v>
      </c>
      <c r="EY232" s="48">
        <f t="shared" si="290"/>
        <v>999999999</v>
      </c>
      <c r="EZ232" s="48">
        <f t="shared" si="290"/>
        <v>999999999</v>
      </c>
      <c r="FA232" s="48">
        <f t="shared" si="290"/>
        <v>0</v>
      </c>
      <c r="FB232" s="48">
        <f t="shared" si="290"/>
        <v>0</v>
      </c>
      <c r="FC232" s="48">
        <f t="shared" si="290"/>
        <v>0</v>
      </c>
      <c r="FD232" s="48">
        <f t="shared" si="290"/>
        <v>999999999</v>
      </c>
      <c r="FE232" s="48">
        <f t="shared" si="290"/>
        <v>999999999</v>
      </c>
      <c r="FF232" s="48">
        <f t="shared" si="290"/>
        <v>999999999</v>
      </c>
      <c r="FG232" s="48">
        <f t="shared" si="290"/>
        <v>999999999</v>
      </c>
      <c r="FH232" s="48">
        <f t="shared" si="290"/>
        <v>999999999</v>
      </c>
      <c r="FI232" s="48">
        <f t="shared" si="290"/>
        <v>999999999</v>
      </c>
      <c r="FJ232" s="48">
        <f t="shared" si="290"/>
        <v>999999999</v>
      </c>
      <c r="FK232" s="48">
        <f t="shared" si="290"/>
        <v>999999999</v>
      </c>
      <c r="FL232" s="48">
        <f t="shared" si="290"/>
        <v>999999999</v>
      </c>
      <c r="FM232" s="48">
        <f t="shared" si="290"/>
        <v>0</v>
      </c>
      <c r="FN232" s="48">
        <f t="shared" si="290"/>
        <v>999999999</v>
      </c>
      <c r="FO232" s="48">
        <f t="shared" si="290"/>
        <v>999999999</v>
      </c>
      <c r="FP232" s="48">
        <f t="shared" si="290"/>
        <v>0</v>
      </c>
      <c r="FQ232" s="48">
        <f t="shared" si="290"/>
        <v>999999999</v>
      </c>
      <c r="FR232" s="48">
        <f t="shared" si="290"/>
        <v>999999999</v>
      </c>
      <c r="FS232" s="48">
        <f t="shared" si="290"/>
        <v>999999999</v>
      </c>
      <c r="FT232" s="49">
        <f t="shared" si="290"/>
        <v>0</v>
      </c>
      <c r="FU232" s="48">
        <f t="shared" si="290"/>
        <v>999999999</v>
      </c>
      <c r="FV232" s="48">
        <f t="shared" si="290"/>
        <v>999999999</v>
      </c>
      <c r="FW232" s="48">
        <f t="shared" si="290"/>
        <v>0</v>
      </c>
      <c r="FX232" s="48">
        <f t="shared" si="290"/>
        <v>999999999</v>
      </c>
      <c r="FY232" s="48"/>
      <c r="FZ232" s="48"/>
      <c r="GA232" s="48"/>
      <c r="GB232" s="48"/>
      <c r="GC232" s="48"/>
      <c r="GD232" s="48"/>
      <c r="GE232" s="4"/>
      <c r="GF232" s="4"/>
      <c r="GG232" s="4"/>
      <c r="GH232" s="4"/>
      <c r="GI232" s="4"/>
      <c r="GJ232" s="4"/>
      <c r="GK232" s="4"/>
      <c r="GL232" s="4"/>
      <c r="GM232" s="4"/>
    </row>
    <row r="233" spans="1:195" x14ac:dyDescent="0.25">
      <c r="A233" s="2" t="s">
        <v>596</v>
      </c>
      <c r="B233" s="13" t="s">
        <v>597</v>
      </c>
      <c r="C233" s="48">
        <f t="shared" ref="C233:BN233" si="291">IF(MIN((C229-C231),(C232-C231))&gt;0,ROUND(MIN((C229-C231),(C232-C231)),2),0)</f>
        <v>2641089.08</v>
      </c>
      <c r="D233" s="48">
        <f t="shared" si="291"/>
        <v>623218.79</v>
      </c>
      <c r="E233" s="48">
        <f t="shared" si="291"/>
        <v>69961.490000000005</v>
      </c>
      <c r="F233" s="48">
        <f t="shared" si="291"/>
        <v>0</v>
      </c>
      <c r="G233" s="48">
        <f t="shared" si="291"/>
        <v>619770.89</v>
      </c>
      <c r="H233" s="48">
        <f t="shared" si="291"/>
        <v>0</v>
      </c>
      <c r="I233" s="48">
        <f t="shared" si="291"/>
        <v>2452063.73</v>
      </c>
      <c r="J233" s="48">
        <f t="shared" si="291"/>
        <v>18204.689999999999</v>
      </c>
      <c r="K233" s="48">
        <f t="shared" si="291"/>
        <v>0</v>
      </c>
      <c r="L233" s="48">
        <f t="shared" si="291"/>
        <v>435765.15</v>
      </c>
      <c r="M233" s="48">
        <f t="shared" si="291"/>
        <v>740415.87</v>
      </c>
      <c r="N233" s="48">
        <f t="shared" si="291"/>
        <v>0</v>
      </c>
      <c r="O233" s="48">
        <f t="shared" si="291"/>
        <v>1488035.06</v>
      </c>
      <c r="P233" s="48">
        <f t="shared" si="291"/>
        <v>160118.32</v>
      </c>
      <c r="Q233" s="48">
        <f t="shared" si="291"/>
        <v>20568924.07</v>
      </c>
      <c r="R233" s="48">
        <f t="shared" si="291"/>
        <v>0</v>
      </c>
      <c r="S233" s="48">
        <f t="shared" si="291"/>
        <v>0</v>
      </c>
      <c r="T233" s="48">
        <f t="shared" si="291"/>
        <v>0</v>
      </c>
      <c r="U233" s="48">
        <f t="shared" si="291"/>
        <v>41113.760000000002</v>
      </c>
      <c r="V233" s="48">
        <f t="shared" si="291"/>
        <v>0</v>
      </c>
      <c r="W233" s="49">
        <f t="shared" si="291"/>
        <v>534924.39</v>
      </c>
      <c r="X233" s="48">
        <f t="shared" si="291"/>
        <v>2868.92</v>
      </c>
      <c r="Y233" s="48">
        <f t="shared" si="291"/>
        <v>0</v>
      </c>
      <c r="Z233" s="48">
        <f t="shared" si="291"/>
        <v>0</v>
      </c>
      <c r="AA233" s="48">
        <f t="shared" si="291"/>
        <v>4466076.71</v>
      </c>
      <c r="AB233" s="48">
        <f t="shared" si="291"/>
        <v>3565626.93</v>
      </c>
      <c r="AC233" s="48">
        <f t="shared" si="291"/>
        <v>144792.79</v>
      </c>
      <c r="AD233" s="48">
        <f t="shared" si="291"/>
        <v>605019.53</v>
      </c>
      <c r="AE233" s="48">
        <f t="shared" si="291"/>
        <v>39923.35</v>
      </c>
      <c r="AF233" s="48">
        <f t="shared" si="291"/>
        <v>64584.23</v>
      </c>
      <c r="AG233" s="48">
        <f t="shared" si="291"/>
        <v>21317.25</v>
      </c>
      <c r="AH233" s="48">
        <f t="shared" si="291"/>
        <v>167496.48000000001</v>
      </c>
      <c r="AI233" s="48">
        <f t="shared" si="291"/>
        <v>0</v>
      </c>
      <c r="AJ233" s="48">
        <f t="shared" si="291"/>
        <v>107507.87</v>
      </c>
      <c r="AK233" s="48">
        <f t="shared" si="291"/>
        <v>16854.03</v>
      </c>
      <c r="AL233" s="48">
        <f t="shared" si="291"/>
        <v>0</v>
      </c>
      <c r="AM233" s="48">
        <f t="shared" si="291"/>
        <v>14831.57</v>
      </c>
      <c r="AN233" s="48">
        <f t="shared" si="291"/>
        <v>52884.93</v>
      </c>
      <c r="AO233" s="48">
        <f t="shared" si="291"/>
        <v>710047.17</v>
      </c>
      <c r="AP233" s="48">
        <f t="shared" si="291"/>
        <v>14725831.619999999</v>
      </c>
      <c r="AQ233" s="48">
        <f t="shared" si="291"/>
        <v>72868.070000000007</v>
      </c>
      <c r="AR233" s="48">
        <f t="shared" si="291"/>
        <v>1201091.1100000001</v>
      </c>
      <c r="AS233" s="48">
        <f t="shared" si="291"/>
        <v>0</v>
      </c>
      <c r="AT233" s="48">
        <f t="shared" si="291"/>
        <v>67362.539999999994</v>
      </c>
      <c r="AU233" s="48">
        <f t="shared" si="291"/>
        <v>63566.96</v>
      </c>
      <c r="AV233" s="48">
        <f t="shared" si="291"/>
        <v>175318.7</v>
      </c>
      <c r="AW233" s="48">
        <f t="shared" si="291"/>
        <v>32769.18</v>
      </c>
      <c r="AX233" s="48">
        <f t="shared" si="291"/>
        <v>12568.85</v>
      </c>
      <c r="AY233" s="48">
        <f t="shared" si="291"/>
        <v>56934.400000000001</v>
      </c>
      <c r="AZ233" s="48">
        <f t="shared" si="291"/>
        <v>2540885.4</v>
      </c>
      <c r="BA233" s="48">
        <f t="shared" si="291"/>
        <v>1483954.82</v>
      </c>
      <c r="BB233" s="48">
        <f t="shared" si="291"/>
        <v>2519532.7599999998</v>
      </c>
      <c r="BC233" s="48">
        <f t="shared" si="291"/>
        <v>2773946.23</v>
      </c>
      <c r="BD233" s="48">
        <f t="shared" si="291"/>
        <v>264830.57</v>
      </c>
      <c r="BE233" s="48">
        <f t="shared" si="291"/>
        <v>0</v>
      </c>
      <c r="BF233" s="48">
        <f t="shared" si="291"/>
        <v>1981111.1</v>
      </c>
      <c r="BG233" s="48">
        <f t="shared" si="291"/>
        <v>148014.15</v>
      </c>
      <c r="BH233" s="48">
        <f t="shared" si="291"/>
        <v>135349.6</v>
      </c>
      <c r="BI233" s="48">
        <f t="shared" si="291"/>
        <v>53194.33</v>
      </c>
      <c r="BJ233" s="48">
        <f t="shared" si="291"/>
        <v>0</v>
      </c>
      <c r="BK233" s="48">
        <f t="shared" si="291"/>
        <v>8095887.5099999998</v>
      </c>
      <c r="BL233" s="48">
        <f t="shared" si="291"/>
        <v>78549.31</v>
      </c>
      <c r="BM233" s="48">
        <f t="shared" si="291"/>
        <v>0</v>
      </c>
      <c r="BN233" s="48">
        <f t="shared" si="291"/>
        <v>326106.34999999998</v>
      </c>
      <c r="BO233" s="48">
        <f t="shared" ref="BO233:DZ233" si="292">IF(MIN((BO229-BO231),(BO232-BO231))&gt;0,ROUND(MIN((BO229-BO231),(BO232-BO231)),2),0)</f>
        <v>30723.9</v>
      </c>
      <c r="BP233" s="48">
        <f t="shared" si="292"/>
        <v>65361.78</v>
      </c>
      <c r="BQ233" s="48">
        <f t="shared" si="292"/>
        <v>453777.53</v>
      </c>
      <c r="BR233" s="48">
        <f t="shared" si="292"/>
        <v>579042.51</v>
      </c>
      <c r="BS233" s="48">
        <f t="shared" si="292"/>
        <v>961115.3</v>
      </c>
      <c r="BT233" s="48">
        <f t="shared" si="292"/>
        <v>105667.92</v>
      </c>
      <c r="BU233" s="48">
        <f t="shared" si="292"/>
        <v>129630.52</v>
      </c>
      <c r="BV233" s="48">
        <f t="shared" si="292"/>
        <v>0</v>
      </c>
      <c r="BW233" s="48">
        <f t="shared" si="292"/>
        <v>0</v>
      </c>
      <c r="BX233" s="48">
        <f t="shared" si="292"/>
        <v>16811.16</v>
      </c>
      <c r="BY233" s="48">
        <f t="shared" si="292"/>
        <v>85613.19</v>
      </c>
      <c r="BZ233" s="48">
        <f t="shared" si="292"/>
        <v>11464.85</v>
      </c>
      <c r="CA233" s="48">
        <f t="shared" si="292"/>
        <v>43986.9</v>
      </c>
      <c r="CB233" s="48">
        <f t="shared" si="292"/>
        <v>8065653.1500000004</v>
      </c>
      <c r="CC233" s="48">
        <f t="shared" si="292"/>
        <v>54487.45</v>
      </c>
      <c r="CD233" s="48">
        <f t="shared" si="292"/>
        <v>19594.87</v>
      </c>
      <c r="CE233" s="48">
        <f t="shared" si="292"/>
        <v>43375.42</v>
      </c>
      <c r="CF233" s="48">
        <f t="shared" si="292"/>
        <v>50264.12</v>
      </c>
      <c r="CG233" s="48">
        <f t="shared" si="292"/>
        <v>0</v>
      </c>
      <c r="CH233" s="48">
        <f t="shared" si="292"/>
        <v>151278.82</v>
      </c>
      <c r="CI233" s="48">
        <f t="shared" si="292"/>
        <v>0</v>
      </c>
      <c r="CJ233" s="48">
        <f t="shared" si="292"/>
        <v>308770.3</v>
      </c>
      <c r="CK233" s="48">
        <f t="shared" si="292"/>
        <v>820395.67</v>
      </c>
      <c r="CL233" s="48">
        <f t="shared" si="292"/>
        <v>0</v>
      </c>
      <c r="CM233" s="48">
        <f t="shared" si="292"/>
        <v>130040.32000000001</v>
      </c>
      <c r="CN233" s="48">
        <f t="shared" si="292"/>
        <v>4412790.8899999997</v>
      </c>
      <c r="CO233" s="48">
        <f t="shared" si="292"/>
        <v>1907764.21</v>
      </c>
      <c r="CP233" s="48">
        <f t="shared" si="292"/>
        <v>176328.56</v>
      </c>
      <c r="CQ233" s="48">
        <f t="shared" si="292"/>
        <v>0</v>
      </c>
      <c r="CR233" s="48">
        <f t="shared" si="292"/>
        <v>104834.42</v>
      </c>
      <c r="CS233" s="48">
        <f t="shared" si="292"/>
        <v>91662.97</v>
      </c>
      <c r="CT233" s="48">
        <f t="shared" si="292"/>
        <v>104874.52</v>
      </c>
      <c r="CU233" s="48">
        <f t="shared" si="292"/>
        <v>0</v>
      </c>
      <c r="CV233" s="48">
        <f t="shared" si="292"/>
        <v>5859.88</v>
      </c>
      <c r="CW233" s="48">
        <f t="shared" si="292"/>
        <v>89262.59</v>
      </c>
      <c r="CX233" s="48">
        <f t="shared" si="292"/>
        <v>84464.51</v>
      </c>
      <c r="CY233" s="48">
        <f t="shared" si="292"/>
        <v>0</v>
      </c>
      <c r="CZ233" s="48">
        <f t="shared" si="292"/>
        <v>0</v>
      </c>
      <c r="DA233" s="48">
        <f t="shared" si="292"/>
        <v>71256.23</v>
      </c>
      <c r="DB233" s="48">
        <f t="shared" si="292"/>
        <v>0</v>
      </c>
      <c r="DC233" s="48">
        <f t="shared" si="292"/>
        <v>0</v>
      </c>
      <c r="DD233" s="48">
        <f t="shared" si="292"/>
        <v>0</v>
      </c>
      <c r="DE233" s="48">
        <f t="shared" si="292"/>
        <v>39494.239999999998</v>
      </c>
      <c r="DF233" s="48">
        <f t="shared" si="292"/>
        <v>3666033.31</v>
      </c>
      <c r="DG233" s="48">
        <f t="shared" si="292"/>
        <v>0</v>
      </c>
      <c r="DH233" s="48">
        <f t="shared" si="292"/>
        <v>0</v>
      </c>
      <c r="DI233" s="48">
        <f t="shared" si="292"/>
        <v>111750.77</v>
      </c>
      <c r="DJ233" s="48">
        <f t="shared" si="292"/>
        <v>2605.4299999999998</v>
      </c>
      <c r="DK233" s="48">
        <f t="shared" si="292"/>
        <v>151946.41</v>
      </c>
      <c r="DL233" s="48">
        <f t="shared" si="292"/>
        <v>450780.05</v>
      </c>
      <c r="DM233" s="48">
        <f t="shared" si="292"/>
        <v>0</v>
      </c>
      <c r="DN233" s="48">
        <f t="shared" si="292"/>
        <v>0</v>
      </c>
      <c r="DO233" s="48">
        <f t="shared" si="292"/>
        <v>123617.88</v>
      </c>
      <c r="DP233" s="48">
        <f t="shared" si="292"/>
        <v>6706.77</v>
      </c>
      <c r="DQ233" s="48">
        <f t="shared" si="292"/>
        <v>238646.1</v>
      </c>
      <c r="DR233" s="48">
        <f t="shared" si="292"/>
        <v>508091.51</v>
      </c>
      <c r="DS233" s="48">
        <f t="shared" si="292"/>
        <v>28455.39</v>
      </c>
      <c r="DT233" s="48">
        <f t="shared" si="292"/>
        <v>359662.73</v>
      </c>
      <c r="DU233" s="48">
        <f t="shared" si="292"/>
        <v>0</v>
      </c>
      <c r="DV233" s="48">
        <f t="shared" si="292"/>
        <v>88321.279999999999</v>
      </c>
      <c r="DW233" s="48">
        <f t="shared" si="292"/>
        <v>51934.55</v>
      </c>
      <c r="DX233" s="48">
        <f t="shared" si="292"/>
        <v>42111.07</v>
      </c>
      <c r="DY233" s="48">
        <f t="shared" si="292"/>
        <v>0</v>
      </c>
      <c r="DZ233" s="48">
        <f t="shared" si="292"/>
        <v>72581.37</v>
      </c>
      <c r="EA233" s="48">
        <f t="shared" ref="EA233:FX233" si="293">IF(MIN((EA229-EA231),(EA232-EA231))&gt;0,ROUND(MIN((EA229-EA231),(EA232-EA231)),2),0)</f>
        <v>11128.83</v>
      </c>
      <c r="EB233" s="48">
        <f t="shared" si="293"/>
        <v>227291.11</v>
      </c>
      <c r="EC233" s="48">
        <f t="shared" si="293"/>
        <v>0</v>
      </c>
      <c r="ED233" s="48">
        <f t="shared" si="293"/>
        <v>0</v>
      </c>
      <c r="EE233" s="48">
        <f t="shared" si="293"/>
        <v>19160.7</v>
      </c>
      <c r="EF233" s="48">
        <f t="shared" si="293"/>
        <v>238997.59</v>
      </c>
      <c r="EG233" s="48">
        <f t="shared" si="293"/>
        <v>26772.66</v>
      </c>
      <c r="EH233" s="48">
        <f t="shared" si="293"/>
        <v>84288.67</v>
      </c>
      <c r="EI233" s="48">
        <f t="shared" si="293"/>
        <v>1108703.1499999999</v>
      </c>
      <c r="EJ233" s="48">
        <f t="shared" si="293"/>
        <v>4715837.08</v>
      </c>
      <c r="EK233" s="48">
        <f t="shared" si="293"/>
        <v>0</v>
      </c>
      <c r="EL233" s="48">
        <f t="shared" si="293"/>
        <v>45400.92</v>
      </c>
      <c r="EM233" s="48">
        <f t="shared" si="293"/>
        <v>72000.34</v>
      </c>
      <c r="EN233" s="48">
        <f t="shared" si="293"/>
        <v>100548.67</v>
      </c>
      <c r="EO233" s="48">
        <f t="shared" si="293"/>
        <v>77976.259999999995</v>
      </c>
      <c r="EP233" s="48">
        <f t="shared" si="293"/>
        <v>47684.1</v>
      </c>
      <c r="EQ233" s="48">
        <f t="shared" si="293"/>
        <v>0</v>
      </c>
      <c r="ER233" s="48">
        <f t="shared" si="293"/>
        <v>7804.91</v>
      </c>
      <c r="ES233" s="48">
        <f t="shared" si="293"/>
        <v>246470.63</v>
      </c>
      <c r="ET233" s="48">
        <f t="shared" si="293"/>
        <v>53195.01</v>
      </c>
      <c r="EU233" s="48">
        <f t="shared" si="293"/>
        <v>0</v>
      </c>
      <c r="EV233" s="48">
        <f t="shared" si="293"/>
        <v>248629.79</v>
      </c>
      <c r="EW233" s="48">
        <f t="shared" si="293"/>
        <v>0</v>
      </c>
      <c r="EX233" s="48">
        <f t="shared" si="293"/>
        <v>103730.63</v>
      </c>
      <c r="EY233" s="48">
        <f t="shared" si="293"/>
        <v>2649144.4</v>
      </c>
      <c r="EZ233" s="48">
        <f t="shared" si="293"/>
        <v>116756.36</v>
      </c>
      <c r="FA233" s="48">
        <f t="shared" si="293"/>
        <v>0</v>
      </c>
      <c r="FB233" s="48">
        <f t="shared" si="293"/>
        <v>0</v>
      </c>
      <c r="FC233" s="48">
        <f t="shared" si="293"/>
        <v>0</v>
      </c>
      <c r="FD233" s="48">
        <f t="shared" si="293"/>
        <v>76033.84</v>
      </c>
      <c r="FE233" s="48">
        <f t="shared" si="293"/>
        <v>22744.66</v>
      </c>
      <c r="FF233" s="48">
        <f t="shared" si="293"/>
        <v>30547.16</v>
      </c>
      <c r="FG233" s="48">
        <f t="shared" si="293"/>
        <v>151751.07</v>
      </c>
      <c r="FH233" s="48">
        <f t="shared" si="293"/>
        <v>14635.08</v>
      </c>
      <c r="FI233" s="48">
        <f t="shared" si="293"/>
        <v>446627.02</v>
      </c>
      <c r="FJ233" s="48">
        <f t="shared" si="293"/>
        <v>381967.03</v>
      </c>
      <c r="FK233" s="48">
        <f t="shared" si="293"/>
        <v>1018974.44</v>
      </c>
      <c r="FL233" s="48">
        <f t="shared" si="293"/>
        <v>1840654.17</v>
      </c>
      <c r="FM233" s="48">
        <f t="shared" si="293"/>
        <v>0</v>
      </c>
      <c r="FN233" s="48">
        <f t="shared" si="293"/>
        <v>1748182.08</v>
      </c>
      <c r="FO233" s="48">
        <f t="shared" si="293"/>
        <v>149867.78</v>
      </c>
      <c r="FP233" s="48">
        <f t="shared" si="293"/>
        <v>0</v>
      </c>
      <c r="FQ233" s="48">
        <f t="shared" si="293"/>
        <v>6489.19</v>
      </c>
      <c r="FR233" s="48">
        <f t="shared" si="293"/>
        <v>46150.06</v>
      </c>
      <c r="FS233" s="48">
        <f t="shared" si="293"/>
        <v>95196.2</v>
      </c>
      <c r="FT233" s="49">
        <f t="shared" si="293"/>
        <v>0</v>
      </c>
      <c r="FU233" s="48">
        <f t="shared" si="293"/>
        <v>419640.02</v>
      </c>
      <c r="FV233" s="48">
        <f t="shared" si="293"/>
        <v>122395.88</v>
      </c>
      <c r="FW233" s="48">
        <f t="shared" si="293"/>
        <v>0</v>
      </c>
      <c r="FX233" s="48">
        <f t="shared" si="293"/>
        <v>14054</v>
      </c>
      <c r="FY233" s="48"/>
      <c r="FZ233" s="48"/>
      <c r="GA233" s="48"/>
      <c r="GB233" s="48"/>
      <c r="GC233" s="48"/>
      <c r="GD233" s="48"/>
      <c r="GE233" s="4"/>
      <c r="GF233" s="4"/>
      <c r="GG233" s="4"/>
      <c r="GH233" s="4"/>
      <c r="GI233" s="4"/>
      <c r="GJ233" s="4"/>
      <c r="GK233" s="4"/>
      <c r="GL233" s="4"/>
      <c r="GM233" s="4"/>
    </row>
    <row r="234" spans="1:195" x14ac:dyDescent="0.25">
      <c r="A234" s="6"/>
      <c r="B234" s="13" t="s">
        <v>598</v>
      </c>
      <c r="C234" s="48"/>
      <c r="D234" s="48"/>
      <c r="E234" s="48"/>
      <c r="F234" s="48"/>
      <c r="G234" s="48"/>
      <c r="H234" s="48"/>
      <c r="I234" s="48"/>
      <c r="J234" s="48"/>
      <c r="K234" s="48"/>
      <c r="L234" s="48"/>
      <c r="M234" s="48"/>
      <c r="N234" s="48"/>
      <c r="O234" s="48"/>
      <c r="P234" s="48"/>
      <c r="Q234" s="48"/>
      <c r="R234" s="48"/>
      <c r="S234" s="48"/>
      <c r="T234" s="48"/>
      <c r="U234" s="48"/>
      <c r="V234" s="48"/>
      <c r="W234" s="49"/>
      <c r="X234" s="48"/>
      <c r="Y234" s="48"/>
      <c r="Z234" s="48"/>
      <c r="AA234" s="48"/>
      <c r="AB234" s="48"/>
      <c r="AC234" s="48"/>
      <c r="AD234" s="48"/>
      <c r="AE234" s="48"/>
      <c r="AF234" s="48"/>
      <c r="AG234" s="48"/>
      <c r="AH234" s="48"/>
      <c r="AI234" s="48"/>
      <c r="AJ234" s="48"/>
      <c r="AK234" s="48"/>
      <c r="AL234" s="48"/>
      <c r="AM234" s="48"/>
      <c r="AN234" s="48"/>
      <c r="AO234" s="48"/>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8"/>
      <c r="BL234" s="48"/>
      <c r="BM234" s="48"/>
      <c r="BN234" s="48"/>
      <c r="BO234" s="48"/>
      <c r="BP234" s="48"/>
      <c r="BQ234" s="48"/>
      <c r="BR234" s="48"/>
      <c r="BS234" s="48"/>
      <c r="BT234" s="48"/>
      <c r="BU234" s="48"/>
      <c r="BV234" s="48"/>
      <c r="BW234" s="48"/>
      <c r="BX234" s="48"/>
      <c r="BY234" s="48"/>
      <c r="BZ234" s="48"/>
      <c r="CA234" s="48"/>
      <c r="CB234" s="48"/>
      <c r="CC234" s="48"/>
      <c r="CD234" s="48"/>
      <c r="CE234" s="48"/>
      <c r="CF234" s="48"/>
      <c r="CG234" s="48"/>
      <c r="CH234" s="48"/>
      <c r="CI234" s="48"/>
      <c r="CJ234" s="48"/>
      <c r="CK234" s="48"/>
      <c r="CL234" s="48"/>
      <c r="CM234" s="48"/>
      <c r="CN234" s="48"/>
      <c r="CO234" s="48"/>
      <c r="CP234" s="48"/>
      <c r="CQ234" s="48"/>
      <c r="CR234" s="48"/>
      <c r="CS234" s="48"/>
      <c r="CT234" s="48"/>
      <c r="CU234" s="48"/>
      <c r="CV234" s="48"/>
      <c r="CW234" s="48"/>
      <c r="CX234" s="48"/>
      <c r="CY234" s="48"/>
      <c r="CZ234" s="48"/>
      <c r="DA234" s="48"/>
      <c r="DB234" s="48"/>
      <c r="DC234" s="48"/>
      <c r="DD234" s="48"/>
      <c r="DE234" s="48"/>
      <c r="DF234" s="48"/>
      <c r="DG234" s="48"/>
      <c r="DH234" s="48"/>
      <c r="DI234" s="48"/>
      <c r="DJ234" s="48"/>
      <c r="DK234" s="48"/>
      <c r="DL234" s="48"/>
      <c r="DM234" s="48"/>
      <c r="DN234" s="48"/>
      <c r="DO234" s="48"/>
      <c r="DP234" s="48"/>
      <c r="DQ234" s="48"/>
      <c r="DR234" s="48"/>
      <c r="DS234" s="48"/>
      <c r="DT234" s="48"/>
      <c r="DU234" s="48"/>
      <c r="DV234" s="48"/>
      <c r="DW234" s="48"/>
      <c r="DX234" s="48"/>
      <c r="DY234" s="48"/>
      <c r="DZ234" s="48"/>
      <c r="EA234" s="48"/>
      <c r="EB234" s="48"/>
      <c r="EC234" s="48"/>
      <c r="ED234" s="48"/>
      <c r="EE234" s="48"/>
      <c r="EF234" s="48"/>
      <c r="EG234" s="48"/>
      <c r="EH234" s="48"/>
      <c r="EI234" s="48"/>
      <c r="EJ234" s="48"/>
      <c r="EK234" s="48"/>
      <c r="EL234" s="48"/>
      <c r="EM234" s="48"/>
      <c r="EN234" s="48"/>
      <c r="EO234" s="48"/>
      <c r="EP234" s="48"/>
      <c r="EQ234" s="48"/>
      <c r="ER234" s="48"/>
      <c r="ES234" s="48"/>
      <c r="ET234" s="48"/>
      <c r="EU234" s="48"/>
      <c r="EV234" s="48"/>
      <c r="EW234" s="48"/>
      <c r="EX234" s="48"/>
      <c r="EY234" s="48"/>
      <c r="EZ234" s="48"/>
      <c r="FA234" s="48"/>
      <c r="FB234" s="48"/>
      <c r="FC234" s="48"/>
      <c r="FD234" s="48"/>
      <c r="FE234" s="48"/>
      <c r="FF234" s="48"/>
      <c r="FG234" s="48"/>
      <c r="FH234" s="48"/>
      <c r="FI234" s="48"/>
      <c r="FJ234" s="48"/>
      <c r="FK234" s="48"/>
      <c r="FL234" s="48"/>
      <c r="FM234" s="48"/>
      <c r="FN234" s="48"/>
      <c r="FO234" s="48"/>
      <c r="FP234" s="48"/>
      <c r="FQ234" s="48"/>
      <c r="FR234" s="48"/>
      <c r="FS234" s="48"/>
      <c r="FT234" s="49"/>
      <c r="FU234" s="48"/>
      <c r="FV234" s="48"/>
      <c r="FW234" s="48"/>
      <c r="FX234" s="48"/>
      <c r="FY234" s="48"/>
      <c r="FZ234" s="48"/>
      <c r="GA234" s="48"/>
      <c r="GB234" s="48"/>
      <c r="GC234" s="48"/>
      <c r="GD234" s="48"/>
      <c r="GE234" s="4"/>
      <c r="GF234" s="4"/>
      <c r="GG234" s="4"/>
      <c r="GH234" s="4"/>
      <c r="GI234" s="4"/>
      <c r="GJ234" s="4"/>
      <c r="GK234" s="4"/>
      <c r="GL234" s="4"/>
      <c r="GM234" s="4"/>
    </row>
    <row r="235" spans="1:195" x14ac:dyDescent="0.25">
      <c r="A235" s="6"/>
      <c r="B235" s="13" t="s">
        <v>599</v>
      </c>
      <c r="C235" s="48"/>
      <c r="D235" s="48"/>
      <c r="E235" s="48"/>
      <c r="F235" s="48"/>
      <c r="G235" s="48"/>
      <c r="H235" s="48"/>
      <c r="I235" s="48"/>
      <c r="J235" s="48"/>
      <c r="K235" s="48"/>
      <c r="L235" s="48"/>
      <c r="M235" s="48"/>
      <c r="N235" s="48"/>
      <c r="O235" s="48"/>
      <c r="P235" s="48"/>
      <c r="Q235" s="48"/>
      <c r="R235" s="48"/>
      <c r="S235" s="48"/>
      <c r="T235" s="48"/>
      <c r="U235" s="48"/>
      <c r="V235" s="48"/>
      <c r="W235" s="49"/>
      <c r="X235" s="48"/>
      <c r="Y235" s="48"/>
      <c r="Z235" s="48"/>
      <c r="AA235" s="48"/>
      <c r="AB235" s="48"/>
      <c r="AC235" s="48"/>
      <c r="AD235" s="48"/>
      <c r="AE235" s="48"/>
      <c r="AF235" s="48"/>
      <c r="AG235" s="48"/>
      <c r="AH235" s="48"/>
      <c r="AI235" s="48"/>
      <c r="AJ235" s="48"/>
      <c r="AK235" s="48"/>
      <c r="AL235" s="48"/>
      <c r="AM235" s="48"/>
      <c r="AN235" s="48"/>
      <c r="AO235" s="48"/>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8"/>
      <c r="BL235" s="48"/>
      <c r="BM235" s="48"/>
      <c r="BN235" s="48"/>
      <c r="BO235" s="48"/>
      <c r="BP235" s="48"/>
      <c r="BQ235" s="48"/>
      <c r="BR235" s="48"/>
      <c r="BS235" s="48"/>
      <c r="BT235" s="48"/>
      <c r="BU235" s="48"/>
      <c r="BV235" s="48"/>
      <c r="BW235" s="48"/>
      <c r="BX235" s="48"/>
      <c r="BY235" s="48"/>
      <c r="BZ235" s="48"/>
      <c r="CA235" s="48"/>
      <c r="CB235" s="48"/>
      <c r="CC235" s="48"/>
      <c r="CD235" s="48"/>
      <c r="CE235" s="48"/>
      <c r="CF235" s="48"/>
      <c r="CG235" s="48"/>
      <c r="CH235" s="48"/>
      <c r="CI235" s="48"/>
      <c r="CJ235" s="48"/>
      <c r="CK235" s="48"/>
      <c r="CL235" s="48"/>
      <c r="CM235" s="48"/>
      <c r="CN235" s="48"/>
      <c r="CO235" s="48"/>
      <c r="CP235" s="48"/>
      <c r="CQ235" s="48"/>
      <c r="CR235" s="48"/>
      <c r="CS235" s="48"/>
      <c r="CT235" s="48"/>
      <c r="CU235" s="48"/>
      <c r="CV235" s="48"/>
      <c r="CW235" s="48"/>
      <c r="CX235" s="48"/>
      <c r="CY235" s="48"/>
      <c r="CZ235" s="48"/>
      <c r="DA235" s="48"/>
      <c r="DB235" s="48"/>
      <c r="DC235" s="48"/>
      <c r="DD235" s="48"/>
      <c r="DE235" s="48"/>
      <c r="DF235" s="48"/>
      <c r="DG235" s="48"/>
      <c r="DH235" s="48"/>
      <c r="DI235" s="48"/>
      <c r="DJ235" s="48"/>
      <c r="DK235" s="48"/>
      <c r="DL235" s="48"/>
      <c r="DM235" s="48"/>
      <c r="DN235" s="48"/>
      <c r="DO235" s="48"/>
      <c r="DP235" s="48"/>
      <c r="DQ235" s="48"/>
      <c r="DR235" s="48"/>
      <c r="DS235" s="48"/>
      <c r="DT235" s="48"/>
      <c r="DU235" s="48"/>
      <c r="DV235" s="48"/>
      <c r="DW235" s="48"/>
      <c r="DX235" s="48"/>
      <c r="DY235" s="48"/>
      <c r="DZ235" s="48"/>
      <c r="EA235" s="48"/>
      <c r="EB235" s="48"/>
      <c r="EC235" s="48"/>
      <c r="ED235" s="48"/>
      <c r="EE235" s="48"/>
      <c r="EF235" s="48"/>
      <c r="EG235" s="48"/>
      <c r="EH235" s="48"/>
      <c r="EI235" s="48"/>
      <c r="EJ235" s="48"/>
      <c r="EK235" s="48"/>
      <c r="EL235" s="48"/>
      <c r="EM235" s="48"/>
      <c r="EN235" s="48"/>
      <c r="EO235" s="48"/>
      <c r="EP235" s="48"/>
      <c r="EQ235" s="48"/>
      <c r="ER235" s="48"/>
      <c r="ES235" s="48"/>
      <c r="ET235" s="48"/>
      <c r="EU235" s="48"/>
      <c r="EV235" s="48"/>
      <c r="EW235" s="48"/>
      <c r="EX235" s="48"/>
      <c r="EY235" s="48"/>
      <c r="EZ235" s="48"/>
      <c r="FA235" s="48"/>
      <c r="FB235" s="48"/>
      <c r="FC235" s="48"/>
      <c r="FD235" s="48"/>
      <c r="FE235" s="48"/>
      <c r="FF235" s="48"/>
      <c r="FG235" s="48"/>
      <c r="FH235" s="48"/>
      <c r="FI235" s="48"/>
      <c r="FJ235" s="48"/>
      <c r="FK235" s="48"/>
      <c r="FL235" s="48"/>
      <c r="FM235" s="48"/>
      <c r="FN235" s="48"/>
      <c r="FO235" s="48"/>
      <c r="FP235" s="48"/>
      <c r="FQ235" s="48"/>
      <c r="FR235" s="48"/>
      <c r="FS235" s="48"/>
      <c r="FT235" s="49"/>
      <c r="FU235" s="48"/>
      <c r="FV235" s="48"/>
      <c r="FW235" s="48"/>
      <c r="FX235" s="48"/>
      <c r="FY235" s="48"/>
      <c r="FZ235" s="48"/>
      <c r="GA235" s="48"/>
      <c r="GB235" s="48"/>
      <c r="GC235" s="48"/>
      <c r="GD235" s="48"/>
      <c r="GE235" s="4"/>
      <c r="GF235" s="4"/>
      <c r="GG235" s="4"/>
      <c r="GH235" s="4"/>
      <c r="GI235" s="4"/>
      <c r="GJ235" s="4"/>
      <c r="GK235" s="4"/>
      <c r="GL235" s="4"/>
      <c r="GM235" s="4"/>
    </row>
    <row r="236" spans="1:195" x14ac:dyDescent="0.25">
      <c r="A236" s="6"/>
      <c r="B236" s="13" t="s">
        <v>600</v>
      </c>
      <c r="C236" s="48"/>
      <c r="D236" s="48"/>
      <c r="E236" s="48"/>
      <c r="F236" s="48"/>
      <c r="G236" s="48"/>
      <c r="H236" s="48"/>
      <c r="I236" s="48"/>
      <c r="J236" s="48"/>
      <c r="K236" s="48"/>
      <c r="L236" s="48"/>
      <c r="M236" s="48"/>
      <c r="N236" s="48"/>
      <c r="O236" s="48"/>
      <c r="P236" s="48"/>
      <c r="Q236" s="48"/>
      <c r="R236" s="48"/>
      <c r="S236" s="48"/>
      <c r="T236" s="48"/>
      <c r="U236" s="48"/>
      <c r="V236" s="48"/>
      <c r="W236" s="49"/>
      <c r="X236" s="48"/>
      <c r="Y236" s="48"/>
      <c r="Z236" s="48"/>
      <c r="AA236" s="48"/>
      <c r="AB236" s="48"/>
      <c r="AC236" s="48"/>
      <c r="AD236" s="48"/>
      <c r="AE236" s="48"/>
      <c r="AF236" s="48"/>
      <c r="AG236" s="48"/>
      <c r="AH236" s="48"/>
      <c r="AI236" s="48"/>
      <c r="AJ236" s="48"/>
      <c r="AK236" s="48"/>
      <c r="AL236" s="48"/>
      <c r="AM236" s="48"/>
      <c r="AN236" s="48"/>
      <c r="AO236" s="48"/>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8"/>
      <c r="BL236" s="48"/>
      <c r="BM236" s="48"/>
      <c r="BN236" s="48"/>
      <c r="BO236" s="48"/>
      <c r="BP236" s="48"/>
      <c r="BQ236" s="48"/>
      <c r="BR236" s="48"/>
      <c r="BS236" s="48"/>
      <c r="BT236" s="48"/>
      <c r="BU236" s="48"/>
      <c r="BV236" s="48"/>
      <c r="BW236" s="48"/>
      <c r="BX236" s="48"/>
      <c r="BY236" s="48"/>
      <c r="BZ236" s="48"/>
      <c r="CA236" s="48"/>
      <c r="CB236" s="48"/>
      <c r="CC236" s="48"/>
      <c r="CD236" s="48"/>
      <c r="CE236" s="48"/>
      <c r="CF236" s="48"/>
      <c r="CG236" s="48"/>
      <c r="CH236" s="48"/>
      <c r="CI236" s="48"/>
      <c r="CJ236" s="48"/>
      <c r="CK236" s="48"/>
      <c r="CL236" s="48"/>
      <c r="CM236" s="48"/>
      <c r="CN236" s="48"/>
      <c r="CO236" s="48"/>
      <c r="CP236" s="48"/>
      <c r="CQ236" s="48"/>
      <c r="CR236" s="48"/>
      <c r="CS236" s="48"/>
      <c r="CT236" s="48"/>
      <c r="CU236" s="48"/>
      <c r="CV236" s="48"/>
      <c r="CW236" s="48"/>
      <c r="CX236" s="48"/>
      <c r="CY236" s="48"/>
      <c r="CZ236" s="48"/>
      <c r="DA236" s="48"/>
      <c r="DB236" s="48"/>
      <c r="DC236" s="48"/>
      <c r="DD236" s="48"/>
      <c r="DE236" s="48"/>
      <c r="DF236" s="48"/>
      <c r="DG236" s="48"/>
      <c r="DH236" s="48"/>
      <c r="DI236" s="48"/>
      <c r="DJ236" s="48"/>
      <c r="DK236" s="48"/>
      <c r="DL236" s="48"/>
      <c r="DM236" s="48"/>
      <c r="DN236" s="48"/>
      <c r="DO236" s="48"/>
      <c r="DP236" s="48"/>
      <c r="DQ236" s="48"/>
      <c r="DR236" s="48"/>
      <c r="DS236" s="48"/>
      <c r="DT236" s="48"/>
      <c r="DU236" s="48"/>
      <c r="DV236" s="48"/>
      <c r="DW236" s="48"/>
      <c r="DX236" s="48"/>
      <c r="DY236" s="48"/>
      <c r="DZ236" s="48"/>
      <c r="EA236" s="48"/>
      <c r="EB236" s="48"/>
      <c r="EC236" s="48"/>
      <c r="ED236" s="48"/>
      <c r="EE236" s="48"/>
      <c r="EF236" s="48"/>
      <c r="EG236" s="48"/>
      <c r="EH236" s="48"/>
      <c r="EI236" s="48"/>
      <c r="EJ236" s="48"/>
      <c r="EK236" s="48"/>
      <c r="EL236" s="48"/>
      <c r="EM236" s="48"/>
      <c r="EN236" s="48"/>
      <c r="EO236" s="48"/>
      <c r="EP236" s="48"/>
      <c r="EQ236" s="48"/>
      <c r="ER236" s="48"/>
      <c r="ES236" s="48"/>
      <c r="ET236" s="48"/>
      <c r="EU236" s="48"/>
      <c r="EV236" s="48"/>
      <c r="EW236" s="48"/>
      <c r="EX236" s="48"/>
      <c r="EY236" s="48"/>
      <c r="EZ236" s="48"/>
      <c r="FA236" s="48"/>
      <c r="FB236" s="48"/>
      <c r="FC236" s="48"/>
      <c r="FD236" s="48"/>
      <c r="FE236" s="48"/>
      <c r="FF236" s="48"/>
      <c r="FG236" s="48"/>
      <c r="FH236" s="48"/>
      <c r="FI236" s="48"/>
      <c r="FJ236" s="48"/>
      <c r="FK236" s="48"/>
      <c r="FL236" s="48"/>
      <c r="FM236" s="48"/>
      <c r="FN236" s="48"/>
      <c r="FO236" s="48"/>
      <c r="FP236" s="48"/>
      <c r="FQ236" s="48"/>
      <c r="FR236" s="48"/>
      <c r="FS236" s="48"/>
      <c r="FT236" s="49"/>
      <c r="FU236" s="48"/>
      <c r="FV236" s="48"/>
      <c r="FW236" s="48"/>
      <c r="FX236" s="48"/>
      <c r="FY236" s="48"/>
      <c r="FZ236" s="48"/>
      <c r="GA236" s="48"/>
      <c r="GB236" s="48"/>
      <c r="GC236" s="48"/>
      <c r="GD236" s="48"/>
      <c r="GE236" s="4"/>
      <c r="GF236" s="4"/>
      <c r="GG236" s="4"/>
      <c r="GH236" s="4"/>
      <c r="GI236" s="4"/>
      <c r="GJ236" s="4"/>
      <c r="GK236" s="4"/>
      <c r="GL236" s="4"/>
      <c r="GM236" s="4"/>
    </row>
    <row r="237" spans="1:195" x14ac:dyDescent="0.25">
      <c r="A237" s="2" t="s">
        <v>601</v>
      </c>
      <c r="B237" s="13" t="s">
        <v>602</v>
      </c>
      <c r="C237" s="48">
        <f t="shared" ref="C237:BN237" si="294">MIN(C73,C233)</f>
        <v>2641089.08</v>
      </c>
      <c r="D237" s="48">
        <f t="shared" si="294"/>
        <v>623218.79</v>
      </c>
      <c r="E237" s="48">
        <f t="shared" si="294"/>
        <v>69961.490000000005</v>
      </c>
      <c r="F237" s="48">
        <f t="shared" si="294"/>
        <v>0</v>
      </c>
      <c r="G237" s="48">
        <f t="shared" si="294"/>
        <v>619770.89</v>
      </c>
      <c r="H237" s="48">
        <f t="shared" si="294"/>
        <v>0</v>
      </c>
      <c r="I237" s="48">
        <f t="shared" si="294"/>
        <v>2452063.73</v>
      </c>
      <c r="J237" s="48">
        <f t="shared" si="294"/>
        <v>18204.689999999999</v>
      </c>
      <c r="K237" s="48">
        <f t="shared" si="294"/>
        <v>0</v>
      </c>
      <c r="L237" s="48">
        <f t="shared" si="294"/>
        <v>435765.15</v>
      </c>
      <c r="M237" s="48">
        <f t="shared" si="294"/>
        <v>740415.87</v>
      </c>
      <c r="N237" s="48">
        <f t="shared" si="294"/>
        <v>0</v>
      </c>
      <c r="O237" s="48">
        <f t="shared" si="294"/>
        <v>1488035.06</v>
      </c>
      <c r="P237" s="48">
        <f t="shared" si="294"/>
        <v>160118.32</v>
      </c>
      <c r="Q237" s="48">
        <f t="shared" si="294"/>
        <v>20568924.07</v>
      </c>
      <c r="R237" s="48">
        <f t="shared" si="294"/>
        <v>0</v>
      </c>
      <c r="S237" s="48">
        <f t="shared" si="294"/>
        <v>0</v>
      </c>
      <c r="T237" s="48">
        <f t="shared" si="294"/>
        <v>0</v>
      </c>
      <c r="U237" s="48">
        <f t="shared" si="294"/>
        <v>41113.760000000002</v>
      </c>
      <c r="V237" s="48">
        <f t="shared" si="294"/>
        <v>0</v>
      </c>
      <c r="W237" s="49">
        <f t="shared" si="294"/>
        <v>534924.39</v>
      </c>
      <c r="X237" s="48">
        <f t="shared" si="294"/>
        <v>2868.92</v>
      </c>
      <c r="Y237" s="48">
        <f t="shared" si="294"/>
        <v>0</v>
      </c>
      <c r="Z237" s="48">
        <f t="shared" si="294"/>
        <v>0</v>
      </c>
      <c r="AA237" s="48">
        <f t="shared" si="294"/>
        <v>4466076.71</v>
      </c>
      <c r="AB237" s="48">
        <f t="shared" si="294"/>
        <v>3565626.93</v>
      </c>
      <c r="AC237" s="48">
        <f t="shared" si="294"/>
        <v>144792.79</v>
      </c>
      <c r="AD237" s="48">
        <f t="shared" si="294"/>
        <v>605019.53</v>
      </c>
      <c r="AE237" s="48">
        <f t="shared" si="294"/>
        <v>39923.35</v>
      </c>
      <c r="AF237" s="48">
        <f t="shared" si="294"/>
        <v>64584.23</v>
      </c>
      <c r="AG237" s="48">
        <f t="shared" si="294"/>
        <v>21317.25</v>
      </c>
      <c r="AH237" s="48">
        <f t="shared" si="294"/>
        <v>167496.48000000001</v>
      </c>
      <c r="AI237" s="48">
        <f t="shared" si="294"/>
        <v>0</v>
      </c>
      <c r="AJ237" s="48">
        <f t="shared" si="294"/>
        <v>107507.87</v>
      </c>
      <c r="AK237" s="48">
        <f t="shared" si="294"/>
        <v>16854.03</v>
      </c>
      <c r="AL237" s="48">
        <f t="shared" si="294"/>
        <v>0</v>
      </c>
      <c r="AM237" s="48">
        <f t="shared" si="294"/>
        <v>14831.57</v>
      </c>
      <c r="AN237" s="48">
        <f t="shared" si="294"/>
        <v>52884.93</v>
      </c>
      <c r="AO237" s="48">
        <f t="shared" si="294"/>
        <v>710047.17</v>
      </c>
      <c r="AP237" s="48">
        <f t="shared" si="294"/>
        <v>14725831.619999999</v>
      </c>
      <c r="AQ237" s="48">
        <f t="shared" si="294"/>
        <v>72868.070000000007</v>
      </c>
      <c r="AR237" s="48">
        <f t="shared" si="294"/>
        <v>1201091.1100000001</v>
      </c>
      <c r="AS237" s="48">
        <f t="shared" si="294"/>
        <v>0</v>
      </c>
      <c r="AT237" s="48">
        <f t="shared" si="294"/>
        <v>67362.539999999994</v>
      </c>
      <c r="AU237" s="48">
        <f t="shared" si="294"/>
        <v>63566.96</v>
      </c>
      <c r="AV237" s="48">
        <f t="shared" si="294"/>
        <v>175318.7</v>
      </c>
      <c r="AW237" s="48">
        <f t="shared" si="294"/>
        <v>32769.18</v>
      </c>
      <c r="AX237" s="48">
        <f t="shared" si="294"/>
        <v>12568.85</v>
      </c>
      <c r="AY237" s="48">
        <f t="shared" si="294"/>
        <v>56934.400000000001</v>
      </c>
      <c r="AZ237" s="48">
        <f t="shared" si="294"/>
        <v>2540885.4</v>
      </c>
      <c r="BA237" s="48">
        <f t="shared" si="294"/>
        <v>1483954.82</v>
      </c>
      <c r="BB237" s="48">
        <f t="shared" si="294"/>
        <v>2519532.7599999998</v>
      </c>
      <c r="BC237" s="48">
        <f t="shared" si="294"/>
        <v>2773946.23</v>
      </c>
      <c r="BD237" s="48">
        <f t="shared" si="294"/>
        <v>264830.57</v>
      </c>
      <c r="BE237" s="48">
        <f t="shared" si="294"/>
        <v>0</v>
      </c>
      <c r="BF237" s="48">
        <f t="shared" si="294"/>
        <v>1981111.1</v>
      </c>
      <c r="BG237" s="48">
        <f t="shared" si="294"/>
        <v>148014.15</v>
      </c>
      <c r="BH237" s="48">
        <f t="shared" si="294"/>
        <v>135349.6</v>
      </c>
      <c r="BI237" s="48">
        <f t="shared" si="294"/>
        <v>53194.33</v>
      </c>
      <c r="BJ237" s="48">
        <f t="shared" si="294"/>
        <v>0</v>
      </c>
      <c r="BK237" s="48">
        <f t="shared" si="294"/>
        <v>8095887.5099999998</v>
      </c>
      <c r="BL237" s="48">
        <f t="shared" si="294"/>
        <v>78549.31</v>
      </c>
      <c r="BM237" s="48">
        <f t="shared" si="294"/>
        <v>0</v>
      </c>
      <c r="BN237" s="48">
        <f t="shared" si="294"/>
        <v>326106.34999999998</v>
      </c>
      <c r="BO237" s="48">
        <f t="shared" ref="BO237:DZ237" si="295">MIN(BO73,BO233)</f>
        <v>30723.9</v>
      </c>
      <c r="BP237" s="48">
        <f t="shared" si="295"/>
        <v>65361.78</v>
      </c>
      <c r="BQ237" s="48">
        <f t="shared" si="295"/>
        <v>453777.53</v>
      </c>
      <c r="BR237" s="48">
        <f t="shared" si="295"/>
        <v>579042.51</v>
      </c>
      <c r="BS237" s="48">
        <f t="shared" si="295"/>
        <v>961115.3</v>
      </c>
      <c r="BT237" s="48">
        <f t="shared" si="295"/>
        <v>105667.92</v>
      </c>
      <c r="BU237" s="48">
        <f t="shared" si="295"/>
        <v>129630.52</v>
      </c>
      <c r="BV237" s="48">
        <f t="shared" si="295"/>
        <v>0</v>
      </c>
      <c r="BW237" s="48">
        <f t="shared" si="295"/>
        <v>0</v>
      </c>
      <c r="BX237" s="48">
        <f t="shared" si="295"/>
        <v>16811.16</v>
      </c>
      <c r="BY237" s="48">
        <f t="shared" si="295"/>
        <v>85613.19</v>
      </c>
      <c r="BZ237" s="48">
        <f t="shared" si="295"/>
        <v>11464.85</v>
      </c>
      <c r="CA237" s="48">
        <f t="shared" si="295"/>
        <v>43986.9</v>
      </c>
      <c r="CB237" s="48">
        <f t="shared" si="295"/>
        <v>8065653.1500000004</v>
      </c>
      <c r="CC237" s="48">
        <f t="shared" si="295"/>
        <v>54487.45</v>
      </c>
      <c r="CD237" s="48">
        <f t="shared" si="295"/>
        <v>19594.87</v>
      </c>
      <c r="CE237" s="48">
        <f t="shared" si="295"/>
        <v>43375.42</v>
      </c>
      <c r="CF237" s="48">
        <f t="shared" si="295"/>
        <v>50264.12</v>
      </c>
      <c r="CG237" s="48">
        <f t="shared" si="295"/>
        <v>0</v>
      </c>
      <c r="CH237" s="48">
        <f t="shared" si="295"/>
        <v>151278.82</v>
      </c>
      <c r="CI237" s="48">
        <f t="shared" si="295"/>
        <v>0</v>
      </c>
      <c r="CJ237" s="48">
        <f t="shared" si="295"/>
        <v>308770.3</v>
      </c>
      <c r="CK237" s="48">
        <f t="shared" si="295"/>
        <v>820395.67</v>
      </c>
      <c r="CL237" s="48">
        <f t="shared" si="295"/>
        <v>0</v>
      </c>
      <c r="CM237" s="48">
        <f t="shared" si="295"/>
        <v>130040.32000000001</v>
      </c>
      <c r="CN237" s="48">
        <f t="shared" si="295"/>
        <v>4412790.8899999997</v>
      </c>
      <c r="CO237" s="48">
        <f t="shared" si="295"/>
        <v>1907764.21</v>
      </c>
      <c r="CP237" s="48">
        <f t="shared" si="295"/>
        <v>176328.56</v>
      </c>
      <c r="CQ237" s="48">
        <f t="shared" si="295"/>
        <v>0</v>
      </c>
      <c r="CR237" s="48">
        <f t="shared" si="295"/>
        <v>104834.42</v>
      </c>
      <c r="CS237" s="48">
        <f t="shared" si="295"/>
        <v>91662.97</v>
      </c>
      <c r="CT237" s="48">
        <f t="shared" si="295"/>
        <v>104874.52</v>
      </c>
      <c r="CU237" s="48">
        <f t="shared" si="295"/>
        <v>0</v>
      </c>
      <c r="CV237" s="48">
        <f t="shared" si="295"/>
        <v>5859.88</v>
      </c>
      <c r="CW237" s="48">
        <f t="shared" si="295"/>
        <v>89262.59</v>
      </c>
      <c r="CX237" s="48">
        <f t="shared" si="295"/>
        <v>84464.51</v>
      </c>
      <c r="CY237" s="48">
        <f t="shared" si="295"/>
        <v>0</v>
      </c>
      <c r="CZ237" s="48">
        <f t="shared" si="295"/>
        <v>0</v>
      </c>
      <c r="DA237" s="48">
        <f t="shared" si="295"/>
        <v>71256.23</v>
      </c>
      <c r="DB237" s="48">
        <f t="shared" si="295"/>
        <v>0</v>
      </c>
      <c r="DC237" s="48">
        <f t="shared" si="295"/>
        <v>0</v>
      </c>
      <c r="DD237" s="48">
        <f t="shared" si="295"/>
        <v>0</v>
      </c>
      <c r="DE237" s="48">
        <f t="shared" si="295"/>
        <v>39494.239999999998</v>
      </c>
      <c r="DF237" s="48">
        <f t="shared" si="295"/>
        <v>3666033.31</v>
      </c>
      <c r="DG237" s="48">
        <f t="shared" si="295"/>
        <v>0</v>
      </c>
      <c r="DH237" s="48">
        <f t="shared" si="295"/>
        <v>0</v>
      </c>
      <c r="DI237" s="48">
        <f t="shared" si="295"/>
        <v>111750.77</v>
      </c>
      <c r="DJ237" s="48">
        <f t="shared" si="295"/>
        <v>2605.4299999999998</v>
      </c>
      <c r="DK237" s="48">
        <f t="shared" si="295"/>
        <v>151946.41</v>
      </c>
      <c r="DL237" s="48">
        <f t="shared" si="295"/>
        <v>450780.05</v>
      </c>
      <c r="DM237" s="48">
        <f t="shared" si="295"/>
        <v>0</v>
      </c>
      <c r="DN237" s="48">
        <f t="shared" si="295"/>
        <v>0</v>
      </c>
      <c r="DO237" s="48">
        <f t="shared" si="295"/>
        <v>123617.88</v>
      </c>
      <c r="DP237" s="48">
        <f t="shared" si="295"/>
        <v>6706.77</v>
      </c>
      <c r="DQ237" s="48">
        <f t="shared" si="295"/>
        <v>238646.1</v>
      </c>
      <c r="DR237" s="48">
        <f t="shared" si="295"/>
        <v>508091.51</v>
      </c>
      <c r="DS237" s="48">
        <f t="shared" si="295"/>
        <v>28455.39</v>
      </c>
      <c r="DT237" s="48">
        <f t="shared" si="295"/>
        <v>359662.73</v>
      </c>
      <c r="DU237" s="48">
        <f t="shared" si="295"/>
        <v>0</v>
      </c>
      <c r="DV237" s="48">
        <f t="shared" si="295"/>
        <v>88321.279999999999</v>
      </c>
      <c r="DW237" s="48">
        <f t="shared" si="295"/>
        <v>51934.55</v>
      </c>
      <c r="DX237" s="48">
        <f t="shared" si="295"/>
        <v>42111.07</v>
      </c>
      <c r="DY237" s="48">
        <f t="shared" si="295"/>
        <v>0</v>
      </c>
      <c r="DZ237" s="48">
        <f t="shared" si="295"/>
        <v>72581.37</v>
      </c>
      <c r="EA237" s="48">
        <f t="shared" ref="EA237:FX237" si="296">MIN(EA73,EA233)</f>
        <v>11128.83</v>
      </c>
      <c r="EB237" s="48">
        <f t="shared" si="296"/>
        <v>227291.11</v>
      </c>
      <c r="EC237" s="48">
        <f t="shared" si="296"/>
        <v>0</v>
      </c>
      <c r="ED237" s="48">
        <f t="shared" si="296"/>
        <v>0</v>
      </c>
      <c r="EE237" s="48">
        <f t="shared" si="296"/>
        <v>19160.7</v>
      </c>
      <c r="EF237" s="48">
        <f t="shared" si="296"/>
        <v>238997.59</v>
      </c>
      <c r="EG237" s="48">
        <f t="shared" si="296"/>
        <v>26772.66</v>
      </c>
      <c r="EH237" s="48">
        <f t="shared" si="296"/>
        <v>84288.67</v>
      </c>
      <c r="EI237" s="48">
        <f t="shared" si="296"/>
        <v>1108703.1499999999</v>
      </c>
      <c r="EJ237" s="48">
        <f t="shared" si="296"/>
        <v>4715837.08</v>
      </c>
      <c r="EK237" s="48">
        <f t="shared" si="296"/>
        <v>0</v>
      </c>
      <c r="EL237" s="48">
        <f t="shared" si="296"/>
        <v>45400.92</v>
      </c>
      <c r="EM237" s="48">
        <f t="shared" si="296"/>
        <v>72000.34</v>
      </c>
      <c r="EN237" s="48">
        <f t="shared" si="296"/>
        <v>100548.67</v>
      </c>
      <c r="EO237" s="48">
        <f t="shared" si="296"/>
        <v>77976.259999999995</v>
      </c>
      <c r="EP237" s="48">
        <f t="shared" si="296"/>
        <v>47684.1</v>
      </c>
      <c r="EQ237" s="48">
        <f t="shared" si="296"/>
        <v>0</v>
      </c>
      <c r="ER237" s="48">
        <f t="shared" si="296"/>
        <v>7804.91</v>
      </c>
      <c r="ES237" s="48">
        <f t="shared" si="296"/>
        <v>246470.63</v>
      </c>
      <c r="ET237" s="48">
        <f t="shared" si="296"/>
        <v>53195.01</v>
      </c>
      <c r="EU237" s="48">
        <f t="shared" si="296"/>
        <v>0</v>
      </c>
      <c r="EV237" s="48">
        <f t="shared" si="296"/>
        <v>248629.79</v>
      </c>
      <c r="EW237" s="48">
        <f t="shared" si="296"/>
        <v>0</v>
      </c>
      <c r="EX237" s="48">
        <f t="shared" si="296"/>
        <v>103730.63</v>
      </c>
      <c r="EY237" s="48">
        <f t="shared" si="296"/>
        <v>2649144.4</v>
      </c>
      <c r="EZ237" s="48">
        <f t="shared" si="296"/>
        <v>116756.36</v>
      </c>
      <c r="FA237" s="48">
        <f t="shared" si="296"/>
        <v>0</v>
      </c>
      <c r="FB237" s="48">
        <f t="shared" si="296"/>
        <v>0</v>
      </c>
      <c r="FC237" s="48">
        <f t="shared" si="296"/>
        <v>0</v>
      </c>
      <c r="FD237" s="48">
        <f t="shared" si="296"/>
        <v>76033.84</v>
      </c>
      <c r="FE237" s="48">
        <f t="shared" si="296"/>
        <v>22744.66</v>
      </c>
      <c r="FF237" s="48">
        <f t="shared" si="296"/>
        <v>30547.16</v>
      </c>
      <c r="FG237" s="48">
        <f t="shared" si="296"/>
        <v>151751.07</v>
      </c>
      <c r="FH237" s="48">
        <f t="shared" si="296"/>
        <v>14635.08</v>
      </c>
      <c r="FI237" s="48">
        <f t="shared" si="296"/>
        <v>446627.02</v>
      </c>
      <c r="FJ237" s="48">
        <f t="shared" si="296"/>
        <v>381967.03</v>
      </c>
      <c r="FK237" s="48">
        <f t="shared" si="296"/>
        <v>1018974.44</v>
      </c>
      <c r="FL237" s="48">
        <f t="shared" si="296"/>
        <v>1840654.17</v>
      </c>
      <c r="FM237" s="48">
        <f t="shared" si="296"/>
        <v>0</v>
      </c>
      <c r="FN237" s="48">
        <f t="shared" si="296"/>
        <v>1748182.08</v>
      </c>
      <c r="FO237" s="48">
        <f t="shared" si="296"/>
        <v>149867.78</v>
      </c>
      <c r="FP237" s="48">
        <f t="shared" si="296"/>
        <v>0</v>
      </c>
      <c r="FQ237" s="48">
        <f t="shared" si="296"/>
        <v>6489.19</v>
      </c>
      <c r="FR237" s="48">
        <f t="shared" si="296"/>
        <v>46150.06</v>
      </c>
      <c r="FS237" s="48">
        <f t="shared" si="296"/>
        <v>95196.2</v>
      </c>
      <c r="FT237" s="49">
        <f t="shared" si="296"/>
        <v>0</v>
      </c>
      <c r="FU237" s="48">
        <f t="shared" si="296"/>
        <v>419640.02</v>
      </c>
      <c r="FV237" s="48">
        <f t="shared" si="296"/>
        <v>122395.88</v>
      </c>
      <c r="FW237" s="48">
        <f t="shared" si="296"/>
        <v>0</v>
      </c>
      <c r="FX237" s="48">
        <f t="shared" si="296"/>
        <v>14054</v>
      </c>
      <c r="FY237" s="48"/>
      <c r="FZ237" s="48">
        <f>SUM(C237:FX237)</f>
        <v>119089435.41999997</v>
      </c>
      <c r="GA237" s="48"/>
      <c r="GB237" s="48"/>
      <c r="GC237" s="48"/>
      <c r="GD237" s="48"/>
      <c r="GE237" s="4"/>
      <c r="GF237" s="4"/>
      <c r="GG237" s="4"/>
      <c r="GH237" s="4"/>
      <c r="GI237" s="4"/>
      <c r="GJ237" s="4"/>
      <c r="GK237" s="4"/>
      <c r="GL237" s="4"/>
      <c r="GM237" s="4"/>
    </row>
    <row r="238" spans="1:195" x14ac:dyDescent="0.25">
      <c r="A238" s="6"/>
      <c r="B238" s="13" t="s">
        <v>603</v>
      </c>
      <c r="C238" s="48"/>
      <c r="D238" s="48"/>
      <c r="E238" s="48"/>
      <c r="F238" s="48"/>
      <c r="G238" s="48"/>
      <c r="H238" s="48"/>
      <c r="I238" s="48"/>
      <c r="J238" s="48"/>
      <c r="K238" s="48"/>
      <c r="L238" s="48"/>
      <c r="M238" s="48"/>
      <c r="N238" s="48"/>
      <c r="O238" s="48"/>
      <c r="P238" s="48"/>
      <c r="Q238" s="48"/>
      <c r="R238" s="48"/>
      <c r="S238" s="48"/>
      <c r="T238" s="48"/>
      <c r="U238" s="48"/>
      <c r="V238" s="48"/>
      <c r="W238" s="49"/>
      <c r="X238" s="48"/>
      <c r="Y238" s="48"/>
      <c r="Z238" s="48"/>
      <c r="AA238" s="48"/>
      <c r="AB238" s="48"/>
      <c r="AC238" s="48"/>
      <c r="AD238" s="48"/>
      <c r="AE238" s="48"/>
      <c r="AF238" s="48"/>
      <c r="AG238" s="48"/>
      <c r="AH238" s="48"/>
      <c r="AI238" s="48"/>
      <c r="AJ238" s="48"/>
      <c r="AK238" s="48"/>
      <c r="AL238" s="48"/>
      <c r="AM238" s="48"/>
      <c r="AN238" s="48"/>
      <c r="AO238" s="48"/>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8"/>
      <c r="BL238" s="48"/>
      <c r="BM238" s="48"/>
      <c r="BN238" s="48"/>
      <c r="BO238" s="48"/>
      <c r="BP238" s="48"/>
      <c r="BQ238" s="48"/>
      <c r="BR238" s="48"/>
      <c r="BS238" s="48"/>
      <c r="BT238" s="48"/>
      <c r="BU238" s="48"/>
      <c r="BV238" s="48"/>
      <c r="BW238" s="48"/>
      <c r="BX238" s="48"/>
      <c r="BY238" s="48"/>
      <c r="BZ238" s="48"/>
      <c r="CA238" s="48"/>
      <c r="CB238" s="48"/>
      <c r="CC238" s="48"/>
      <c r="CD238" s="48"/>
      <c r="CE238" s="48"/>
      <c r="CF238" s="48"/>
      <c r="CG238" s="48"/>
      <c r="CH238" s="48"/>
      <c r="CI238" s="48"/>
      <c r="CJ238" s="48"/>
      <c r="CK238" s="48"/>
      <c r="CL238" s="48"/>
      <c r="CM238" s="48"/>
      <c r="CN238" s="48"/>
      <c r="CO238" s="48"/>
      <c r="CP238" s="48"/>
      <c r="CQ238" s="48"/>
      <c r="CR238" s="48"/>
      <c r="CS238" s="48"/>
      <c r="CT238" s="48"/>
      <c r="CU238" s="48"/>
      <c r="CV238" s="48"/>
      <c r="CW238" s="48"/>
      <c r="CX238" s="48"/>
      <c r="CY238" s="48"/>
      <c r="CZ238" s="48"/>
      <c r="DA238" s="48"/>
      <c r="DB238" s="48"/>
      <c r="DC238" s="48"/>
      <c r="DD238" s="48"/>
      <c r="DE238" s="48"/>
      <c r="DF238" s="48"/>
      <c r="DG238" s="48"/>
      <c r="DH238" s="48"/>
      <c r="DI238" s="48"/>
      <c r="DJ238" s="48"/>
      <c r="DK238" s="48"/>
      <c r="DL238" s="48"/>
      <c r="DM238" s="48"/>
      <c r="DN238" s="48"/>
      <c r="DO238" s="48"/>
      <c r="DP238" s="48"/>
      <c r="DQ238" s="48"/>
      <c r="DR238" s="48"/>
      <c r="DS238" s="48"/>
      <c r="DT238" s="48"/>
      <c r="DU238" s="48"/>
      <c r="DV238" s="48"/>
      <c r="DW238" s="48"/>
      <c r="DX238" s="48"/>
      <c r="DY238" s="48"/>
      <c r="DZ238" s="48"/>
      <c r="EA238" s="48"/>
      <c r="EB238" s="48"/>
      <c r="EC238" s="48"/>
      <c r="ED238" s="48"/>
      <c r="EE238" s="48"/>
      <c r="EF238" s="48"/>
      <c r="EG238" s="48"/>
      <c r="EH238" s="48"/>
      <c r="EI238" s="48"/>
      <c r="EJ238" s="48"/>
      <c r="EK238" s="48"/>
      <c r="EL238" s="48"/>
      <c r="EM238" s="48"/>
      <c r="EN238" s="48"/>
      <c r="EO238" s="48"/>
      <c r="EP238" s="48"/>
      <c r="EQ238" s="48"/>
      <c r="ER238" s="48"/>
      <c r="ES238" s="48"/>
      <c r="ET238" s="48"/>
      <c r="EU238" s="48"/>
      <c r="EV238" s="48"/>
      <c r="EW238" s="48"/>
      <c r="EX238" s="48"/>
      <c r="EY238" s="48"/>
      <c r="EZ238" s="48"/>
      <c r="FA238" s="48"/>
      <c r="FB238" s="48"/>
      <c r="FC238" s="48"/>
      <c r="FD238" s="48"/>
      <c r="FE238" s="48"/>
      <c r="FF238" s="48"/>
      <c r="FG238" s="48"/>
      <c r="FH238" s="48"/>
      <c r="FI238" s="48"/>
      <c r="FJ238" s="48"/>
      <c r="FK238" s="48"/>
      <c r="FL238" s="48"/>
      <c r="FM238" s="48"/>
      <c r="FN238" s="48"/>
      <c r="FO238" s="48"/>
      <c r="FP238" s="48"/>
      <c r="FQ238" s="48"/>
      <c r="FR238" s="48"/>
      <c r="FS238" s="48"/>
      <c r="FT238" s="49"/>
      <c r="FU238" s="48"/>
      <c r="FV238" s="48"/>
      <c r="FW238" s="48"/>
      <c r="FX238" s="48"/>
      <c r="FY238" s="48"/>
      <c r="FZ238" s="48"/>
      <c r="GA238" s="48"/>
      <c r="GB238" s="48"/>
      <c r="GC238" s="48"/>
      <c r="GD238" s="48"/>
      <c r="GE238" s="4"/>
      <c r="GF238" s="4"/>
      <c r="GG238" s="4"/>
      <c r="GH238" s="4"/>
      <c r="GI238" s="4"/>
      <c r="GJ238" s="4"/>
      <c r="GK238" s="4"/>
      <c r="GL238" s="4"/>
      <c r="GM238" s="4"/>
    </row>
    <row r="239" spans="1:195" x14ac:dyDescent="0.25">
      <c r="A239" s="2"/>
      <c r="B239" s="13"/>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48"/>
      <c r="FZ239" s="4"/>
      <c r="GA239" s="48"/>
      <c r="GB239" s="48"/>
      <c r="GC239" s="48"/>
      <c r="GD239" s="48"/>
      <c r="GE239" s="4"/>
      <c r="GF239" s="4"/>
      <c r="GG239" s="4"/>
      <c r="GH239" s="4"/>
      <c r="GI239" s="4"/>
      <c r="GJ239" s="4"/>
      <c r="GK239" s="4"/>
      <c r="GL239" s="4"/>
      <c r="GM239" s="4"/>
    </row>
    <row r="240" spans="1:195" ht="15.6" x14ac:dyDescent="0.3">
      <c r="A240" s="2" t="s">
        <v>422</v>
      </c>
      <c r="B240" s="47" t="s">
        <v>604</v>
      </c>
      <c r="C240" s="139"/>
      <c r="D240" s="139"/>
      <c r="E240" s="139"/>
      <c r="F240" s="139"/>
      <c r="G240" s="139"/>
      <c r="H240" s="139"/>
      <c r="I240" s="139"/>
      <c r="J240" s="139"/>
      <c r="K240" s="139"/>
      <c r="L240" s="139"/>
      <c r="M240" s="139"/>
      <c r="N240" s="139"/>
      <c r="O240" s="139"/>
      <c r="P240" s="139"/>
      <c r="Q240" s="139"/>
      <c r="R240" s="139"/>
      <c r="S240" s="139"/>
      <c r="T240" s="139"/>
      <c r="U240" s="139"/>
      <c r="V240" s="139"/>
      <c r="W240" s="140"/>
      <c r="X240" s="139"/>
      <c r="Y240" s="139"/>
      <c r="Z240" s="139"/>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c r="CN240" s="139"/>
      <c r="CO240" s="139"/>
      <c r="CP240" s="139"/>
      <c r="CQ240" s="139"/>
      <c r="CR240" s="139"/>
      <c r="CS240" s="139"/>
      <c r="CT240" s="139"/>
      <c r="CU240" s="139"/>
      <c r="CV240" s="139"/>
      <c r="CW240" s="139"/>
      <c r="CX240" s="139"/>
      <c r="CY240" s="139"/>
      <c r="CZ240" s="139"/>
      <c r="DA240" s="139"/>
      <c r="DB240" s="139"/>
      <c r="DC240" s="139"/>
      <c r="DD240" s="139"/>
      <c r="DE240" s="139"/>
      <c r="DF240" s="139"/>
      <c r="DG240" s="139"/>
      <c r="DH240" s="139"/>
      <c r="DI240" s="139"/>
      <c r="DJ240" s="139"/>
      <c r="DK240" s="139"/>
      <c r="DL240" s="139"/>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139"/>
      <c r="EJ240" s="139"/>
      <c r="EK240" s="139"/>
      <c r="EL240" s="139"/>
      <c r="EM240" s="139"/>
      <c r="EN240" s="139"/>
      <c r="EO240" s="139"/>
      <c r="EP240" s="139"/>
      <c r="EQ240" s="139"/>
      <c r="ER240" s="139"/>
      <c r="ES240" s="139"/>
      <c r="ET240" s="139"/>
      <c r="EU240" s="139"/>
      <c r="EV240" s="139"/>
      <c r="EW240" s="139"/>
      <c r="EX240" s="139"/>
      <c r="EY240" s="139"/>
      <c r="EZ240" s="139"/>
      <c r="FA240" s="139"/>
      <c r="FB240" s="139"/>
      <c r="FC240" s="139"/>
      <c r="FD240" s="139"/>
      <c r="FE240" s="139"/>
      <c r="FF240" s="139"/>
      <c r="FG240" s="139"/>
      <c r="FH240" s="139"/>
      <c r="FI240" s="139"/>
      <c r="FJ240" s="139"/>
      <c r="FK240" s="139"/>
      <c r="FL240" s="139"/>
      <c r="FM240" s="139"/>
      <c r="FN240" s="139"/>
      <c r="FO240" s="139"/>
      <c r="FP240" s="139"/>
      <c r="FQ240" s="139"/>
      <c r="FR240" s="139"/>
      <c r="FS240" s="139"/>
      <c r="FT240" s="140"/>
      <c r="FU240" s="139"/>
      <c r="FV240" s="139"/>
      <c r="FW240" s="139"/>
      <c r="FX240" s="139"/>
      <c r="FY240" s="48"/>
      <c r="FZ240" s="48"/>
      <c r="GA240" s="66"/>
      <c r="GB240" s="48"/>
      <c r="GC240" s="48"/>
      <c r="GD240" s="48"/>
      <c r="GE240" s="4"/>
      <c r="GF240" s="4"/>
      <c r="GG240" s="4"/>
      <c r="GH240" s="4"/>
      <c r="GI240" s="4"/>
      <c r="GJ240" s="4"/>
      <c r="GK240" s="4"/>
      <c r="GL240" s="4"/>
      <c r="GM240" s="4"/>
    </row>
    <row r="241" spans="1:195" x14ac:dyDescent="0.25">
      <c r="A241" s="2" t="s">
        <v>605</v>
      </c>
      <c r="B241" s="13" t="s">
        <v>606</v>
      </c>
      <c r="C241" s="48">
        <f t="shared" ref="C241:BN241" si="297">+C221+C239</f>
        <v>80984919.069999993</v>
      </c>
      <c r="D241" s="48">
        <f t="shared" si="297"/>
        <v>384553991.43000001</v>
      </c>
      <c r="E241" s="48">
        <f t="shared" si="297"/>
        <v>72869587.430000007</v>
      </c>
      <c r="F241" s="48">
        <f t="shared" si="297"/>
        <v>181194493.92999998</v>
      </c>
      <c r="G241" s="48">
        <f t="shared" si="297"/>
        <v>10050580.74</v>
      </c>
      <c r="H241" s="48">
        <f t="shared" si="297"/>
        <v>10014585.43</v>
      </c>
      <c r="I241" s="48">
        <f t="shared" si="297"/>
        <v>97662252.489999995</v>
      </c>
      <c r="J241" s="48">
        <f t="shared" si="297"/>
        <v>22540633.870000001</v>
      </c>
      <c r="K241" s="48">
        <f t="shared" si="297"/>
        <v>3571755.89</v>
      </c>
      <c r="L241" s="48">
        <f t="shared" si="297"/>
        <v>24657993</v>
      </c>
      <c r="M241" s="48">
        <f t="shared" si="297"/>
        <v>14396153.869999999</v>
      </c>
      <c r="N241" s="48">
        <f t="shared" si="297"/>
        <v>510835569.98000002</v>
      </c>
      <c r="O241" s="48">
        <f t="shared" si="297"/>
        <v>130318957.76000001</v>
      </c>
      <c r="P241" s="48">
        <f t="shared" si="297"/>
        <v>3441037.02</v>
      </c>
      <c r="Q241" s="48">
        <f t="shared" si="297"/>
        <v>386185640.74000001</v>
      </c>
      <c r="R241" s="48">
        <f t="shared" si="297"/>
        <v>19373824.02</v>
      </c>
      <c r="S241" s="48">
        <f t="shared" si="297"/>
        <v>16416305.040000001</v>
      </c>
      <c r="T241" s="48">
        <f t="shared" si="297"/>
        <v>2361938.84</v>
      </c>
      <c r="U241" s="48">
        <f t="shared" si="297"/>
        <v>1045446.21</v>
      </c>
      <c r="V241" s="48">
        <f t="shared" si="297"/>
        <v>3543420.17</v>
      </c>
      <c r="W241" s="48">
        <f t="shared" si="297"/>
        <v>954422.6</v>
      </c>
      <c r="X241" s="48">
        <f t="shared" si="297"/>
        <v>942666.21</v>
      </c>
      <c r="Y241" s="48">
        <f t="shared" si="297"/>
        <v>22845389.870000001</v>
      </c>
      <c r="Z241" s="48">
        <f t="shared" si="297"/>
        <v>3104524.38</v>
      </c>
      <c r="AA241" s="48">
        <f t="shared" si="297"/>
        <v>283270959.10000002</v>
      </c>
      <c r="AB241" s="48">
        <f t="shared" si="297"/>
        <v>275643267.88</v>
      </c>
      <c r="AC241" s="48">
        <f t="shared" si="297"/>
        <v>9739677.2899999991</v>
      </c>
      <c r="AD241" s="48">
        <f t="shared" si="297"/>
        <v>12114877.689999999</v>
      </c>
      <c r="AE241" s="48">
        <f t="shared" si="297"/>
        <v>1720315.96</v>
      </c>
      <c r="AF241" s="48">
        <f t="shared" si="297"/>
        <v>2745089.74</v>
      </c>
      <c r="AG241" s="48">
        <f t="shared" si="297"/>
        <v>7208091.3899999997</v>
      </c>
      <c r="AH241" s="48">
        <f t="shared" si="297"/>
        <v>9993953.9000000004</v>
      </c>
      <c r="AI241" s="48">
        <f t="shared" si="297"/>
        <v>4030482.79</v>
      </c>
      <c r="AJ241" s="48">
        <f t="shared" si="297"/>
        <v>2656523.35</v>
      </c>
      <c r="AK241" s="48">
        <f t="shared" si="297"/>
        <v>3161138.9</v>
      </c>
      <c r="AL241" s="48">
        <f t="shared" si="297"/>
        <v>3546931.36</v>
      </c>
      <c r="AM241" s="48">
        <f t="shared" si="297"/>
        <v>4789739.1399999997</v>
      </c>
      <c r="AN241" s="48">
        <f t="shared" si="297"/>
        <v>4414640.1900000004</v>
      </c>
      <c r="AO241" s="48">
        <f t="shared" si="297"/>
        <v>43088149.369999997</v>
      </c>
      <c r="AP241" s="48">
        <f t="shared" si="297"/>
        <v>866835278.72000003</v>
      </c>
      <c r="AQ241" s="48">
        <f t="shared" si="297"/>
        <v>3281178.73</v>
      </c>
      <c r="AR241" s="48">
        <f t="shared" si="297"/>
        <v>596473179.59000003</v>
      </c>
      <c r="AS241" s="48">
        <f t="shared" si="297"/>
        <v>67763457.810000002</v>
      </c>
      <c r="AT241" s="48">
        <f t="shared" si="297"/>
        <v>21133963.199999999</v>
      </c>
      <c r="AU241" s="48">
        <f t="shared" si="297"/>
        <v>3463722.64</v>
      </c>
      <c r="AV241" s="48">
        <f t="shared" si="297"/>
        <v>3947074.47</v>
      </c>
      <c r="AW241" s="48">
        <f t="shared" si="297"/>
        <v>3394478.58</v>
      </c>
      <c r="AX241" s="48">
        <f t="shared" si="297"/>
        <v>1025390.38</v>
      </c>
      <c r="AY241" s="48">
        <f t="shared" si="297"/>
        <v>4933746.1900000004</v>
      </c>
      <c r="AZ241" s="48">
        <f t="shared" si="297"/>
        <v>111227489.34</v>
      </c>
      <c r="BA241" s="48">
        <f t="shared" si="297"/>
        <v>82772801.590000004</v>
      </c>
      <c r="BB241" s="48">
        <f t="shared" si="297"/>
        <v>72782923.920000002</v>
      </c>
      <c r="BC241" s="48">
        <f t="shared" si="297"/>
        <v>272759022.05000001</v>
      </c>
      <c r="BD241" s="48">
        <f t="shared" si="297"/>
        <v>46081252.399999999</v>
      </c>
      <c r="BE241" s="48">
        <f t="shared" si="297"/>
        <v>13572582.33</v>
      </c>
      <c r="BF241" s="48">
        <f t="shared" si="297"/>
        <v>229229244.96000001</v>
      </c>
      <c r="BG241" s="48">
        <f t="shared" si="297"/>
        <v>10611408.470000001</v>
      </c>
      <c r="BH241" s="48">
        <f t="shared" si="297"/>
        <v>6374377.6900000004</v>
      </c>
      <c r="BI241" s="48">
        <f t="shared" si="297"/>
        <v>3458089.33</v>
      </c>
      <c r="BJ241" s="48">
        <f t="shared" si="297"/>
        <v>58796472.659999996</v>
      </c>
      <c r="BK241" s="48">
        <f t="shared" si="297"/>
        <v>230422761.44999999</v>
      </c>
      <c r="BL241" s="48">
        <f t="shared" si="297"/>
        <v>3124768.58</v>
      </c>
      <c r="BM241" s="48">
        <f t="shared" si="297"/>
        <v>3656244.57</v>
      </c>
      <c r="BN241" s="48">
        <f t="shared" si="297"/>
        <v>32499247.960000001</v>
      </c>
      <c r="BO241" s="48">
        <f t="shared" ref="BO241:DZ241" si="298">+BO221+BO239</f>
        <v>12641677.939999999</v>
      </c>
      <c r="BP241" s="48">
        <f t="shared" si="298"/>
        <v>3111567.05</v>
      </c>
      <c r="BQ241" s="48">
        <f t="shared" si="298"/>
        <v>60133937.950000003</v>
      </c>
      <c r="BR241" s="48">
        <f t="shared" si="298"/>
        <v>43060333.82</v>
      </c>
      <c r="BS241" s="48">
        <f t="shared" si="298"/>
        <v>12017839.199999999</v>
      </c>
      <c r="BT241" s="48">
        <f t="shared" si="298"/>
        <v>4853423.34</v>
      </c>
      <c r="BU241" s="48">
        <f t="shared" si="298"/>
        <v>4811761.88</v>
      </c>
      <c r="BV241" s="48">
        <f t="shared" si="298"/>
        <v>12507049.77</v>
      </c>
      <c r="BW241" s="48">
        <f t="shared" si="298"/>
        <v>19085297.050000001</v>
      </c>
      <c r="BX241" s="48">
        <f t="shared" si="298"/>
        <v>1713431.64</v>
      </c>
      <c r="BY241" s="48">
        <f t="shared" si="298"/>
        <v>5407891.2199999997</v>
      </c>
      <c r="BZ241" s="48">
        <f t="shared" si="298"/>
        <v>2995161.77</v>
      </c>
      <c r="CA241" s="48">
        <f t="shared" si="298"/>
        <v>2737142.54</v>
      </c>
      <c r="CB241" s="48">
        <f t="shared" si="298"/>
        <v>747444476.22000003</v>
      </c>
      <c r="CC241" s="48">
        <f t="shared" si="298"/>
        <v>2609559.23</v>
      </c>
      <c r="CD241" s="48">
        <f t="shared" si="298"/>
        <v>994564.52</v>
      </c>
      <c r="CE241" s="48">
        <f t="shared" si="298"/>
        <v>2438334.25</v>
      </c>
      <c r="CF241" s="48">
        <f t="shared" si="298"/>
        <v>1897261.73</v>
      </c>
      <c r="CG241" s="48">
        <f t="shared" si="298"/>
        <v>3042295.4</v>
      </c>
      <c r="CH241" s="48">
        <f t="shared" si="298"/>
        <v>1840070.42</v>
      </c>
      <c r="CI241" s="48">
        <f t="shared" si="298"/>
        <v>7051369.3599999994</v>
      </c>
      <c r="CJ241" s="48">
        <f t="shared" si="298"/>
        <v>9868104.0199999996</v>
      </c>
      <c r="CK241" s="48">
        <f t="shared" si="298"/>
        <v>53319327.159999996</v>
      </c>
      <c r="CL241" s="48">
        <f t="shared" si="298"/>
        <v>13813478.92</v>
      </c>
      <c r="CM241" s="48">
        <f t="shared" si="298"/>
        <v>8821899.7400000002</v>
      </c>
      <c r="CN241" s="48">
        <f t="shared" si="298"/>
        <v>284244152.63</v>
      </c>
      <c r="CO241" s="48">
        <f t="shared" si="298"/>
        <v>137630311.30000001</v>
      </c>
      <c r="CP241" s="48">
        <f t="shared" si="298"/>
        <v>10606347.289999999</v>
      </c>
      <c r="CQ241" s="48">
        <f t="shared" si="298"/>
        <v>9794420.1600000001</v>
      </c>
      <c r="CR241" s="48">
        <f t="shared" si="298"/>
        <v>2809105.99</v>
      </c>
      <c r="CS241" s="48">
        <f t="shared" si="298"/>
        <v>4058024.84</v>
      </c>
      <c r="CT241" s="48">
        <f t="shared" si="298"/>
        <v>1917516.5</v>
      </c>
      <c r="CU241" s="48">
        <f t="shared" si="298"/>
        <v>4020615.2800000003</v>
      </c>
      <c r="CV241" s="48">
        <f t="shared" si="298"/>
        <v>899543.77</v>
      </c>
      <c r="CW241" s="48">
        <f t="shared" si="298"/>
        <v>2900976.26</v>
      </c>
      <c r="CX241" s="48">
        <f t="shared" si="298"/>
        <v>4995271.13</v>
      </c>
      <c r="CY241" s="48">
        <f t="shared" si="298"/>
        <v>965127.58000000007</v>
      </c>
      <c r="CZ241" s="48">
        <f t="shared" si="298"/>
        <v>19593081.380000003</v>
      </c>
      <c r="DA241" s="48">
        <f t="shared" si="298"/>
        <v>2872825.74</v>
      </c>
      <c r="DB241" s="48">
        <f t="shared" si="298"/>
        <v>3775612.93</v>
      </c>
      <c r="DC241" s="48">
        <f t="shared" si="298"/>
        <v>2513860.1799999997</v>
      </c>
      <c r="DD241" s="48">
        <f t="shared" si="298"/>
        <v>2630188.2000000002</v>
      </c>
      <c r="DE241" s="48">
        <f t="shared" si="298"/>
        <v>4524278.75</v>
      </c>
      <c r="DF241" s="48">
        <f t="shared" si="298"/>
        <v>195526755.83000001</v>
      </c>
      <c r="DG241" s="48">
        <f t="shared" si="298"/>
        <v>1650013.46</v>
      </c>
      <c r="DH241" s="48">
        <f t="shared" si="298"/>
        <v>18968435.52</v>
      </c>
      <c r="DI241" s="48">
        <f t="shared" si="298"/>
        <v>25048301.460000001</v>
      </c>
      <c r="DJ241" s="48">
        <f t="shared" si="298"/>
        <v>6749545.3700000001</v>
      </c>
      <c r="DK241" s="48">
        <f t="shared" si="298"/>
        <v>4889209.2699999996</v>
      </c>
      <c r="DL241" s="48">
        <f t="shared" si="298"/>
        <v>56092143.859999999</v>
      </c>
      <c r="DM241" s="48">
        <f t="shared" si="298"/>
        <v>3816685.96</v>
      </c>
      <c r="DN241" s="48">
        <f t="shared" si="298"/>
        <v>14106347.809999999</v>
      </c>
      <c r="DO241" s="48">
        <f t="shared" si="298"/>
        <v>31854010.510000002</v>
      </c>
      <c r="DP241" s="48">
        <f t="shared" si="298"/>
        <v>3088792.95</v>
      </c>
      <c r="DQ241" s="48">
        <f t="shared" si="298"/>
        <v>6627861.3499999996</v>
      </c>
      <c r="DR241" s="48">
        <f t="shared" si="298"/>
        <v>14292155.84</v>
      </c>
      <c r="DS241" s="48">
        <f t="shared" si="298"/>
        <v>8219651.3600000003</v>
      </c>
      <c r="DT241" s="48">
        <f t="shared" si="298"/>
        <v>2397099.73</v>
      </c>
      <c r="DU241" s="48">
        <f t="shared" si="298"/>
        <v>4330850.5199999996</v>
      </c>
      <c r="DV241" s="48">
        <f t="shared" si="298"/>
        <v>3037634.01</v>
      </c>
      <c r="DW241" s="48">
        <f t="shared" si="298"/>
        <v>3995964.76</v>
      </c>
      <c r="DX241" s="48">
        <f t="shared" si="298"/>
        <v>2944669.64</v>
      </c>
      <c r="DY241" s="48">
        <f t="shared" si="298"/>
        <v>4315978.0199999996</v>
      </c>
      <c r="DZ241" s="48">
        <f t="shared" si="298"/>
        <v>8559794.8900000006</v>
      </c>
      <c r="EA241" s="48">
        <f t="shared" ref="EA241:FX241" si="299">+EA221+EA239</f>
        <v>6716455.9800000004</v>
      </c>
      <c r="EB241" s="48">
        <f t="shared" si="299"/>
        <v>5839925.5599999996</v>
      </c>
      <c r="EC241" s="48">
        <f t="shared" si="299"/>
        <v>3670045.54</v>
      </c>
      <c r="ED241" s="48">
        <f t="shared" si="299"/>
        <v>20174027.369999997</v>
      </c>
      <c r="EE241" s="48">
        <f t="shared" si="299"/>
        <v>2856621.45</v>
      </c>
      <c r="EF241" s="48">
        <f t="shared" si="299"/>
        <v>14228655.890000001</v>
      </c>
      <c r="EG241" s="48">
        <f t="shared" si="299"/>
        <v>3426314.35</v>
      </c>
      <c r="EH241" s="48">
        <f t="shared" si="299"/>
        <v>3009082.25</v>
      </c>
      <c r="EI241" s="48">
        <f t="shared" si="299"/>
        <v>155876353.24000001</v>
      </c>
      <c r="EJ241" s="48">
        <f t="shared" si="299"/>
        <v>88104782.290000007</v>
      </c>
      <c r="EK241" s="48">
        <f t="shared" si="299"/>
        <v>6952189.4900000002</v>
      </c>
      <c r="EL241" s="48">
        <f t="shared" si="299"/>
        <v>4778459.5</v>
      </c>
      <c r="EM241" s="48">
        <f t="shared" si="299"/>
        <v>4615447.4400000004</v>
      </c>
      <c r="EN241" s="48">
        <f t="shared" si="299"/>
        <v>10687540.49</v>
      </c>
      <c r="EO241" s="48">
        <f t="shared" si="299"/>
        <v>4097908.17</v>
      </c>
      <c r="EP241" s="48">
        <f t="shared" si="299"/>
        <v>4662721.57</v>
      </c>
      <c r="EQ241" s="48">
        <f t="shared" si="299"/>
        <v>25838995.129999999</v>
      </c>
      <c r="ER241" s="48">
        <f t="shared" si="299"/>
        <v>4175444.51</v>
      </c>
      <c r="ES241" s="48">
        <f t="shared" si="299"/>
        <v>2326055.1</v>
      </c>
      <c r="ET241" s="48">
        <f t="shared" si="299"/>
        <v>3672415.19</v>
      </c>
      <c r="EU241" s="48">
        <f t="shared" si="299"/>
        <v>6709578.4800000004</v>
      </c>
      <c r="EV241" s="48">
        <f t="shared" si="299"/>
        <v>1349013.32</v>
      </c>
      <c r="EW241" s="48">
        <f t="shared" si="299"/>
        <v>11359603.27</v>
      </c>
      <c r="EX241" s="48">
        <f t="shared" si="299"/>
        <v>3146670.07</v>
      </c>
      <c r="EY241" s="48">
        <f t="shared" si="299"/>
        <v>5037042.84</v>
      </c>
      <c r="EZ241" s="48">
        <f t="shared" si="299"/>
        <v>2304761.04</v>
      </c>
      <c r="FA241" s="48">
        <f t="shared" si="299"/>
        <v>34143166.660000004</v>
      </c>
      <c r="FB241" s="48">
        <f t="shared" si="299"/>
        <v>4405203.5600000005</v>
      </c>
      <c r="FC241" s="48">
        <f t="shared" si="299"/>
        <v>20517584.539999999</v>
      </c>
      <c r="FD241" s="48">
        <f t="shared" si="299"/>
        <v>4292892.49</v>
      </c>
      <c r="FE241" s="48">
        <f t="shared" si="299"/>
        <v>1883700.14</v>
      </c>
      <c r="FF241" s="48">
        <f t="shared" si="299"/>
        <v>3186959.29</v>
      </c>
      <c r="FG241" s="48">
        <f t="shared" si="299"/>
        <v>2086015.89</v>
      </c>
      <c r="FH241" s="48">
        <f t="shared" si="299"/>
        <v>1685528.81</v>
      </c>
      <c r="FI241" s="48">
        <f t="shared" si="299"/>
        <v>17416221.559999999</v>
      </c>
      <c r="FJ241" s="48">
        <f t="shared" si="299"/>
        <v>18192314.550000001</v>
      </c>
      <c r="FK241" s="48">
        <f t="shared" si="299"/>
        <v>22238314.620000001</v>
      </c>
      <c r="FL241" s="48">
        <f t="shared" si="299"/>
        <v>65928854.829999998</v>
      </c>
      <c r="FM241" s="48">
        <f t="shared" si="299"/>
        <v>35163525.43</v>
      </c>
      <c r="FN241" s="48">
        <f t="shared" si="299"/>
        <v>205401855.58000001</v>
      </c>
      <c r="FO241" s="48">
        <f t="shared" si="299"/>
        <v>10920488.26</v>
      </c>
      <c r="FP241" s="48">
        <f t="shared" si="299"/>
        <v>22148636.719999999</v>
      </c>
      <c r="FQ241" s="48">
        <f t="shared" si="299"/>
        <v>9254790.2400000002</v>
      </c>
      <c r="FR241" s="48">
        <f t="shared" si="299"/>
        <v>2745598.68</v>
      </c>
      <c r="FS241" s="48">
        <f t="shared" si="299"/>
        <v>3003975</v>
      </c>
      <c r="FT241" s="49">
        <f t="shared" si="299"/>
        <v>1425828.76</v>
      </c>
      <c r="FU241" s="48">
        <f t="shared" si="299"/>
        <v>8535796.5199999996</v>
      </c>
      <c r="FV241" s="48">
        <f t="shared" si="299"/>
        <v>7237872.8899999997</v>
      </c>
      <c r="FW241" s="48">
        <f t="shared" si="299"/>
        <v>3026166.45</v>
      </c>
      <c r="FX241" s="48">
        <f t="shared" si="299"/>
        <v>1218336.52</v>
      </c>
      <c r="FY241" s="48"/>
      <c r="FZ241" s="48">
        <f>SUM(C241:FX241)</f>
        <v>8292766241.3400049</v>
      </c>
      <c r="GA241" s="48"/>
      <c r="GB241" s="48"/>
      <c r="GC241" s="48"/>
      <c r="GD241" s="48"/>
      <c r="GE241" s="4"/>
      <c r="GF241" s="4"/>
      <c r="GG241" s="4"/>
      <c r="GH241" s="4"/>
      <c r="GI241" s="4"/>
      <c r="GJ241" s="4"/>
      <c r="GK241" s="4"/>
      <c r="GL241" s="4"/>
      <c r="GM241" s="4"/>
    </row>
    <row r="242" spans="1:195" x14ac:dyDescent="0.25">
      <c r="A242" s="2" t="s">
        <v>607</v>
      </c>
      <c r="B242" s="13" t="s">
        <v>608</v>
      </c>
      <c r="C242" s="48">
        <f t="shared" ref="C242:BN242" si="300">C237</f>
        <v>2641089.08</v>
      </c>
      <c r="D242" s="48">
        <f t="shared" si="300"/>
        <v>623218.79</v>
      </c>
      <c r="E242" s="48">
        <f t="shared" si="300"/>
        <v>69961.490000000005</v>
      </c>
      <c r="F242" s="48">
        <f t="shared" si="300"/>
        <v>0</v>
      </c>
      <c r="G242" s="48">
        <f t="shared" si="300"/>
        <v>619770.89</v>
      </c>
      <c r="H242" s="48">
        <f t="shared" si="300"/>
        <v>0</v>
      </c>
      <c r="I242" s="48">
        <f t="shared" si="300"/>
        <v>2452063.73</v>
      </c>
      <c r="J242" s="48">
        <f t="shared" si="300"/>
        <v>18204.689999999999</v>
      </c>
      <c r="K242" s="48">
        <f t="shared" si="300"/>
        <v>0</v>
      </c>
      <c r="L242" s="48">
        <f t="shared" si="300"/>
        <v>435765.15</v>
      </c>
      <c r="M242" s="48">
        <f t="shared" si="300"/>
        <v>740415.87</v>
      </c>
      <c r="N242" s="48">
        <f t="shared" si="300"/>
        <v>0</v>
      </c>
      <c r="O242" s="48">
        <f t="shared" si="300"/>
        <v>1488035.06</v>
      </c>
      <c r="P242" s="48">
        <f t="shared" si="300"/>
        <v>160118.32</v>
      </c>
      <c r="Q242" s="48">
        <f t="shared" si="300"/>
        <v>20568924.07</v>
      </c>
      <c r="R242" s="48">
        <f t="shared" si="300"/>
        <v>0</v>
      </c>
      <c r="S242" s="48">
        <f t="shared" si="300"/>
        <v>0</v>
      </c>
      <c r="T242" s="48">
        <f t="shared" si="300"/>
        <v>0</v>
      </c>
      <c r="U242" s="48">
        <f t="shared" si="300"/>
        <v>41113.760000000002</v>
      </c>
      <c r="V242" s="48">
        <f t="shared" si="300"/>
        <v>0</v>
      </c>
      <c r="W242" s="49">
        <f t="shared" si="300"/>
        <v>534924.39</v>
      </c>
      <c r="X242" s="48">
        <f t="shared" si="300"/>
        <v>2868.92</v>
      </c>
      <c r="Y242" s="48">
        <f t="shared" si="300"/>
        <v>0</v>
      </c>
      <c r="Z242" s="48">
        <f t="shared" si="300"/>
        <v>0</v>
      </c>
      <c r="AA242" s="48">
        <f t="shared" si="300"/>
        <v>4466076.71</v>
      </c>
      <c r="AB242" s="48">
        <f t="shared" si="300"/>
        <v>3565626.93</v>
      </c>
      <c r="AC242" s="48">
        <f t="shared" si="300"/>
        <v>144792.79</v>
      </c>
      <c r="AD242" s="48">
        <f t="shared" si="300"/>
        <v>605019.53</v>
      </c>
      <c r="AE242" s="48">
        <f t="shared" si="300"/>
        <v>39923.35</v>
      </c>
      <c r="AF242" s="48">
        <f t="shared" si="300"/>
        <v>64584.23</v>
      </c>
      <c r="AG242" s="48">
        <f t="shared" si="300"/>
        <v>21317.25</v>
      </c>
      <c r="AH242" s="48">
        <f t="shared" si="300"/>
        <v>167496.48000000001</v>
      </c>
      <c r="AI242" s="48">
        <f t="shared" si="300"/>
        <v>0</v>
      </c>
      <c r="AJ242" s="48">
        <f t="shared" si="300"/>
        <v>107507.87</v>
      </c>
      <c r="AK242" s="48">
        <f t="shared" si="300"/>
        <v>16854.03</v>
      </c>
      <c r="AL242" s="48">
        <f t="shared" si="300"/>
        <v>0</v>
      </c>
      <c r="AM242" s="48">
        <f t="shared" si="300"/>
        <v>14831.57</v>
      </c>
      <c r="AN242" s="48">
        <f t="shared" si="300"/>
        <v>52884.93</v>
      </c>
      <c r="AO242" s="48">
        <f t="shared" si="300"/>
        <v>710047.17</v>
      </c>
      <c r="AP242" s="48">
        <f t="shared" si="300"/>
        <v>14725831.619999999</v>
      </c>
      <c r="AQ242" s="48">
        <f t="shared" si="300"/>
        <v>72868.070000000007</v>
      </c>
      <c r="AR242" s="48">
        <f t="shared" si="300"/>
        <v>1201091.1100000001</v>
      </c>
      <c r="AS242" s="48">
        <f t="shared" si="300"/>
        <v>0</v>
      </c>
      <c r="AT242" s="48">
        <f t="shared" si="300"/>
        <v>67362.539999999994</v>
      </c>
      <c r="AU242" s="48">
        <f t="shared" si="300"/>
        <v>63566.96</v>
      </c>
      <c r="AV242" s="48">
        <f t="shared" si="300"/>
        <v>175318.7</v>
      </c>
      <c r="AW242" s="48">
        <f t="shared" si="300"/>
        <v>32769.18</v>
      </c>
      <c r="AX242" s="48">
        <f t="shared" si="300"/>
        <v>12568.85</v>
      </c>
      <c r="AY242" s="48">
        <f t="shared" si="300"/>
        <v>56934.400000000001</v>
      </c>
      <c r="AZ242" s="48">
        <f t="shared" si="300"/>
        <v>2540885.4</v>
      </c>
      <c r="BA242" s="48">
        <f t="shared" si="300"/>
        <v>1483954.82</v>
      </c>
      <c r="BB242" s="48">
        <f t="shared" si="300"/>
        <v>2519532.7599999998</v>
      </c>
      <c r="BC242" s="48">
        <f t="shared" si="300"/>
        <v>2773946.23</v>
      </c>
      <c r="BD242" s="48">
        <f t="shared" si="300"/>
        <v>264830.57</v>
      </c>
      <c r="BE242" s="48">
        <f t="shared" si="300"/>
        <v>0</v>
      </c>
      <c r="BF242" s="48">
        <f t="shared" si="300"/>
        <v>1981111.1</v>
      </c>
      <c r="BG242" s="48">
        <f t="shared" si="300"/>
        <v>148014.15</v>
      </c>
      <c r="BH242" s="48">
        <f t="shared" si="300"/>
        <v>135349.6</v>
      </c>
      <c r="BI242" s="48">
        <f t="shared" si="300"/>
        <v>53194.33</v>
      </c>
      <c r="BJ242" s="48">
        <f t="shared" si="300"/>
        <v>0</v>
      </c>
      <c r="BK242" s="48">
        <f t="shared" si="300"/>
        <v>8095887.5099999998</v>
      </c>
      <c r="BL242" s="48">
        <f t="shared" si="300"/>
        <v>78549.31</v>
      </c>
      <c r="BM242" s="48">
        <f t="shared" si="300"/>
        <v>0</v>
      </c>
      <c r="BN242" s="48">
        <f t="shared" si="300"/>
        <v>326106.34999999998</v>
      </c>
      <c r="BO242" s="48">
        <f t="shared" ref="BO242:DZ242" si="301">BO237</f>
        <v>30723.9</v>
      </c>
      <c r="BP242" s="48">
        <f t="shared" si="301"/>
        <v>65361.78</v>
      </c>
      <c r="BQ242" s="48">
        <f t="shared" si="301"/>
        <v>453777.53</v>
      </c>
      <c r="BR242" s="48">
        <f t="shared" si="301"/>
        <v>579042.51</v>
      </c>
      <c r="BS242" s="48">
        <f t="shared" si="301"/>
        <v>961115.3</v>
      </c>
      <c r="BT242" s="48">
        <f t="shared" si="301"/>
        <v>105667.92</v>
      </c>
      <c r="BU242" s="48">
        <f t="shared" si="301"/>
        <v>129630.52</v>
      </c>
      <c r="BV242" s="48">
        <f t="shared" si="301"/>
        <v>0</v>
      </c>
      <c r="BW242" s="48">
        <f t="shared" si="301"/>
        <v>0</v>
      </c>
      <c r="BX242" s="48">
        <f t="shared" si="301"/>
        <v>16811.16</v>
      </c>
      <c r="BY242" s="48">
        <f t="shared" si="301"/>
        <v>85613.19</v>
      </c>
      <c r="BZ242" s="48">
        <f t="shared" si="301"/>
        <v>11464.85</v>
      </c>
      <c r="CA242" s="48">
        <f t="shared" si="301"/>
        <v>43986.9</v>
      </c>
      <c r="CB242" s="48">
        <f t="shared" si="301"/>
        <v>8065653.1500000004</v>
      </c>
      <c r="CC242" s="48">
        <f t="shared" si="301"/>
        <v>54487.45</v>
      </c>
      <c r="CD242" s="48">
        <f t="shared" si="301"/>
        <v>19594.87</v>
      </c>
      <c r="CE242" s="48">
        <f t="shared" si="301"/>
        <v>43375.42</v>
      </c>
      <c r="CF242" s="48">
        <f t="shared" si="301"/>
        <v>50264.12</v>
      </c>
      <c r="CG242" s="48">
        <f t="shared" si="301"/>
        <v>0</v>
      </c>
      <c r="CH242" s="48">
        <f t="shared" si="301"/>
        <v>151278.82</v>
      </c>
      <c r="CI242" s="48">
        <f t="shared" si="301"/>
        <v>0</v>
      </c>
      <c r="CJ242" s="48">
        <f t="shared" si="301"/>
        <v>308770.3</v>
      </c>
      <c r="CK242" s="48">
        <f t="shared" si="301"/>
        <v>820395.67</v>
      </c>
      <c r="CL242" s="48">
        <f t="shared" si="301"/>
        <v>0</v>
      </c>
      <c r="CM242" s="48">
        <f t="shared" si="301"/>
        <v>130040.32000000001</v>
      </c>
      <c r="CN242" s="48">
        <f t="shared" si="301"/>
        <v>4412790.8899999997</v>
      </c>
      <c r="CO242" s="48">
        <f t="shared" si="301"/>
        <v>1907764.21</v>
      </c>
      <c r="CP242" s="48">
        <f t="shared" si="301"/>
        <v>176328.56</v>
      </c>
      <c r="CQ242" s="48">
        <f t="shared" si="301"/>
        <v>0</v>
      </c>
      <c r="CR242" s="48">
        <f t="shared" si="301"/>
        <v>104834.42</v>
      </c>
      <c r="CS242" s="48">
        <f t="shared" si="301"/>
        <v>91662.97</v>
      </c>
      <c r="CT242" s="48">
        <f t="shared" si="301"/>
        <v>104874.52</v>
      </c>
      <c r="CU242" s="48">
        <f t="shared" si="301"/>
        <v>0</v>
      </c>
      <c r="CV242" s="48">
        <f t="shared" si="301"/>
        <v>5859.88</v>
      </c>
      <c r="CW242" s="48">
        <f t="shared" si="301"/>
        <v>89262.59</v>
      </c>
      <c r="CX242" s="48">
        <f t="shared" si="301"/>
        <v>84464.51</v>
      </c>
      <c r="CY242" s="48">
        <f t="shared" si="301"/>
        <v>0</v>
      </c>
      <c r="CZ242" s="48">
        <f t="shared" si="301"/>
        <v>0</v>
      </c>
      <c r="DA242" s="48">
        <f t="shared" si="301"/>
        <v>71256.23</v>
      </c>
      <c r="DB242" s="48">
        <f t="shared" si="301"/>
        <v>0</v>
      </c>
      <c r="DC242" s="48">
        <f t="shared" si="301"/>
        <v>0</v>
      </c>
      <c r="DD242" s="48">
        <f t="shared" si="301"/>
        <v>0</v>
      </c>
      <c r="DE242" s="48">
        <f t="shared" si="301"/>
        <v>39494.239999999998</v>
      </c>
      <c r="DF242" s="48">
        <f t="shared" si="301"/>
        <v>3666033.31</v>
      </c>
      <c r="DG242" s="48">
        <f t="shared" si="301"/>
        <v>0</v>
      </c>
      <c r="DH242" s="48">
        <f t="shared" si="301"/>
        <v>0</v>
      </c>
      <c r="DI242" s="48">
        <f t="shared" si="301"/>
        <v>111750.77</v>
      </c>
      <c r="DJ242" s="48">
        <f t="shared" si="301"/>
        <v>2605.4299999999998</v>
      </c>
      <c r="DK242" s="48">
        <f t="shared" si="301"/>
        <v>151946.41</v>
      </c>
      <c r="DL242" s="48">
        <f t="shared" si="301"/>
        <v>450780.05</v>
      </c>
      <c r="DM242" s="48">
        <f t="shared" si="301"/>
        <v>0</v>
      </c>
      <c r="DN242" s="48">
        <f t="shared" si="301"/>
        <v>0</v>
      </c>
      <c r="DO242" s="48">
        <f t="shared" si="301"/>
        <v>123617.88</v>
      </c>
      <c r="DP242" s="48">
        <f t="shared" si="301"/>
        <v>6706.77</v>
      </c>
      <c r="DQ242" s="48">
        <f t="shared" si="301"/>
        <v>238646.1</v>
      </c>
      <c r="DR242" s="48">
        <f t="shared" si="301"/>
        <v>508091.51</v>
      </c>
      <c r="DS242" s="48">
        <f t="shared" si="301"/>
        <v>28455.39</v>
      </c>
      <c r="DT242" s="48">
        <f t="shared" si="301"/>
        <v>359662.73</v>
      </c>
      <c r="DU242" s="48">
        <f t="shared" si="301"/>
        <v>0</v>
      </c>
      <c r="DV242" s="48">
        <f t="shared" si="301"/>
        <v>88321.279999999999</v>
      </c>
      <c r="DW242" s="48">
        <f t="shared" si="301"/>
        <v>51934.55</v>
      </c>
      <c r="DX242" s="48">
        <f t="shared" si="301"/>
        <v>42111.07</v>
      </c>
      <c r="DY242" s="48">
        <f t="shared" si="301"/>
        <v>0</v>
      </c>
      <c r="DZ242" s="48">
        <f t="shared" si="301"/>
        <v>72581.37</v>
      </c>
      <c r="EA242" s="48">
        <f t="shared" ref="EA242:FX242" si="302">EA237</f>
        <v>11128.83</v>
      </c>
      <c r="EB242" s="48">
        <f t="shared" si="302"/>
        <v>227291.11</v>
      </c>
      <c r="EC242" s="48">
        <f t="shared" si="302"/>
        <v>0</v>
      </c>
      <c r="ED242" s="48">
        <f t="shared" si="302"/>
        <v>0</v>
      </c>
      <c r="EE242" s="48">
        <f t="shared" si="302"/>
        <v>19160.7</v>
      </c>
      <c r="EF242" s="48">
        <f t="shared" si="302"/>
        <v>238997.59</v>
      </c>
      <c r="EG242" s="48">
        <f t="shared" si="302"/>
        <v>26772.66</v>
      </c>
      <c r="EH242" s="48">
        <f t="shared" si="302"/>
        <v>84288.67</v>
      </c>
      <c r="EI242" s="48">
        <f t="shared" si="302"/>
        <v>1108703.1499999999</v>
      </c>
      <c r="EJ242" s="48">
        <f t="shared" si="302"/>
        <v>4715837.08</v>
      </c>
      <c r="EK242" s="48">
        <f t="shared" si="302"/>
        <v>0</v>
      </c>
      <c r="EL242" s="48">
        <f t="shared" si="302"/>
        <v>45400.92</v>
      </c>
      <c r="EM242" s="48">
        <f t="shared" si="302"/>
        <v>72000.34</v>
      </c>
      <c r="EN242" s="48">
        <f t="shared" si="302"/>
        <v>100548.67</v>
      </c>
      <c r="EO242" s="48">
        <f t="shared" si="302"/>
        <v>77976.259999999995</v>
      </c>
      <c r="EP242" s="48">
        <f t="shared" si="302"/>
        <v>47684.1</v>
      </c>
      <c r="EQ242" s="48">
        <f t="shared" si="302"/>
        <v>0</v>
      </c>
      <c r="ER242" s="48">
        <f t="shared" si="302"/>
        <v>7804.91</v>
      </c>
      <c r="ES242" s="48">
        <f t="shared" si="302"/>
        <v>246470.63</v>
      </c>
      <c r="ET242" s="48">
        <f t="shared" si="302"/>
        <v>53195.01</v>
      </c>
      <c r="EU242" s="48">
        <f t="shared" si="302"/>
        <v>0</v>
      </c>
      <c r="EV242" s="48">
        <f t="shared" si="302"/>
        <v>248629.79</v>
      </c>
      <c r="EW242" s="48">
        <f t="shared" si="302"/>
        <v>0</v>
      </c>
      <c r="EX242" s="48">
        <f t="shared" si="302"/>
        <v>103730.63</v>
      </c>
      <c r="EY242" s="48">
        <f t="shared" si="302"/>
        <v>2649144.4</v>
      </c>
      <c r="EZ242" s="48">
        <f t="shared" si="302"/>
        <v>116756.36</v>
      </c>
      <c r="FA242" s="48">
        <f t="shared" si="302"/>
        <v>0</v>
      </c>
      <c r="FB242" s="48">
        <f t="shared" si="302"/>
        <v>0</v>
      </c>
      <c r="FC242" s="48">
        <f t="shared" si="302"/>
        <v>0</v>
      </c>
      <c r="FD242" s="48">
        <f t="shared" si="302"/>
        <v>76033.84</v>
      </c>
      <c r="FE242" s="48">
        <f t="shared" si="302"/>
        <v>22744.66</v>
      </c>
      <c r="FF242" s="48">
        <f t="shared" si="302"/>
        <v>30547.16</v>
      </c>
      <c r="FG242" s="48">
        <f t="shared" si="302"/>
        <v>151751.07</v>
      </c>
      <c r="FH242" s="48">
        <f t="shared" si="302"/>
        <v>14635.08</v>
      </c>
      <c r="FI242" s="48">
        <f t="shared" si="302"/>
        <v>446627.02</v>
      </c>
      <c r="FJ242" s="48">
        <f t="shared" si="302"/>
        <v>381967.03</v>
      </c>
      <c r="FK242" s="48">
        <f t="shared" si="302"/>
        <v>1018974.44</v>
      </c>
      <c r="FL242" s="48">
        <f t="shared" si="302"/>
        <v>1840654.17</v>
      </c>
      <c r="FM242" s="48">
        <f t="shared" si="302"/>
        <v>0</v>
      </c>
      <c r="FN242" s="48">
        <f t="shared" si="302"/>
        <v>1748182.08</v>
      </c>
      <c r="FO242" s="48">
        <f t="shared" si="302"/>
        <v>149867.78</v>
      </c>
      <c r="FP242" s="48">
        <f t="shared" si="302"/>
        <v>0</v>
      </c>
      <c r="FQ242" s="48">
        <f t="shared" si="302"/>
        <v>6489.19</v>
      </c>
      <c r="FR242" s="48">
        <f t="shared" si="302"/>
        <v>46150.06</v>
      </c>
      <c r="FS242" s="48">
        <f t="shared" si="302"/>
        <v>95196.2</v>
      </c>
      <c r="FT242" s="49">
        <f t="shared" si="302"/>
        <v>0</v>
      </c>
      <c r="FU242" s="48">
        <f t="shared" si="302"/>
        <v>419640.02</v>
      </c>
      <c r="FV242" s="48">
        <f t="shared" si="302"/>
        <v>122395.88</v>
      </c>
      <c r="FW242" s="48">
        <f t="shared" si="302"/>
        <v>0</v>
      </c>
      <c r="FX242" s="48">
        <f t="shared" si="302"/>
        <v>14054</v>
      </c>
      <c r="FY242" s="139"/>
      <c r="FZ242" s="48">
        <f>SUM(C242:FX242)</f>
        <v>119089435.41999997</v>
      </c>
      <c r="GA242" s="48"/>
      <c r="GB242" s="48"/>
      <c r="GC242" s="48"/>
      <c r="GD242" s="48"/>
      <c r="GE242" s="4"/>
      <c r="GF242" s="4"/>
      <c r="GG242" s="4"/>
      <c r="GH242" s="4"/>
      <c r="GI242" s="4"/>
      <c r="GJ242" s="4"/>
      <c r="GK242" s="4"/>
      <c r="GL242" s="4"/>
      <c r="GM242" s="4"/>
    </row>
    <row r="243" spans="1:195" x14ac:dyDescent="0.25">
      <c r="A243" s="2" t="s">
        <v>609</v>
      </c>
      <c r="B243" s="13" t="s">
        <v>610</v>
      </c>
      <c r="C243" s="48">
        <f t="shared" ref="C243:BN243" si="303">ROUND(C241+C242,2)</f>
        <v>83626008.150000006</v>
      </c>
      <c r="D243" s="48">
        <f t="shared" si="303"/>
        <v>385177210.22000003</v>
      </c>
      <c r="E243" s="48">
        <f t="shared" si="303"/>
        <v>72939548.920000002</v>
      </c>
      <c r="F243" s="48">
        <f t="shared" si="303"/>
        <v>181194493.93000001</v>
      </c>
      <c r="G243" s="48">
        <f t="shared" si="303"/>
        <v>10670351.630000001</v>
      </c>
      <c r="H243" s="48">
        <f t="shared" si="303"/>
        <v>10014585.43</v>
      </c>
      <c r="I243" s="48">
        <f t="shared" si="303"/>
        <v>100114316.22</v>
      </c>
      <c r="J243" s="48">
        <f t="shared" si="303"/>
        <v>22558838.559999999</v>
      </c>
      <c r="K243" s="48">
        <f t="shared" si="303"/>
        <v>3571755.89</v>
      </c>
      <c r="L243" s="48">
        <f t="shared" si="303"/>
        <v>25093758.149999999</v>
      </c>
      <c r="M243" s="48">
        <f t="shared" si="303"/>
        <v>15136569.74</v>
      </c>
      <c r="N243" s="48">
        <f t="shared" si="303"/>
        <v>510835569.98000002</v>
      </c>
      <c r="O243" s="48">
        <f t="shared" si="303"/>
        <v>131806992.81999999</v>
      </c>
      <c r="P243" s="48">
        <f t="shared" si="303"/>
        <v>3601155.34</v>
      </c>
      <c r="Q243" s="48">
        <f t="shared" si="303"/>
        <v>406754564.81</v>
      </c>
      <c r="R243" s="48">
        <f t="shared" si="303"/>
        <v>19373824.02</v>
      </c>
      <c r="S243" s="48">
        <f t="shared" si="303"/>
        <v>16416305.039999999</v>
      </c>
      <c r="T243" s="48">
        <f t="shared" si="303"/>
        <v>2361938.84</v>
      </c>
      <c r="U243" s="48">
        <f t="shared" si="303"/>
        <v>1086559.97</v>
      </c>
      <c r="V243" s="48">
        <f t="shared" si="303"/>
        <v>3543420.17</v>
      </c>
      <c r="W243" s="48">
        <f t="shared" si="303"/>
        <v>1489346.99</v>
      </c>
      <c r="X243" s="48">
        <f t="shared" si="303"/>
        <v>945535.13</v>
      </c>
      <c r="Y243" s="48">
        <f t="shared" si="303"/>
        <v>22845389.870000001</v>
      </c>
      <c r="Z243" s="48">
        <f t="shared" si="303"/>
        <v>3104524.38</v>
      </c>
      <c r="AA243" s="48">
        <f t="shared" si="303"/>
        <v>287737035.81</v>
      </c>
      <c r="AB243" s="48">
        <f t="shared" si="303"/>
        <v>279208894.81</v>
      </c>
      <c r="AC243" s="48">
        <f t="shared" si="303"/>
        <v>9884470.0800000001</v>
      </c>
      <c r="AD243" s="48">
        <f t="shared" si="303"/>
        <v>12719897.220000001</v>
      </c>
      <c r="AE243" s="48">
        <f t="shared" si="303"/>
        <v>1760239.31</v>
      </c>
      <c r="AF243" s="48">
        <f t="shared" si="303"/>
        <v>2809673.97</v>
      </c>
      <c r="AG243" s="48">
        <f t="shared" si="303"/>
        <v>7229408.6399999997</v>
      </c>
      <c r="AH243" s="48">
        <f t="shared" si="303"/>
        <v>10161450.380000001</v>
      </c>
      <c r="AI243" s="48">
        <f t="shared" si="303"/>
        <v>4030482.79</v>
      </c>
      <c r="AJ243" s="48">
        <f t="shared" si="303"/>
        <v>2764031.22</v>
      </c>
      <c r="AK243" s="48">
        <f t="shared" si="303"/>
        <v>3177992.93</v>
      </c>
      <c r="AL243" s="48">
        <f t="shared" si="303"/>
        <v>3546931.36</v>
      </c>
      <c r="AM243" s="48">
        <f t="shared" si="303"/>
        <v>4804570.71</v>
      </c>
      <c r="AN243" s="48">
        <f t="shared" si="303"/>
        <v>4467525.12</v>
      </c>
      <c r="AO243" s="48">
        <f t="shared" si="303"/>
        <v>43798196.539999999</v>
      </c>
      <c r="AP243" s="48">
        <f t="shared" si="303"/>
        <v>881561110.34000003</v>
      </c>
      <c r="AQ243" s="48">
        <f t="shared" si="303"/>
        <v>3354046.8</v>
      </c>
      <c r="AR243" s="48">
        <f t="shared" si="303"/>
        <v>597674270.70000005</v>
      </c>
      <c r="AS243" s="48">
        <f t="shared" si="303"/>
        <v>67763457.810000002</v>
      </c>
      <c r="AT243" s="48">
        <f t="shared" si="303"/>
        <v>21201325.739999998</v>
      </c>
      <c r="AU243" s="48">
        <f t="shared" si="303"/>
        <v>3527289.6</v>
      </c>
      <c r="AV243" s="48">
        <f t="shared" si="303"/>
        <v>4122393.17</v>
      </c>
      <c r="AW243" s="48">
        <f t="shared" si="303"/>
        <v>3427247.76</v>
      </c>
      <c r="AX243" s="48">
        <f t="shared" si="303"/>
        <v>1037959.23</v>
      </c>
      <c r="AY243" s="48">
        <f t="shared" si="303"/>
        <v>4990680.59</v>
      </c>
      <c r="AZ243" s="48">
        <f t="shared" si="303"/>
        <v>113768374.73999999</v>
      </c>
      <c r="BA243" s="48">
        <f t="shared" si="303"/>
        <v>84256756.409999996</v>
      </c>
      <c r="BB243" s="48">
        <f t="shared" si="303"/>
        <v>75302456.680000007</v>
      </c>
      <c r="BC243" s="48">
        <f t="shared" si="303"/>
        <v>275532968.27999997</v>
      </c>
      <c r="BD243" s="48">
        <f t="shared" si="303"/>
        <v>46346082.969999999</v>
      </c>
      <c r="BE243" s="48">
        <f t="shared" si="303"/>
        <v>13572582.33</v>
      </c>
      <c r="BF243" s="48">
        <f t="shared" si="303"/>
        <v>231210356.06</v>
      </c>
      <c r="BG243" s="48">
        <f t="shared" si="303"/>
        <v>10759422.619999999</v>
      </c>
      <c r="BH243" s="48">
        <f t="shared" si="303"/>
        <v>6509727.29</v>
      </c>
      <c r="BI243" s="48">
        <f t="shared" si="303"/>
        <v>3511283.66</v>
      </c>
      <c r="BJ243" s="48">
        <f t="shared" si="303"/>
        <v>58796472.659999996</v>
      </c>
      <c r="BK243" s="48">
        <f t="shared" si="303"/>
        <v>238518648.96000001</v>
      </c>
      <c r="BL243" s="48">
        <f t="shared" si="303"/>
        <v>3203317.89</v>
      </c>
      <c r="BM243" s="48">
        <f t="shared" si="303"/>
        <v>3656244.57</v>
      </c>
      <c r="BN243" s="48">
        <f t="shared" si="303"/>
        <v>32825354.309999999</v>
      </c>
      <c r="BO243" s="48">
        <f t="shared" ref="BO243:DZ243" si="304">ROUND(BO241+BO242,2)</f>
        <v>12672401.84</v>
      </c>
      <c r="BP243" s="48">
        <f t="shared" si="304"/>
        <v>3176928.83</v>
      </c>
      <c r="BQ243" s="48">
        <f t="shared" si="304"/>
        <v>60587715.479999997</v>
      </c>
      <c r="BR243" s="48">
        <f t="shared" si="304"/>
        <v>43639376.329999998</v>
      </c>
      <c r="BS243" s="48">
        <f t="shared" si="304"/>
        <v>12978954.5</v>
      </c>
      <c r="BT243" s="48">
        <f t="shared" si="304"/>
        <v>4959091.26</v>
      </c>
      <c r="BU243" s="48">
        <f t="shared" si="304"/>
        <v>4941392.4000000004</v>
      </c>
      <c r="BV243" s="48">
        <f t="shared" si="304"/>
        <v>12507049.77</v>
      </c>
      <c r="BW243" s="48">
        <f t="shared" si="304"/>
        <v>19085297.050000001</v>
      </c>
      <c r="BX243" s="48">
        <f t="shared" si="304"/>
        <v>1730242.8</v>
      </c>
      <c r="BY243" s="48">
        <f t="shared" si="304"/>
        <v>5493504.4100000001</v>
      </c>
      <c r="BZ243" s="48">
        <f t="shared" si="304"/>
        <v>3006626.62</v>
      </c>
      <c r="CA243" s="48">
        <f t="shared" si="304"/>
        <v>2781129.44</v>
      </c>
      <c r="CB243" s="48">
        <f t="shared" si="304"/>
        <v>755510129.37</v>
      </c>
      <c r="CC243" s="48">
        <f t="shared" si="304"/>
        <v>2664046.6800000002</v>
      </c>
      <c r="CD243" s="48">
        <f t="shared" si="304"/>
        <v>1014159.39</v>
      </c>
      <c r="CE243" s="48">
        <f t="shared" si="304"/>
        <v>2481709.67</v>
      </c>
      <c r="CF243" s="48">
        <f t="shared" si="304"/>
        <v>1947525.85</v>
      </c>
      <c r="CG243" s="48">
        <f t="shared" si="304"/>
        <v>3042295.4</v>
      </c>
      <c r="CH243" s="48">
        <f t="shared" si="304"/>
        <v>1991349.24</v>
      </c>
      <c r="CI243" s="48">
        <f t="shared" si="304"/>
        <v>7051369.3600000003</v>
      </c>
      <c r="CJ243" s="48">
        <f t="shared" si="304"/>
        <v>10176874.32</v>
      </c>
      <c r="CK243" s="48">
        <f t="shared" si="304"/>
        <v>54139722.829999998</v>
      </c>
      <c r="CL243" s="48">
        <f t="shared" si="304"/>
        <v>13813478.92</v>
      </c>
      <c r="CM243" s="48">
        <f t="shared" si="304"/>
        <v>8951940.0600000005</v>
      </c>
      <c r="CN243" s="48">
        <f t="shared" si="304"/>
        <v>288656943.51999998</v>
      </c>
      <c r="CO243" s="48">
        <f t="shared" si="304"/>
        <v>139538075.50999999</v>
      </c>
      <c r="CP243" s="48">
        <f t="shared" si="304"/>
        <v>10782675.85</v>
      </c>
      <c r="CQ243" s="48">
        <f t="shared" si="304"/>
        <v>9794420.1600000001</v>
      </c>
      <c r="CR243" s="48">
        <f t="shared" si="304"/>
        <v>2913940.41</v>
      </c>
      <c r="CS243" s="48">
        <f t="shared" si="304"/>
        <v>4149687.81</v>
      </c>
      <c r="CT243" s="48">
        <f t="shared" si="304"/>
        <v>2022391.02</v>
      </c>
      <c r="CU243" s="48">
        <f t="shared" si="304"/>
        <v>4020615.28</v>
      </c>
      <c r="CV243" s="48">
        <f t="shared" si="304"/>
        <v>905403.65</v>
      </c>
      <c r="CW243" s="48">
        <f t="shared" si="304"/>
        <v>2990238.85</v>
      </c>
      <c r="CX243" s="48">
        <f t="shared" si="304"/>
        <v>5079735.6399999997</v>
      </c>
      <c r="CY243" s="48">
        <f t="shared" si="304"/>
        <v>965127.58</v>
      </c>
      <c r="CZ243" s="48">
        <f t="shared" si="304"/>
        <v>19593081.379999999</v>
      </c>
      <c r="DA243" s="48">
        <f t="shared" si="304"/>
        <v>2944081.97</v>
      </c>
      <c r="DB243" s="48">
        <f t="shared" si="304"/>
        <v>3775612.93</v>
      </c>
      <c r="DC243" s="48">
        <f t="shared" si="304"/>
        <v>2513860.1800000002</v>
      </c>
      <c r="DD243" s="48">
        <f t="shared" si="304"/>
        <v>2630188.2000000002</v>
      </c>
      <c r="DE243" s="48">
        <f t="shared" si="304"/>
        <v>4563772.99</v>
      </c>
      <c r="DF243" s="48">
        <f t="shared" si="304"/>
        <v>199192789.13999999</v>
      </c>
      <c r="DG243" s="48">
        <f t="shared" si="304"/>
        <v>1650013.46</v>
      </c>
      <c r="DH243" s="48">
        <f t="shared" si="304"/>
        <v>18968435.52</v>
      </c>
      <c r="DI243" s="48">
        <f t="shared" si="304"/>
        <v>25160052.23</v>
      </c>
      <c r="DJ243" s="48">
        <f t="shared" si="304"/>
        <v>6752150.7999999998</v>
      </c>
      <c r="DK243" s="48">
        <f t="shared" si="304"/>
        <v>5041155.68</v>
      </c>
      <c r="DL243" s="48">
        <f t="shared" si="304"/>
        <v>56542923.909999996</v>
      </c>
      <c r="DM243" s="48">
        <f t="shared" si="304"/>
        <v>3816685.96</v>
      </c>
      <c r="DN243" s="48">
        <f t="shared" si="304"/>
        <v>14106347.810000001</v>
      </c>
      <c r="DO243" s="48">
        <f t="shared" si="304"/>
        <v>31977628.390000001</v>
      </c>
      <c r="DP243" s="48">
        <f t="shared" si="304"/>
        <v>3095499.72</v>
      </c>
      <c r="DQ243" s="48">
        <f t="shared" si="304"/>
        <v>6866507.4500000002</v>
      </c>
      <c r="DR243" s="48">
        <f t="shared" si="304"/>
        <v>14800247.35</v>
      </c>
      <c r="DS243" s="48">
        <f t="shared" si="304"/>
        <v>8248106.75</v>
      </c>
      <c r="DT243" s="48">
        <f t="shared" si="304"/>
        <v>2756762.46</v>
      </c>
      <c r="DU243" s="48">
        <f t="shared" si="304"/>
        <v>4330850.5199999996</v>
      </c>
      <c r="DV243" s="48">
        <f t="shared" si="304"/>
        <v>3125955.29</v>
      </c>
      <c r="DW243" s="48">
        <f t="shared" si="304"/>
        <v>4047899.31</v>
      </c>
      <c r="DX243" s="48">
        <f t="shared" si="304"/>
        <v>2986780.71</v>
      </c>
      <c r="DY243" s="48">
        <f t="shared" si="304"/>
        <v>4315978.0199999996</v>
      </c>
      <c r="DZ243" s="48">
        <f t="shared" si="304"/>
        <v>8632376.2599999998</v>
      </c>
      <c r="EA243" s="48">
        <f t="shared" ref="EA243:FX243" si="305">ROUND(EA241+EA242,2)</f>
        <v>6727584.8099999996</v>
      </c>
      <c r="EB243" s="48">
        <f t="shared" si="305"/>
        <v>6067216.6699999999</v>
      </c>
      <c r="EC243" s="48">
        <f t="shared" si="305"/>
        <v>3670045.54</v>
      </c>
      <c r="ED243" s="48">
        <f t="shared" si="305"/>
        <v>20174027.370000001</v>
      </c>
      <c r="EE243" s="48">
        <f t="shared" si="305"/>
        <v>2875782.15</v>
      </c>
      <c r="EF243" s="48">
        <f t="shared" si="305"/>
        <v>14467653.48</v>
      </c>
      <c r="EG243" s="48">
        <f t="shared" si="305"/>
        <v>3453087.01</v>
      </c>
      <c r="EH243" s="48">
        <f t="shared" si="305"/>
        <v>3093370.92</v>
      </c>
      <c r="EI243" s="48">
        <f t="shared" si="305"/>
        <v>156985056.38999999</v>
      </c>
      <c r="EJ243" s="48">
        <f t="shared" si="305"/>
        <v>92820619.370000005</v>
      </c>
      <c r="EK243" s="48">
        <f t="shared" si="305"/>
        <v>6952189.4900000002</v>
      </c>
      <c r="EL243" s="48">
        <f t="shared" si="305"/>
        <v>4823860.42</v>
      </c>
      <c r="EM243" s="48">
        <f t="shared" si="305"/>
        <v>4687447.78</v>
      </c>
      <c r="EN243" s="48">
        <f t="shared" si="305"/>
        <v>10788089.16</v>
      </c>
      <c r="EO243" s="48">
        <f t="shared" si="305"/>
        <v>4175884.43</v>
      </c>
      <c r="EP243" s="48">
        <f t="shared" si="305"/>
        <v>4710405.67</v>
      </c>
      <c r="EQ243" s="48">
        <f t="shared" si="305"/>
        <v>25838995.129999999</v>
      </c>
      <c r="ER243" s="48">
        <f t="shared" si="305"/>
        <v>4183249.42</v>
      </c>
      <c r="ES243" s="48">
        <f t="shared" si="305"/>
        <v>2572525.73</v>
      </c>
      <c r="ET243" s="48">
        <f t="shared" si="305"/>
        <v>3725610.2</v>
      </c>
      <c r="EU243" s="48">
        <f t="shared" si="305"/>
        <v>6709578.4800000004</v>
      </c>
      <c r="EV243" s="48">
        <f t="shared" si="305"/>
        <v>1597643.11</v>
      </c>
      <c r="EW243" s="48">
        <f t="shared" si="305"/>
        <v>11359603.27</v>
      </c>
      <c r="EX243" s="48">
        <f t="shared" si="305"/>
        <v>3250400.7</v>
      </c>
      <c r="EY243" s="48">
        <f t="shared" si="305"/>
        <v>7686187.2400000002</v>
      </c>
      <c r="EZ243" s="48">
        <f t="shared" si="305"/>
        <v>2421517.4</v>
      </c>
      <c r="FA243" s="48">
        <f t="shared" si="305"/>
        <v>34143166.659999996</v>
      </c>
      <c r="FB243" s="48">
        <f t="shared" si="305"/>
        <v>4405203.5599999996</v>
      </c>
      <c r="FC243" s="48">
        <f t="shared" si="305"/>
        <v>20517584.539999999</v>
      </c>
      <c r="FD243" s="48">
        <f t="shared" si="305"/>
        <v>4368926.33</v>
      </c>
      <c r="FE243" s="48">
        <f t="shared" si="305"/>
        <v>1906444.8</v>
      </c>
      <c r="FF243" s="48">
        <f t="shared" si="305"/>
        <v>3217506.45</v>
      </c>
      <c r="FG243" s="48">
        <f t="shared" si="305"/>
        <v>2237766.96</v>
      </c>
      <c r="FH243" s="48">
        <f t="shared" si="305"/>
        <v>1700163.89</v>
      </c>
      <c r="FI243" s="48">
        <f t="shared" si="305"/>
        <v>17862848.579999998</v>
      </c>
      <c r="FJ243" s="48">
        <f t="shared" si="305"/>
        <v>18574281.579999998</v>
      </c>
      <c r="FK243" s="48">
        <f t="shared" si="305"/>
        <v>23257289.059999999</v>
      </c>
      <c r="FL243" s="48">
        <f t="shared" si="305"/>
        <v>67769509</v>
      </c>
      <c r="FM243" s="48">
        <f t="shared" si="305"/>
        <v>35163525.43</v>
      </c>
      <c r="FN243" s="48">
        <f t="shared" si="305"/>
        <v>207150037.66</v>
      </c>
      <c r="FO243" s="48">
        <f t="shared" si="305"/>
        <v>11070356.039999999</v>
      </c>
      <c r="FP243" s="48">
        <f t="shared" si="305"/>
        <v>22148636.719999999</v>
      </c>
      <c r="FQ243" s="48">
        <f t="shared" si="305"/>
        <v>9261279.4299999997</v>
      </c>
      <c r="FR243" s="48">
        <f t="shared" si="305"/>
        <v>2791748.74</v>
      </c>
      <c r="FS243" s="48">
        <f t="shared" si="305"/>
        <v>3099171.2</v>
      </c>
      <c r="FT243" s="48">
        <f t="shared" si="305"/>
        <v>1425828.76</v>
      </c>
      <c r="FU243" s="48">
        <f t="shared" si="305"/>
        <v>8955436.5399999991</v>
      </c>
      <c r="FV243" s="48">
        <f t="shared" si="305"/>
        <v>7360268.7699999996</v>
      </c>
      <c r="FW243" s="48">
        <f t="shared" si="305"/>
        <v>3026166.45</v>
      </c>
      <c r="FX243" s="48">
        <f t="shared" si="305"/>
        <v>1232390.52</v>
      </c>
      <c r="FY243" s="48"/>
      <c r="FZ243" s="48">
        <f>SUM(C243:FX243)</f>
        <v>8411855676.760004</v>
      </c>
      <c r="GA243" s="48"/>
      <c r="GB243" s="48"/>
      <c r="GC243" s="48"/>
      <c r="GD243" s="48"/>
      <c r="GE243" s="4"/>
      <c r="GF243" s="4"/>
      <c r="GG243" s="4"/>
      <c r="GH243" s="4"/>
      <c r="GI243" s="4"/>
      <c r="GJ243" s="4"/>
      <c r="GK243" s="4"/>
      <c r="GL243" s="4"/>
      <c r="GM243" s="4"/>
    </row>
    <row r="244" spans="1:195" x14ac:dyDescent="0.25">
      <c r="A244" s="6"/>
      <c r="B244" s="13"/>
      <c r="C244" s="139"/>
      <c r="D244" s="139"/>
      <c r="E244" s="139"/>
      <c r="F244" s="139"/>
      <c r="G244" s="139"/>
      <c r="H244" s="139"/>
      <c r="I244" s="139"/>
      <c r="J244" s="139"/>
      <c r="K244" s="139"/>
      <c r="L244" s="139"/>
      <c r="M244" s="139"/>
      <c r="N244" s="139"/>
      <c r="O244" s="139"/>
      <c r="P244" s="139"/>
      <c r="Q244" s="139"/>
      <c r="R244" s="139"/>
      <c r="S244" s="139"/>
      <c r="T244" s="139"/>
      <c r="U244" s="139"/>
      <c r="V244" s="139"/>
      <c r="W244" s="139"/>
      <c r="X244" s="139"/>
      <c r="Y244" s="139"/>
      <c r="Z244" s="139"/>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c r="CN244" s="139"/>
      <c r="CO244" s="139"/>
      <c r="CP244" s="139"/>
      <c r="CQ244" s="139"/>
      <c r="CR244" s="139"/>
      <c r="CS244" s="139"/>
      <c r="CT244" s="139"/>
      <c r="CU244" s="139"/>
      <c r="CV244" s="139"/>
      <c r="CW244" s="139"/>
      <c r="CX244" s="139"/>
      <c r="CY244" s="139"/>
      <c r="CZ244" s="139"/>
      <c r="DA244" s="139"/>
      <c r="DB244" s="139"/>
      <c r="DC244" s="139"/>
      <c r="DD244" s="139"/>
      <c r="DE244" s="139"/>
      <c r="DF244" s="139"/>
      <c r="DG244" s="139"/>
      <c r="DH244" s="139"/>
      <c r="DI244" s="139"/>
      <c r="DJ244" s="139"/>
      <c r="DK244" s="139"/>
      <c r="DL244" s="139"/>
      <c r="DM244" s="139"/>
      <c r="DN244" s="139"/>
      <c r="DO244" s="139"/>
      <c r="DP244" s="139"/>
      <c r="DQ244" s="139"/>
      <c r="DR244" s="139"/>
      <c r="DS244" s="139"/>
      <c r="DT244" s="139"/>
      <c r="DU244" s="139"/>
      <c r="DV244" s="139"/>
      <c r="DW244" s="139"/>
      <c r="DX244" s="139"/>
      <c r="DY244" s="139"/>
      <c r="DZ244" s="139"/>
      <c r="EA244" s="139"/>
      <c r="EB244" s="139"/>
      <c r="EC244" s="139"/>
      <c r="ED244" s="139"/>
      <c r="EE244" s="139"/>
      <c r="EF244" s="139"/>
      <c r="EG244" s="139"/>
      <c r="EH244" s="139"/>
      <c r="EI244" s="139"/>
      <c r="EJ244" s="139"/>
      <c r="EK244" s="139"/>
      <c r="EL244" s="139"/>
      <c r="EM244" s="139"/>
      <c r="EN244" s="139"/>
      <c r="EO244" s="139"/>
      <c r="EP244" s="139"/>
      <c r="EQ244" s="139"/>
      <c r="ER244" s="139"/>
      <c r="ES244" s="139"/>
      <c r="ET244" s="139"/>
      <c r="EU244" s="139"/>
      <c r="EV244" s="139"/>
      <c r="EW244" s="139"/>
      <c r="EX244" s="139"/>
      <c r="EY244" s="139"/>
      <c r="EZ244" s="139"/>
      <c r="FA244" s="139"/>
      <c r="FB244" s="139"/>
      <c r="FC244" s="139"/>
      <c r="FD244" s="139"/>
      <c r="FE244" s="139"/>
      <c r="FF244" s="139"/>
      <c r="FG244" s="139"/>
      <c r="FH244" s="139"/>
      <c r="FI244" s="139"/>
      <c r="FJ244" s="139"/>
      <c r="FK244" s="139"/>
      <c r="FL244" s="139"/>
      <c r="FM244" s="139"/>
      <c r="FN244" s="139"/>
      <c r="FO244" s="139"/>
      <c r="FP244" s="139"/>
      <c r="FQ244" s="139"/>
      <c r="FR244" s="139"/>
      <c r="FS244" s="139"/>
      <c r="FT244" s="139"/>
      <c r="FU244" s="139"/>
      <c r="FV244" s="139"/>
      <c r="FW244" s="139"/>
      <c r="FX244" s="139"/>
      <c r="FY244" s="48"/>
      <c r="FZ244" s="48"/>
      <c r="GA244" s="66"/>
      <c r="GB244" s="48"/>
      <c r="GC244" s="48"/>
      <c r="GD244" s="48"/>
      <c r="GE244" s="4"/>
      <c r="GF244" s="4"/>
      <c r="GG244" s="4"/>
      <c r="GH244" s="4"/>
      <c r="GI244" s="4"/>
      <c r="GJ244" s="4"/>
      <c r="GK244" s="4"/>
      <c r="GL244" s="4"/>
      <c r="GM244" s="4"/>
    </row>
    <row r="245" spans="1:195" ht="15.6" x14ac:dyDescent="0.3">
      <c r="A245" s="2" t="s">
        <v>422</v>
      </c>
      <c r="B245" s="47" t="s">
        <v>611</v>
      </c>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c r="AJ245" s="48"/>
      <c r="AK245" s="48"/>
      <c r="AL245" s="48"/>
      <c r="AM245" s="48"/>
      <c r="AN245" s="48"/>
      <c r="AO245" s="48"/>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8"/>
      <c r="BL245" s="48"/>
      <c r="BM245" s="48"/>
      <c r="BN245" s="48"/>
      <c r="BO245" s="48"/>
      <c r="BP245" s="48"/>
      <c r="BQ245" s="48"/>
      <c r="BR245" s="48"/>
      <c r="BS245" s="48"/>
      <c r="BT245" s="48"/>
      <c r="BU245" s="48"/>
      <c r="BV245" s="48"/>
      <c r="BW245" s="48"/>
      <c r="BX245" s="48"/>
      <c r="BY245" s="48"/>
      <c r="BZ245" s="48"/>
      <c r="CA245" s="48"/>
      <c r="CB245" s="48"/>
      <c r="CC245" s="48"/>
      <c r="CD245" s="48"/>
      <c r="CE245" s="48"/>
      <c r="CF245" s="48"/>
      <c r="CG245" s="48"/>
      <c r="CH245" s="48"/>
      <c r="CI245" s="48"/>
      <c r="CJ245" s="48"/>
      <c r="CK245" s="48"/>
      <c r="CL245" s="48"/>
      <c r="CM245" s="48"/>
      <c r="CN245" s="48"/>
      <c r="CO245" s="48"/>
      <c r="CP245" s="48"/>
      <c r="CQ245" s="48"/>
      <c r="CR245" s="48"/>
      <c r="CS245" s="48"/>
      <c r="CT245" s="48"/>
      <c r="CU245" s="48"/>
      <c r="CV245" s="48"/>
      <c r="CW245" s="48"/>
      <c r="CX245" s="48"/>
      <c r="CY245" s="48"/>
      <c r="CZ245" s="48"/>
      <c r="DA245" s="48"/>
      <c r="DB245" s="48"/>
      <c r="DC245" s="48"/>
      <c r="DD245" s="48"/>
      <c r="DE245" s="48"/>
      <c r="DF245" s="48"/>
      <c r="DG245" s="48"/>
      <c r="DH245" s="48"/>
      <c r="DI245" s="48"/>
      <c r="DJ245" s="48"/>
      <c r="DK245" s="48"/>
      <c r="DL245" s="48"/>
      <c r="DM245" s="48"/>
      <c r="DN245" s="48"/>
      <c r="DO245" s="48"/>
      <c r="DP245" s="48"/>
      <c r="DQ245" s="48"/>
      <c r="DR245" s="48"/>
      <c r="DS245" s="48"/>
      <c r="DT245" s="48"/>
      <c r="DU245" s="48"/>
      <c r="DV245" s="48"/>
      <c r="DW245" s="48"/>
      <c r="DX245" s="48"/>
      <c r="DY245" s="48"/>
      <c r="DZ245" s="48"/>
      <c r="EA245" s="48"/>
      <c r="EB245" s="48"/>
      <c r="EC245" s="48"/>
      <c r="ED245" s="48"/>
      <c r="EE245" s="48"/>
      <c r="EF245" s="48"/>
      <c r="EG245" s="48"/>
      <c r="EH245" s="48"/>
      <c r="EI245" s="48"/>
      <c r="EJ245" s="48"/>
      <c r="EK245" s="48"/>
      <c r="EL245" s="48"/>
      <c r="EM245" s="48"/>
      <c r="EN245" s="48"/>
      <c r="EO245" s="48"/>
      <c r="EP245" s="48"/>
      <c r="EQ245" s="48"/>
      <c r="ER245" s="48"/>
      <c r="ES245" s="48"/>
      <c r="ET245" s="48"/>
      <c r="EU245" s="48"/>
      <c r="EV245" s="48"/>
      <c r="EW245" s="48"/>
      <c r="EX245" s="48"/>
      <c r="EY245" s="48"/>
      <c r="EZ245" s="48"/>
      <c r="FA245" s="48"/>
      <c r="FB245" s="48"/>
      <c r="FC245" s="48"/>
      <c r="FD245" s="48"/>
      <c r="FE245" s="48"/>
      <c r="FF245" s="48"/>
      <c r="FG245" s="48"/>
      <c r="FH245" s="48"/>
      <c r="FI245" s="48"/>
      <c r="FJ245" s="48"/>
      <c r="FK245" s="48"/>
      <c r="FL245" s="48"/>
      <c r="FM245" s="48"/>
      <c r="FN245" s="48"/>
      <c r="FO245" s="48"/>
      <c r="FP245" s="48"/>
      <c r="FQ245" s="48"/>
      <c r="FR245" s="48"/>
      <c r="FS245" s="48"/>
      <c r="FT245" s="49"/>
      <c r="FU245" s="48"/>
      <c r="FV245" s="48"/>
      <c r="FW245" s="48"/>
      <c r="FX245" s="48"/>
      <c r="FY245" s="48"/>
      <c r="FZ245" s="48"/>
      <c r="GA245" s="48"/>
      <c r="GB245" s="48"/>
      <c r="GC245" s="48"/>
      <c r="GD245" s="48"/>
      <c r="GE245" s="4"/>
      <c r="GF245" s="4"/>
      <c r="GG245" s="4"/>
      <c r="GH245" s="4"/>
      <c r="GI245" s="4"/>
      <c r="GJ245" s="4"/>
      <c r="GK245" s="4"/>
      <c r="GL245" s="4"/>
      <c r="GM245" s="4"/>
    </row>
    <row r="246" spans="1:195" x14ac:dyDescent="0.25">
      <c r="A246" s="2" t="s">
        <v>612</v>
      </c>
      <c r="B246" s="13" t="s">
        <v>613</v>
      </c>
      <c r="C246" s="66">
        <f t="shared" ref="C246:BN246" si="306">C48</f>
        <v>2.6079999999999999E-2</v>
      </c>
      <c r="D246" s="66">
        <f t="shared" si="306"/>
        <v>2.7E-2</v>
      </c>
      <c r="E246" s="66">
        <f t="shared" si="306"/>
        <v>2.4687999999999998E-2</v>
      </c>
      <c r="F246" s="66">
        <f t="shared" si="306"/>
        <v>2.6262000000000001E-2</v>
      </c>
      <c r="G246" s="66">
        <f t="shared" si="306"/>
        <v>2.2284999999999999E-2</v>
      </c>
      <c r="H246" s="66">
        <f t="shared" si="306"/>
        <v>2.7E-2</v>
      </c>
      <c r="I246" s="66">
        <f t="shared" si="306"/>
        <v>2.7E-2</v>
      </c>
      <c r="J246" s="66">
        <f t="shared" si="306"/>
        <v>2.7E-2</v>
      </c>
      <c r="K246" s="66">
        <f t="shared" si="306"/>
        <v>2.7E-2</v>
      </c>
      <c r="L246" s="66">
        <f t="shared" si="306"/>
        <v>2.1895000000000001E-2</v>
      </c>
      <c r="M246" s="66">
        <f t="shared" si="306"/>
        <v>2.0947E-2</v>
      </c>
      <c r="N246" s="66">
        <f t="shared" si="306"/>
        <v>1.8756000000000002E-2</v>
      </c>
      <c r="O246" s="66">
        <f t="shared" si="306"/>
        <v>2.5353000000000001E-2</v>
      </c>
      <c r="P246" s="66">
        <f t="shared" si="306"/>
        <v>2.7E-2</v>
      </c>
      <c r="Q246" s="66">
        <f t="shared" si="306"/>
        <v>2.6010000000000002E-2</v>
      </c>
      <c r="R246" s="66">
        <f t="shared" si="306"/>
        <v>2.3909E-2</v>
      </c>
      <c r="S246" s="66">
        <f t="shared" si="306"/>
        <v>2.1013999999999998E-2</v>
      </c>
      <c r="T246" s="66">
        <f t="shared" si="306"/>
        <v>1.9300999999999999E-2</v>
      </c>
      <c r="U246" s="66">
        <f t="shared" si="306"/>
        <v>1.8800999999999998E-2</v>
      </c>
      <c r="V246" s="66">
        <f t="shared" si="306"/>
        <v>2.7E-2</v>
      </c>
      <c r="W246" s="46">
        <f t="shared" si="306"/>
        <v>2.7E-2</v>
      </c>
      <c r="X246" s="66">
        <f t="shared" si="306"/>
        <v>1.0756E-2</v>
      </c>
      <c r="Y246" s="66">
        <f t="shared" si="306"/>
        <v>1.9498000000000001E-2</v>
      </c>
      <c r="Z246" s="66">
        <f t="shared" si="306"/>
        <v>1.8914999999999998E-2</v>
      </c>
      <c r="AA246" s="66">
        <f t="shared" si="306"/>
        <v>2.4995E-2</v>
      </c>
      <c r="AB246" s="66">
        <f t="shared" si="306"/>
        <v>2.5023E-2</v>
      </c>
      <c r="AC246" s="66">
        <f t="shared" si="306"/>
        <v>1.5982E-2</v>
      </c>
      <c r="AD246" s="66">
        <f t="shared" si="306"/>
        <v>1.4692999999999999E-2</v>
      </c>
      <c r="AE246" s="66">
        <f t="shared" si="306"/>
        <v>7.8139999999999998E-3</v>
      </c>
      <c r="AF246" s="66">
        <f t="shared" si="306"/>
        <v>6.6740000000000002E-3</v>
      </c>
      <c r="AG246" s="66">
        <f t="shared" si="306"/>
        <v>1.2480999999999999E-2</v>
      </c>
      <c r="AH246" s="66">
        <f t="shared" si="306"/>
        <v>1.7123000000000003E-2</v>
      </c>
      <c r="AI246" s="66">
        <f t="shared" si="306"/>
        <v>2.7E-2</v>
      </c>
      <c r="AJ246" s="66">
        <f t="shared" si="306"/>
        <v>1.8787999999999999E-2</v>
      </c>
      <c r="AK246" s="66">
        <f t="shared" si="306"/>
        <v>1.6280000000000003E-2</v>
      </c>
      <c r="AL246" s="66">
        <f t="shared" si="306"/>
        <v>2.7E-2</v>
      </c>
      <c r="AM246" s="66">
        <f t="shared" si="306"/>
        <v>1.6449000000000002E-2</v>
      </c>
      <c r="AN246" s="66">
        <f t="shared" si="306"/>
        <v>2.2903E-2</v>
      </c>
      <c r="AO246" s="66">
        <f t="shared" si="306"/>
        <v>2.2655999999999999E-2</v>
      </c>
      <c r="AP246" s="66">
        <f t="shared" si="306"/>
        <v>2.5541000000000001E-2</v>
      </c>
      <c r="AQ246" s="66">
        <f t="shared" si="306"/>
        <v>1.5559E-2</v>
      </c>
      <c r="AR246" s="66">
        <f t="shared" si="306"/>
        <v>2.5440000000000001E-2</v>
      </c>
      <c r="AS246" s="66">
        <f t="shared" si="306"/>
        <v>1.1618E-2</v>
      </c>
      <c r="AT246" s="66">
        <f t="shared" si="306"/>
        <v>2.6713999999999998E-2</v>
      </c>
      <c r="AU246" s="66">
        <f t="shared" si="306"/>
        <v>1.9188E-2</v>
      </c>
      <c r="AV246" s="66">
        <f t="shared" si="306"/>
        <v>2.5359000000000003E-2</v>
      </c>
      <c r="AW246" s="66">
        <f t="shared" si="306"/>
        <v>2.0596E-2</v>
      </c>
      <c r="AX246" s="66">
        <f t="shared" si="306"/>
        <v>1.6797999999999997E-2</v>
      </c>
      <c r="AY246" s="66">
        <f t="shared" si="306"/>
        <v>2.7E-2</v>
      </c>
      <c r="AZ246" s="66">
        <f t="shared" si="306"/>
        <v>1.5719999999999998E-2</v>
      </c>
      <c r="BA246" s="66">
        <f t="shared" si="306"/>
        <v>2.1893999999999997E-2</v>
      </c>
      <c r="BB246" s="66">
        <f t="shared" si="306"/>
        <v>1.9684E-2</v>
      </c>
      <c r="BC246" s="66">
        <f t="shared" si="306"/>
        <v>2.0714999999999997E-2</v>
      </c>
      <c r="BD246" s="66">
        <f t="shared" si="306"/>
        <v>2.7E-2</v>
      </c>
      <c r="BE246" s="66">
        <f t="shared" si="306"/>
        <v>2.2815999999999999E-2</v>
      </c>
      <c r="BF246" s="66">
        <f t="shared" si="306"/>
        <v>2.6952E-2</v>
      </c>
      <c r="BG246" s="66">
        <f t="shared" si="306"/>
        <v>2.7E-2</v>
      </c>
      <c r="BH246" s="66">
        <f t="shared" si="306"/>
        <v>2.1419000000000001E-2</v>
      </c>
      <c r="BI246" s="66">
        <f t="shared" si="306"/>
        <v>8.4329999999999995E-3</v>
      </c>
      <c r="BJ246" s="66">
        <f t="shared" si="306"/>
        <v>2.3164000000000001E-2</v>
      </c>
      <c r="BK246" s="66">
        <f t="shared" si="306"/>
        <v>2.4458999999999998E-2</v>
      </c>
      <c r="BL246" s="66">
        <f t="shared" si="306"/>
        <v>2.7E-2</v>
      </c>
      <c r="BM246" s="66">
        <f t="shared" si="306"/>
        <v>2.0833999999999998E-2</v>
      </c>
      <c r="BN246" s="66">
        <f t="shared" si="306"/>
        <v>2.7E-2</v>
      </c>
      <c r="BO246" s="66">
        <f t="shared" ref="BO246:DM246" si="307">BO48</f>
        <v>1.5203E-2</v>
      </c>
      <c r="BP246" s="66">
        <f t="shared" si="307"/>
        <v>2.1702000000000003E-2</v>
      </c>
      <c r="BQ246" s="66">
        <f t="shared" si="307"/>
        <v>2.1759000000000001E-2</v>
      </c>
      <c r="BR246" s="66">
        <f t="shared" si="307"/>
        <v>4.7000000000000002E-3</v>
      </c>
      <c r="BS246" s="66">
        <f t="shared" si="307"/>
        <v>2.2309999999999999E-3</v>
      </c>
      <c r="BT246" s="66">
        <f t="shared" si="307"/>
        <v>4.0750000000000005E-3</v>
      </c>
      <c r="BU246" s="66">
        <f t="shared" si="307"/>
        <v>1.3811E-2</v>
      </c>
      <c r="BV246" s="66">
        <f t="shared" si="307"/>
        <v>1.1775000000000001E-2</v>
      </c>
      <c r="BW246" s="66">
        <f t="shared" si="307"/>
        <v>1.55E-2</v>
      </c>
      <c r="BX246" s="66">
        <f t="shared" si="307"/>
        <v>1.6598999999999999E-2</v>
      </c>
      <c r="BY246" s="66">
        <f t="shared" si="307"/>
        <v>2.3781E-2</v>
      </c>
      <c r="BZ246" s="66">
        <f t="shared" si="307"/>
        <v>2.6312000000000002E-2</v>
      </c>
      <c r="CA246" s="66">
        <f t="shared" si="307"/>
        <v>2.3040999999999999E-2</v>
      </c>
      <c r="CB246" s="66">
        <f t="shared" si="307"/>
        <v>2.6251999999999998E-2</v>
      </c>
      <c r="CC246" s="66">
        <f t="shared" si="307"/>
        <v>2.2199E-2</v>
      </c>
      <c r="CD246" s="66">
        <f t="shared" si="307"/>
        <v>1.9519999999999999E-2</v>
      </c>
      <c r="CE246" s="66">
        <f t="shared" si="307"/>
        <v>2.7E-2</v>
      </c>
      <c r="CF246" s="66">
        <f t="shared" si="307"/>
        <v>2.2463E-2</v>
      </c>
      <c r="CG246" s="66">
        <f t="shared" si="307"/>
        <v>2.7E-2</v>
      </c>
      <c r="CH246" s="66">
        <f t="shared" si="307"/>
        <v>2.2187999999999999E-2</v>
      </c>
      <c r="CI246" s="66">
        <f t="shared" si="307"/>
        <v>2.418E-2</v>
      </c>
      <c r="CJ246" s="66">
        <f t="shared" si="307"/>
        <v>2.3469E-2</v>
      </c>
      <c r="CK246" s="66">
        <f t="shared" si="307"/>
        <v>6.6010000000000001E-3</v>
      </c>
      <c r="CL246" s="66">
        <f t="shared" si="307"/>
        <v>8.2289999999999985E-3</v>
      </c>
      <c r="CM246" s="66">
        <f t="shared" si="307"/>
        <v>2.274E-3</v>
      </c>
      <c r="CN246" s="66">
        <f t="shared" si="307"/>
        <v>2.7E-2</v>
      </c>
      <c r="CO246" s="66">
        <f t="shared" si="307"/>
        <v>2.2359999999999998E-2</v>
      </c>
      <c r="CP246" s="66">
        <f t="shared" si="307"/>
        <v>2.0548999999999998E-2</v>
      </c>
      <c r="CQ246" s="66">
        <f t="shared" si="307"/>
        <v>1.2426999999999999E-2</v>
      </c>
      <c r="CR246" s="66">
        <f t="shared" si="307"/>
        <v>1.6799999999999999E-3</v>
      </c>
      <c r="CS246" s="66">
        <f t="shared" si="307"/>
        <v>2.2658000000000001E-2</v>
      </c>
      <c r="CT246" s="66">
        <f t="shared" si="307"/>
        <v>8.5199999999999998E-3</v>
      </c>
      <c r="CU246" s="66">
        <f t="shared" si="307"/>
        <v>1.9615999999999998E-2</v>
      </c>
      <c r="CV246" s="66">
        <f t="shared" si="307"/>
        <v>1.0978999999999999E-2</v>
      </c>
      <c r="CW246" s="66">
        <f t="shared" si="307"/>
        <v>1.7086999999999998E-2</v>
      </c>
      <c r="CX246" s="66">
        <f t="shared" si="307"/>
        <v>2.1824000000000003E-2</v>
      </c>
      <c r="CY246" s="66">
        <f t="shared" si="307"/>
        <v>2.7E-2</v>
      </c>
      <c r="CZ246" s="66">
        <f t="shared" si="307"/>
        <v>2.6651000000000001E-2</v>
      </c>
      <c r="DA246" s="66">
        <f t="shared" si="307"/>
        <v>2.7E-2</v>
      </c>
      <c r="DB246" s="66">
        <f t="shared" si="307"/>
        <v>2.7E-2</v>
      </c>
      <c r="DC246" s="66">
        <f t="shared" si="307"/>
        <v>1.7417999999999999E-2</v>
      </c>
      <c r="DD246" s="66">
        <f t="shared" si="307"/>
        <v>3.4300000000000003E-3</v>
      </c>
      <c r="DE246" s="66">
        <f t="shared" si="307"/>
        <v>1.145E-2</v>
      </c>
      <c r="DF246" s="66">
        <f t="shared" si="307"/>
        <v>2.4213999999999999E-2</v>
      </c>
      <c r="DG246" s="66">
        <f t="shared" si="307"/>
        <v>2.0452999999999999E-2</v>
      </c>
      <c r="DH246" s="66">
        <f t="shared" si="307"/>
        <v>2.0516E-2</v>
      </c>
      <c r="DI246" s="66">
        <f t="shared" si="307"/>
        <v>1.8844999999999997E-2</v>
      </c>
      <c r="DJ246" s="66">
        <f t="shared" si="307"/>
        <v>2.0882999999999999E-2</v>
      </c>
      <c r="DK246" s="66">
        <f t="shared" si="307"/>
        <v>1.5657999999999998E-2</v>
      </c>
      <c r="DL246" s="66">
        <f t="shared" si="307"/>
        <v>2.1967E-2</v>
      </c>
      <c r="DM246" s="66">
        <f t="shared" si="307"/>
        <v>1.9899E-2</v>
      </c>
      <c r="DN246" s="66">
        <v>2.7E-2</v>
      </c>
      <c r="DO246" s="66">
        <f t="shared" ref="DO246:FX246" si="308">DO48</f>
        <v>2.7E-2</v>
      </c>
      <c r="DP246" s="66">
        <f t="shared" si="308"/>
        <v>2.7E-2</v>
      </c>
      <c r="DQ246" s="66">
        <f t="shared" si="308"/>
        <v>2.4545000000000001E-2</v>
      </c>
      <c r="DR246" s="66">
        <f t="shared" si="308"/>
        <v>2.4417000000000001E-2</v>
      </c>
      <c r="DS246" s="66">
        <f t="shared" si="308"/>
        <v>2.5923999999999999E-2</v>
      </c>
      <c r="DT246" s="66">
        <f t="shared" si="308"/>
        <v>2.1728999999999998E-2</v>
      </c>
      <c r="DU246" s="66">
        <f t="shared" si="308"/>
        <v>2.7E-2</v>
      </c>
      <c r="DV246" s="66">
        <f t="shared" si="308"/>
        <v>2.7E-2</v>
      </c>
      <c r="DW246" s="66">
        <f t="shared" si="308"/>
        <v>2.1996999999999999E-2</v>
      </c>
      <c r="DX246" s="66">
        <f t="shared" si="308"/>
        <v>1.8931E-2</v>
      </c>
      <c r="DY246" s="66">
        <f t="shared" si="308"/>
        <v>1.2928E-2</v>
      </c>
      <c r="DZ246" s="66">
        <f t="shared" si="308"/>
        <v>1.7662000000000001E-2</v>
      </c>
      <c r="EA246" s="66">
        <f t="shared" si="308"/>
        <v>1.2173E-2</v>
      </c>
      <c r="EB246" s="66">
        <f t="shared" si="308"/>
        <v>2.7E-2</v>
      </c>
      <c r="EC246" s="66">
        <f t="shared" si="308"/>
        <v>2.6620999999999999E-2</v>
      </c>
      <c r="ED246" s="66">
        <f t="shared" si="308"/>
        <v>4.4120000000000001E-3</v>
      </c>
      <c r="EE246" s="66">
        <f t="shared" si="308"/>
        <v>2.7E-2</v>
      </c>
      <c r="EF246" s="66">
        <f t="shared" si="308"/>
        <v>1.9594999999999998E-2</v>
      </c>
      <c r="EG246" s="66">
        <f t="shared" si="308"/>
        <v>2.6536000000000001E-2</v>
      </c>
      <c r="EH246" s="66">
        <f t="shared" si="308"/>
        <v>2.5053000000000002E-2</v>
      </c>
      <c r="EI246" s="66">
        <f t="shared" si="308"/>
        <v>2.7E-2</v>
      </c>
      <c r="EJ246" s="66">
        <f t="shared" si="308"/>
        <v>2.7E-2</v>
      </c>
      <c r="EK246" s="66">
        <f t="shared" si="308"/>
        <v>5.7670000000000004E-3</v>
      </c>
      <c r="EL246" s="66">
        <f t="shared" si="308"/>
        <v>2.1160000000000003E-3</v>
      </c>
      <c r="EM246" s="66">
        <f t="shared" si="308"/>
        <v>1.6308E-2</v>
      </c>
      <c r="EN246" s="66">
        <f t="shared" si="308"/>
        <v>2.7E-2</v>
      </c>
      <c r="EO246" s="66">
        <f t="shared" si="308"/>
        <v>2.7E-2</v>
      </c>
      <c r="EP246" s="66">
        <f t="shared" si="308"/>
        <v>2.0586E-2</v>
      </c>
      <c r="EQ246" s="66">
        <f t="shared" si="308"/>
        <v>9.3989999999999994E-3</v>
      </c>
      <c r="ER246" s="66">
        <f t="shared" si="308"/>
        <v>2.1283E-2</v>
      </c>
      <c r="ES246" s="66">
        <f t="shared" si="308"/>
        <v>2.3557999999999999E-2</v>
      </c>
      <c r="ET246" s="66">
        <f t="shared" si="308"/>
        <v>2.7E-2</v>
      </c>
      <c r="EU246" s="66">
        <f t="shared" si="308"/>
        <v>2.7E-2</v>
      </c>
      <c r="EV246" s="66">
        <f t="shared" si="308"/>
        <v>1.0964999999999999E-2</v>
      </c>
      <c r="EW246" s="66">
        <f t="shared" si="308"/>
        <v>6.0530000000000002E-3</v>
      </c>
      <c r="EX246" s="66">
        <f t="shared" si="308"/>
        <v>3.9100000000000003E-3</v>
      </c>
      <c r="EY246" s="66">
        <f t="shared" si="308"/>
        <v>2.7E-2</v>
      </c>
      <c r="EZ246" s="66">
        <f t="shared" si="308"/>
        <v>2.2942000000000001E-2</v>
      </c>
      <c r="FA246" s="66">
        <f t="shared" si="308"/>
        <v>1.0666E-2</v>
      </c>
      <c r="FB246" s="66">
        <f t="shared" si="308"/>
        <v>9.2540000000000001E-3</v>
      </c>
      <c r="FC246" s="66">
        <f t="shared" si="308"/>
        <v>2.2550000000000001E-2</v>
      </c>
      <c r="FD246" s="66">
        <f t="shared" si="308"/>
        <v>2.4437999999999998E-2</v>
      </c>
      <c r="FE246" s="66">
        <f t="shared" si="308"/>
        <v>1.4180999999999999E-2</v>
      </c>
      <c r="FF246" s="66">
        <f t="shared" si="308"/>
        <v>2.7E-2</v>
      </c>
      <c r="FG246" s="66">
        <f t="shared" si="308"/>
        <v>2.7E-2</v>
      </c>
      <c r="FH246" s="66">
        <f t="shared" si="308"/>
        <v>1.9771999999999998E-2</v>
      </c>
      <c r="FI246" s="66">
        <f t="shared" si="308"/>
        <v>6.1999999999999998E-3</v>
      </c>
      <c r="FJ246" s="66">
        <f t="shared" si="308"/>
        <v>1.9438E-2</v>
      </c>
      <c r="FK246" s="66">
        <f t="shared" si="308"/>
        <v>1.0845E-2</v>
      </c>
      <c r="FL246" s="66">
        <f t="shared" si="308"/>
        <v>2.7E-2</v>
      </c>
      <c r="FM246" s="66">
        <f t="shared" si="308"/>
        <v>1.8414E-2</v>
      </c>
      <c r="FN246" s="66">
        <f t="shared" si="308"/>
        <v>2.7E-2</v>
      </c>
      <c r="FO246" s="66">
        <f t="shared" si="308"/>
        <v>4.1139999999999996E-3</v>
      </c>
      <c r="FP246" s="66">
        <f t="shared" si="308"/>
        <v>1.2143000000000001E-2</v>
      </c>
      <c r="FQ246" s="66">
        <f t="shared" si="308"/>
        <v>1.6879999999999999E-2</v>
      </c>
      <c r="FR246" s="66">
        <f t="shared" si="308"/>
        <v>1.1564999999999999E-2</v>
      </c>
      <c r="FS246" s="66">
        <f t="shared" si="308"/>
        <v>4.927E-3</v>
      </c>
      <c r="FT246" s="46">
        <f t="shared" si="308"/>
        <v>2.467E-3</v>
      </c>
      <c r="FU246" s="66">
        <f t="shared" si="308"/>
        <v>1.8345E-2</v>
      </c>
      <c r="FV246" s="66">
        <f t="shared" si="308"/>
        <v>1.5032E-2</v>
      </c>
      <c r="FW246" s="66">
        <f t="shared" si="308"/>
        <v>2.1498E-2</v>
      </c>
      <c r="FX246" s="66">
        <f t="shared" si="308"/>
        <v>1.9675000000000002E-2</v>
      </c>
      <c r="FY246" s="139"/>
      <c r="FZ246" s="48"/>
      <c r="GA246" s="66"/>
      <c r="GB246" s="48"/>
      <c r="GC246" s="48"/>
      <c r="GD246" s="48"/>
      <c r="GE246" s="4"/>
      <c r="GF246" s="4"/>
      <c r="GG246" s="4"/>
      <c r="GH246" s="4"/>
      <c r="GI246" s="4"/>
      <c r="GJ246" s="4"/>
      <c r="GK246" s="4"/>
      <c r="GL246" s="4"/>
      <c r="GM246" s="4"/>
    </row>
    <row r="247" spans="1:195" x14ac:dyDescent="0.25">
      <c r="A247" s="6"/>
      <c r="B247" s="13" t="s">
        <v>614</v>
      </c>
      <c r="C247" s="66"/>
      <c r="D247" s="66"/>
      <c r="E247" s="66"/>
      <c r="F247" s="66"/>
      <c r="G247" s="66"/>
      <c r="H247" s="66"/>
      <c r="I247" s="66"/>
      <c r="J247" s="66"/>
      <c r="K247" s="66"/>
      <c r="L247" s="66"/>
      <c r="M247" s="66"/>
      <c r="N247" s="66"/>
      <c r="O247" s="66"/>
      <c r="P247" s="66"/>
      <c r="Q247" s="66"/>
      <c r="R247" s="66"/>
      <c r="S247" s="66"/>
      <c r="T247" s="66"/>
      <c r="U247" s="66"/>
      <c r="V247" s="66"/>
      <c r="W247" s="4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c r="BL247" s="66"/>
      <c r="BM247" s="66"/>
      <c r="BN247" s="66"/>
      <c r="BO247" s="66"/>
      <c r="BP247" s="66"/>
      <c r="BQ247" s="66"/>
      <c r="BR247" s="66"/>
      <c r="BS247" s="66"/>
      <c r="BT247" s="66"/>
      <c r="BU247" s="66"/>
      <c r="BV247" s="66"/>
      <c r="BW247" s="66"/>
      <c r="BX247" s="66"/>
      <c r="BY247" s="66"/>
      <c r="BZ247" s="66"/>
      <c r="CA247" s="66"/>
      <c r="CB247" s="66"/>
      <c r="CC247" s="66"/>
      <c r="CD247" s="66"/>
      <c r="CE247" s="66"/>
      <c r="CF247" s="66"/>
      <c r="CG247" s="66"/>
      <c r="CH247" s="66"/>
      <c r="CI247" s="66"/>
      <c r="CJ247" s="66"/>
      <c r="CK247" s="66"/>
      <c r="CL247" s="66"/>
      <c r="CM247" s="66"/>
      <c r="CN247" s="66"/>
      <c r="CO247" s="66"/>
      <c r="CP247" s="66"/>
      <c r="CQ247" s="66"/>
      <c r="CR247" s="66"/>
      <c r="CS247" s="66"/>
      <c r="CT247" s="66"/>
      <c r="CU247" s="66"/>
      <c r="CV247" s="66"/>
      <c r="CW247" s="66"/>
      <c r="CX247" s="66"/>
      <c r="CY247" s="66"/>
      <c r="CZ247" s="66"/>
      <c r="DA247" s="66"/>
      <c r="DB247" s="66"/>
      <c r="DC247" s="66"/>
      <c r="DD247" s="66"/>
      <c r="DE247" s="66"/>
      <c r="DF247" s="66"/>
      <c r="DG247" s="66"/>
      <c r="DH247" s="66"/>
      <c r="DI247" s="66"/>
      <c r="DJ247" s="66"/>
      <c r="DK247" s="66"/>
      <c r="DL247" s="66"/>
      <c r="DM247" s="66"/>
      <c r="DN247" s="66"/>
      <c r="DO247" s="66"/>
      <c r="DP247" s="66"/>
      <c r="DQ247" s="66"/>
      <c r="DR247" s="66"/>
      <c r="DS247" s="66"/>
      <c r="DT247" s="66"/>
      <c r="DU247" s="66"/>
      <c r="DV247" s="66"/>
      <c r="DW247" s="66"/>
      <c r="DX247" s="66"/>
      <c r="DY247" s="66"/>
      <c r="DZ247" s="66"/>
      <c r="EA247" s="66"/>
      <c r="EB247" s="66"/>
      <c r="EC247" s="66"/>
      <c r="ED247" s="66"/>
      <c r="EE247" s="66"/>
      <c r="EF247" s="66"/>
      <c r="EG247" s="66"/>
      <c r="EH247" s="66"/>
      <c r="EI247" s="66"/>
      <c r="EJ247" s="66"/>
      <c r="EK247" s="66"/>
      <c r="EL247" s="66"/>
      <c r="EM247" s="66"/>
      <c r="EN247" s="66"/>
      <c r="EO247" s="66"/>
      <c r="EP247" s="66"/>
      <c r="EQ247" s="66"/>
      <c r="ER247" s="66"/>
      <c r="ES247" s="66"/>
      <c r="ET247" s="66"/>
      <c r="EU247" s="66"/>
      <c r="EV247" s="66"/>
      <c r="EW247" s="66"/>
      <c r="EX247" s="66"/>
      <c r="EY247" s="66"/>
      <c r="EZ247" s="66"/>
      <c r="FA247" s="66"/>
      <c r="FB247" s="66"/>
      <c r="FC247" s="66"/>
      <c r="FD247" s="66"/>
      <c r="FE247" s="66"/>
      <c r="FF247" s="66"/>
      <c r="FG247" s="66"/>
      <c r="FH247" s="66"/>
      <c r="FI247" s="66"/>
      <c r="FJ247" s="66"/>
      <c r="FK247" s="66"/>
      <c r="FL247" s="66"/>
      <c r="FM247" s="66"/>
      <c r="FN247" s="66"/>
      <c r="FO247" s="66"/>
      <c r="FP247" s="66"/>
      <c r="FQ247" s="66"/>
      <c r="FR247" s="66"/>
      <c r="FS247" s="66"/>
      <c r="FT247" s="46"/>
      <c r="FU247" s="66"/>
      <c r="FV247" s="66"/>
      <c r="FW247" s="66"/>
      <c r="FX247" s="66"/>
      <c r="FY247" s="48"/>
      <c r="FZ247" s="48"/>
      <c r="GA247" s="66"/>
      <c r="GB247" s="48"/>
      <c r="GC247" s="48"/>
      <c r="GD247" s="48"/>
      <c r="GE247" s="6"/>
      <c r="GF247" s="6"/>
      <c r="GG247" s="4"/>
      <c r="GH247" s="4"/>
      <c r="GI247" s="4"/>
      <c r="GJ247" s="4"/>
      <c r="GK247" s="4"/>
      <c r="GL247" s="4"/>
      <c r="GM247" s="4"/>
    </row>
    <row r="248" spans="1:195" x14ac:dyDescent="0.25">
      <c r="A248" s="2" t="s">
        <v>615</v>
      </c>
      <c r="B248" s="13" t="s">
        <v>616</v>
      </c>
      <c r="C248" s="66">
        <f t="shared" ref="C248:BN248" si="309">ROUND((C243-(C103*C43)-C46)/C47,6)</f>
        <v>9.9243999999999999E-2</v>
      </c>
      <c r="D248" s="66">
        <f t="shared" si="309"/>
        <v>0.121534</v>
      </c>
      <c r="E248" s="66">
        <f t="shared" si="309"/>
        <v>8.1428E-2</v>
      </c>
      <c r="F248" s="66">
        <f t="shared" si="309"/>
        <v>9.3227000000000004E-2</v>
      </c>
      <c r="G248" s="66">
        <f t="shared" si="309"/>
        <v>4.2696999999999999E-2</v>
      </c>
      <c r="H248" s="66">
        <f t="shared" si="309"/>
        <v>9.1498999999999997E-2</v>
      </c>
      <c r="I248" s="66">
        <f t="shared" si="309"/>
        <v>0.115448</v>
      </c>
      <c r="J248" s="66">
        <f t="shared" si="309"/>
        <v>0.14876200000000001</v>
      </c>
      <c r="K248" s="66">
        <f t="shared" si="309"/>
        <v>8.2710000000000006E-2</v>
      </c>
      <c r="L248" s="66">
        <f t="shared" si="309"/>
        <v>3.7326999999999999E-2</v>
      </c>
      <c r="M248" s="66">
        <f t="shared" si="309"/>
        <v>6.1858000000000003E-2</v>
      </c>
      <c r="N248" s="66">
        <f t="shared" si="309"/>
        <v>6.9530999999999996E-2</v>
      </c>
      <c r="O248" s="66">
        <f t="shared" si="309"/>
        <v>6.4102000000000006E-2</v>
      </c>
      <c r="P248" s="66">
        <f t="shared" si="309"/>
        <v>7.3688000000000003E-2</v>
      </c>
      <c r="Q248" s="66">
        <f t="shared" si="309"/>
        <v>0.124573</v>
      </c>
      <c r="R248" s="66">
        <f t="shared" si="309"/>
        <v>0.27043099999999998</v>
      </c>
      <c r="S248" s="66">
        <f t="shared" si="309"/>
        <v>4.8265000000000002E-2</v>
      </c>
      <c r="T248" s="66">
        <f t="shared" si="309"/>
        <v>8.4426000000000001E-2</v>
      </c>
      <c r="U248" s="66">
        <f t="shared" si="309"/>
        <v>5.4593000000000003E-2</v>
      </c>
      <c r="V248" s="66">
        <f t="shared" si="309"/>
        <v>0.11348900000000001</v>
      </c>
      <c r="W248" s="66">
        <f t="shared" si="309"/>
        <v>0.19772799999999999</v>
      </c>
      <c r="X248" s="66">
        <f t="shared" si="309"/>
        <v>6.1082999999999998E-2</v>
      </c>
      <c r="Y248" s="66">
        <f t="shared" si="309"/>
        <v>0.34318900000000002</v>
      </c>
      <c r="Z248" s="66">
        <f t="shared" si="309"/>
        <v>0.12798000000000001</v>
      </c>
      <c r="AA248" s="66">
        <f t="shared" si="309"/>
        <v>6.5847000000000003E-2</v>
      </c>
      <c r="AB248" s="66">
        <f t="shared" si="309"/>
        <v>3.6473999999999999E-2</v>
      </c>
      <c r="AC248" s="66">
        <f t="shared" si="309"/>
        <v>4.0994000000000003E-2</v>
      </c>
      <c r="AD248" s="66">
        <f t="shared" si="309"/>
        <v>4.3402999999999997E-2</v>
      </c>
      <c r="AE248" s="66">
        <f t="shared" si="309"/>
        <v>3.8381999999999999E-2</v>
      </c>
      <c r="AF248" s="66">
        <f t="shared" si="309"/>
        <v>3.1763E-2</v>
      </c>
      <c r="AG248" s="66">
        <f t="shared" si="309"/>
        <v>2.1002E-2</v>
      </c>
      <c r="AH248" s="66">
        <f t="shared" si="309"/>
        <v>0.30158699999999999</v>
      </c>
      <c r="AI248" s="66">
        <f t="shared" si="309"/>
        <v>0.43955100000000003</v>
      </c>
      <c r="AJ248" s="66">
        <f t="shared" si="309"/>
        <v>9.2591000000000007E-2</v>
      </c>
      <c r="AK248" s="66">
        <f t="shared" si="309"/>
        <v>5.6217000000000003E-2</v>
      </c>
      <c r="AL248" s="66">
        <f t="shared" si="309"/>
        <v>4.6323999999999997E-2</v>
      </c>
      <c r="AM248" s="66">
        <f t="shared" si="309"/>
        <v>9.1563000000000005E-2</v>
      </c>
      <c r="AN248" s="66">
        <f t="shared" si="309"/>
        <v>3.8164999999999998E-2</v>
      </c>
      <c r="AO248" s="66">
        <f t="shared" si="309"/>
        <v>0.112375</v>
      </c>
      <c r="AP248" s="66">
        <f t="shared" si="309"/>
        <v>4.0278000000000001E-2</v>
      </c>
      <c r="AQ248" s="66">
        <f t="shared" si="309"/>
        <v>2.6224999999999998E-2</v>
      </c>
      <c r="AR248" s="66">
        <f t="shared" si="309"/>
        <v>7.8361E-2</v>
      </c>
      <c r="AS248" s="66">
        <f t="shared" si="309"/>
        <v>2.0405E-2</v>
      </c>
      <c r="AT248" s="66">
        <f t="shared" si="309"/>
        <v>7.9999000000000001E-2</v>
      </c>
      <c r="AU248" s="66">
        <f t="shared" si="309"/>
        <v>7.1873000000000006E-2</v>
      </c>
      <c r="AV248" s="66">
        <f t="shared" si="309"/>
        <v>0.17121400000000001</v>
      </c>
      <c r="AW248" s="66">
        <f t="shared" si="309"/>
        <v>0.128942</v>
      </c>
      <c r="AX248" s="66">
        <f t="shared" si="309"/>
        <v>5.1348999999999999E-2</v>
      </c>
      <c r="AY248" s="66">
        <f t="shared" si="309"/>
        <v>0.10700800000000001</v>
      </c>
      <c r="AZ248" s="66">
        <f t="shared" si="309"/>
        <v>0.15609899999999999</v>
      </c>
      <c r="BA248" s="66">
        <f t="shared" si="309"/>
        <v>0.18007699999999999</v>
      </c>
      <c r="BB248" s="66">
        <f t="shared" si="309"/>
        <v>0.418518</v>
      </c>
      <c r="BC248" s="66">
        <f t="shared" si="309"/>
        <v>8.7870000000000004E-2</v>
      </c>
      <c r="BD248" s="66">
        <f t="shared" si="309"/>
        <v>0.107762</v>
      </c>
      <c r="BE248" s="66">
        <f t="shared" si="309"/>
        <v>9.9959999999999993E-2</v>
      </c>
      <c r="BF248" s="66">
        <f t="shared" si="309"/>
        <v>0.119741</v>
      </c>
      <c r="BG248" s="66">
        <f t="shared" si="309"/>
        <v>0.28232200000000002</v>
      </c>
      <c r="BH248" s="66">
        <f t="shared" si="309"/>
        <v>0.1242</v>
      </c>
      <c r="BI248" s="66">
        <f t="shared" si="309"/>
        <v>9.4782000000000005E-2</v>
      </c>
      <c r="BJ248" s="66">
        <f t="shared" si="309"/>
        <v>9.4112000000000001E-2</v>
      </c>
      <c r="BK248" s="66">
        <f t="shared" si="309"/>
        <v>0.21513299999999999</v>
      </c>
      <c r="BL248" s="66">
        <f t="shared" si="309"/>
        <v>0.50519700000000001</v>
      </c>
      <c r="BM248" s="66">
        <f t="shared" si="309"/>
        <v>0.13117999999999999</v>
      </c>
      <c r="BN248" s="66">
        <f t="shared" si="309"/>
        <v>0.117724</v>
      </c>
      <c r="BO248" s="66">
        <f t="shared" ref="BO248:BZ248" si="310">ROUND((BO243-(BO103*BO43)-BO46)/BO47,6)</f>
        <v>7.8018000000000004E-2</v>
      </c>
      <c r="BP248" s="66">
        <f t="shared" si="310"/>
        <v>4.4023E-2</v>
      </c>
      <c r="BQ248" s="66">
        <f t="shared" si="310"/>
        <v>5.1138999999999997E-2</v>
      </c>
      <c r="BR248" s="66">
        <f t="shared" si="310"/>
        <v>5.2347999999999999E-2</v>
      </c>
      <c r="BS248" s="66">
        <f t="shared" si="310"/>
        <v>1.8159999999999999E-2</v>
      </c>
      <c r="BT248" s="66">
        <f t="shared" si="310"/>
        <v>1.2496E-2</v>
      </c>
      <c r="BU248" s="66">
        <f t="shared" si="310"/>
        <v>4.0925999999999997E-2</v>
      </c>
      <c r="BV248" s="66">
        <f t="shared" si="310"/>
        <v>1.6948999999999999E-2</v>
      </c>
      <c r="BW248" s="66">
        <f t="shared" si="310"/>
        <v>2.7557999999999999E-2</v>
      </c>
      <c r="BX248" s="66">
        <f t="shared" si="310"/>
        <v>3.0079999999999999E-2</v>
      </c>
      <c r="BY248" s="66">
        <f t="shared" si="310"/>
        <v>5.3379000000000003E-2</v>
      </c>
      <c r="BZ248" s="66">
        <f t="shared" si="310"/>
        <v>9.0424000000000004E-2</v>
      </c>
      <c r="CA248" s="66">
        <f>ROUND((CA243-(CA103*CA43)-CA46)/CA47,6)</f>
        <v>2.2440000000000002E-2</v>
      </c>
      <c r="CB248" s="66">
        <f t="shared" ref="CB248:DP248" si="311">ROUND((CB243-(CB103*CB43)-CB46)/CB47,6)</f>
        <v>6.7419999999999994E-2</v>
      </c>
      <c r="CC248" s="66">
        <f t="shared" si="311"/>
        <v>0.114686</v>
      </c>
      <c r="CD248" s="66">
        <f t="shared" si="311"/>
        <v>5.4765000000000001E-2</v>
      </c>
      <c r="CE248" s="66">
        <f t="shared" si="311"/>
        <v>7.0363999999999996E-2</v>
      </c>
      <c r="CF248" s="66">
        <f t="shared" si="311"/>
        <v>5.8784000000000003E-2</v>
      </c>
      <c r="CG248" s="66">
        <f t="shared" si="311"/>
        <v>0.123698</v>
      </c>
      <c r="CH248" s="66">
        <f t="shared" si="311"/>
        <v>9.7244999999999998E-2</v>
      </c>
      <c r="CI248" s="66">
        <f t="shared" si="311"/>
        <v>5.5197999999999997E-2</v>
      </c>
      <c r="CJ248" s="66">
        <f t="shared" si="311"/>
        <v>3.7912000000000001E-2</v>
      </c>
      <c r="CK248" s="66">
        <f t="shared" si="311"/>
        <v>3.6957999999999998E-2</v>
      </c>
      <c r="CL248" s="66">
        <f t="shared" si="311"/>
        <v>5.8049000000000003E-2</v>
      </c>
      <c r="CM248" s="66">
        <f t="shared" si="311"/>
        <v>3.3402000000000001E-2</v>
      </c>
      <c r="CN248" s="66">
        <f t="shared" si="311"/>
        <v>7.3524999999999993E-2</v>
      </c>
      <c r="CO248" s="66">
        <f t="shared" si="311"/>
        <v>5.5176000000000003E-2</v>
      </c>
      <c r="CP248" s="66">
        <f t="shared" si="311"/>
        <v>2.2540999999999999E-2</v>
      </c>
      <c r="CQ248" s="66">
        <f t="shared" si="311"/>
        <v>7.1268999999999999E-2</v>
      </c>
      <c r="CR248" s="66">
        <f t="shared" si="311"/>
        <v>2.8074000000000002E-2</v>
      </c>
      <c r="CS248" s="66">
        <f t="shared" si="311"/>
        <v>8.1788E-2</v>
      </c>
      <c r="CT248" s="66">
        <f t="shared" si="311"/>
        <v>4.9083000000000002E-2</v>
      </c>
      <c r="CU248" s="66">
        <f t="shared" si="311"/>
        <v>0.2233</v>
      </c>
      <c r="CV248" s="66">
        <f t="shared" si="311"/>
        <v>4.6699999999999998E-2</v>
      </c>
      <c r="CW248" s="66">
        <f t="shared" si="311"/>
        <v>3.8116999999999998E-2</v>
      </c>
      <c r="CX248" s="66">
        <f t="shared" si="311"/>
        <v>6.2129999999999998E-2</v>
      </c>
      <c r="CY248" s="66">
        <f t="shared" si="311"/>
        <v>0.147622</v>
      </c>
      <c r="CZ248" s="66">
        <f t="shared" si="311"/>
        <v>8.8733000000000006E-2</v>
      </c>
      <c r="DA248" s="66">
        <f t="shared" si="311"/>
        <v>6.7515000000000006E-2</v>
      </c>
      <c r="DB248" s="66">
        <f t="shared" si="311"/>
        <v>0.15232200000000001</v>
      </c>
      <c r="DC248" s="66">
        <f t="shared" si="311"/>
        <v>3.8039000000000003E-2</v>
      </c>
      <c r="DD248" s="66">
        <f t="shared" si="311"/>
        <v>6.9449999999999998E-3</v>
      </c>
      <c r="DE248" s="66">
        <f t="shared" si="311"/>
        <v>1.5141E-2</v>
      </c>
      <c r="DF248" s="66">
        <f t="shared" si="311"/>
        <v>9.9768999999999997E-2</v>
      </c>
      <c r="DG248" s="66">
        <f t="shared" si="311"/>
        <v>3.1829999999999997E-2</v>
      </c>
      <c r="DH248" s="66">
        <f t="shared" si="311"/>
        <v>4.3595000000000002E-2</v>
      </c>
      <c r="DI248" s="66">
        <f t="shared" si="311"/>
        <v>4.0098000000000002E-2</v>
      </c>
      <c r="DJ248" s="66">
        <f t="shared" si="311"/>
        <v>0.111358</v>
      </c>
      <c r="DK248" s="66">
        <f t="shared" si="311"/>
        <v>9.8680000000000004E-2</v>
      </c>
      <c r="DL248" s="66">
        <f t="shared" si="311"/>
        <v>9.6423999999999996E-2</v>
      </c>
      <c r="DM248" s="66">
        <f t="shared" si="311"/>
        <v>9.8150000000000001E-2</v>
      </c>
      <c r="DN248" s="66">
        <f t="shared" si="311"/>
        <v>5.4009000000000001E-2</v>
      </c>
      <c r="DO248" s="66">
        <f t="shared" si="311"/>
        <v>0.105881</v>
      </c>
      <c r="DP248" s="66">
        <f t="shared" si="311"/>
        <v>0.14707500000000001</v>
      </c>
      <c r="DQ248" s="66">
        <f>ROUND((DQ243-(DQ103*DQ43)-DQ46)/DQ47,6)-0.000001</f>
        <v>2.1048999999999998E-2</v>
      </c>
      <c r="DR248" s="66">
        <f t="shared" ref="DR248:FN248" si="312">ROUND((DR243-(DR103*DR43)-DR46)/DR47,6)</f>
        <v>0.19386900000000001</v>
      </c>
      <c r="DS248" s="66">
        <f t="shared" si="312"/>
        <v>0.213254</v>
      </c>
      <c r="DT248" s="66">
        <f t="shared" si="312"/>
        <v>0.25596999999999998</v>
      </c>
      <c r="DU248" s="66">
        <f t="shared" si="312"/>
        <v>0.16389699999999999</v>
      </c>
      <c r="DV248" s="66">
        <f t="shared" si="312"/>
        <v>0.40606100000000001</v>
      </c>
      <c r="DW248" s="66">
        <f t="shared" si="312"/>
        <v>0.20991699999999999</v>
      </c>
      <c r="DX248" s="66">
        <f t="shared" si="312"/>
        <v>4.5319999999999999E-2</v>
      </c>
      <c r="DY248" s="66">
        <f t="shared" si="312"/>
        <v>3.7574999999999997E-2</v>
      </c>
      <c r="DZ248" s="66">
        <f t="shared" si="312"/>
        <v>5.2359000000000003E-2</v>
      </c>
      <c r="EA248" s="66">
        <f t="shared" si="312"/>
        <v>1.8325999999999999E-2</v>
      </c>
      <c r="EB248" s="66">
        <f t="shared" si="312"/>
        <v>7.2482000000000005E-2</v>
      </c>
      <c r="EC248" s="66">
        <f t="shared" si="312"/>
        <v>0.10266</v>
      </c>
      <c r="ED248" s="66">
        <f t="shared" si="312"/>
        <v>6.0809999999999996E-3</v>
      </c>
      <c r="EE248" s="66">
        <f t="shared" si="312"/>
        <v>0.17118800000000001</v>
      </c>
      <c r="EF248" s="66">
        <f t="shared" si="312"/>
        <v>0.16080900000000001</v>
      </c>
      <c r="EG248" s="66">
        <f t="shared" si="312"/>
        <v>0.136491</v>
      </c>
      <c r="EH248" s="66">
        <f t="shared" si="312"/>
        <v>0.22628000000000001</v>
      </c>
      <c r="EI248" s="66">
        <f t="shared" si="312"/>
        <v>0.142461</v>
      </c>
      <c r="EJ248" s="66">
        <f t="shared" si="312"/>
        <v>0.117201</v>
      </c>
      <c r="EK248" s="66">
        <f t="shared" si="312"/>
        <v>1.1504E-2</v>
      </c>
      <c r="EL248" s="66">
        <f t="shared" si="312"/>
        <v>1.5587999999999999E-2</v>
      </c>
      <c r="EM248" s="66">
        <f t="shared" si="312"/>
        <v>4.7444E-2</v>
      </c>
      <c r="EN248" s="66">
        <f t="shared" si="312"/>
        <v>0.175371</v>
      </c>
      <c r="EO248" s="66">
        <f t="shared" si="312"/>
        <v>0.103201</v>
      </c>
      <c r="EP248" s="66">
        <f t="shared" si="312"/>
        <v>3.6013999999999997E-2</v>
      </c>
      <c r="EQ248" s="66">
        <f t="shared" si="312"/>
        <v>2.5472999999999999E-2</v>
      </c>
      <c r="ER248" s="66">
        <f t="shared" si="312"/>
        <v>4.6212000000000003E-2</v>
      </c>
      <c r="ES248" s="66">
        <f t="shared" si="312"/>
        <v>0.106058</v>
      </c>
      <c r="ET248" s="66">
        <f t="shared" si="312"/>
        <v>0.15534400000000001</v>
      </c>
      <c r="EU248" s="66">
        <f t="shared" si="312"/>
        <v>0.18567800000000001</v>
      </c>
      <c r="EV248" s="66">
        <f t="shared" si="312"/>
        <v>3.3486000000000002E-2</v>
      </c>
      <c r="EW248" s="66">
        <f t="shared" si="312"/>
        <v>1.3099E-2</v>
      </c>
      <c r="EX248" s="66">
        <f t="shared" si="312"/>
        <v>7.2261000000000006E-2</v>
      </c>
      <c r="EY248" s="66">
        <f t="shared" si="312"/>
        <v>0.227546</v>
      </c>
      <c r="EZ248" s="66">
        <f t="shared" si="312"/>
        <v>9.1555999999999998E-2</v>
      </c>
      <c r="FA248" s="66">
        <f t="shared" si="312"/>
        <v>1.4258E-2</v>
      </c>
      <c r="FB248" s="66">
        <f>ROUND((FB243-(FB103*FB43)-FB46)/FB47,6)-0.000001</f>
        <v>8.7680000000000015E-3</v>
      </c>
      <c r="FC248" s="66">
        <f t="shared" si="312"/>
        <v>6.3146999999999995E-2</v>
      </c>
      <c r="FD248" s="66">
        <f t="shared" si="312"/>
        <v>9.8949999999999996E-2</v>
      </c>
      <c r="FE248" s="66">
        <f t="shared" si="312"/>
        <v>5.3759000000000001E-2</v>
      </c>
      <c r="FF248" s="66">
        <f t="shared" si="312"/>
        <v>0.16239100000000001</v>
      </c>
      <c r="FG248" s="66">
        <f t="shared" si="312"/>
        <v>0.17141899999999999</v>
      </c>
      <c r="FH248" s="66">
        <f t="shared" si="312"/>
        <v>3.4325000000000001E-2</v>
      </c>
      <c r="FI248" s="66">
        <f t="shared" si="312"/>
        <v>1.0772E-2</v>
      </c>
      <c r="FJ248" s="66">
        <f t="shared" si="312"/>
        <v>2.2846000000000002E-2</v>
      </c>
      <c r="FK248" s="66">
        <f t="shared" si="312"/>
        <v>1.3937E-2</v>
      </c>
      <c r="FL248" s="66">
        <f t="shared" si="312"/>
        <v>3.7755999999999998E-2</v>
      </c>
      <c r="FM248" s="66">
        <f t="shared" si="312"/>
        <v>5.1411999999999999E-2</v>
      </c>
      <c r="FN248" s="66">
        <f t="shared" si="312"/>
        <v>9.0067999999999995E-2</v>
      </c>
      <c r="FO248" s="66">
        <f>ROUND((FO243-(FO103*FO43)-FO46)/FO47,6)-0.000001</f>
        <v>3.4059999999999997E-3</v>
      </c>
      <c r="FP248" s="66">
        <f>ROUND((FP243-(FP103*FP43)-FP46)/FP47,6)</f>
        <v>1.1624000000000001E-2</v>
      </c>
      <c r="FQ248" s="66">
        <f>ROUND((FQ243-(FQ103*FQ43)-FQ46)/FQ47,6)</f>
        <v>4.3742999999999997E-2</v>
      </c>
      <c r="FR248" s="66">
        <f>ROUND((FR243-(FR103*FR43)-FR46)/FR47,6)</f>
        <v>2.545E-2</v>
      </c>
      <c r="FS248" s="66">
        <f>ROUND((FS243-(FS103*FS43)-FS46)/FS47,6)-0.000001</f>
        <v>4.084E-3</v>
      </c>
      <c r="FT248" s="66">
        <f>ROUND((FT243-(FT103*FT43)-FT46)/FT47,6)</f>
        <v>1.8439999999999999E-3</v>
      </c>
      <c r="FU248" s="66">
        <f>ROUND((FU243-(FU103*FU43)-FU46)/FU47,6)</f>
        <v>7.6567999999999997E-2</v>
      </c>
      <c r="FV248" s="66">
        <f>ROUND((FV243-(FV103*FV43)-FV46)/FV47,6)</f>
        <v>7.0245000000000002E-2</v>
      </c>
      <c r="FW248" s="66">
        <f>ROUND((FW243-(FW103*FW43)-FW46)/FW47,6)</f>
        <v>0.16122800000000001</v>
      </c>
      <c r="FX248" s="66">
        <f>ROUND((FX243-(FX103*FX43)-FX46)/FX47,6)</f>
        <v>6.8027000000000004E-2</v>
      </c>
      <c r="FY248" s="66"/>
      <c r="FZ248" s="66">
        <f>SUM(C248:FX248)</f>
        <v>16.515802999999995</v>
      </c>
      <c r="GA248" s="66"/>
      <c r="GB248" s="48"/>
      <c r="GC248" s="48"/>
      <c r="GD248" s="48"/>
      <c r="GE248" s="4"/>
      <c r="GF248" s="4"/>
      <c r="GG248" s="4"/>
      <c r="GH248" s="4"/>
      <c r="GI248" s="4"/>
      <c r="GJ248" s="4"/>
      <c r="GK248" s="4"/>
      <c r="GL248" s="4"/>
      <c r="GM248" s="4"/>
    </row>
    <row r="249" spans="1:195" x14ac:dyDescent="0.25">
      <c r="A249" s="6"/>
      <c r="B249" s="13" t="s">
        <v>617</v>
      </c>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c r="BL249" s="66"/>
      <c r="BM249" s="66"/>
      <c r="BN249" s="66"/>
      <c r="BO249" s="66"/>
      <c r="BP249" s="66"/>
      <c r="BQ249" s="66"/>
      <c r="BR249" s="66"/>
      <c r="BS249" s="66"/>
      <c r="BT249" s="66"/>
      <c r="BU249" s="66"/>
      <c r="BV249" s="66"/>
      <c r="BW249" s="66"/>
      <c r="BX249" s="66"/>
      <c r="BY249" s="66"/>
      <c r="BZ249" s="66"/>
      <c r="CA249" s="66"/>
      <c r="CB249" s="66"/>
      <c r="CC249" s="66"/>
      <c r="CD249" s="66"/>
      <c r="CE249" s="66"/>
      <c r="CF249" s="66"/>
      <c r="CG249" s="66"/>
      <c r="CH249" s="66"/>
      <c r="CI249" s="66"/>
      <c r="CJ249" s="66"/>
      <c r="CK249" s="66"/>
      <c r="CL249" s="66"/>
      <c r="CM249" s="66"/>
      <c r="CN249" s="66"/>
      <c r="CO249" s="66"/>
      <c r="CP249" s="66"/>
      <c r="CQ249" s="66"/>
      <c r="CR249" s="66"/>
      <c r="CS249" s="66"/>
      <c r="CT249" s="66"/>
      <c r="CU249" s="66"/>
      <c r="CV249" s="66"/>
      <c r="CW249" s="66"/>
      <c r="CX249" s="66"/>
      <c r="CY249" s="66"/>
      <c r="CZ249" s="66"/>
      <c r="DA249" s="66"/>
      <c r="DB249" s="66"/>
      <c r="DC249" s="66"/>
      <c r="DD249" s="66"/>
      <c r="DE249" s="66"/>
      <c r="DF249" s="66"/>
      <c r="DG249" s="66"/>
      <c r="DH249" s="66"/>
      <c r="DI249" s="66"/>
      <c r="DJ249" s="66"/>
      <c r="DK249" s="66"/>
      <c r="DL249" s="66"/>
      <c r="DM249" s="66"/>
      <c r="DN249" s="66"/>
      <c r="DO249" s="66"/>
      <c r="DP249" s="66"/>
      <c r="DQ249" s="66"/>
      <c r="DR249" s="66"/>
      <c r="DS249" s="66"/>
      <c r="DT249" s="66"/>
      <c r="DU249" s="66"/>
      <c r="DV249" s="66"/>
      <c r="DW249" s="66"/>
      <c r="DX249" s="66"/>
      <c r="DY249" s="66"/>
      <c r="DZ249" s="66"/>
      <c r="EA249" s="66"/>
      <c r="EB249" s="66"/>
      <c r="EC249" s="66"/>
      <c r="ED249" s="66"/>
      <c r="EE249" s="66"/>
      <c r="EF249" s="66"/>
      <c r="EG249" s="66"/>
      <c r="EH249" s="66"/>
      <c r="EI249" s="66"/>
      <c r="EJ249" s="66"/>
      <c r="EK249" s="66"/>
      <c r="EL249" s="66"/>
      <c r="EM249" s="66"/>
      <c r="EN249" s="66"/>
      <c r="EO249" s="66"/>
      <c r="EP249" s="66"/>
      <c r="EQ249" s="66"/>
      <c r="ER249" s="66"/>
      <c r="ES249" s="66"/>
      <c r="ET249" s="66"/>
      <c r="EU249" s="66"/>
      <c r="EV249" s="66"/>
      <c r="EW249" s="66"/>
      <c r="EX249" s="66"/>
      <c r="EY249" s="66"/>
      <c r="EZ249" s="66"/>
      <c r="FA249" s="66"/>
      <c r="FB249" s="66"/>
      <c r="FC249" s="66"/>
      <c r="FD249" s="66"/>
      <c r="FE249" s="66"/>
      <c r="FF249" s="66"/>
      <c r="FG249" s="66"/>
      <c r="FH249" s="66"/>
      <c r="FI249" s="66"/>
      <c r="FJ249" s="66"/>
      <c r="FK249" s="66"/>
      <c r="FL249" s="66"/>
      <c r="FM249" s="66"/>
      <c r="FN249" s="66"/>
      <c r="FO249" s="66"/>
      <c r="FP249" s="66"/>
      <c r="FQ249" s="66"/>
      <c r="FR249" s="66"/>
      <c r="FS249" s="66"/>
      <c r="FT249" s="66"/>
      <c r="FU249" s="66"/>
      <c r="FV249" s="66"/>
      <c r="FW249" s="66"/>
      <c r="FX249" s="66"/>
      <c r="FY249" s="66"/>
      <c r="FZ249" s="66"/>
      <c r="GA249" s="66"/>
      <c r="GB249" s="48"/>
      <c r="GC249" s="48"/>
      <c r="GD249" s="48"/>
      <c r="GE249" s="4"/>
      <c r="GF249" s="4"/>
      <c r="GG249" s="4"/>
      <c r="GH249" s="4"/>
      <c r="GI249" s="4"/>
      <c r="GJ249" s="4"/>
      <c r="GK249" s="4"/>
      <c r="GL249" s="4"/>
      <c r="GM249" s="4"/>
    </row>
    <row r="250" spans="1:195" x14ac:dyDescent="0.25">
      <c r="A250" s="6"/>
      <c r="B250" s="13" t="s">
        <v>618</v>
      </c>
      <c r="C250" s="66"/>
      <c r="D250" s="66"/>
      <c r="E250" s="66"/>
      <c r="F250" s="66"/>
      <c r="G250" s="66"/>
      <c r="H250" s="66"/>
      <c r="I250" s="66"/>
      <c r="J250" s="66"/>
      <c r="K250" s="66"/>
      <c r="L250" s="66"/>
      <c r="M250" s="66"/>
      <c r="N250" s="66"/>
      <c r="O250" s="66"/>
      <c r="P250" s="66"/>
      <c r="Q250" s="66"/>
      <c r="R250" s="66"/>
      <c r="S250" s="66"/>
      <c r="T250" s="66"/>
      <c r="U250" s="66"/>
      <c r="V250" s="66"/>
      <c r="W250" s="4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c r="BL250" s="66"/>
      <c r="BM250" s="66"/>
      <c r="BN250" s="66"/>
      <c r="BO250" s="66"/>
      <c r="BP250" s="66"/>
      <c r="BQ250" s="66"/>
      <c r="BR250" s="66"/>
      <c r="BS250" s="66"/>
      <c r="BT250" s="66"/>
      <c r="BU250" s="66"/>
      <c r="BV250" s="66"/>
      <c r="BW250" s="66"/>
      <c r="BX250" s="66"/>
      <c r="BY250" s="66"/>
      <c r="BZ250" s="66"/>
      <c r="CA250" s="66"/>
      <c r="CB250" s="66"/>
      <c r="CC250" s="66"/>
      <c r="CD250" s="66"/>
      <c r="CE250" s="66"/>
      <c r="CF250" s="66"/>
      <c r="CG250" s="66"/>
      <c r="CH250" s="66"/>
      <c r="CI250" s="66"/>
      <c r="CJ250" s="66"/>
      <c r="CK250" s="66"/>
      <c r="CL250" s="66"/>
      <c r="CM250" s="66"/>
      <c r="CN250" s="66"/>
      <c r="CO250" s="66"/>
      <c r="CP250" s="66"/>
      <c r="CQ250" s="66"/>
      <c r="CR250" s="66"/>
      <c r="CS250" s="66"/>
      <c r="CT250" s="66"/>
      <c r="CU250" s="66"/>
      <c r="CV250" s="66"/>
      <c r="CW250" s="66"/>
      <c r="CX250" s="66"/>
      <c r="CY250" s="66"/>
      <c r="CZ250" s="66"/>
      <c r="DA250" s="66"/>
      <c r="DB250" s="66"/>
      <c r="DC250" s="66"/>
      <c r="DD250" s="66"/>
      <c r="DE250" s="66"/>
      <c r="DF250" s="66"/>
      <c r="DG250" s="66"/>
      <c r="DH250" s="66"/>
      <c r="DI250" s="66"/>
      <c r="DJ250" s="66"/>
      <c r="DK250" s="66"/>
      <c r="DL250" s="66"/>
      <c r="DM250" s="66"/>
      <c r="DN250" s="66"/>
      <c r="DO250" s="66"/>
      <c r="DP250" s="66"/>
      <c r="DQ250" s="66"/>
      <c r="DR250" s="66"/>
      <c r="DS250" s="66"/>
      <c r="DT250" s="66"/>
      <c r="DU250" s="66"/>
      <c r="DV250" s="66"/>
      <c r="DW250" s="66"/>
      <c r="DX250" s="66"/>
      <c r="DY250" s="66"/>
      <c r="DZ250" s="66"/>
      <c r="EA250" s="66"/>
      <c r="EB250" s="66"/>
      <c r="EC250" s="66"/>
      <c r="ED250" s="66"/>
      <c r="EE250" s="66"/>
      <c r="EF250" s="66"/>
      <c r="EG250" s="66"/>
      <c r="EH250" s="66"/>
      <c r="EI250" s="66"/>
      <c r="EJ250" s="66"/>
      <c r="EK250" s="66"/>
      <c r="EL250" s="66"/>
      <c r="EM250" s="66"/>
      <c r="EN250" s="66"/>
      <c r="EO250" s="66"/>
      <c r="EP250" s="66"/>
      <c r="EQ250" s="66"/>
      <c r="ER250" s="66"/>
      <c r="ES250" s="66"/>
      <c r="ET250" s="66"/>
      <c r="EU250" s="66"/>
      <c r="EV250" s="66"/>
      <c r="EW250" s="66"/>
      <c r="EX250" s="66"/>
      <c r="EY250" s="66"/>
      <c r="EZ250" s="66"/>
      <c r="FA250" s="66"/>
      <c r="FB250" s="66"/>
      <c r="FC250" s="66"/>
      <c r="FD250" s="66"/>
      <c r="FE250" s="66"/>
      <c r="FF250" s="66"/>
      <c r="FG250" s="66"/>
      <c r="FH250" s="66"/>
      <c r="FI250" s="66"/>
      <c r="FJ250" s="66"/>
      <c r="FK250" s="66"/>
      <c r="FL250" s="66"/>
      <c r="FM250" s="66"/>
      <c r="FN250" s="66"/>
      <c r="FO250" s="66"/>
      <c r="FP250" s="66"/>
      <c r="FQ250" s="66"/>
      <c r="FR250" s="66"/>
      <c r="FS250" s="66"/>
      <c r="FT250" s="46"/>
      <c r="FU250" s="66"/>
      <c r="FV250" s="66"/>
      <c r="FW250" s="66"/>
      <c r="FX250" s="66"/>
      <c r="FY250" s="66"/>
      <c r="FZ250" s="66"/>
      <c r="GA250" s="141"/>
      <c r="GB250" s="66"/>
      <c r="GC250" s="66"/>
      <c r="GD250" s="66"/>
      <c r="GE250" s="142"/>
      <c r="GF250" s="142"/>
      <c r="GG250" s="4"/>
      <c r="GH250" s="4"/>
      <c r="GI250" s="4"/>
      <c r="GJ250" s="4"/>
      <c r="GK250" s="4"/>
      <c r="GL250" s="4"/>
      <c r="GM250" s="4"/>
    </row>
    <row r="251" spans="1:195" x14ac:dyDescent="0.25">
      <c r="A251" s="2" t="s">
        <v>619</v>
      </c>
      <c r="B251" s="13" t="s">
        <v>620</v>
      </c>
      <c r="C251" s="66">
        <f t="shared" ref="C251:AY251" si="313">ROUND(((C49)*(1+C193+C194))/C47,6)</f>
        <v>1.244122</v>
      </c>
      <c r="D251" s="66">
        <f t="shared" si="313"/>
        <v>0.32131999999999999</v>
      </c>
      <c r="E251" s="66">
        <f t="shared" si="313"/>
        <v>1.1139140000000001</v>
      </c>
      <c r="F251" s="66">
        <f t="shared" si="313"/>
        <v>0.54505599999999998</v>
      </c>
      <c r="G251" s="66">
        <f t="shared" si="313"/>
        <v>4.2514799999999999</v>
      </c>
      <c r="H251" s="66">
        <f t="shared" si="313"/>
        <v>9.6532640000000001</v>
      </c>
      <c r="I251" s="66">
        <f t="shared" si="313"/>
        <v>1.1673249999999999</v>
      </c>
      <c r="J251" s="66">
        <f t="shared" si="313"/>
        <v>6.9650299999999996</v>
      </c>
      <c r="K251" s="66">
        <f t="shared" si="313"/>
        <v>23.902201000000002</v>
      </c>
      <c r="L251" s="66">
        <f t="shared" si="313"/>
        <v>1.543757</v>
      </c>
      <c r="M251" s="66">
        <f t="shared" si="313"/>
        <v>4.1449699999999998</v>
      </c>
      <c r="N251" s="66">
        <f t="shared" si="313"/>
        <v>1.8855E-2</v>
      </c>
      <c r="O251" s="66">
        <f t="shared" si="313"/>
        <v>0.50361</v>
      </c>
      <c r="P251" s="66">
        <f t="shared" si="313"/>
        <v>24.245761999999999</v>
      </c>
      <c r="Q251" s="66">
        <f t="shared" si="313"/>
        <v>0.312334</v>
      </c>
      <c r="R251" s="66">
        <f t="shared" si="313"/>
        <v>14.278827</v>
      </c>
      <c r="S251" s="66">
        <f t="shared" si="313"/>
        <v>3.1322589999999999</v>
      </c>
      <c r="T251" s="66">
        <f t="shared" si="313"/>
        <v>36.956823</v>
      </c>
      <c r="U251" s="66">
        <f t="shared" si="313"/>
        <v>55.07291</v>
      </c>
      <c r="V251" s="66">
        <f t="shared" si="313"/>
        <v>33.248677999999998</v>
      </c>
      <c r="W251" s="46">
        <f t="shared" si="313"/>
        <v>137.03787600000001</v>
      </c>
      <c r="X251" s="66">
        <f t="shared" si="313"/>
        <v>67.180543999999998</v>
      </c>
      <c r="Y251" s="66">
        <f t="shared" si="313"/>
        <v>16.126048000000001</v>
      </c>
      <c r="Z251" s="66">
        <f t="shared" si="313"/>
        <v>41.262241000000003</v>
      </c>
      <c r="AA251" s="66">
        <f t="shared" si="313"/>
        <v>0.23930799999999999</v>
      </c>
      <c r="AB251" s="66">
        <f t="shared" si="313"/>
        <v>0.13802400000000001</v>
      </c>
      <c r="AC251" s="66">
        <f t="shared" si="313"/>
        <v>4.4597239999999996</v>
      </c>
      <c r="AD251" s="66">
        <f t="shared" si="313"/>
        <v>3.6086309999999999</v>
      </c>
      <c r="AE251" s="66">
        <f t="shared" si="313"/>
        <v>21.488043999999999</v>
      </c>
      <c r="AF251" s="66">
        <f t="shared" si="313"/>
        <v>11.851925</v>
      </c>
      <c r="AG251" s="66">
        <f t="shared" si="313"/>
        <v>2.9603700000000002</v>
      </c>
      <c r="AH251" s="66">
        <f t="shared" si="313"/>
        <v>30.703516</v>
      </c>
      <c r="AI251" s="66">
        <f t="shared" si="313"/>
        <v>110.734083</v>
      </c>
      <c r="AJ251" s="66">
        <f t="shared" si="313"/>
        <v>33.603603</v>
      </c>
      <c r="AK251" s="66">
        <f t="shared" si="313"/>
        <v>17.711659000000001</v>
      </c>
      <c r="AL251" s="66">
        <f t="shared" si="313"/>
        <v>13.484151000000001</v>
      </c>
      <c r="AM251" s="66">
        <f t="shared" si="313"/>
        <v>19.712024</v>
      </c>
      <c r="AN251" s="66">
        <f t="shared" si="313"/>
        <v>9.8822550000000007</v>
      </c>
      <c r="AO251" s="66">
        <f t="shared" si="313"/>
        <v>2.6924250000000001</v>
      </c>
      <c r="AP251" s="66">
        <f t="shared" si="313"/>
        <v>4.8162999999999997E-2</v>
      </c>
      <c r="AQ251" s="66">
        <f t="shared" si="313"/>
        <v>7.9909080000000001</v>
      </c>
      <c r="AR251" s="66">
        <f t="shared" si="313"/>
        <v>0.137874</v>
      </c>
      <c r="AS251" s="66">
        <f t="shared" si="313"/>
        <v>0.31372499999999998</v>
      </c>
      <c r="AT251" s="66">
        <f t="shared" si="313"/>
        <v>4.0527369999999996</v>
      </c>
      <c r="AU251" s="66">
        <f t="shared" si="313"/>
        <v>21.203173</v>
      </c>
      <c r="AV251" s="66">
        <f t="shared" si="313"/>
        <v>43.844594999999998</v>
      </c>
      <c r="AW251" s="66">
        <f t="shared" si="313"/>
        <v>39.998370999999999</v>
      </c>
      <c r="AX251" s="66">
        <f t="shared" si="313"/>
        <v>53.213219000000002</v>
      </c>
      <c r="AY251" s="66">
        <f t="shared" si="313"/>
        <v>22.811556</v>
      </c>
      <c r="AZ251" s="66">
        <f>ROUND(((AZ49)*(1+AZ193+AZ194))/AZ47,6)+0.00001</f>
        <v>1.5719999999999998E-2</v>
      </c>
      <c r="BA251" s="66">
        <f t="shared" ref="BA251:DL251" si="314">ROUND(((BA49)*(1+BA193+BA194))/BA47,6)</f>
        <v>2.2165140000000001</v>
      </c>
      <c r="BB251" s="66">
        <f t="shared" si="314"/>
        <v>5.780761</v>
      </c>
      <c r="BC251" s="66">
        <f t="shared" si="314"/>
        <v>1.9428999999999998E-2</v>
      </c>
      <c r="BD251" s="66">
        <f t="shared" si="314"/>
        <v>2.4501179999999998</v>
      </c>
      <c r="BE251" s="66">
        <f t="shared" si="314"/>
        <v>7.651338</v>
      </c>
      <c r="BF251" s="66">
        <f t="shared" si="314"/>
        <v>0.54812099999999997</v>
      </c>
      <c r="BG251" s="66">
        <f t="shared" si="314"/>
        <v>27.221271999999999</v>
      </c>
      <c r="BH251" s="66">
        <f t="shared" si="314"/>
        <v>20.205110000000001</v>
      </c>
      <c r="BI251" s="66">
        <f t="shared" si="314"/>
        <v>27.428804</v>
      </c>
      <c r="BJ251" s="66">
        <f t="shared" si="314"/>
        <v>1.6936560000000001</v>
      </c>
      <c r="BK251" s="66">
        <f t="shared" si="314"/>
        <v>0.95710300000000004</v>
      </c>
      <c r="BL251" s="66">
        <f t="shared" si="314"/>
        <v>165.98406800000001</v>
      </c>
      <c r="BM251" s="66">
        <f t="shared" si="314"/>
        <v>37.014446</v>
      </c>
      <c r="BN251" s="66">
        <f t="shared" si="314"/>
        <v>3.7306810000000001</v>
      </c>
      <c r="BO251" s="66">
        <f t="shared" si="314"/>
        <v>6.4303660000000002</v>
      </c>
      <c r="BP251" s="66">
        <f t="shared" si="314"/>
        <v>15.340544</v>
      </c>
      <c r="BQ251" s="66">
        <f t="shared" si="314"/>
        <v>0.87552200000000002</v>
      </c>
      <c r="BR251" s="66">
        <f t="shared" si="314"/>
        <v>1.2244630000000001</v>
      </c>
      <c r="BS251" s="66">
        <f t="shared" si="314"/>
        <v>1.47418</v>
      </c>
      <c r="BT251" s="66">
        <f t="shared" si="314"/>
        <v>2.5934879999999998</v>
      </c>
      <c r="BU251" s="66">
        <f t="shared" si="314"/>
        <v>8.6365940000000005</v>
      </c>
      <c r="BV251" s="66">
        <f t="shared" si="314"/>
        <v>1.4528099999999999</v>
      </c>
      <c r="BW251" s="66">
        <f t="shared" si="314"/>
        <v>1.528297</v>
      </c>
      <c r="BX251" s="66">
        <f t="shared" si="314"/>
        <v>18.538563</v>
      </c>
      <c r="BY251" s="66">
        <f t="shared" si="314"/>
        <v>10.394788999999999</v>
      </c>
      <c r="BZ251" s="66">
        <f t="shared" si="314"/>
        <v>31.576948999999999</v>
      </c>
      <c r="CA251" s="66">
        <f t="shared" si="314"/>
        <v>9.176793</v>
      </c>
      <c r="CB251" s="66">
        <f t="shared" si="314"/>
        <v>9.3026999999999999E-2</v>
      </c>
      <c r="CC251" s="66">
        <f t="shared" si="314"/>
        <v>44.818739000000001</v>
      </c>
      <c r="CD251" s="66">
        <f t="shared" si="314"/>
        <v>55.264349000000003</v>
      </c>
      <c r="CE251" s="66">
        <f t="shared" si="314"/>
        <v>29.149435</v>
      </c>
      <c r="CF251" s="66">
        <f t="shared" si="314"/>
        <v>31.994416999999999</v>
      </c>
      <c r="CG251" s="66">
        <f t="shared" si="314"/>
        <v>42.372177999999998</v>
      </c>
      <c r="CH251" s="66">
        <f t="shared" si="314"/>
        <v>50.530217</v>
      </c>
      <c r="CI251" s="66">
        <f t="shared" si="314"/>
        <v>9.64818</v>
      </c>
      <c r="CJ251" s="66">
        <f t="shared" si="314"/>
        <v>3.9465159999999999</v>
      </c>
      <c r="CK251" s="66">
        <f t="shared" si="314"/>
        <v>0.71271700000000004</v>
      </c>
      <c r="CL251" s="66">
        <f t="shared" si="314"/>
        <v>4.4287210000000004</v>
      </c>
      <c r="CM251" s="66">
        <f t="shared" si="314"/>
        <v>3.7840120000000002</v>
      </c>
      <c r="CN251" s="66">
        <f t="shared" si="314"/>
        <v>0.27258700000000002</v>
      </c>
      <c r="CO251" s="66">
        <f t="shared" si="314"/>
        <v>0.41591800000000001</v>
      </c>
      <c r="CP251" s="66">
        <f t="shared" si="314"/>
        <v>2.283639</v>
      </c>
      <c r="CQ251" s="66">
        <f t="shared" si="314"/>
        <v>7.3678569999999999</v>
      </c>
      <c r="CR251" s="66">
        <f t="shared" si="314"/>
        <v>9.8941289999999995</v>
      </c>
      <c r="CS251" s="66">
        <f t="shared" si="314"/>
        <v>20.92858</v>
      </c>
      <c r="CT251" s="66">
        <f t="shared" si="314"/>
        <v>25.174354999999998</v>
      </c>
      <c r="CU251" s="66">
        <f t="shared" si="314"/>
        <v>58.129398999999999</v>
      </c>
      <c r="CV251" s="66">
        <f t="shared" si="314"/>
        <v>54.288390999999997</v>
      </c>
      <c r="CW251" s="66">
        <f t="shared" si="314"/>
        <v>13.62781</v>
      </c>
      <c r="CX251" s="66">
        <f t="shared" si="314"/>
        <v>12.786652999999999</v>
      </c>
      <c r="CY251" s="66">
        <f t="shared" si="314"/>
        <v>159.869619</v>
      </c>
      <c r="CZ251" s="66">
        <f t="shared" si="314"/>
        <v>4.7468640000000004</v>
      </c>
      <c r="DA251" s="66">
        <f t="shared" si="314"/>
        <v>24.489184000000002</v>
      </c>
      <c r="DB251" s="66">
        <f t="shared" si="314"/>
        <v>41.774968000000001</v>
      </c>
      <c r="DC251" s="66">
        <f t="shared" si="314"/>
        <v>16.096034</v>
      </c>
      <c r="DD251" s="66">
        <f t="shared" si="314"/>
        <v>2.7617319999999999</v>
      </c>
      <c r="DE251" s="66">
        <f t="shared" si="314"/>
        <v>3.547288</v>
      </c>
      <c r="DF251" s="66">
        <f t="shared" si="314"/>
        <v>0.525478</v>
      </c>
      <c r="DG251" s="66">
        <f t="shared" si="314"/>
        <v>20.219415999999999</v>
      </c>
      <c r="DH251" s="66">
        <f t="shared" si="314"/>
        <v>2.438653</v>
      </c>
      <c r="DI251" s="66">
        <f t="shared" si="314"/>
        <v>1.692442</v>
      </c>
      <c r="DJ251" s="66">
        <f t="shared" si="314"/>
        <v>16.675674999999998</v>
      </c>
      <c r="DK251" s="66">
        <f t="shared" si="314"/>
        <v>20.285150000000002</v>
      </c>
      <c r="DL251" s="66">
        <f t="shared" si="314"/>
        <v>1.7989569999999999</v>
      </c>
      <c r="DM251" s="66">
        <f t="shared" ref="DM251:FX251" si="315">ROUND(((DM49)*(1+DM193+DM194))/DM47,6)</f>
        <v>26.479527999999998</v>
      </c>
      <c r="DN251" s="66">
        <f t="shared" si="315"/>
        <v>4.0702230000000004</v>
      </c>
      <c r="DO251" s="66">
        <f t="shared" si="315"/>
        <v>3.509204</v>
      </c>
      <c r="DP251" s="66">
        <f t="shared" si="315"/>
        <v>49.181773</v>
      </c>
      <c r="DQ251" s="66">
        <f t="shared" si="315"/>
        <v>3.2844730000000002</v>
      </c>
      <c r="DR251" s="66">
        <f t="shared" si="315"/>
        <v>13.845324</v>
      </c>
      <c r="DS251" s="66">
        <f t="shared" si="315"/>
        <v>26.631765000000001</v>
      </c>
      <c r="DT251" s="66">
        <f t="shared" si="315"/>
        <v>95.450335999999993</v>
      </c>
      <c r="DU251" s="66">
        <f t="shared" si="315"/>
        <v>39.150942000000001</v>
      </c>
      <c r="DV251" s="66">
        <f t="shared" si="315"/>
        <v>132.63660400000001</v>
      </c>
      <c r="DW251" s="66">
        <f t="shared" si="315"/>
        <v>52.183545000000002</v>
      </c>
      <c r="DX251" s="66">
        <f t="shared" si="315"/>
        <v>15.754122000000001</v>
      </c>
      <c r="DY251" s="66">
        <f t="shared" si="315"/>
        <v>9.0849410000000006</v>
      </c>
      <c r="DZ251" s="66">
        <f t="shared" si="315"/>
        <v>6.1302430000000001</v>
      </c>
      <c r="EA251" s="66">
        <f t="shared" si="315"/>
        <v>3.070182</v>
      </c>
      <c r="EB251" s="66">
        <f t="shared" si="315"/>
        <v>12.458135</v>
      </c>
      <c r="EC251" s="66">
        <f t="shared" si="315"/>
        <v>28.913658999999999</v>
      </c>
      <c r="ED251" s="66">
        <f t="shared" si="315"/>
        <v>0.312857</v>
      </c>
      <c r="EE251" s="66">
        <f t="shared" si="315"/>
        <v>61.115524000000001</v>
      </c>
      <c r="EF251" s="66">
        <f t="shared" si="315"/>
        <v>11.513636</v>
      </c>
      <c r="EG251" s="66">
        <f t="shared" si="315"/>
        <v>41.228158999999998</v>
      </c>
      <c r="EH251" s="66">
        <f t="shared" si="315"/>
        <v>73.726439999999997</v>
      </c>
      <c r="EI251" s="66">
        <f t="shared" si="315"/>
        <v>0.91788700000000001</v>
      </c>
      <c r="EJ251" s="66">
        <f t="shared" si="315"/>
        <v>1.3323879999999999</v>
      </c>
      <c r="EK251" s="66">
        <f t="shared" si="315"/>
        <v>1.7075130000000001</v>
      </c>
      <c r="EL251" s="66">
        <f t="shared" si="315"/>
        <v>3.3377249999999998</v>
      </c>
      <c r="EM251" s="66">
        <f t="shared" si="315"/>
        <v>10.709998000000001</v>
      </c>
      <c r="EN251" s="66">
        <f t="shared" si="315"/>
        <v>16.927092999999999</v>
      </c>
      <c r="EO251" s="66">
        <f t="shared" si="315"/>
        <v>25.532651999999999</v>
      </c>
      <c r="EP251" s="66">
        <f t="shared" si="315"/>
        <v>7.9553130000000003</v>
      </c>
      <c r="EQ251" s="66">
        <f t="shared" si="315"/>
        <v>8.9789999999999991E-3</v>
      </c>
      <c r="ER251" s="66">
        <f t="shared" si="315"/>
        <v>11.393367</v>
      </c>
      <c r="ES251" s="66">
        <f t="shared" si="315"/>
        <v>45.087173999999997</v>
      </c>
      <c r="ET251" s="66">
        <f t="shared" si="315"/>
        <v>44.277907999999996</v>
      </c>
      <c r="EU251" s="66">
        <f t="shared" si="315"/>
        <v>28.242107000000001</v>
      </c>
      <c r="EV251" s="66">
        <f t="shared" si="315"/>
        <v>22.059218999999999</v>
      </c>
      <c r="EW251" s="66">
        <f t="shared" si="315"/>
        <v>1.1911769999999999</v>
      </c>
      <c r="EX251" s="66">
        <f t="shared" si="315"/>
        <v>21.450683999999999</v>
      </c>
      <c r="EY251" s="66">
        <f t="shared" si="315"/>
        <v>31.140917999999999</v>
      </c>
      <c r="EZ251" s="66">
        <f t="shared" si="315"/>
        <v>39.897965999999997</v>
      </c>
      <c r="FA251" s="66">
        <f t="shared" si="315"/>
        <v>0.44597399999999998</v>
      </c>
      <c r="FB251" s="66">
        <f t="shared" si="315"/>
        <v>2.3237969999999999</v>
      </c>
      <c r="FC251" s="66">
        <f t="shared" si="315"/>
        <v>3.1969180000000001</v>
      </c>
      <c r="FD251" s="66">
        <f t="shared" si="315"/>
        <v>23.652946</v>
      </c>
      <c r="FE251" s="66">
        <f t="shared" si="315"/>
        <v>29.478711000000001</v>
      </c>
      <c r="FF251" s="66">
        <f t="shared" si="315"/>
        <v>51.676875000000003</v>
      </c>
      <c r="FG251" s="66">
        <f t="shared" si="315"/>
        <v>79.15522</v>
      </c>
      <c r="FH251" s="66">
        <f t="shared" si="315"/>
        <v>21.342637</v>
      </c>
      <c r="FI251" s="66">
        <f t="shared" si="315"/>
        <v>0.63043000000000005</v>
      </c>
      <c r="FJ251" s="66">
        <f t="shared" si="315"/>
        <v>1.3234919999999999</v>
      </c>
      <c r="FK251" s="66">
        <f t="shared" si="315"/>
        <v>0.63767200000000002</v>
      </c>
      <c r="FL251" s="66">
        <f t="shared" si="315"/>
        <v>0.62068599999999996</v>
      </c>
      <c r="FM251" s="66">
        <f t="shared" si="315"/>
        <v>1.5367299999999999</v>
      </c>
      <c r="FN251" s="66">
        <f t="shared" si="315"/>
        <v>0.44963500000000001</v>
      </c>
      <c r="FO251" s="66">
        <f t="shared" si="315"/>
        <v>0.33537</v>
      </c>
      <c r="FP251" s="66">
        <f t="shared" si="315"/>
        <v>0.55456399999999995</v>
      </c>
      <c r="FQ251" s="66">
        <f t="shared" si="315"/>
        <v>4.9164490000000001</v>
      </c>
      <c r="FR251" s="66">
        <f t="shared" si="315"/>
        <v>9.5166749999999993</v>
      </c>
      <c r="FS251" s="66">
        <f t="shared" si="315"/>
        <v>1.398895</v>
      </c>
      <c r="FT251" s="46">
        <f t="shared" si="315"/>
        <v>1.350206</v>
      </c>
      <c r="FU251" s="66">
        <f t="shared" si="315"/>
        <v>9.0343020000000003</v>
      </c>
      <c r="FV251" s="66">
        <f t="shared" si="315"/>
        <v>10.122826</v>
      </c>
      <c r="FW251" s="66">
        <f t="shared" si="315"/>
        <v>54.718673000000003</v>
      </c>
      <c r="FX251" s="66">
        <f t="shared" si="315"/>
        <v>57.463104000000001</v>
      </c>
      <c r="FY251" s="66"/>
      <c r="FZ251" s="66"/>
      <c r="GA251" s="66"/>
      <c r="GB251" s="66"/>
      <c r="GC251" s="66"/>
      <c r="GD251" s="66"/>
      <c r="GE251" s="142"/>
      <c r="GF251" s="142"/>
      <c r="GG251" s="4"/>
      <c r="GH251" s="4"/>
      <c r="GI251" s="4"/>
      <c r="GJ251" s="4"/>
      <c r="GK251" s="4"/>
      <c r="GL251" s="4"/>
      <c r="GM251" s="4"/>
    </row>
    <row r="252" spans="1:195" x14ac:dyDescent="0.25">
      <c r="A252" s="6"/>
      <c r="B252" s="13" t="s">
        <v>621</v>
      </c>
      <c r="C252" s="66"/>
      <c r="D252" s="66"/>
      <c r="E252" s="66"/>
      <c r="F252" s="66"/>
      <c r="G252" s="66"/>
      <c r="H252" s="66"/>
      <c r="I252" s="66"/>
      <c r="J252" s="66"/>
      <c r="K252" s="66"/>
      <c r="L252" s="66"/>
      <c r="M252" s="66"/>
      <c r="N252" s="66"/>
      <c r="O252" s="66"/>
      <c r="P252" s="66"/>
      <c r="Q252" s="66"/>
      <c r="R252" s="66"/>
      <c r="S252" s="66"/>
      <c r="T252" s="66"/>
      <c r="U252" s="66"/>
      <c r="V252" s="66"/>
      <c r="W252" s="4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c r="BL252" s="66"/>
      <c r="BM252" s="66"/>
      <c r="BN252" s="66"/>
      <c r="BO252" s="66"/>
      <c r="BP252" s="66"/>
      <c r="BQ252" s="66"/>
      <c r="BR252" s="66"/>
      <c r="BS252" s="66"/>
      <c r="BT252" s="66"/>
      <c r="BU252" s="66"/>
      <c r="BV252" s="66"/>
      <c r="BW252" s="66"/>
      <c r="BX252" s="66"/>
      <c r="BY252" s="66"/>
      <c r="BZ252" s="66"/>
      <c r="CA252" s="66"/>
      <c r="CB252" s="66"/>
      <c r="CC252" s="66"/>
      <c r="CD252" s="66"/>
      <c r="CE252" s="66"/>
      <c r="CF252" s="66"/>
      <c r="CG252" s="66"/>
      <c r="CH252" s="66"/>
      <c r="CI252" s="66"/>
      <c r="CJ252" s="66"/>
      <c r="CK252" s="66"/>
      <c r="CL252" s="66"/>
      <c r="CM252" s="66"/>
      <c r="CN252" s="66"/>
      <c r="CO252" s="66"/>
      <c r="CP252" s="66"/>
      <c r="CQ252" s="66"/>
      <c r="CR252" s="66"/>
      <c r="CS252" s="66"/>
      <c r="CT252" s="66"/>
      <c r="CU252" s="66"/>
      <c r="CV252" s="66"/>
      <c r="CW252" s="66"/>
      <c r="CX252" s="66"/>
      <c r="CY252" s="66"/>
      <c r="CZ252" s="66"/>
      <c r="DA252" s="66"/>
      <c r="DB252" s="66"/>
      <c r="DC252" s="66"/>
      <c r="DD252" s="66"/>
      <c r="DE252" s="66"/>
      <c r="DF252" s="66"/>
      <c r="DG252" s="66"/>
      <c r="DH252" s="66"/>
      <c r="DI252" s="66"/>
      <c r="DJ252" s="66"/>
      <c r="DK252" s="66"/>
      <c r="DL252" s="66"/>
      <c r="DM252" s="66"/>
      <c r="DN252" s="66"/>
      <c r="DO252" s="66"/>
      <c r="DP252" s="66"/>
      <c r="DQ252" s="66"/>
      <c r="DR252" s="66"/>
      <c r="DS252" s="66"/>
      <c r="DT252" s="66"/>
      <c r="DU252" s="66"/>
      <c r="DV252" s="66"/>
      <c r="DW252" s="66"/>
      <c r="DX252" s="66"/>
      <c r="DY252" s="66"/>
      <c r="DZ252" s="66"/>
      <c r="EA252" s="66"/>
      <c r="EB252" s="66"/>
      <c r="EC252" s="66"/>
      <c r="ED252" s="66"/>
      <c r="EE252" s="66"/>
      <c r="EF252" s="66"/>
      <c r="EG252" s="66"/>
      <c r="EH252" s="66"/>
      <c r="EI252" s="66"/>
      <c r="EJ252" s="66"/>
      <c r="EK252" s="66"/>
      <c r="EL252" s="66"/>
      <c r="EM252" s="66"/>
      <c r="EN252" s="66"/>
      <c r="EO252" s="66"/>
      <c r="EP252" s="66"/>
      <c r="EQ252" s="66"/>
      <c r="ER252" s="66"/>
      <c r="ES252" s="66"/>
      <c r="ET252" s="66"/>
      <c r="EU252" s="66"/>
      <c r="EV252" s="66"/>
      <c r="EW252" s="66"/>
      <c r="EX252" s="66"/>
      <c r="EY252" s="66"/>
      <c r="EZ252" s="66"/>
      <c r="FA252" s="66"/>
      <c r="FB252" s="66"/>
      <c r="FC252" s="66"/>
      <c r="FD252" s="66"/>
      <c r="FE252" s="66"/>
      <c r="FF252" s="66"/>
      <c r="FG252" s="66"/>
      <c r="FH252" s="66"/>
      <c r="FI252" s="66"/>
      <c r="FJ252" s="66"/>
      <c r="FK252" s="66"/>
      <c r="FL252" s="66"/>
      <c r="FM252" s="66"/>
      <c r="FN252" s="66"/>
      <c r="FO252" s="66"/>
      <c r="FP252" s="66"/>
      <c r="FQ252" s="66"/>
      <c r="FR252" s="66"/>
      <c r="FS252" s="66"/>
      <c r="FT252" s="46"/>
      <c r="FU252" s="66"/>
      <c r="FV252" s="66"/>
      <c r="FW252" s="66"/>
      <c r="FX252" s="66"/>
      <c r="FY252" s="66"/>
      <c r="FZ252" s="66"/>
      <c r="GA252" s="48"/>
      <c r="GB252" s="66"/>
      <c r="GC252" s="66"/>
      <c r="GD252" s="66"/>
      <c r="GE252" s="142"/>
      <c r="GF252" s="142"/>
      <c r="GG252" s="4"/>
      <c r="GH252" s="4"/>
      <c r="GI252" s="4"/>
      <c r="GJ252" s="4"/>
      <c r="GK252" s="4"/>
      <c r="GL252" s="4"/>
      <c r="GM252" s="4"/>
    </row>
    <row r="253" spans="1:195" x14ac:dyDescent="0.25">
      <c r="A253" s="6"/>
      <c r="B253" s="13" t="s">
        <v>622</v>
      </c>
      <c r="C253" s="66"/>
      <c r="D253" s="66"/>
      <c r="E253" s="66"/>
      <c r="F253" s="66"/>
      <c r="G253" s="66"/>
      <c r="H253" s="66"/>
      <c r="I253" s="66"/>
      <c r="J253" s="66"/>
      <c r="K253" s="66"/>
      <c r="L253" s="66"/>
      <c r="M253" s="66"/>
      <c r="N253" s="66"/>
      <c r="O253" s="66"/>
      <c r="P253" s="66"/>
      <c r="Q253" s="66"/>
      <c r="R253" s="66"/>
      <c r="S253" s="66"/>
      <c r="T253" s="66"/>
      <c r="U253" s="66"/>
      <c r="V253" s="66"/>
      <c r="W253" s="4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c r="BL253" s="66"/>
      <c r="BM253" s="66"/>
      <c r="BN253" s="66"/>
      <c r="BO253" s="66"/>
      <c r="BP253" s="66"/>
      <c r="BQ253" s="66"/>
      <c r="BR253" s="66"/>
      <c r="BS253" s="66"/>
      <c r="BT253" s="66"/>
      <c r="BU253" s="66"/>
      <c r="BV253" s="66"/>
      <c r="BW253" s="66"/>
      <c r="BX253" s="66"/>
      <c r="BY253" s="66"/>
      <c r="BZ253" s="66"/>
      <c r="CA253" s="66"/>
      <c r="CB253" s="66"/>
      <c r="CC253" s="66"/>
      <c r="CD253" s="66"/>
      <c r="CE253" s="66"/>
      <c r="CF253" s="66"/>
      <c r="CG253" s="66"/>
      <c r="CH253" s="66"/>
      <c r="CI253" s="66"/>
      <c r="CJ253" s="66"/>
      <c r="CK253" s="66"/>
      <c r="CL253" s="66"/>
      <c r="CM253" s="66"/>
      <c r="CN253" s="66"/>
      <c r="CO253" s="66"/>
      <c r="CP253" s="66"/>
      <c r="CQ253" s="66"/>
      <c r="CR253" s="66"/>
      <c r="CS253" s="66"/>
      <c r="CT253" s="66"/>
      <c r="CU253" s="66"/>
      <c r="CV253" s="66"/>
      <c r="CW253" s="66"/>
      <c r="CX253" s="66"/>
      <c r="CY253" s="66"/>
      <c r="CZ253" s="66"/>
      <c r="DA253" s="66"/>
      <c r="DB253" s="66"/>
      <c r="DC253" s="66"/>
      <c r="DD253" s="66"/>
      <c r="DE253" s="66"/>
      <c r="DF253" s="66"/>
      <c r="DG253" s="66"/>
      <c r="DH253" s="66"/>
      <c r="DI253" s="66"/>
      <c r="DJ253" s="66"/>
      <c r="DK253" s="66"/>
      <c r="DL253" s="66"/>
      <c r="DM253" s="66"/>
      <c r="DN253" s="66"/>
      <c r="DO253" s="66"/>
      <c r="DP253" s="66"/>
      <c r="DQ253" s="66"/>
      <c r="DR253" s="66"/>
      <c r="DS253" s="66"/>
      <c r="DT253" s="66"/>
      <c r="DU253" s="66"/>
      <c r="DV253" s="66"/>
      <c r="DW253" s="66"/>
      <c r="DX253" s="66"/>
      <c r="DY253" s="66"/>
      <c r="DZ253" s="66"/>
      <c r="EA253" s="66"/>
      <c r="EB253" s="66"/>
      <c r="EC253" s="66"/>
      <c r="ED253" s="66"/>
      <c r="EE253" s="66"/>
      <c r="EF253" s="66"/>
      <c r="EG253" s="66"/>
      <c r="EH253" s="66"/>
      <c r="EI253" s="66"/>
      <c r="EJ253" s="66"/>
      <c r="EK253" s="66"/>
      <c r="EL253" s="66"/>
      <c r="EM253" s="66"/>
      <c r="EN253" s="66"/>
      <c r="EO253" s="66"/>
      <c r="EP253" s="66"/>
      <c r="EQ253" s="66"/>
      <c r="ER253" s="66"/>
      <c r="ES253" s="66"/>
      <c r="ET253" s="66"/>
      <c r="EU253" s="66"/>
      <c r="EV253" s="66"/>
      <c r="EW253" s="66"/>
      <c r="EX253" s="66"/>
      <c r="EY253" s="66"/>
      <c r="EZ253" s="66"/>
      <c r="FA253" s="66"/>
      <c r="FB253" s="66"/>
      <c r="FC253" s="66"/>
      <c r="FD253" s="66"/>
      <c r="FE253" s="66"/>
      <c r="FF253" s="66"/>
      <c r="FG253" s="66"/>
      <c r="FH253" s="66"/>
      <c r="FI253" s="66"/>
      <c r="FJ253" s="66"/>
      <c r="FK253" s="66"/>
      <c r="FL253" s="66"/>
      <c r="FM253" s="66"/>
      <c r="FN253" s="66"/>
      <c r="FO253" s="66"/>
      <c r="FP253" s="66"/>
      <c r="FQ253" s="66"/>
      <c r="FR253" s="66"/>
      <c r="FS253" s="66"/>
      <c r="FT253" s="46"/>
      <c r="FU253" s="66"/>
      <c r="FV253" s="66"/>
      <c r="FW253" s="66"/>
      <c r="FX253" s="66"/>
      <c r="FY253" s="66"/>
      <c r="FZ253" s="66"/>
      <c r="GA253" s="48"/>
      <c r="GB253" s="66"/>
      <c r="GC253" s="66"/>
      <c r="GD253" s="66"/>
      <c r="GE253" s="142"/>
      <c r="GF253" s="142"/>
      <c r="GG253" s="4"/>
      <c r="GH253" s="4"/>
      <c r="GI253" s="4"/>
      <c r="GJ253" s="4"/>
      <c r="GK253" s="4"/>
      <c r="GL253" s="4"/>
      <c r="GM253" s="4"/>
    </row>
    <row r="254" spans="1:195" x14ac:dyDescent="0.25">
      <c r="A254" s="2" t="s">
        <v>623</v>
      </c>
      <c r="B254" s="13" t="s">
        <v>624</v>
      </c>
      <c r="C254" s="66">
        <f t="shared" ref="C254:BN254" si="316">MIN(C246,C248,C251)</f>
        <v>2.6079999999999999E-2</v>
      </c>
      <c r="D254" s="66">
        <f t="shared" si="316"/>
        <v>2.7E-2</v>
      </c>
      <c r="E254" s="66">
        <f t="shared" si="316"/>
        <v>2.4687999999999998E-2</v>
      </c>
      <c r="F254" s="66">
        <f t="shared" si="316"/>
        <v>2.6262000000000001E-2</v>
      </c>
      <c r="G254" s="66">
        <f t="shared" si="316"/>
        <v>2.2284999999999999E-2</v>
      </c>
      <c r="H254" s="66">
        <f t="shared" si="316"/>
        <v>2.7E-2</v>
      </c>
      <c r="I254" s="66">
        <f t="shared" si="316"/>
        <v>2.7E-2</v>
      </c>
      <c r="J254" s="66">
        <f t="shared" si="316"/>
        <v>2.7E-2</v>
      </c>
      <c r="K254" s="66">
        <f t="shared" si="316"/>
        <v>2.7E-2</v>
      </c>
      <c r="L254" s="66">
        <f t="shared" si="316"/>
        <v>2.1895000000000001E-2</v>
      </c>
      <c r="M254" s="66">
        <f t="shared" si="316"/>
        <v>2.0947E-2</v>
      </c>
      <c r="N254" s="66">
        <f t="shared" si="316"/>
        <v>1.8756000000000002E-2</v>
      </c>
      <c r="O254" s="66">
        <f t="shared" si="316"/>
        <v>2.5353000000000001E-2</v>
      </c>
      <c r="P254" s="66">
        <f t="shared" si="316"/>
        <v>2.7E-2</v>
      </c>
      <c r="Q254" s="66">
        <f t="shared" si="316"/>
        <v>2.6010000000000002E-2</v>
      </c>
      <c r="R254" s="66">
        <f t="shared" si="316"/>
        <v>2.3909E-2</v>
      </c>
      <c r="S254" s="66">
        <f t="shared" si="316"/>
        <v>2.1013999999999998E-2</v>
      </c>
      <c r="T254" s="66">
        <f t="shared" si="316"/>
        <v>1.9300999999999999E-2</v>
      </c>
      <c r="U254" s="66">
        <f t="shared" si="316"/>
        <v>1.8800999999999998E-2</v>
      </c>
      <c r="V254" s="66">
        <f t="shared" si="316"/>
        <v>2.7E-2</v>
      </c>
      <c r="W254" s="46">
        <f t="shared" si="316"/>
        <v>2.7E-2</v>
      </c>
      <c r="X254" s="66">
        <f t="shared" si="316"/>
        <v>1.0756E-2</v>
      </c>
      <c r="Y254" s="66">
        <f t="shared" si="316"/>
        <v>1.9498000000000001E-2</v>
      </c>
      <c r="Z254" s="66">
        <f t="shared" si="316"/>
        <v>1.8914999999999998E-2</v>
      </c>
      <c r="AA254" s="66">
        <f t="shared" si="316"/>
        <v>2.4995E-2</v>
      </c>
      <c r="AB254" s="66">
        <f t="shared" si="316"/>
        <v>2.5023E-2</v>
      </c>
      <c r="AC254" s="66">
        <f t="shared" si="316"/>
        <v>1.5982E-2</v>
      </c>
      <c r="AD254" s="66">
        <f t="shared" si="316"/>
        <v>1.4692999999999999E-2</v>
      </c>
      <c r="AE254" s="66">
        <f t="shared" si="316"/>
        <v>7.8139999999999998E-3</v>
      </c>
      <c r="AF254" s="66">
        <f t="shared" si="316"/>
        <v>6.6740000000000002E-3</v>
      </c>
      <c r="AG254" s="66">
        <f t="shared" si="316"/>
        <v>1.2480999999999999E-2</v>
      </c>
      <c r="AH254" s="66">
        <f t="shared" si="316"/>
        <v>1.7123000000000003E-2</v>
      </c>
      <c r="AI254" s="66">
        <f t="shared" si="316"/>
        <v>2.7E-2</v>
      </c>
      <c r="AJ254" s="66">
        <f t="shared" si="316"/>
        <v>1.8787999999999999E-2</v>
      </c>
      <c r="AK254" s="66">
        <f t="shared" si="316"/>
        <v>1.6280000000000003E-2</v>
      </c>
      <c r="AL254" s="66">
        <f t="shared" si="316"/>
        <v>2.7E-2</v>
      </c>
      <c r="AM254" s="66">
        <f t="shared" si="316"/>
        <v>1.6449000000000002E-2</v>
      </c>
      <c r="AN254" s="66">
        <f t="shared" si="316"/>
        <v>2.2903E-2</v>
      </c>
      <c r="AO254" s="66">
        <f t="shared" si="316"/>
        <v>2.2655999999999999E-2</v>
      </c>
      <c r="AP254" s="66">
        <f t="shared" si="316"/>
        <v>2.5541000000000001E-2</v>
      </c>
      <c r="AQ254" s="66">
        <f t="shared" si="316"/>
        <v>1.5559E-2</v>
      </c>
      <c r="AR254" s="66">
        <f t="shared" si="316"/>
        <v>2.5440000000000001E-2</v>
      </c>
      <c r="AS254" s="66">
        <f t="shared" si="316"/>
        <v>1.1618E-2</v>
      </c>
      <c r="AT254" s="66">
        <f t="shared" si="316"/>
        <v>2.6713999999999998E-2</v>
      </c>
      <c r="AU254" s="66">
        <f t="shared" si="316"/>
        <v>1.9188E-2</v>
      </c>
      <c r="AV254" s="66">
        <f t="shared" si="316"/>
        <v>2.5359000000000003E-2</v>
      </c>
      <c r="AW254" s="66">
        <f t="shared" si="316"/>
        <v>2.0596E-2</v>
      </c>
      <c r="AX254" s="66">
        <f t="shared" si="316"/>
        <v>1.6797999999999997E-2</v>
      </c>
      <c r="AY254" s="66">
        <f t="shared" si="316"/>
        <v>2.7E-2</v>
      </c>
      <c r="AZ254" s="66">
        <f t="shared" si="316"/>
        <v>1.5719999999999998E-2</v>
      </c>
      <c r="BA254" s="66">
        <f t="shared" si="316"/>
        <v>2.1893999999999997E-2</v>
      </c>
      <c r="BB254" s="66">
        <f t="shared" si="316"/>
        <v>1.9684E-2</v>
      </c>
      <c r="BC254" s="66">
        <f t="shared" si="316"/>
        <v>1.9428999999999998E-2</v>
      </c>
      <c r="BD254" s="66">
        <f t="shared" si="316"/>
        <v>2.7E-2</v>
      </c>
      <c r="BE254" s="66">
        <f t="shared" si="316"/>
        <v>2.2815999999999999E-2</v>
      </c>
      <c r="BF254" s="66">
        <f t="shared" si="316"/>
        <v>2.6952E-2</v>
      </c>
      <c r="BG254" s="66">
        <f t="shared" si="316"/>
        <v>2.7E-2</v>
      </c>
      <c r="BH254" s="66">
        <f t="shared" si="316"/>
        <v>2.1419000000000001E-2</v>
      </c>
      <c r="BI254" s="66">
        <f t="shared" si="316"/>
        <v>8.4329999999999995E-3</v>
      </c>
      <c r="BJ254" s="66">
        <f t="shared" si="316"/>
        <v>2.3164000000000001E-2</v>
      </c>
      <c r="BK254" s="66">
        <f t="shared" si="316"/>
        <v>2.4458999999999998E-2</v>
      </c>
      <c r="BL254" s="66">
        <f t="shared" si="316"/>
        <v>2.7E-2</v>
      </c>
      <c r="BM254" s="66">
        <f t="shared" si="316"/>
        <v>2.0833999999999998E-2</v>
      </c>
      <c r="BN254" s="66">
        <f t="shared" si="316"/>
        <v>2.7E-2</v>
      </c>
      <c r="BO254" s="66">
        <f t="shared" ref="BO254:DZ254" si="317">MIN(BO246,BO248,BO251)</f>
        <v>1.5203E-2</v>
      </c>
      <c r="BP254" s="66">
        <f t="shared" si="317"/>
        <v>2.1702000000000003E-2</v>
      </c>
      <c r="BQ254" s="66">
        <f t="shared" si="317"/>
        <v>2.1759000000000001E-2</v>
      </c>
      <c r="BR254" s="66">
        <f t="shared" si="317"/>
        <v>4.7000000000000002E-3</v>
      </c>
      <c r="BS254" s="66">
        <f t="shared" si="317"/>
        <v>2.2309999999999999E-3</v>
      </c>
      <c r="BT254" s="66">
        <f t="shared" si="317"/>
        <v>4.0750000000000005E-3</v>
      </c>
      <c r="BU254" s="66">
        <f t="shared" si="317"/>
        <v>1.3811E-2</v>
      </c>
      <c r="BV254" s="66">
        <f t="shared" si="317"/>
        <v>1.1775000000000001E-2</v>
      </c>
      <c r="BW254" s="66">
        <f t="shared" si="317"/>
        <v>1.55E-2</v>
      </c>
      <c r="BX254" s="66">
        <f t="shared" si="317"/>
        <v>1.6598999999999999E-2</v>
      </c>
      <c r="BY254" s="66">
        <f t="shared" si="317"/>
        <v>2.3781E-2</v>
      </c>
      <c r="BZ254" s="66">
        <f t="shared" si="317"/>
        <v>2.6312000000000002E-2</v>
      </c>
      <c r="CA254" s="66">
        <f t="shared" si="317"/>
        <v>2.2440000000000002E-2</v>
      </c>
      <c r="CB254" s="66">
        <f t="shared" si="317"/>
        <v>2.6251999999999998E-2</v>
      </c>
      <c r="CC254" s="66">
        <f t="shared" si="317"/>
        <v>2.2199E-2</v>
      </c>
      <c r="CD254" s="66">
        <f t="shared" si="317"/>
        <v>1.9519999999999999E-2</v>
      </c>
      <c r="CE254" s="66">
        <f t="shared" si="317"/>
        <v>2.7E-2</v>
      </c>
      <c r="CF254" s="66">
        <f t="shared" si="317"/>
        <v>2.2463E-2</v>
      </c>
      <c r="CG254" s="66">
        <f t="shared" si="317"/>
        <v>2.7E-2</v>
      </c>
      <c r="CH254" s="66">
        <f t="shared" si="317"/>
        <v>2.2187999999999999E-2</v>
      </c>
      <c r="CI254" s="66">
        <f t="shared" si="317"/>
        <v>2.418E-2</v>
      </c>
      <c r="CJ254" s="66">
        <f t="shared" si="317"/>
        <v>2.3469E-2</v>
      </c>
      <c r="CK254" s="66">
        <f t="shared" si="317"/>
        <v>6.6010000000000001E-3</v>
      </c>
      <c r="CL254" s="66">
        <f t="shared" si="317"/>
        <v>8.2289999999999985E-3</v>
      </c>
      <c r="CM254" s="66">
        <f t="shared" si="317"/>
        <v>2.274E-3</v>
      </c>
      <c r="CN254" s="66">
        <f t="shared" si="317"/>
        <v>2.7E-2</v>
      </c>
      <c r="CO254" s="66">
        <f t="shared" si="317"/>
        <v>2.2359999999999998E-2</v>
      </c>
      <c r="CP254" s="66">
        <f t="shared" si="317"/>
        <v>2.0548999999999998E-2</v>
      </c>
      <c r="CQ254" s="66">
        <f t="shared" si="317"/>
        <v>1.2426999999999999E-2</v>
      </c>
      <c r="CR254" s="66">
        <f t="shared" si="317"/>
        <v>1.6799999999999999E-3</v>
      </c>
      <c r="CS254" s="66">
        <f t="shared" si="317"/>
        <v>2.2658000000000001E-2</v>
      </c>
      <c r="CT254" s="66">
        <f t="shared" si="317"/>
        <v>8.5199999999999998E-3</v>
      </c>
      <c r="CU254" s="66">
        <f t="shared" si="317"/>
        <v>1.9615999999999998E-2</v>
      </c>
      <c r="CV254" s="66">
        <f t="shared" si="317"/>
        <v>1.0978999999999999E-2</v>
      </c>
      <c r="CW254" s="66">
        <f t="shared" si="317"/>
        <v>1.7086999999999998E-2</v>
      </c>
      <c r="CX254" s="66">
        <f t="shared" si="317"/>
        <v>2.1824000000000003E-2</v>
      </c>
      <c r="CY254" s="66">
        <f t="shared" si="317"/>
        <v>2.7E-2</v>
      </c>
      <c r="CZ254" s="66">
        <f t="shared" si="317"/>
        <v>2.6651000000000001E-2</v>
      </c>
      <c r="DA254" s="66">
        <f t="shared" si="317"/>
        <v>2.7E-2</v>
      </c>
      <c r="DB254" s="66">
        <f t="shared" si="317"/>
        <v>2.7E-2</v>
      </c>
      <c r="DC254" s="66">
        <f t="shared" si="317"/>
        <v>1.7417999999999999E-2</v>
      </c>
      <c r="DD254" s="66">
        <f t="shared" si="317"/>
        <v>3.4300000000000003E-3</v>
      </c>
      <c r="DE254" s="66">
        <f t="shared" si="317"/>
        <v>1.145E-2</v>
      </c>
      <c r="DF254" s="66">
        <f t="shared" si="317"/>
        <v>2.4213999999999999E-2</v>
      </c>
      <c r="DG254" s="66">
        <f t="shared" si="317"/>
        <v>2.0452999999999999E-2</v>
      </c>
      <c r="DH254" s="66">
        <f t="shared" si="317"/>
        <v>2.0516E-2</v>
      </c>
      <c r="DI254" s="66">
        <f t="shared" si="317"/>
        <v>1.8844999999999997E-2</v>
      </c>
      <c r="DJ254" s="66">
        <f t="shared" si="317"/>
        <v>2.0882999999999999E-2</v>
      </c>
      <c r="DK254" s="66">
        <f t="shared" si="317"/>
        <v>1.5657999999999998E-2</v>
      </c>
      <c r="DL254" s="66">
        <f t="shared" si="317"/>
        <v>2.1967E-2</v>
      </c>
      <c r="DM254" s="66">
        <f t="shared" si="317"/>
        <v>1.9899E-2</v>
      </c>
      <c r="DN254" s="66">
        <f t="shared" si="317"/>
        <v>2.7E-2</v>
      </c>
      <c r="DO254" s="66">
        <f t="shared" si="317"/>
        <v>2.7E-2</v>
      </c>
      <c r="DP254" s="66">
        <f t="shared" si="317"/>
        <v>2.7E-2</v>
      </c>
      <c r="DQ254" s="66">
        <f t="shared" si="317"/>
        <v>2.1048999999999998E-2</v>
      </c>
      <c r="DR254" s="66">
        <f t="shared" si="317"/>
        <v>2.4417000000000001E-2</v>
      </c>
      <c r="DS254" s="66">
        <f t="shared" si="317"/>
        <v>2.5923999999999999E-2</v>
      </c>
      <c r="DT254" s="66">
        <f t="shared" si="317"/>
        <v>2.1728999999999998E-2</v>
      </c>
      <c r="DU254" s="66">
        <f t="shared" si="317"/>
        <v>2.7E-2</v>
      </c>
      <c r="DV254" s="66">
        <f t="shared" si="317"/>
        <v>2.7E-2</v>
      </c>
      <c r="DW254" s="66">
        <f t="shared" si="317"/>
        <v>2.1996999999999999E-2</v>
      </c>
      <c r="DX254" s="66">
        <f t="shared" si="317"/>
        <v>1.8931E-2</v>
      </c>
      <c r="DY254" s="66">
        <f t="shared" si="317"/>
        <v>1.2928E-2</v>
      </c>
      <c r="DZ254" s="66">
        <f t="shared" si="317"/>
        <v>1.7662000000000001E-2</v>
      </c>
      <c r="EA254" s="66">
        <f t="shared" ref="EA254:FX254" si="318">MIN(EA246,EA248,EA251)</f>
        <v>1.2173E-2</v>
      </c>
      <c r="EB254" s="66">
        <f t="shared" si="318"/>
        <v>2.7E-2</v>
      </c>
      <c r="EC254" s="66">
        <f t="shared" si="318"/>
        <v>2.6620999999999999E-2</v>
      </c>
      <c r="ED254" s="66">
        <f t="shared" si="318"/>
        <v>4.4120000000000001E-3</v>
      </c>
      <c r="EE254" s="66">
        <f t="shared" si="318"/>
        <v>2.7E-2</v>
      </c>
      <c r="EF254" s="66">
        <f t="shared" si="318"/>
        <v>1.9594999999999998E-2</v>
      </c>
      <c r="EG254" s="66">
        <f t="shared" si="318"/>
        <v>2.6536000000000001E-2</v>
      </c>
      <c r="EH254" s="66">
        <f t="shared" si="318"/>
        <v>2.5053000000000002E-2</v>
      </c>
      <c r="EI254" s="66">
        <f t="shared" si="318"/>
        <v>2.7E-2</v>
      </c>
      <c r="EJ254" s="66">
        <f t="shared" si="318"/>
        <v>2.7E-2</v>
      </c>
      <c r="EK254" s="66">
        <f t="shared" si="318"/>
        <v>5.7670000000000004E-3</v>
      </c>
      <c r="EL254" s="66">
        <f t="shared" si="318"/>
        <v>2.1160000000000003E-3</v>
      </c>
      <c r="EM254" s="66">
        <f t="shared" si="318"/>
        <v>1.6308E-2</v>
      </c>
      <c r="EN254" s="66">
        <f t="shared" si="318"/>
        <v>2.7E-2</v>
      </c>
      <c r="EO254" s="66">
        <f t="shared" si="318"/>
        <v>2.7E-2</v>
      </c>
      <c r="EP254" s="66">
        <f t="shared" si="318"/>
        <v>2.0586E-2</v>
      </c>
      <c r="EQ254" s="66">
        <f t="shared" si="318"/>
        <v>8.9789999999999991E-3</v>
      </c>
      <c r="ER254" s="66">
        <f t="shared" si="318"/>
        <v>2.1283E-2</v>
      </c>
      <c r="ES254" s="66">
        <f t="shared" si="318"/>
        <v>2.3557999999999999E-2</v>
      </c>
      <c r="ET254" s="66">
        <f t="shared" si="318"/>
        <v>2.7E-2</v>
      </c>
      <c r="EU254" s="66">
        <f t="shared" si="318"/>
        <v>2.7E-2</v>
      </c>
      <c r="EV254" s="66">
        <f t="shared" si="318"/>
        <v>1.0964999999999999E-2</v>
      </c>
      <c r="EW254" s="66">
        <f t="shared" si="318"/>
        <v>6.0530000000000002E-3</v>
      </c>
      <c r="EX254" s="66">
        <f t="shared" si="318"/>
        <v>3.9100000000000003E-3</v>
      </c>
      <c r="EY254" s="66">
        <f t="shared" si="318"/>
        <v>2.7E-2</v>
      </c>
      <c r="EZ254" s="66">
        <f t="shared" si="318"/>
        <v>2.2942000000000001E-2</v>
      </c>
      <c r="FA254" s="66">
        <f t="shared" si="318"/>
        <v>1.0666E-2</v>
      </c>
      <c r="FB254" s="66">
        <f t="shared" si="318"/>
        <v>8.7680000000000015E-3</v>
      </c>
      <c r="FC254" s="66">
        <f t="shared" si="318"/>
        <v>2.2550000000000001E-2</v>
      </c>
      <c r="FD254" s="66">
        <f t="shared" si="318"/>
        <v>2.4437999999999998E-2</v>
      </c>
      <c r="FE254" s="66">
        <f t="shared" si="318"/>
        <v>1.4180999999999999E-2</v>
      </c>
      <c r="FF254" s="66">
        <f t="shared" si="318"/>
        <v>2.7E-2</v>
      </c>
      <c r="FG254" s="66">
        <f t="shared" si="318"/>
        <v>2.7E-2</v>
      </c>
      <c r="FH254" s="66">
        <f t="shared" si="318"/>
        <v>1.9771999999999998E-2</v>
      </c>
      <c r="FI254" s="66">
        <f t="shared" si="318"/>
        <v>6.1999999999999998E-3</v>
      </c>
      <c r="FJ254" s="66">
        <f t="shared" si="318"/>
        <v>1.9438E-2</v>
      </c>
      <c r="FK254" s="66">
        <f t="shared" si="318"/>
        <v>1.0845E-2</v>
      </c>
      <c r="FL254" s="66">
        <f t="shared" si="318"/>
        <v>2.7E-2</v>
      </c>
      <c r="FM254" s="66">
        <f t="shared" si="318"/>
        <v>1.8414E-2</v>
      </c>
      <c r="FN254" s="66">
        <f t="shared" si="318"/>
        <v>2.7E-2</v>
      </c>
      <c r="FO254" s="66">
        <f t="shared" si="318"/>
        <v>3.4059999999999997E-3</v>
      </c>
      <c r="FP254" s="66">
        <f t="shared" si="318"/>
        <v>1.1624000000000001E-2</v>
      </c>
      <c r="FQ254" s="66">
        <f t="shared" si="318"/>
        <v>1.6879999999999999E-2</v>
      </c>
      <c r="FR254" s="66">
        <f t="shared" si="318"/>
        <v>1.1564999999999999E-2</v>
      </c>
      <c r="FS254" s="66">
        <f t="shared" si="318"/>
        <v>4.084E-3</v>
      </c>
      <c r="FT254" s="46">
        <f t="shared" si="318"/>
        <v>1.8439999999999999E-3</v>
      </c>
      <c r="FU254" s="66">
        <f t="shared" si="318"/>
        <v>1.8345E-2</v>
      </c>
      <c r="FV254" s="66">
        <f t="shared" si="318"/>
        <v>1.5032E-2</v>
      </c>
      <c r="FW254" s="66">
        <f t="shared" si="318"/>
        <v>2.1498E-2</v>
      </c>
      <c r="FX254" s="66">
        <f t="shared" si="318"/>
        <v>1.9675000000000002E-2</v>
      </c>
      <c r="FY254" s="66"/>
      <c r="FZ254" s="66"/>
      <c r="GA254" s="48"/>
      <c r="GB254" s="66"/>
      <c r="GC254" s="66"/>
      <c r="GD254" s="66"/>
      <c r="GE254" s="142"/>
      <c r="GF254" s="142"/>
      <c r="GG254" s="4"/>
      <c r="GH254" s="4"/>
      <c r="GI254" s="4"/>
      <c r="GJ254" s="4"/>
      <c r="GK254" s="4"/>
      <c r="GL254" s="4"/>
      <c r="GM254" s="4"/>
    </row>
    <row r="255" spans="1:195" x14ac:dyDescent="0.25">
      <c r="A255" s="6"/>
      <c r="B255" s="13" t="s">
        <v>625</v>
      </c>
      <c r="C255" s="66"/>
      <c r="D255" s="66"/>
      <c r="E255" s="66"/>
      <c r="F255" s="66"/>
      <c r="G255" s="66"/>
      <c r="H255" s="66"/>
      <c r="I255" s="66"/>
      <c r="J255" s="66"/>
      <c r="K255" s="66"/>
      <c r="L255" s="66"/>
      <c r="M255" s="66"/>
      <c r="N255" s="66"/>
      <c r="O255" s="66"/>
      <c r="P255" s="66"/>
      <c r="Q255" s="66"/>
      <c r="R255" s="66"/>
      <c r="S255" s="66"/>
      <c r="T255" s="66"/>
      <c r="U255" s="66"/>
      <c r="V255" s="66"/>
      <c r="W255" s="4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c r="BL255" s="66"/>
      <c r="BM255" s="66"/>
      <c r="BN255" s="66"/>
      <c r="BO255" s="66"/>
      <c r="BP255" s="66"/>
      <c r="BQ255" s="66"/>
      <c r="BR255" s="66"/>
      <c r="BS255" s="66"/>
      <c r="BT255" s="66"/>
      <c r="BU255" s="66"/>
      <c r="BV255" s="66"/>
      <c r="BW255" s="66"/>
      <c r="BX255" s="66"/>
      <c r="BY255" s="66"/>
      <c r="BZ255" s="66"/>
      <c r="CA255" s="66"/>
      <c r="CB255" s="66"/>
      <c r="CC255" s="66"/>
      <c r="CD255" s="66"/>
      <c r="CE255" s="66"/>
      <c r="CF255" s="66"/>
      <c r="CG255" s="66"/>
      <c r="CH255" s="66"/>
      <c r="CI255" s="66"/>
      <c r="CJ255" s="66"/>
      <c r="CK255" s="66"/>
      <c r="CL255" s="66"/>
      <c r="CM255" s="66"/>
      <c r="CN255" s="66"/>
      <c r="CO255" s="66"/>
      <c r="CP255" s="66"/>
      <c r="CQ255" s="66"/>
      <c r="CR255" s="66"/>
      <c r="CS255" s="66"/>
      <c r="CT255" s="66"/>
      <c r="CU255" s="66"/>
      <c r="CV255" s="66"/>
      <c r="CW255" s="66"/>
      <c r="CX255" s="66"/>
      <c r="CY255" s="66"/>
      <c r="CZ255" s="66"/>
      <c r="DA255" s="66"/>
      <c r="DB255" s="66"/>
      <c r="DC255" s="66"/>
      <c r="DD255" s="66"/>
      <c r="DE255" s="66"/>
      <c r="DF255" s="66"/>
      <c r="DG255" s="66"/>
      <c r="DH255" s="66"/>
      <c r="DI255" s="66"/>
      <c r="DJ255" s="66"/>
      <c r="DK255" s="66"/>
      <c r="DL255" s="66"/>
      <c r="DM255" s="66"/>
      <c r="DN255" s="66"/>
      <c r="DO255" s="66"/>
      <c r="DP255" s="66"/>
      <c r="DQ255" s="66"/>
      <c r="DR255" s="66"/>
      <c r="DS255" s="66"/>
      <c r="DT255" s="66"/>
      <c r="DU255" s="66"/>
      <c r="DV255" s="66"/>
      <c r="DW255" s="66"/>
      <c r="DX255" s="66"/>
      <c r="DY255" s="66"/>
      <c r="DZ255" s="66"/>
      <c r="EA255" s="66"/>
      <c r="EB255" s="66"/>
      <c r="EC255" s="66"/>
      <c r="ED255" s="66"/>
      <c r="EE255" s="66"/>
      <c r="EF255" s="66"/>
      <c r="EG255" s="66"/>
      <c r="EH255" s="66"/>
      <c r="EI255" s="66"/>
      <c r="EJ255" s="66"/>
      <c r="EK255" s="66"/>
      <c r="EL255" s="66"/>
      <c r="EM255" s="66"/>
      <c r="EN255" s="66"/>
      <c r="EO255" s="66"/>
      <c r="EP255" s="66"/>
      <c r="EQ255" s="66"/>
      <c r="ER255" s="66"/>
      <c r="ES255" s="66"/>
      <c r="ET255" s="66"/>
      <c r="EU255" s="66"/>
      <c r="EV255" s="66"/>
      <c r="EW255" s="66"/>
      <c r="EX255" s="66"/>
      <c r="EY255" s="66"/>
      <c r="EZ255" s="66"/>
      <c r="FA255" s="66"/>
      <c r="FB255" s="66"/>
      <c r="FC255" s="66"/>
      <c r="FD255" s="66"/>
      <c r="FE255" s="66"/>
      <c r="FF255" s="66"/>
      <c r="FG255" s="66"/>
      <c r="FH255" s="66"/>
      <c r="FI255" s="66"/>
      <c r="FJ255" s="66"/>
      <c r="FK255" s="66"/>
      <c r="FL255" s="66"/>
      <c r="FM255" s="66"/>
      <c r="FN255" s="66"/>
      <c r="FO255" s="66"/>
      <c r="FP255" s="66"/>
      <c r="FQ255" s="66"/>
      <c r="FR255" s="66"/>
      <c r="FS255" s="66"/>
      <c r="FT255" s="46"/>
      <c r="FU255" s="66"/>
      <c r="FV255" s="66"/>
      <c r="FW255" s="66"/>
      <c r="FX255" s="66"/>
      <c r="FY255" s="66"/>
      <c r="FZ255" s="66"/>
      <c r="GA255" s="48"/>
      <c r="GB255" s="66"/>
      <c r="GC255" s="66"/>
      <c r="GD255" s="66"/>
      <c r="GE255" s="142"/>
      <c r="GF255" s="142"/>
      <c r="GG255" s="4"/>
      <c r="GH255" s="4"/>
      <c r="GI255" s="4"/>
      <c r="GJ255" s="4"/>
      <c r="GK255" s="4"/>
      <c r="GL255" s="4"/>
      <c r="GM255" s="4"/>
    </row>
    <row r="256" spans="1:195" x14ac:dyDescent="0.25">
      <c r="A256" s="2" t="s">
        <v>626</v>
      </c>
      <c r="B256" s="13" t="s">
        <v>627</v>
      </c>
      <c r="C256" s="143">
        <v>0</v>
      </c>
      <c r="D256" s="143">
        <v>0</v>
      </c>
      <c r="E256" s="143">
        <v>0</v>
      </c>
      <c r="F256" s="143">
        <v>0</v>
      </c>
      <c r="G256" s="143">
        <v>0</v>
      </c>
      <c r="H256" s="143">
        <v>0</v>
      </c>
      <c r="I256" s="143">
        <v>0</v>
      </c>
      <c r="J256" s="143">
        <v>0</v>
      </c>
      <c r="K256" s="143">
        <v>0</v>
      </c>
      <c r="L256" s="143">
        <v>0</v>
      </c>
      <c r="M256" s="143">
        <v>0</v>
      </c>
      <c r="N256" s="143">
        <v>0</v>
      </c>
      <c r="O256" s="143">
        <v>0</v>
      </c>
      <c r="P256" s="143">
        <v>0</v>
      </c>
      <c r="Q256" s="143">
        <v>0</v>
      </c>
      <c r="R256" s="143">
        <v>0</v>
      </c>
      <c r="S256" s="143">
        <v>0</v>
      </c>
      <c r="T256" s="143">
        <v>0</v>
      </c>
      <c r="U256" s="143">
        <v>0</v>
      </c>
      <c r="V256" s="143">
        <v>0</v>
      </c>
      <c r="W256" s="143">
        <v>0</v>
      </c>
      <c r="X256" s="143">
        <v>0</v>
      </c>
      <c r="Y256" s="143">
        <v>0</v>
      </c>
      <c r="Z256" s="143">
        <v>0</v>
      </c>
      <c r="AA256" s="143">
        <v>0</v>
      </c>
      <c r="AB256" s="143">
        <v>0</v>
      </c>
      <c r="AC256" s="143">
        <v>0</v>
      </c>
      <c r="AD256" s="143">
        <v>0</v>
      </c>
      <c r="AE256" s="143">
        <v>0</v>
      </c>
      <c r="AF256" s="143">
        <v>0</v>
      </c>
      <c r="AG256" s="143">
        <v>0</v>
      </c>
      <c r="AH256" s="143">
        <v>0</v>
      </c>
      <c r="AI256" s="143">
        <v>0</v>
      </c>
      <c r="AJ256" s="143">
        <v>0</v>
      </c>
      <c r="AK256" s="143">
        <v>0</v>
      </c>
      <c r="AL256" s="143">
        <v>0</v>
      </c>
      <c r="AM256" s="143">
        <v>0</v>
      </c>
      <c r="AN256" s="143">
        <v>0</v>
      </c>
      <c r="AO256" s="143">
        <v>0</v>
      </c>
      <c r="AP256" s="143">
        <v>0</v>
      </c>
      <c r="AQ256" s="143">
        <v>0</v>
      </c>
      <c r="AR256" s="143">
        <v>0</v>
      </c>
      <c r="AS256" s="143">
        <v>0</v>
      </c>
      <c r="AT256" s="143">
        <v>0</v>
      </c>
      <c r="AU256" s="143">
        <v>0</v>
      </c>
      <c r="AV256" s="143">
        <v>0</v>
      </c>
      <c r="AW256" s="143">
        <v>0</v>
      </c>
      <c r="AX256" s="143">
        <v>0</v>
      </c>
      <c r="AY256" s="143">
        <v>0</v>
      </c>
      <c r="AZ256" s="143">
        <v>0</v>
      </c>
      <c r="BA256" s="143">
        <v>0</v>
      </c>
      <c r="BB256" s="143">
        <v>0</v>
      </c>
      <c r="BC256" s="143">
        <v>0</v>
      </c>
      <c r="BD256" s="143">
        <v>0</v>
      </c>
      <c r="BE256" s="143">
        <v>0</v>
      </c>
      <c r="BF256" s="143">
        <v>0</v>
      </c>
      <c r="BG256" s="143">
        <v>0</v>
      </c>
      <c r="BH256" s="143">
        <v>0</v>
      </c>
      <c r="BI256" s="143">
        <v>0</v>
      </c>
      <c r="BJ256" s="143">
        <v>0</v>
      </c>
      <c r="BK256" s="143">
        <v>0</v>
      </c>
      <c r="BL256" s="143">
        <v>0</v>
      </c>
      <c r="BM256" s="143">
        <v>0</v>
      </c>
      <c r="BN256" s="143">
        <v>0</v>
      </c>
      <c r="BO256" s="143">
        <v>0</v>
      </c>
      <c r="BP256" s="143">
        <v>0</v>
      </c>
      <c r="BQ256" s="143">
        <v>0</v>
      </c>
      <c r="BR256" s="143">
        <v>0</v>
      </c>
      <c r="BS256" s="143">
        <v>0</v>
      </c>
      <c r="BT256" s="143">
        <v>0</v>
      </c>
      <c r="BU256" s="143">
        <v>0</v>
      </c>
      <c r="BV256" s="143">
        <v>0</v>
      </c>
      <c r="BW256" s="143">
        <v>0</v>
      </c>
      <c r="BX256" s="143">
        <v>0</v>
      </c>
      <c r="BY256" s="143">
        <v>0</v>
      </c>
      <c r="BZ256" s="143">
        <v>0</v>
      </c>
      <c r="CA256" s="143">
        <v>0</v>
      </c>
      <c r="CB256" s="143">
        <v>0</v>
      </c>
      <c r="CC256" s="143">
        <v>0</v>
      </c>
      <c r="CD256" s="143">
        <v>0</v>
      </c>
      <c r="CE256" s="143">
        <v>0</v>
      </c>
      <c r="CF256" s="143">
        <v>0</v>
      </c>
      <c r="CG256" s="143">
        <v>0</v>
      </c>
      <c r="CH256" s="143">
        <v>0</v>
      </c>
      <c r="CI256" s="143">
        <v>0</v>
      </c>
      <c r="CJ256" s="143">
        <v>0</v>
      </c>
      <c r="CK256" s="143">
        <v>0</v>
      </c>
      <c r="CL256" s="143">
        <v>0</v>
      </c>
      <c r="CM256" s="143">
        <v>0</v>
      </c>
      <c r="CN256" s="143">
        <v>0</v>
      </c>
      <c r="CO256" s="143">
        <v>0</v>
      </c>
      <c r="CP256" s="143">
        <v>0</v>
      </c>
      <c r="CQ256" s="143">
        <v>0</v>
      </c>
      <c r="CR256" s="143">
        <v>0</v>
      </c>
      <c r="CS256" s="143">
        <v>0</v>
      </c>
      <c r="CT256" s="143">
        <v>0</v>
      </c>
      <c r="CU256" s="143">
        <v>0</v>
      </c>
      <c r="CV256" s="143">
        <v>0</v>
      </c>
      <c r="CW256" s="143">
        <v>0</v>
      </c>
      <c r="CX256" s="143">
        <v>0</v>
      </c>
      <c r="CY256" s="143">
        <v>0</v>
      </c>
      <c r="CZ256" s="143">
        <v>0</v>
      </c>
      <c r="DA256" s="143">
        <v>0</v>
      </c>
      <c r="DB256" s="143">
        <v>0</v>
      </c>
      <c r="DC256" s="143">
        <v>0</v>
      </c>
      <c r="DD256" s="143">
        <v>0</v>
      </c>
      <c r="DE256" s="143">
        <v>0</v>
      </c>
      <c r="DF256" s="143">
        <v>0</v>
      </c>
      <c r="DG256" s="143">
        <v>0</v>
      </c>
      <c r="DH256" s="143">
        <v>0</v>
      </c>
      <c r="DI256" s="143">
        <v>0</v>
      </c>
      <c r="DJ256" s="143">
        <v>0</v>
      </c>
      <c r="DK256" s="143">
        <v>0</v>
      </c>
      <c r="DL256" s="143">
        <v>0</v>
      </c>
      <c r="DM256" s="143">
        <v>0</v>
      </c>
      <c r="DN256" s="143">
        <v>0</v>
      </c>
      <c r="DO256" s="143">
        <v>0</v>
      </c>
      <c r="DP256" s="143">
        <v>0</v>
      </c>
      <c r="DQ256" s="143">
        <v>0</v>
      </c>
      <c r="DR256" s="143">
        <v>0</v>
      </c>
      <c r="DS256" s="143">
        <v>0</v>
      </c>
      <c r="DT256" s="143">
        <v>0</v>
      </c>
      <c r="DU256" s="143">
        <v>0</v>
      </c>
      <c r="DV256" s="143">
        <v>0</v>
      </c>
      <c r="DW256" s="143">
        <v>0</v>
      </c>
      <c r="DX256" s="143">
        <v>0</v>
      </c>
      <c r="DY256" s="143">
        <v>0</v>
      </c>
      <c r="DZ256" s="143">
        <v>0</v>
      </c>
      <c r="EA256" s="143">
        <v>0</v>
      </c>
      <c r="EB256" s="143">
        <v>0</v>
      </c>
      <c r="EC256" s="143">
        <v>0</v>
      </c>
      <c r="ED256" s="143">
        <v>0</v>
      </c>
      <c r="EE256" s="143">
        <v>0</v>
      </c>
      <c r="EF256" s="143">
        <v>0</v>
      </c>
      <c r="EG256" s="143">
        <v>0</v>
      </c>
      <c r="EH256" s="143">
        <v>0</v>
      </c>
      <c r="EI256" s="143">
        <v>0</v>
      </c>
      <c r="EJ256" s="143">
        <v>0</v>
      </c>
      <c r="EK256" s="143">
        <v>0</v>
      </c>
      <c r="EL256" s="143">
        <v>0</v>
      </c>
      <c r="EM256" s="143">
        <v>0</v>
      </c>
      <c r="EN256" s="143">
        <v>0</v>
      </c>
      <c r="EO256" s="143">
        <v>0</v>
      </c>
      <c r="EP256" s="143">
        <v>0</v>
      </c>
      <c r="EQ256" s="143">
        <v>0</v>
      </c>
      <c r="ER256" s="143">
        <v>0</v>
      </c>
      <c r="ES256" s="143">
        <v>0</v>
      </c>
      <c r="ET256" s="143">
        <v>0</v>
      </c>
      <c r="EU256" s="143">
        <v>0</v>
      </c>
      <c r="EV256" s="143">
        <v>0</v>
      </c>
      <c r="EW256" s="143">
        <v>0</v>
      </c>
      <c r="EX256" s="143">
        <v>0</v>
      </c>
      <c r="EY256" s="143">
        <v>0</v>
      </c>
      <c r="EZ256" s="143">
        <v>0</v>
      </c>
      <c r="FA256" s="143">
        <v>0</v>
      </c>
      <c r="FB256" s="143">
        <v>0</v>
      </c>
      <c r="FC256" s="143">
        <v>0</v>
      </c>
      <c r="FD256" s="143">
        <v>0</v>
      </c>
      <c r="FE256" s="143">
        <v>0</v>
      </c>
      <c r="FF256" s="143">
        <v>0</v>
      </c>
      <c r="FG256" s="143">
        <v>0</v>
      </c>
      <c r="FH256" s="143">
        <v>0</v>
      </c>
      <c r="FI256" s="143">
        <v>0</v>
      </c>
      <c r="FJ256" s="143">
        <v>0</v>
      </c>
      <c r="FK256" s="143">
        <v>0</v>
      </c>
      <c r="FL256" s="143">
        <v>0</v>
      </c>
      <c r="FM256" s="143">
        <v>0</v>
      </c>
      <c r="FN256" s="143">
        <v>0</v>
      </c>
      <c r="FO256" s="143">
        <v>0</v>
      </c>
      <c r="FP256" s="143">
        <v>0</v>
      </c>
      <c r="FQ256" s="143">
        <v>0</v>
      </c>
      <c r="FR256" s="143">
        <v>0</v>
      </c>
      <c r="FS256" s="143">
        <v>0</v>
      </c>
      <c r="FT256" s="143">
        <v>0</v>
      </c>
      <c r="FU256" s="143">
        <v>0</v>
      </c>
      <c r="FV256" s="143">
        <v>0</v>
      </c>
      <c r="FW256" s="143">
        <v>0</v>
      </c>
      <c r="FX256" s="143">
        <v>0</v>
      </c>
      <c r="FY256" s="66"/>
      <c r="FZ256" s="66"/>
      <c r="GA256" s="66"/>
      <c r="GB256" s="66"/>
      <c r="GC256" s="66"/>
      <c r="GD256" s="66"/>
      <c r="GE256" s="142"/>
      <c r="GF256" s="142"/>
      <c r="GG256" s="4"/>
      <c r="GH256" s="4"/>
      <c r="GI256" s="4"/>
      <c r="GJ256" s="4"/>
      <c r="GK256" s="4"/>
      <c r="GL256" s="4"/>
      <c r="GM256" s="4"/>
    </row>
    <row r="257" spans="1:256" x14ac:dyDescent="0.25">
      <c r="A257" s="2" t="s">
        <v>628</v>
      </c>
      <c r="B257" s="13" t="s">
        <v>629</v>
      </c>
      <c r="C257" s="46">
        <f t="shared" ref="C257:BB257" si="319">IF(C256&gt;0,C256,C254)</f>
        <v>2.6079999999999999E-2</v>
      </c>
      <c r="D257" s="46">
        <f t="shared" si="319"/>
        <v>2.7E-2</v>
      </c>
      <c r="E257" s="46">
        <f t="shared" si="319"/>
        <v>2.4687999999999998E-2</v>
      </c>
      <c r="F257" s="46">
        <f t="shared" si="319"/>
        <v>2.6262000000000001E-2</v>
      </c>
      <c r="G257" s="46">
        <f t="shared" si="319"/>
        <v>2.2284999999999999E-2</v>
      </c>
      <c r="H257" s="46">
        <f t="shared" si="319"/>
        <v>2.7E-2</v>
      </c>
      <c r="I257" s="46">
        <f t="shared" si="319"/>
        <v>2.7E-2</v>
      </c>
      <c r="J257" s="46">
        <f t="shared" si="319"/>
        <v>2.7E-2</v>
      </c>
      <c r="K257" s="46">
        <f t="shared" si="319"/>
        <v>2.7E-2</v>
      </c>
      <c r="L257" s="46">
        <f t="shared" si="319"/>
        <v>2.1895000000000001E-2</v>
      </c>
      <c r="M257" s="46">
        <f t="shared" si="319"/>
        <v>2.0947E-2</v>
      </c>
      <c r="N257" s="46">
        <f t="shared" si="319"/>
        <v>1.8756000000000002E-2</v>
      </c>
      <c r="O257" s="46">
        <f t="shared" si="319"/>
        <v>2.5353000000000001E-2</v>
      </c>
      <c r="P257" s="46">
        <f t="shared" si="319"/>
        <v>2.7E-2</v>
      </c>
      <c r="Q257" s="46">
        <f t="shared" si="319"/>
        <v>2.6010000000000002E-2</v>
      </c>
      <c r="R257" s="46">
        <f t="shared" si="319"/>
        <v>2.3909E-2</v>
      </c>
      <c r="S257" s="46">
        <f t="shared" si="319"/>
        <v>2.1013999999999998E-2</v>
      </c>
      <c r="T257" s="46">
        <f t="shared" si="319"/>
        <v>1.9300999999999999E-2</v>
      </c>
      <c r="U257" s="46">
        <f t="shared" si="319"/>
        <v>1.8800999999999998E-2</v>
      </c>
      <c r="V257" s="46">
        <f t="shared" si="319"/>
        <v>2.7E-2</v>
      </c>
      <c r="W257" s="46">
        <f t="shared" si="319"/>
        <v>2.7E-2</v>
      </c>
      <c r="X257" s="46">
        <f t="shared" si="319"/>
        <v>1.0756E-2</v>
      </c>
      <c r="Y257" s="46">
        <f t="shared" si="319"/>
        <v>1.9498000000000001E-2</v>
      </c>
      <c r="Z257" s="46">
        <f t="shared" si="319"/>
        <v>1.8914999999999998E-2</v>
      </c>
      <c r="AA257" s="46">
        <f t="shared" si="319"/>
        <v>2.4995E-2</v>
      </c>
      <c r="AB257" s="46">
        <f t="shared" si="319"/>
        <v>2.5023E-2</v>
      </c>
      <c r="AC257" s="46">
        <f t="shared" si="319"/>
        <v>1.5982E-2</v>
      </c>
      <c r="AD257" s="46">
        <f t="shared" si="319"/>
        <v>1.4692999999999999E-2</v>
      </c>
      <c r="AE257" s="46">
        <f t="shared" si="319"/>
        <v>7.8139999999999998E-3</v>
      </c>
      <c r="AF257" s="46">
        <f t="shared" si="319"/>
        <v>6.6740000000000002E-3</v>
      </c>
      <c r="AG257" s="46">
        <f t="shared" si="319"/>
        <v>1.2480999999999999E-2</v>
      </c>
      <c r="AH257" s="46">
        <f t="shared" si="319"/>
        <v>1.7123000000000003E-2</v>
      </c>
      <c r="AI257" s="46">
        <f t="shared" si="319"/>
        <v>2.7E-2</v>
      </c>
      <c r="AJ257" s="46">
        <f t="shared" si="319"/>
        <v>1.8787999999999999E-2</v>
      </c>
      <c r="AK257" s="46">
        <f t="shared" si="319"/>
        <v>1.6280000000000003E-2</v>
      </c>
      <c r="AL257" s="46">
        <f t="shared" si="319"/>
        <v>2.7E-2</v>
      </c>
      <c r="AM257" s="46">
        <f t="shared" si="319"/>
        <v>1.6449000000000002E-2</v>
      </c>
      <c r="AN257" s="46">
        <f t="shared" si="319"/>
        <v>2.2903E-2</v>
      </c>
      <c r="AO257" s="46">
        <f t="shared" si="319"/>
        <v>2.2655999999999999E-2</v>
      </c>
      <c r="AP257" s="46">
        <f t="shared" si="319"/>
        <v>2.5541000000000001E-2</v>
      </c>
      <c r="AQ257" s="46">
        <f t="shared" si="319"/>
        <v>1.5559E-2</v>
      </c>
      <c r="AR257" s="46">
        <f t="shared" si="319"/>
        <v>2.5440000000000001E-2</v>
      </c>
      <c r="AS257" s="46">
        <f t="shared" si="319"/>
        <v>1.1618E-2</v>
      </c>
      <c r="AT257" s="46">
        <f t="shared" si="319"/>
        <v>2.6713999999999998E-2</v>
      </c>
      <c r="AU257" s="46">
        <f t="shared" si="319"/>
        <v>1.9188E-2</v>
      </c>
      <c r="AV257" s="46">
        <f t="shared" si="319"/>
        <v>2.5359000000000003E-2</v>
      </c>
      <c r="AW257" s="46">
        <f t="shared" si="319"/>
        <v>2.0596E-2</v>
      </c>
      <c r="AX257" s="46">
        <f t="shared" si="319"/>
        <v>1.6797999999999997E-2</v>
      </c>
      <c r="AY257" s="46">
        <f t="shared" si="319"/>
        <v>2.7E-2</v>
      </c>
      <c r="AZ257" s="46">
        <f t="shared" si="319"/>
        <v>1.5719999999999998E-2</v>
      </c>
      <c r="BA257" s="46">
        <f t="shared" si="319"/>
        <v>2.1893999999999997E-2</v>
      </c>
      <c r="BB257" s="46">
        <f t="shared" si="319"/>
        <v>1.9684E-2</v>
      </c>
      <c r="BC257" s="46">
        <v>2.0347000000000001E-2</v>
      </c>
      <c r="BD257" s="46">
        <f t="shared" ref="BD257:DO257" si="320">IF(BD256&gt;0,BD256,BD254)</f>
        <v>2.7E-2</v>
      </c>
      <c r="BE257" s="46">
        <f t="shared" si="320"/>
        <v>2.2815999999999999E-2</v>
      </c>
      <c r="BF257" s="46">
        <f t="shared" si="320"/>
        <v>2.6952E-2</v>
      </c>
      <c r="BG257" s="46">
        <f t="shared" si="320"/>
        <v>2.7E-2</v>
      </c>
      <c r="BH257" s="46">
        <f t="shared" si="320"/>
        <v>2.1419000000000001E-2</v>
      </c>
      <c r="BI257" s="46">
        <f t="shared" si="320"/>
        <v>8.4329999999999995E-3</v>
      </c>
      <c r="BJ257" s="46">
        <f t="shared" si="320"/>
        <v>2.3164000000000001E-2</v>
      </c>
      <c r="BK257" s="46">
        <f t="shared" si="320"/>
        <v>2.4458999999999998E-2</v>
      </c>
      <c r="BL257" s="46">
        <f t="shared" si="320"/>
        <v>2.7E-2</v>
      </c>
      <c r="BM257" s="46">
        <f t="shared" si="320"/>
        <v>2.0833999999999998E-2</v>
      </c>
      <c r="BN257" s="46">
        <f t="shared" si="320"/>
        <v>2.7E-2</v>
      </c>
      <c r="BO257" s="46">
        <f t="shared" si="320"/>
        <v>1.5203E-2</v>
      </c>
      <c r="BP257" s="46">
        <f t="shared" si="320"/>
        <v>2.1702000000000003E-2</v>
      </c>
      <c r="BQ257" s="46">
        <f t="shared" si="320"/>
        <v>2.1759000000000001E-2</v>
      </c>
      <c r="BR257" s="46">
        <f t="shared" si="320"/>
        <v>4.7000000000000002E-3</v>
      </c>
      <c r="BS257" s="46">
        <f t="shared" si="320"/>
        <v>2.2309999999999999E-3</v>
      </c>
      <c r="BT257" s="46">
        <f t="shared" si="320"/>
        <v>4.0750000000000005E-3</v>
      </c>
      <c r="BU257" s="46">
        <f t="shared" si="320"/>
        <v>1.3811E-2</v>
      </c>
      <c r="BV257" s="46">
        <f t="shared" si="320"/>
        <v>1.1775000000000001E-2</v>
      </c>
      <c r="BW257" s="46">
        <f t="shared" si="320"/>
        <v>1.55E-2</v>
      </c>
      <c r="BX257" s="46">
        <f t="shared" si="320"/>
        <v>1.6598999999999999E-2</v>
      </c>
      <c r="BY257" s="46">
        <f t="shared" si="320"/>
        <v>2.3781E-2</v>
      </c>
      <c r="BZ257" s="46">
        <f t="shared" si="320"/>
        <v>2.6312000000000002E-2</v>
      </c>
      <c r="CA257" s="46">
        <f t="shared" si="320"/>
        <v>2.2440000000000002E-2</v>
      </c>
      <c r="CB257" s="46">
        <f t="shared" si="320"/>
        <v>2.6251999999999998E-2</v>
      </c>
      <c r="CC257" s="46">
        <f t="shared" si="320"/>
        <v>2.2199E-2</v>
      </c>
      <c r="CD257" s="46">
        <f t="shared" si="320"/>
        <v>1.9519999999999999E-2</v>
      </c>
      <c r="CE257" s="46">
        <f t="shared" si="320"/>
        <v>2.7E-2</v>
      </c>
      <c r="CF257" s="46">
        <f t="shared" si="320"/>
        <v>2.2463E-2</v>
      </c>
      <c r="CG257" s="46">
        <f t="shared" si="320"/>
        <v>2.7E-2</v>
      </c>
      <c r="CH257" s="46">
        <f t="shared" si="320"/>
        <v>2.2187999999999999E-2</v>
      </c>
      <c r="CI257" s="46">
        <f t="shared" si="320"/>
        <v>2.418E-2</v>
      </c>
      <c r="CJ257" s="46">
        <f t="shared" si="320"/>
        <v>2.3469E-2</v>
      </c>
      <c r="CK257" s="46">
        <f t="shared" si="320"/>
        <v>6.6010000000000001E-3</v>
      </c>
      <c r="CL257" s="46">
        <f t="shared" si="320"/>
        <v>8.2289999999999985E-3</v>
      </c>
      <c r="CM257" s="46">
        <f t="shared" si="320"/>
        <v>2.274E-3</v>
      </c>
      <c r="CN257" s="46">
        <f t="shared" si="320"/>
        <v>2.7E-2</v>
      </c>
      <c r="CO257" s="46">
        <f t="shared" si="320"/>
        <v>2.2359999999999998E-2</v>
      </c>
      <c r="CP257" s="46">
        <f t="shared" si="320"/>
        <v>2.0548999999999998E-2</v>
      </c>
      <c r="CQ257" s="46">
        <f t="shared" si="320"/>
        <v>1.2426999999999999E-2</v>
      </c>
      <c r="CR257" s="46">
        <f t="shared" si="320"/>
        <v>1.6799999999999999E-3</v>
      </c>
      <c r="CS257" s="46">
        <f t="shared" si="320"/>
        <v>2.2658000000000001E-2</v>
      </c>
      <c r="CT257" s="46">
        <f t="shared" si="320"/>
        <v>8.5199999999999998E-3</v>
      </c>
      <c r="CU257" s="46">
        <f t="shared" si="320"/>
        <v>1.9615999999999998E-2</v>
      </c>
      <c r="CV257" s="46">
        <f t="shared" si="320"/>
        <v>1.0978999999999999E-2</v>
      </c>
      <c r="CW257" s="46">
        <f t="shared" si="320"/>
        <v>1.7086999999999998E-2</v>
      </c>
      <c r="CX257" s="46">
        <f t="shared" si="320"/>
        <v>2.1824000000000003E-2</v>
      </c>
      <c r="CY257" s="46">
        <f t="shared" si="320"/>
        <v>2.7E-2</v>
      </c>
      <c r="CZ257" s="46">
        <f t="shared" si="320"/>
        <v>2.6651000000000001E-2</v>
      </c>
      <c r="DA257" s="46">
        <f t="shared" si="320"/>
        <v>2.7E-2</v>
      </c>
      <c r="DB257" s="46">
        <f t="shared" si="320"/>
        <v>2.7E-2</v>
      </c>
      <c r="DC257" s="46">
        <f t="shared" si="320"/>
        <v>1.7417999999999999E-2</v>
      </c>
      <c r="DD257" s="46">
        <f t="shared" si="320"/>
        <v>3.4300000000000003E-3</v>
      </c>
      <c r="DE257" s="46">
        <f t="shared" si="320"/>
        <v>1.145E-2</v>
      </c>
      <c r="DF257" s="46">
        <f t="shared" si="320"/>
        <v>2.4213999999999999E-2</v>
      </c>
      <c r="DG257" s="46">
        <f t="shared" si="320"/>
        <v>2.0452999999999999E-2</v>
      </c>
      <c r="DH257" s="46">
        <f t="shared" si="320"/>
        <v>2.0516E-2</v>
      </c>
      <c r="DI257" s="46">
        <f t="shared" si="320"/>
        <v>1.8844999999999997E-2</v>
      </c>
      <c r="DJ257" s="46">
        <f t="shared" si="320"/>
        <v>2.0882999999999999E-2</v>
      </c>
      <c r="DK257" s="46">
        <f t="shared" si="320"/>
        <v>1.5657999999999998E-2</v>
      </c>
      <c r="DL257" s="46">
        <f t="shared" si="320"/>
        <v>2.1967E-2</v>
      </c>
      <c r="DM257" s="46">
        <f t="shared" si="320"/>
        <v>1.9899E-2</v>
      </c>
      <c r="DN257" s="46">
        <f t="shared" si="320"/>
        <v>2.7E-2</v>
      </c>
      <c r="DO257" s="46">
        <f t="shared" si="320"/>
        <v>2.7E-2</v>
      </c>
      <c r="DP257" s="46">
        <f t="shared" ref="DP257:EP257" si="321">IF(DP256&gt;0,DP256,DP254)</f>
        <v>2.7E-2</v>
      </c>
      <c r="DQ257" s="46">
        <f t="shared" si="321"/>
        <v>2.1048999999999998E-2</v>
      </c>
      <c r="DR257" s="46">
        <f t="shared" si="321"/>
        <v>2.4417000000000001E-2</v>
      </c>
      <c r="DS257" s="46">
        <f t="shared" si="321"/>
        <v>2.5923999999999999E-2</v>
      </c>
      <c r="DT257" s="46">
        <f t="shared" si="321"/>
        <v>2.1728999999999998E-2</v>
      </c>
      <c r="DU257" s="46">
        <f t="shared" si="321"/>
        <v>2.7E-2</v>
      </c>
      <c r="DV257" s="46">
        <f t="shared" si="321"/>
        <v>2.7E-2</v>
      </c>
      <c r="DW257" s="46">
        <f t="shared" si="321"/>
        <v>2.1996999999999999E-2</v>
      </c>
      <c r="DX257" s="46">
        <f t="shared" si="321"/>
        <v>1.8931E-2</v>
      </c>
      <c r="DY257" s="46">
        <f t="shared" si="321"/>
        <v>1.2928E-2</v>
      </c>
      <c r="DZ257" s="46">
        <f t="shared" si="321"/>
        <v>1.7662000000000001E-2</v>
      </c>
      <c r="EA257" s="46">
        <f t="shared" si="321"/>
        <v>1.2173E-2</v>
      </c>
      <c r="EB257" s="46">
        <f t="shared" si="321"/>
        <v>2.7E-2</v>
      </c>
      <c r="EC257" s="46">
        <f t="shared" si="321"/>
        <v>2.6620999999999999E-2</v>
      </c>
      <c r="ED257" s="46">
        <f t="shared" si="321"/>
        <v>4.4120000000000001E-3</v>
      </c>
      <c r="EE257" s="46">
        <f t="shared" si="321"/>
        <v>2.7E-2</v>
      </c>
      <c r="EF257" s="46">
        <f t="shared" si="321"/>
        <v>1.9594999999999998E-2</v>
      </c>
      <c r="EG257" s="46">
        <f t="shared" si="321"/>
        <v>2.6536000000000001E-2</v>
      </c>
      <c r="EH257" s="46">
        <f t="shared" si="321"/>
        <v>2.5053000000000002E-2</v>
      </c>
      <c r="EI257" s="46">
        <f t="shared" si="321"/>
        <v>2.7E-2</v>
      </c>
      <c r="EJ257" s="46">
        <f t="shared" si="321"/>
        <v>2.7E-2</v>
      </c>
      <c r="EK257" s="46">
        <f t="shared" si="321"/>
        <v>5.7670000000000004E-3</v>
      </c>
      <c r="EL257" s="46">
        <f t="shared" si="321"/>
        <v>2.1160000000000003E-3</v>
      </c>
      <c r="EM257" s="46">
        <f t="shared" si="321"/>
        <v>1.6308E-2</v>
      </c>
      <c r="EN257" s="46">
        <f t="shared" si="321"/>
        <v>2.7E-2</v>
      </c>
      <c r="EO257" s="46">
        <f t="shared" si="321"/>
        <v>2.7E-2</v>
      </c>
      <c r="EP257" s="46">
        <f t="shared" si="321"/>
        <v>2.0586E-2</v>
      </c>
      <c r="EQ257" s="46">
        <f>EQ246</f>
        <v>9.3989999999999994E-3</v>
      </c>
      <c r="ER257" s="46">
        <f t="shared" ref="ER257:FX257" si="322">IF(ER256&gt;0,ER256,ER254)</f>
        <v>2.1283E-2</v>
      </c>
      <c r="ES257" s="46">
        <f t="shared" si="322"/>
        <v>2.3557999999999999E-2</v>
      </c>
      <c r="ET257" s="46">
        <f t="shared" si="322"/>
        <v>2.7E-2</v>
      </c>
      <c r="EU257" s="46">
        <f t="shared" si="322"/>
        <v>2.7E-2</v>
      </c>
      <c r="EV257" s="46">
        <f t="shared" si="322"/>
        <v>1.0964999999999999E-2</v>
      </c>
      <c r="EW257" s="46">
        <f t="shared" si="322"/>
        <v>6.0530000000000002E-3</v>
      </c>
      <c r="EX257" s="46">
        <f t="shared" si="322"/>
        <v>3.9100000000000003E-3</v>
      </c>
      <c r="EY257" s="46">
        <f t="shared" si="322"/>
        <v>2.7E-2</v>
      </c>
      <c r="EZ257" s="46">
        <f t="shared" si="322"/>
        <v>2.2942000000000001E-2</v>
      </c>
      <c r="FA257" s="46">
        <f t="shared" si="322"/>
        <v>1.0666E-2</v>
      </c>
      <c r="FB257" s="46">
        <f t="shared" si="322"/>
        <v>8.7680000000000015E-3</v>
      </c>
      <c r="FC257" s="46">
        <f t="shared" si="322"/>
        <v>2.2550000000000001E-2</v>
      </c>
      <c r="FD257" s="46">
        <f t="shared" si="322"/>
        <v>2.4437999999999998E-2</v>
      </c>
      <c r="FE257" s="46">
        <f t="shared" si="322"/>
        <v>1.4180999999999999E-2</v>
      </c>
      <c r="FF257" s="46">
        <f t="shared" si="322"/>
        <v>2.7E-2</v>
      </c>
      <c r="FG257" s="46">
        <f t="shared" si="322"/>
        <v>2.7E-2</v>
      </c>
      <c r="FH257" s="46">
        <f t="shared" si="322"/>
        <v>1.9771999999999998E-2</v>
      </c>
      <c r="FI257" s="46">
        <f t="shared" si="322"/>
        <v>6.1999999999999998E-3</v>
      </c>
      <c r="FJ257" s="46">
        <f t="shared" si="322"/>
        <v>1.9438E-2</v>
      </c>
      <c r="FK257" s="46">
        <f t="shared" si="322"/>
        <v>1.0845E-2</v>
      </c>
      <c r="FL257" s="46">
        <f t="shared" si="322"/>
        <v>2.7E-2</v>
      </c>
      <c r="FM257" s="46">
        <f t="shared" si="322"/>
        <v>1.8414E-2</v>
      </c>
      <c r="FN257" s="46">
        <f t="shared" si="322"/>
        <v>2.7E-2</v>
      </c>
      <c r="FO257" s="46">
        <f t="shared" si="322"/>
        <v>3.4059999999999997E-3</v>
      </c>
      <c r="FP257" s="46">
        <f t="shared" si="322"/>
        <v>1.1624000000000001E-2</v>
      </c>
      <c r="FQ257" s="46">
        <f t="shared" si="322"/>
        <v>1.6879999999999999E-2</v>
      </c>
      <c r="FR257" s="46">
        <f t="shared" si="322"/>
        <v>1.1564999999999999E-2</v>
      </c>
      <c r="FS257" s="46">
        <f t="shared" si="322"/>
        <v>4.084E-3</v>
      </c>
      <c r="FT257" s="46">
        <f t="shared" si="322"/>
        <v>1.8439999999999999E-3</v>
      </c>
      <c r="FU257" s="46">
        <f t="shared" si="322"/>
        <v>1.8345E-2</v>
      </c>
      <c r="FV257" s="46">
        <f t="shared" si="322"/>
        <v>1.5032E-2</v>
      </c>
      <c r="FW257" s="46">
        <f t="shared" si="322"/>
        <v>2.1498E-2</v>
      </c>
      <c r="FX257" s="46">
        <f t="shared" si="322"/>
        <v>1.9675000000000002E-2</v>
      </c>
      <c r="FY257" s="66"/>
      <c r="FZ257" s="144">
        <f>AVERAGE(C257:FX257)</f>
        <v>1.9603101123595534E-2</v>
      </c>
      <c r="GA257" s="66"/>
      <c r="GB257" s="66"/>
      <c r="GC257" s="66"/>
      <c r="GD257" s="66"/>
      <c r="GE257" s="142"/>
      <c r="GF257" s="142"/>
      <c r="GG257" s="4"/>
      <c r="GH257" s="4"/>
      <c r="GI257" s="4"/>
      <c r="GJ257" s="4"/>
      <c r="GK257" s="4"/>
      <c r="GL257" s="4"/>
      <c r="GM257" s="4"/>
    </row>
    <row r="258" spans="1:256" x14ac:dyDescent="0.25">
      <c r="A258" s="6"/>
      <c r="B258" s="13" t="s">
        <v>630</v>
      </c>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c r="BL258" s="66"/>
      <c r="BM258" s="66"/>
      <c r="BN258" s="66"/>
      <c r="BO258" s="66"/>
      <c r="BP258" s="66"/>
      <c r="BQ258" s="66"/>
      <c r="BR258" s="66"/>
      <c r="BS258" s="66"/>
      <c r="BT258" s="66"/>
      <c r="BU258" s="66"/>
      <c r="BV258" s="66"/>
      <c r="BW258" s="66"/>
      <c r="BX258" s="66"/>
      <c r="BY258" s="66"/>
      <c r="BZ258" s="66"/>
      <c r="CA258" s="66"/>
      <c r="CB258" s="66"/>
      <c r="CC258" s="66"/>
      <c r="CD258" s="66"/>
      <c r="CE258" s="66"/>
      <c r="CF258" s="66"/>
      <c r="CG258" s="66"/>
      <c r="CH258" s="66"/>
      <c r="CI258" s="66"/>
      <c r="CJ258" s="66"/>
      <c r="CK258" s="66"/>
      <c r="CL258" s="66"/>
      <c r="CM258" s="66"/>
      <c r="CN258" s="66"/>
      <c r="CO258" s="66"/>
      <c r="CP258" s="66"/>
      <c r="CQ258" s="66"/>
      <c r="CR258" s="66"/>
      <c r="CS258" s="66"/>
      <c r="CT258" s="66"/>
      <c r="CU258" s="66"/>
      <c r="CV258" s="66"/>
      <c r="CW258" s="66"/>
      <c r="CX258" s="66"/>
      <c r="CY258" s="66"/>
      <c r="CZ258" s="66"/>
      <c r="DA258" s="66"/>
      <c r="DB258" s="66"/>
      <c r="DC258" s="66"/>
      <c r="DD258" s="66"/>
      <c r="DE258" s="66"/>
      <c r="DF258" s="66"/>
      <c r="DG258" s="66"/>
      <c r="DH258" s="66"/>
      <c r="DI258" s="66"/>
      <c r="DJ258" s="66"/>
      <c r="DK258" s="66"/>
      <c r="DL258" s="66"/>
      <c r="DM258" s="66"/>
      <c r="DN258" s="66"/>
      <c r="DO258" s="66"/>
      <c r="DP258" s="66"/>
      <c r="DQ258" s="66"/>
      <c r="DR258" s="66"/>
      <c r="DS258" s="66"/>
      <c r="DT258" s="66"/>
      <c r="DU258" s="66"/>
      <c r="DV258" s="66"/>
      <c r="DW258" s="66"/>
      <c r="DX258" s="66"/>
      <c r="DY258" s="66"/>
      <c r="DZ258" s="66"/>
      <c r="EA258" s="66"/>
      <c r="EB258" s="66"/>
      <c r="EC258" s="66"/>
      <c r="ED258" s="66"/>
      <c r="EE258" s="66"/>
      <c r="EF258" s="66"/>
      <c r="EG258" s="66"/>
      <c r="EH258" s="66"/>
      <c r="EI258" s="66"/>
      <c r="EJ258" s="66"/>
      <c r="EK258" s="66"/>
      <c r="EL258" s="66"/>
      <c r="EM258" s="66"/>
      <c r="EN258" s="66"/>
      <c r="EO258" s="66"/>
      <c r="EP258" s="66"/>
      <c r="EQ258" s="66">
        <v>9.3840000000000003</v>
      </c>
      <c r="ER258" s="66"/>
      <c r="ES258" s="66"/>
      <c r="ET258" s="66"/>
      <c r="EU258" s="66"/>
      <c r="EV258" s="66"/>
      <c r="EW258" s="66"/>
      <c r="EX258" s="66"/>
      <c r="EY258" s="66"/>
      <c r="EZ258" s="66"/>
      <c r="FA258" s="66"/>
      <c r="FB258" s="66"/>
      <c r="FC258" s="66"/>
      <c r="FD258" s="66"/>
      <c r="FE258" s="66"/>
      <c r="FF258" s="66"/>
      <c r="FG258" s="66"/>
      <c r="FH258" s="66"/>
      <c r="FI258" s="66"/>
      <c r="FJ258" s="66"/>
      <c r="FK258" s="66"/>
      <c r="FL258" s="66"/>
      <c r="FM258" s="66"/>
      <c r="FN258" s="66"/>
      <c r="FO258" s="66"/>
      <c r="FP258" s="66"/>
      <c r="FQ258" s="66"/>
      <c r="FR258" s="66"/>
      <c r="FS258" s="66"/>
      <c r="FT258" s="66"/>
      <c r="FU258" s="66"/>
      <c r="FV258" s="66"/>
      <c r="FW258" s="66"/>
      <c r="FX258" s="66"/>
      <c r="FY258" s="143"/>
      <c r="FZ258" s="141"/>
      <c r="GA258" s="66"/>
      <c r="GB258" s="66"/>
      <c r="GC258" s="66"/>
      <c r="GD258" s="66"/>
      <c r="GE258" s="142"/>
      <c r="GF258" s="142"/>
      <c r="GG258" s="4"/>
      <c r="GH258" s="4"/>
      <c r="GI258" s="4"/>
      <c r="GJ258" s="4"/>
      <c r="GK258" s="4"/>
      <c r="GL258" s="4"/>
      <c r="GM258" s="4"/>
    </row>
    <row r="259" spans="1:256" x14ac:dyDescent="0.25">
      <c r="A259" s="2" t="s">
        <v>422</v>
      </c>
      <c r="B259" s="13" t="s">
        <v>422</v>
      </c>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c r="BL259" s="66"/>
      <c r="BM259" s="66"/>
      <c r="BN259" s="66"/>
      <c r="BO259" s="66"/>
      <c r="BP259" s="66"/>
      <c r="BQ259" s="66"/>
      <c r="BR259" s="66"/>
      <c r="BS259" s="66"/>
      <c r="BT259" s="66"/>
      <c r="BU259" s="66"/>
      <c r="BV259" s="66"/>
      <c r="BW259" s="66"/>
      <c r="BX259" s="66"/>
      <c r="BY259" s="66"/>
      <c r="BZ259" s="66"/>
      <c r="CA259" s="66"/>
      <c r="CB259" s="66"/>
      <c r="CC259" s="66"/>
      <c r="CD259" s="66"/>
      <c r="CE259" s="66"/>
      <c r="CF259" s="66"/>
      <c r="CG259" s="66"/>
      <c r="CH259" s="66"/>
      <c r="CI259" s="66"/>
      <c r="CJ259" s="66"/>
      <c r="CK259" s="66"/>
      <c r="CL259" s="66"/>
      <c r="CM259" s="66"/>
      <c r="CN259" s="66"/>
      <c r="CO259" s="66"/>
      <c r="CP259" s="66"/>
      <c r="CQ259" s="66"/>
      <c r="CR259" s="66"/>
      <c r="CS259" s="66"/>
      <c r="CT259" s="66"/>
      <c r="CU259" s="66"/>
      <c r="CV259" s="66"/>
      <c r="CW259" s="66"/>
      <c r="CX259" s="66"/>
      <c r="CY259" s="66"/>
      <c r="CZ259" s="66"/>
      <c r="DA259" s="66"/>
      <c r="DB259" s="66"/>
      <c r="DC259" s="66"/>
      <c r="DD259" s="66"/>
      <c r="DE259" s="66"/>
      <c r="DF259" s="66"/>
      <c r="DG259" s="66"/>
      <c r="DH259" s="66"/>
      <c r="DI259" s="66"/>
      <c r="DJ259" s="66"/>
      <c r="DK259" s="66"/>
      <c r="DL259" s="66"/>
      <c r="DM259" s="66"/>
      <c r="DN259" s="66"/>
      <c r="DO259" s="66"/>
      <c r="DP259" s="66"/>
      <c r="DQ259" s="66"/>
      <c r="DR259" s="66"/>
      <c r="DS259" s="66"/>
      <c r="DT259" s="66"/>
      <c r="DU259" s="66"/>
      <c r="DV259" s="66"/>
      <c r="DW259" s="66"/>
      <c r="DX259" s="66"/>
      <c r="DY259" s="66"/>
      <c r="DZ259" s="66"/>
      <c r="EA259" s="66"/>
      <c r="EB259" s="66"/>
      <c r="EC259" s="66"/>
      <c r="ED259" s="66"/>
      <c r="EE259" s="66"/>
      <c r="EF259" s="66"/>
      <c r="EG259" s="66"/>
      <c r="EH259" s="66"/>
      <c r="EI259" s="66"/>
      <c r="EJ259" s="66"/>
      <c r="EK259" s="66"/>
      <c r="EL259" s="66"/>
      <c r="EM259" s="66"/>
      <c r="EN259" s="66"/>
      <c r="EO259" s="66"/>
      <c r="EP259" s="66"/>
      <c r="EQ259" s="66"/>
      <c r="ER259" s="66"/>
      <c r="ES259" s="66"/>
      <c r="ET259" s="66"/>
      <c r="EU259" s="66"/>
      <c r="EV259" s="66"/>
      <c r="EW259" s="66"/>
      <c r="EX259" s="66"/>
      <c r="EY259" s="66"/>
      <c r="EZ259" s="66"/>
      <c r="FA259" s="66"/>
      <c r="FB259" s="66"/>
      <c r="FC259" s="66"/>
      <c r="FD259" s="66"/>
      <c r="FE259" s="66"/>
      <c r="FF259" s="66"/>
      <c r="FG259" s="66"/>
      <c r="FH259" s="66"/>
      <c r="FI259" s="66"/>
      <c r="FJ259" s="66"/>
      <c r="FK259" s="66"/>
      <c r="FL259" s="66"/>
      <c r="FM259" s="66"/>
      <c r="FN259" s="66"/>
      <c r="FO259" s="66"/>
      <c r="FP259" s="66"/>
      <c r="FQ259" s="66"/>
      <c r="FR259" s="66"/>
      <c r="FS259" s="66"/>
      <c r="FT259" s="46"/>
      <c r="FU259" s="66"/>
      <c r="FV259" s="66"/>
      <c r="FW259" s="66"/>
      <c r="FX259" s="66"/>
      <c r="FY259" s="66"/>
      <c r="FZ259" s="66"/>
      <c r="GA259" s="66"/>
      <c r="GB259" s="66"/>
      <c r="GC259" s="66"/>
      <c r="GD259" s="66"/>
      <c r="GE259" s="142"/>
      <c r="GF259" s="142"/>
      <c r="GG259" s="4"/>
      <c r="GH259" s="4"/>
      <c r="GI259" s="4"/>
      <c r="GJ259" s="4"/>
      <c r="GK259" s="4"/>
      <c r="GL259" s="4"/>
      <c r="GM259" s="4"/>
    </row>
    <row r="260" spans="1:256" ht="15.6" x14ac:dyDescent="0.3">
      <c r="A260" s="2" t="s">
        <v>422</v>
      </c>
      <c r="B260" s="47" t="s">
        <v>631</v>
      </c>
      <c r="C260" s="48"/>
      <c r="D260" s="48"/>
      <c r="E260" s="48"/>
      <c r="F260" s="48"/>
      <c r="G260" s="48"/>
      <c r="H260" s="48"/>
      <c r="I260" s="48"/>
      <c r="J260" s="48"/>
      <c r="K260" s="48"/>
      <c r="L260" s="48"/>
      <c r="M260" s="48"/>
      <c r="N260" s="48"/>
      <c r="O260" s="48"/>
      <c r="P260" s="48"/>
      <c r="Q260" s="48"/>
      <c r="R260" s="48"/>
      <c r="S260" s="48"/>
      <c r="T260" s="48"/>
      <c r="U260" s="48"/>
      <c r="V260" s="48"/>
      <c r="W260" s="49"/>
      <c r="X260" s="48"/>
      <c r="Y260" s="48"/>
      <c r="Z260" s="48"/>
      <c r="AA260" s="48"/>
      <c r="AB260" s="48"/>
      <c r="AC260" s="48"/>
      <c r="AD260" s="48"/>
      <c r="AE260" s="48"/>
      <c r="AF260" s="48"/>
      <c r="AG260" s="48"/>
      <c r="AH260" s="48"/>
      <c r="AI260" s="48"/>
      <c r="AJ260" s="48"/>
      <c r="AK260" s="48"/>
      <c r="AL260" s="48"/>
      <c r="AM260" s="48"/>
      <c r="AN260" s="48"/>
      <c r="AO260" s="48"/>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8"/>
      <c r="BL260" s="48"/>
      <c r="BM260" s="48"/>
      <c r="BN260" s="48"/>
      <c r="BO260" s="48"/>
      <c r="BP260" s="48"/>
      <c r="BQ260" s="48"/>
      <c r="BR260" s="48"/>
      <c r="BS260" s="48"/>
      <c r="BT260" s="48"/>
      <c r="BU260" s="48"/>
      <c r="BV260" s="48"/>
      <c r="BW260" s="48"/>
      <c r="BX260" s="48"/>
      <c r="BY260" s="48"/>
      <c r="BZ260" s="48"/>
      <c r="CA260" s="48"/>
      <c r="CB260" s="48"/>
      <c r="CC260" s="48"/>
      <c r="CD260" s="48"/>
      <c r="CE260" s="48"/>
      <c r="CF260" s="48"/>
      <c r="CG260" s="48"/>
      <c r="CH260" s="48"/>
      <c r="CI260" s="48"/>
      <c r="CJ260" s="48"/>
      <c r="CK260" s="48"/>
      <c r="CL260" s="48"/>
      <c r="CM260" s="48"/>
      <c r="CN260" s="48"/>
      <c r="CO260" s="48"/>
      <c r="CP260" s="48"/>
      <c r="CQ260" s="48"/>
      <c r="CR260" s="48"/>
      <c r="CS260" s="48"/>
      <c r="CT260" s="48"/>
      <c r="CU260" s="48"/>
      <c r="CV260" s="48"/>
      <c r="CW260" s="48"/>
      <c r="CX260" s="48"/>
      <c r="CY260" s="48"/>
      <c r="CZ260" s="48"/>
      <c r="DA260" s="48"/>
      <c r="DB260" s="48"/>
      <c r="DC260" s="48"/>
      <c r="DD260" s="48"/>
      <c r="DE260" s="48"/>
      <c r="DF260" s="48"/>
      <c r="DG260" s="48"/>
      <c r="DH260" s="48"/>
      <c r="DI260" s="48"/>
      <c r="DJ260" s="48"/>
      <c r="DK260" s="48"/>
      <c r="DL260" s="48"/>
      <c r="DM260" s="48"/>
      <c r="DN260" s="48"/>
      <c r="DO260" s="48"/>
      <c r="DP260" s="48"/>
      <c r="DQ260" s="48"/>
      <c r="DR260" s="48"/>
      <c r="DS260" s="48"/>
      <c r="DT260" s="48"/>
      <c r="DU260" s="48"/>
      <c r="DV260" s="48"/>
      <c r="DW260" s="48"/>
      <c r="DX260" s="48"/>
      <c r="DY260" s="48"/>
      <c r="DZ260" s="48"/>
      <c r="EA260" s="48"/>
      <c r="EB260" s="48"/>
      <c r="EC260" s="48"/>
      <c r="ED260" s="48"/>
      <c r="EE260" s="48"/>
      <c r="EF260" s="48"/>
      <c r="EG260" s="48"/>
      <c r="EH260" s="48"/>
      <c r="EI260" s="48"/>
      <c r="EJ260" s="48"/>
      <c r="EK260" s="48"/>
      <c r="EL260" s="48"/>
      <c r="EM260" s="48"/>
      <c r="EN260" s="48"/>
      <c r="EO260" s="48"/>
      <c r="EP260" s="48"/>
      <c r="EQ260" s="48"/>
      <c r="ER260" s="48"/>
      <c r="ES260" s="48"/>
      <c r="ET260" s="48"/>
      <c r="EU260" s="48"/>
      <c r="EV260" s="48"/>
      <c r="EW260" s="48"/>
      <c r="EX260" s="48"/>
      <c r="EY260" s="48"/>
      <c r="EZ260" s="48"/>
      <c r="FA260" s="48"/>
      <c r="FB260" s="48"/>
      <c r="FC260" s="48"/>
      <c r="FD260" s="48"/>
      <c r="FE260" s="48"/>
      <c r="FF260" s="48"/>
      <c r="FG260" s="48"/>
      <c r="FH260" s="48"/>
      <c r="FI260" s="48"/>
      <c r="FJ260" s="48"/>
      <c r="FK260" s="48"/>
      <c r="FL260" s="48"/>
      <c r="FM260" s="48"/>
      <c r="FN260" s="48"/>
      <c r="FO260" s="48"/>
      <c r="FP260" s="48"/>
      <c r="FQ260" s="48"/>
      <c r="FR260" s="48"/>
      <c r="FS260" s="48"/>
      <c r="FT260" s="49"/>
      <c r="FU260" s="48"/>
      <c r="FV260" s="48"/>
      <c r="FW260" s="48"/>
      <c r="FX260" s="48"/>
      <c r="FY260" s="145"/>
      <c r="FZ260" s="48"/>
      <c r="GA260" s="66"/>
      <c r="GB260" s="141"/>
      <c r="GC260" s="141"/>
      <c r="GD260" s="141"/>
      <c r="GE260" s="146"/>
      <c r="GF260" s="146"/>
      <c r="GG260" s="4"/>
      <c r="GH260" s="4"/>
      <c r="GI260" s="4"/>
      <c r="GJ260" s="4"/>
      <c r="GK260" s="4"/>
      <c r="GL260" s="4"/>
      <c r="GM260" s="4"/>
    </row>
    <row r="261" spans="1:256" x14ac:dyDescent="0.25">
      <c r="A261" s="2" t="s">
        <v>632</v>
      </c>
      <c r="B261" s="13" t="s">
        <v>633</v>
      </c>
      <c r="C261" s="48">
        <f t="shared" ref="C261:BN261" si="323">C63</f>
        <v>2770109.6198066566</v>
      </c>
      <c r="D261" s="48">
        <f t="shared" si="323"/>
        <v>13132085.783363294</v>
      </c>
      <c r="E261" s="48">
        <f t="shared" si="323"/>
        <v>2535253.2521757642</v>
      </c>
      <c r="F261" s="48">
        <f t="shared" si="323"/>
        <v>6162945.6240153518</v>
      </c>
      <c r="G261" s="48">
        <f t="shared" si="323"/>
        <v>434862.15537826926</v>
      </c>
      <c r="H261" s="48">
        <f t="shared" si="323"/>
        <v>448778.32832464343</v>
      </c>
      <c r="I261" s="48">
        <f t="shared" si="323"/>
        <v>3602837.6114252796</v>
      </c>
      <c r="J261" s="48">
        <f t="shared" si="323"/>
        <v>751206.23768037814</v>
      </c>
      <c r="K261" s="48">
        <f t="shared" si="323"/>
        <v>150703.09592416353</v>
      </c>
      <c r="L261" s="48">
        <f t="shared" si="323"/>
        <v>1151300.5899671116</v>
      </c>
      <c r="M261" s="48">
        <f t="shared" si="323"/>
        <v>618039.94532500731</v>
      </c>
      <c r="N261" s="48">
        <f t="shared" si="323"/>
        <v>21968432.969182219</v>
      </c>
      <c r="O261" s="48">
        <f t="shared" si="323"/>
        <v>5497079.106651051</v>
      </c>
      <c r="P261" s="48">
        <f t="shared" si="323"/>
        <v>103195.72391700721</v>
      </c>
      <c r="Q261" s="48">
        <f t="shared" si="323"/>
        <v>15513621.56278082</v>
      </c>
      <c r="R261" s="48">
        <f t="shared" si="323"/>
        <v>611944.42264294776</v>
      </c>
      <c r="S261" s="48">
        <f t="shared" si="323"/>
        <v>543478.20860987564</v>
      </c>
      <c r="T261" s="48">
        <f t="shared" si="323"/>
        <v>61625.691801280256</v>
      </c>
      <c r="U261" s="48">
        <f t="shared" si="323"/>
        <v>33154.460525875562</v>
      </c>
      <c r="V261" s="48">
        <f t="shared" si="323"/>
        <v>147990.49993762566</v>
      </c>
      <c r="W261" s="49">
        <f t="shared" si="323"/>
        <v>14340.610756816226</v>
      </c>
      <c r="X261" s="48">
        <f t="shared" si="323"/>
        <v>18823.28533667151</v>
      </c>
      <c r="Y261" s="48">
        <f t="shared" si="323"/>
        <v>631185.56892396428</v>
      </c>
      <c r="Z261" s="48">
        <f t="shared" si="323"/>
        <v>90702.930878456129</v>
      </c>
      <c r="AA261" s="48">
        <f t="shared" si="323"/>
        <v>11725246.752330653</v>
      </c>
      <c r="AB261" s="48">
        <f t="shared" si="323"/>
        <v>12387311.373548243</v>
      </c>
      <c r="AC261" s="48">
        <f t="shared" si="323"/>
        <v>390838.52814452589</v>
      </c>
      <c r="AD261" s="48">
        <f t="shared" si="323"/>
        <v>303120.09050421452</v>
      </c>
      <c r="AE261" s="48">
        <f t="shared" si="323"/>
        <v>76360.20346836462</v>
      </c>
      <c r="AF261" s="48">
        <f t="shared" si="323"/>
        <v>139600.57988542374</v>
      </c>
      <c r="AG261" s="48">
        <f t="shared" si="323"/>
        <v>372786.18589640304</v>
      </c>
      <c r="AH261" s="48">
        <f t="shared" si="323"/>
        <v>418210.50790320372</v>
      </c>
      <c r="AI261" s="48">
        <f t="shared" si="323"/>
        <v>136481.36135701754</v>
      </c>
      <c r="AJ261" s="48">
        <f t="shared" si="323"/>
        <v>88702.883666296679</v>
      </c>
      <c r="AK261" s="48">
        <f t="shared" si="323"/>
        <v>122573.17961843767</v>
      </c>
      <c r="AL261" s="48">
        <f t="shared" si="323"/>
        <v>130678.98667871788</v>
      </c>
      <c r="AM261" s="48">
        <f t="shared" si="323"/>
        <v>160412.92367313622</v>
      </c>
      <c r="AN261" s="48">
        <f t="shared" si="323"/>
        <v>119408.06125621068</v>
      </c>
      <c r="AO261" s="48">
        <f t="shared" si="323"/>
        <v>1896537.1636503334</v>
      </c>
      <c r="AP261" s="48">
        <f t="shared" si="323"/>
        <v>32464945.869553037</v>
      </c>
      <c r="AQ261" s="48">
        <f t="shared" si="323"/>
        <v>116391.70957473631</v>
      </c>
      <c r="AR261" s="48">
        <f t="shared" si="323"/>
        <v>21401347.162522774</v>
      </c>
      <c r="AS261" s="48">
        <f t="shared" si="323"/>
        <v>2496084.472185378</v>
      </c>
      <c r="AT261" s="48">
        <f t="shared" si="323"/>
        <v>770474.92714985437</v>
      </c>
      <c r="AU261" s="48">
        <f t="shared" si="323"/>
        <v>108382.8952161255</v>
      </c>
      <c r="AV261" s="48">
        <f t="shared" si="323"/>
        <v>183620.52167561342</v>
      </c>
      <c r="AW261" s="48">
        <f t="shared" si="323"/>
        <v>64435.66395177447</v>
      </c>
      <c r="AX261" s="48">
        <f t="shared" si="323"/>
        <v>29393.438179797024</v>
      </c>
      <c r="AY261" s="48">
        <f t="shared" si="323"/>
        <v>246102.57241217318</v>
      </c>
      <c r="AZ261" s="48">
        <f t="shared" si="323"/>
        <v>4291082.0345640993</v>
      </c>
      <c r="BA261" s="48">
        <f t="shared" si="323"/>
        <v>3375381.5937235812</v>
      </c>
      <c r="BB261" s="48">
        <f t="shared" si="323"/>
        <v>3890677.8448486975</v>
      </c>
      <c r="BC261" s="48">
        <f t="shared" si="323"/>
        <v>7722866.3460278343</v>
      </c>
      <c r="BD261" s="48">
        <f t="shared" si="323"/>
        <v>1158745.7596613816</v>
      </c>
      <c r="BE261" s="48">
        <f t="shared" si="323"/>
        <v>418850.86426847149</v>
      </c>
      <c r="BF261" s="48">
        <f t="shared" si="323"/>
        <v>7463547.3201368824</v>
      </c>
      <c r="BG261" s="48">
        <f t="shared" si="323"/>
        <v>437472.26375240047</v>
      </c>
      <c r="BH261" s="48">
        <f t="shared" si="323"/>
        <v>214925.3858085183</v>
      </c>
      <c r="BI261" s="48">
        <f t="shared" si="323"/>
        <v>148782.71570590496</v>
      </c>
      <c r="BJ261" s="48">
        <f t="shared" si="323"/>
        <v>1968381.5001045023</v>
      </c>
      <c r="BK261" s="48">
        <f t="shared" si="323"/>
        <v>6266846.9665225614</v>
      </c>
      <c r="BL261" s="48">
        <f t="shared" si="323"/>
        <v>72793.170786399351</v>
      </c>
      <c r="BM261" s="48">
        <f t="shared" si="323"/>
        <v>196098.55288063249</v>
      </c>
      <c r="BN261" s="48">
        <f t="shared" si="323"/>
        <v>1348003.6067062917</v>
      </c>
      <c r="BO261" s="48">
        <f t="shared" ref="BO261:DZ261" si="324">BO63</f>
        <v>638558.68786812783</v>
      </c>
      <c r="BP261" s="48">
        <f t="shared" si="324"/>
        <v>98227.528619745921</v>
      </c>
      <c r="BQ261" s="48">
        <f t="shared" si="324"/>
        <v>1700364.4283905874</v>
      </c>
      <c r="BR261" s="48">
        <f t="shared" si="324"/>
        <v>1479689.2667023872</v>
      </c>
      <c r="BS261" s="48">
        <f t="shared" si="324"/>
        <v>331921.20127662848</v>
      </c>
      <c r="BT261" s="48">
        <f t="shared" si="324"/>
        <v>165350.46936735348</v>
      </c>
      <c r="BU261" s="48">
        <f t="shared" si="324"/>
        <v>213932.05919219929</v>
      </c>
      <c r="BV261" s="48">
        <f t="shared" si="324"/>
        <v>376690.01281624258</v>
      </c>
      <c r="BW261" s="48">
        <f t="shared" si="324"/>
        <v>691320.8507795406</v>
      </c>
      <c r="BX261" s="48">
        <f t="shared" si="324"/>
        <v>25733.641772713367</v>
      </c>
      <c r="BY261" s="48">
        <f t="shared" si="324"/>
        <v>307327.25713580748</v>
      </c>
      <c r="BZ261" s="48">
        <f t="shared" si="324"/>
        <v>72204.994941161218</v>
      </c>
      <c r="CA261" s="48">
        <f t="shared" si="324"/>
        <v>79014.996986145459</v>
      </c>
      <c r="CB261" s="48">
        <f t="shared" si="324"/>
        <v>28095055.66376555</v>
      </c>
      <c r="CC261" s="48">
        <f t="shared" si="324"/>
        <v>91414.502045228481</v>
      </c>
      <c r="CD261" s="48">
        <f t="shared" si="324"/>
        <v>34312.137961301931</v>
      </c>
      <c r="CE261" s="48">
        <f t="shared" si="324"/>
        <v>125282.51709671867</v>
      </c>
      <c r="CF261" s="48">
        <f t="shared" si="324"/>
        <v>71103.971642402583</v>
      </c>
      <c r="CG261" s="48">
        <f t="shared" si="324"/>
        <v>129589.29088034574</v>
      </c>
      <c r="CH261" s="48">
        <f t="shared" si="324"/>
        <v>49235.621650657806</v>
      </c>
      <c r="CI261" s="48">
        <f t="shared" si="324"/>
        <v>315830.839064606</v>
      </c>
      <c r="CJ261" s="48">
        <f t="shared" si="324"/>
        <v>401031.5277907626</v>
      </c>
      <c r="CK261" s="48">
        <f t="shared" si="324"/>
        <v>1813394.3887003185</v>
      </c>
      <c r="CL261" s="48">
        <f t="shared" si="324"/>
        <v>313920.99346750375</v>
      </c>
      <c r="CM261" s="48">
        <f t="shared" si="324"/>
        <v>382273.63626653515</v>
      </c>
      <c r="CN261" s="48">
        <f t="shared" si="324"/>
        <v>9037128.6999255307</v>
      </c>
      <c r="CO261" s="48">
        <f t="shared" si="324"/>
        <v>5325312.5434305901</v>
      </c>
      <c r="CP261" s="48">
        <f t="shared" si="324"/>
        <v>320247.96053050744</v>
      </c>
      <c r="CQ261" s="48">
        <f t="shared" si="324"/>
        <v>375424.86063742539</v>
      </c>
      <c r="CR261" s="48">
        <f t="shared" si="324"/>
        <v>112474.71180201657</v>
      </c>
      <c r="CS261" s="48">
        <f t="shared" si="324"/>
        <v>126272.18515292124</v>
      </c>
      <c r="CT261" s="48">
        <f t="shared" si="324"/>
        <v>67317.838036885674</v>
      </c>
      <c r="CU261" s="48">
        <f t="shared" si="324"/>
        <v>102865.98310421163</v>
      </c>
      <c r="CV261" s="48">
        <f t="shared" si="324"/>
        <v>34553.865336671515</v>
      </c>
      <c r="CW261" s="48">
        <f t="shared" si="324"/>
        <v>103866.99608265303</v>
      </c>
      <c r="CX261" s="48">
        <f t="shared" si="324"/>
        <v>336081.2475969168</v>
      </c>
      <c r="CY261" s="48">
        <f t="shared" si="324"/>
        <v>58582.902003611991</v>
      </c>
      <c r="CZ261" s="48">
        <f t="shared" si="324"/>
        <v>1255314.2006458775</v>
      </c>
      <c r="DA261" s="48">
        <f t="shared" si="324"/>
        <v>107141.6570992856</v>
      </c>
      <c r="DB261" s="48">
        <f t="shared" si="324"/>
        <v>146381.58301061817</v>
      </c>
      <c r="DC261" s="48">
        <f t="shared" si="324"/>
        <v>135268.74899273625</v>
      </c>
      <c r="DD261" s="48">
        <f t="shared" si="324"/>
        <v>34596.920140371862</v>
      </c>
      <c r="DE261" s="48">
        <f t="shared" si="324"/>
        <v>105927.26590477918</v>
      </c>
      <c r="DF261" s="48">
        <f t="shared" si="324"/>
        <v>9346469.4226560201</v>
      </c>
      <c r="DG261" s="48">
        <f t="shared" si="324"/>
        <v>71019.95453166998</v>
      </c>
      <c r="DH261" s="48">
        <f t="shared" si="324"/>
        <v>912398.84492328297</v>
      </c>
      <c r="DI261" s="48">
        <f t="shared" si="324"/>
        <v>1140642.4177030222</v>
      </c>
      <c r="DJ261" s="48">
        <f t="shared" si="324"/>
        <v>206263.09252378289</v>
      </c>
      <c r="DK261" s="48">
        <f t="shared" si="324"/>
        <v>155652.51473308488</v>
      </c>
      <c r="DL261" s="48">
        <f t="shared" si="324"/>
        <v>2135471.5971541712</v>
      </c>
      <c r="DM261" s="48">
        <f t="shared" si="324"/>
        <v>201122.04675641196</v>
      </c>
      <c r="DN261" s="48">
        <f t="shared" si="324"/>
        <v>546749.17993157357</v>
      </c>
      <c r="DO261" s="48">
        <f t="shared" si="324"/>
        <v>1147472.4520664839</v>
      </c>
      <c r="DP261" s="48">
        <f t="shared" si="324"/>
        <v>108428.70242921599</v>
      </c>
      <c r="DQ261" s="48">
        <f t="shared" si="324"/>
        <v>201218.1077673382</v>
      </c>
      <c r="DR261" s="48">
        <f t="shared" si="324"/>
        <v>503908.34752638772</v>
      </c>
      <c r="DS261" s="48">
        <f t="shared" si="324"/>
        <v>252693.82393623819</v>
      </c>
      <c r="DT261" s="48">
        <f t="shared" si="324"/>
        <v>76701.005026924773</v>
      </c>
      <c r="DU261" s="48">
        <f t="shared" si="324"/>
        <v>161281.25393041811</v>
      </c>
      <c r="DV261" s="48">
        <f t="shared" si="324"/>
        <v>93311.289283262755</v>
      </c>
      <c r="DW261" s="48">
        <f t="shared" si="324"/>
        <v>71962.039811898547</v>
      </c>
      <c r="DX261" s="48">
        <f t="shared" si="324"/>
        <v>64883.386276115947</v>
      </c>
      <c r="DY261" s="48">
        <f t="shared" si="324"/>
        <v>136120.15053539517</v>
      </c>
      <c r="DZ261" s="48">
        <f t="shared" si="324"/>
        <v>421973.63645566348</v>
      </c>
      <c r="EA261" s="48">
        <f t="shared" ref="EA261:FX261" si="325">EA63</f>
        <v>396756.0502379525</v>
      </c>
      <c r="EB261" s="48">
        <f t="shared" si="325"/>
        <v>260795.60949308614</v>
      </c>
      <c r="EC261" s="48">
        <f t="shared" si="325"/>
        <v>213687.49590667157</v>
      </c>
      <c r="ED261" s="48">
        <f t="shared" si="325"/>
        <v>496561.59766690573</v>
      </c>
      <c r="EE261" s="48">
        <f t="shared" si="325"/>
        <v>49813.167316450403</v>
      </c>
      <c r="EF261" s="48">
        <f t="shared" si="325"/>
        <v>462661.34925197932</v>
      </c>
      <c r="EG261" s="48">
        <f t="shared" si="325"/>
        <v>115942.77222465412</v>
      </c>
      <c r="EH261" s="48">
        <f t="shared" si="325"/>
        <v>57039.351695951511</v>
      </c>
      <c r="EI261" s="48">
        <f t="shared" si="325"/>
        <v>5774383.2379682902</v>
      </c>
      <c r="EJ261" s="48">
        <f t="shared" si="325"/>
        <v>3801201.6279046559</v>
      </c>
      <c r="EK261" s="48">
        <f t="shared" si="325"/>
        <v>312365.73231572966</v>
      </c>
      <c r="EL261" s="48">
        <f t="shared" si="325"/>
        <v>194520.26317266212</v>
      </c>
      <c r="EM261" s="48">
        <f t="shared" si="325"/>
        <v>134268.42160731676</v>
      </c>
      <c r="EN261" s="48">
        <f t="shared" si="325"/>
        <v>397595.63255369477</v>
      </c>
      <c r="EO261" s="48">
        <f t="shared" si="325"/>
        <v>94978.502962993341</v>
      </c>
      <c r="EP261" s="48">
        <f t="shared" si="325"/>
        <v>161238.25925046846</v>
      </c>
      <c r="EQ261" s="48">
        <f t="shared" si="325"/>
        <v>955130.07504474558</v>
      </c>
      <c r="ER261" s="48">
        <f t="shared" si="325"/>
        <v>168404.91921689882</v>
      </c>
      <c r="ES261" s="48">
        <f t="shared" si="325"/>
        <v>75314.017394704468</v>
      </c>
      <c r="ET261" s="48">
        <f t="shared" si="325"/>
        <v>159637.65772442144</v>
      </c>
      <c r="EU261" s="48">
        <f t="shared" si="325"/>
        <v>259858.73808847251</v>
      </c>
      <c r="EV261" s="48">
        <f t="shared" si="325"/>
        <v>17775.944327417546</v>
      </c>
      <c r="EW261" s="48">
        <f t="shared" si="325"/>
        <v>326573.73149274598</v>
      </c>
      <c r="EX261" s="48">
        <f t="shared" si="325"/>
        <v>53615.396214215965</v>
      </c>
      <c r="EY261" s="48">
        <f t="shared" si="325"/>
        <v>220493.88213385514</v>
      </c>
      <c r="EZ261" s="48">
        <f t="shared" si="325"/>
        <v>100034.02618407436</v>
      </c>
      <c r="FA261" s="48">
        <f t="shared" si="325"/>
        <v>1105295.5168888008</v>
      </c>
      <c r="FB261" s="48">
        <f t="shared" si="325"/>
        <v>151396.58780634456</v>
      </c>
      <c r="FC261" s="48">
        <f t="shared" si="325"/>
        <v>809210.27528876893</v>
      </c>
      <c r="FD261" s="48">
        <f t="shared" si="325"/>
        <v>236873.2892441435</v>
      </c>
      <c r="FE261" s="48">
        <f t="shared" si="325"/>
        <v>70383.634227398215</v>
      </c>
      <c r="FF261" s="48">
        <f t="shared" si="325"/>
        <v>111969.26194716859</v>
      </c>
      <c r="FG261" s="48">
        <f t="shared" si="325"/>
        <v>73309.715953235733</v>
      </c>
      <c r="FH261" s="48">
        <f t="shared" si="325"/>
        <v>67915.187355403672</v>
      </c>
      <c r="FI261" s="48">
        <f t="shared" si="325"/>
        <v>736750.71701371041</v>
      </c>
      <c r="FJ261" s="48">
        <f t="shared" si="325"/>
        <v>567088.21891629777</v>
      </c>
      <c r="FK261" s="48">
        <f t="shared" si="325"/>
        <v>848390.80435492634</v>
      </c>
      <c r="FL261" s="48">
        <f t="shared" si="325"/>
        <v>1740108.3778590285</v>
      </c>
      <c r="FM261" s="48">
        <f t="shared" si="325"/>
        <v>1123802.8063197816</v>
      </c>
      <c r="FN261" s="48">
        <f t="shared" si="325"/>
        <v>6907197.9743059017</v>
      </c>
      <c r="FO261" s="48">
        <f t="shared" si="325"/>
        <v>498261.11648968176</v>
      </c>
      <c r="FP261" s="48">
        <f t="shared" si="325"/>
        <v>873558.68976505962</v>
      </c>
      <c r="FQ261" s="48">
        <f t="shared" si="325"/>
        <v>386927.04397938296</v>
      </c>
      <c r="FR261" s="48">
        <f t="shared" si="325"/>
        <v>117213.78072796251</v>
      </c>
      <c r="FS261" s="48">
        <f t="shared" si="325"/>
        <v>83872.140317519035</v>
      </c>
      <c r="FT261" s="49">
        <f t="shared" si="325"/>
        <v>66141.845523714655</v>
      </c>
      <c r="FU261" s="48">
        <f t="shared" si="325"/>
        <v>423480.39162941457</v>
      </c>
      <c r="FV261" s="48">
        <f t="shared" si="325"/>
        <v>291991.70532755903</v>
      </c>
      <c r="FW261" s="48">
        <f t="shared" si="325"/>
        <v>102551.16311704188</v>
      </c>
      <c r="FX261" s="48">
        <f t="shared" si="325"/>
        <v>30241.560511077187</v>
      </c>
      <c r="FY261" s="48"/>
      <c r="FZ261" s="48"/>
      <c r="GA261" s="46"/>
      <c r="GB261" s="66"/>
      <c r="GC261" s="66"/>
      <c r="GD261" s="66"/>
      <c r="GE261" s="142"/>
      <c r="GF261" s="142"/>
      <c r="GG261" s="4"/>
      <c r="GH261" s="4"/>
      <c r="GI261" s="4"/>
      <c r="GJ261" s="4"/>
      <c r="GK261" s="4"/>
      <c r="GL261" s="4"/>
      <c r="GM261" s="4"/>
    </row>
    <row r="262" spans="1:256" x14ac:dyDescent="0.25">
      <c r="A262" s="2" t="s">
        <v>634</v>
      </c>
      <c r="B262" s="13" t="s">
        <v>635</v>
      </c>
      <c r="C262" s="66">
        <f t="shared" ref="C262:BN262" si="326">ROUND(C261/C47,6)</f>
        <v>3.3500000000000001E-3</v>
      </c>
      <c r="D262" s="66">
        <f t="shared" si="326"/>
        <v>4.2040000000000003E-3</v>
      </c>
      <c r="E262" s="66">
        <f t="shared" si="326"/>
        <v>2.8939999999999999E-3</v>
      </c>
      <c r="F262" s="66">
        <f t="shared" si="326"/>
        <v>3.2239999999999999E-3</v>
      </c>
      <c r="G262" s="66">
        <f t="shared" si="326"/>
        <v>1.7880000000000001E-3</v>
      </c>
      <c r="H262" s="66">
        <f t="shared" si="326"/>
        <v>4.1939999999999998E-3</v>
      </c>
      <c r="I262" s="66">
        <f t="shared" si="326"/>
        <v>4.2160000000000001E-3</v>
      </c>
      <c r="J262" s="66">
        <f t="shared" si="326"/>
        <v>5.0670000000000003E-3</v>
      </c>
      <c r="K262" s="66">
        <f t="shared" si="326"/>
        <v>3.6099999999999999E-3</v>
      </c>
      <c r="L262" s="66">
        <f t="shared" si="326"/>
        <v>1.779E-3</v>
      </c>
      <c r="M262" s="66">
        <f t="shared" si="326"/>
        <v>2.5820000000000001E-3</v>
      </c>
      <c r="N262" s="66">
        <f t="shared" si="326"/>
        <v>3.0509999999999999E-3</v>
      </c>
      <c r="O262" s="66">
        <f t="shared" si="326"/>
        <v>2.7439999999999999E-3</v>
      </c>
      <c r="P262" s="66">
        <f t="shared" si="326"/>
        <v>2.1570000000000001E-3</v>
      </c>
      <c r="Q262" s="66">
        <f t="shared" si="326"/>
        <v>4.8110000000000002E-3</v>
      </c>
      <c r="R262" s="66">
        <f t="shared" si="326"/>
        <v>8.5990000000000007E-3</v>
      </c>
      <c r="S262" s="66">
        <f t="shared" si="326"/>
        <v>1.6559999999999999E-3</v>
      </c>
      <c r="T262" s="66">
        <f t="shared" si="326"/>
        <v>2.2680000000000001E-3</v>
      </c>
      <c r="U262" s="66">
        <f t="shared" si="326"/>
        <v>1.73E-3</v>
      </c>
      <c r="V262" s="66">
        <f t="shared" si="326"/>
        <v>4.8690000000000001E-3</v>
      </c>
      <c r="W262" s="46">
        <f t="shared" si="326"/>
        <v>1.933E-3</v>
      </c>
      <c r="X262" s="66">
        <f t="shared" si="326"/>
        <v>1.2409999999999999E-3</v>
      </c>
      <c r="Y262" s="66">
        <f t="shared" si="326"/>
        <v>9.5300000000000003E-3</v>
      </c>
      <c r="Z262" s="66">
        <f t="shared" si="326"/>
        <v>3.761E-3</v>
      </c>
      <c r="AA262" s="66">
        <f t="shared" si="326"/>
        <v>2.735E-3</v>
      </c>
      <c r="AB262" s="66">
        <f t="shared" si="326"/>
        <v>1.6869999999999999E-3</v>
      </c>
      <c r="AC262" s="66">
        <f t="shared" si="326"/>
        <v>1.684E-3</v>
      </c>
      <c r="AD262" s="66">
        <f t="shared" si="326"/>
        <v>1.075E-3</v>
      </c>
      <c r="AE262" s="66">
        <f t="shared" si="326"/>
        <v>1.701E-3</v>
      </c>
      <c r="AF262" s="66">
        <f t="shared" si="326"/>
        <v>1.6149999999999999E-3</v>
      </c>
      <c r="AG262" s="66">
        <f t="shared" si="326"/>
        <v>1.139E-3</v>
      </c>
      <c r="AH262" s="66">
        <f t="shared" si="326"/>
        <v>1.2595E-2</v>
      </c>
      <c r="AI262" s="66">
        <f t="shared" si="326"/>
        <v>1.5072E-2</v>
      </c>
      <c r="AJ262" s="66">
        <f t="shared" si="326"/>
        <v>3.1020000000000002E-3</v>
      </c>
      <c r="AK262" s="66">
        <f t="shared" si="326"/>
        <v>2.1740000000000002E-3</v>
      </c>
      <c r="AL262" s="66">
        <f t="shared" si="326"/>
        <v>1.7700000000000001E-3</v>
      </c>
      <c r="AM262" s="66">
        <f t="shared" si="326"/>
        <v>3.1080000000000001E-3</v>
      </c>
      <c r="AN262" s="66">
        <f t="shared" si="326"/>
        <v>1.109E-3</v>
      </c>
      <c r="AO262" s="66">
        <f t="shared" si="326"/>
        <v>5.0200000000000002E-3</v>
      </c>
      <c r="AP262" s="66">
        <f t="shared" si="326"/>
        <v>1.534E-3</v>
      </c>
      <c r="AQ262" s="66">
        <f t="shared" si="326"/>
        <v>9.41E-4</v>
      </c>
      <c r="AR262" s="66">
        <f t="shared" si="326"/>
        <v>2.885E-3</v>
      </c>
      <c r="AS262" s="66">
        <f t="shared" si="326"/>
        <v>7.76E-4</v>
      </c>
      <c r="AT262" s="66">
        <f t="shared" si="326"/>
        <v>3.0820000000000001E-3</v>
      </c>
      <c r="AU262" s="66">
        <f t="shared" si="326"/>
        <v>2.3029999999999999E-3</v>
      </c>
      <c r="AV262" s="66">
        <f t="shared" si="326"/>
        <v>7.7819999999999999E-3</v>
      </c>
      <c r="AW262" s="66">
        <f t="shared" si="326"/>
        <v>2.4870000000000001E-3</v>
      </c>
      <c r="AX262" s="66">
        <f t="shared" si="326"/>
        <v>1.5349999999999999E-3</v>
      </c>
      <c r="AY262" s="66">
        <f t="shared" si="326"/>
        <v>5.4330000000000003E-3</v>
      </c>
      <c r="AZ262" s="66">
        <f t="shared" si="326"/>
        <v>5.94E-3</v>
      </c>
      <c r="BA262" s="66">
        <f t="shared" si="326"/>
        <v>7.2960000000000004E-3</v>
      </c>
      <c r="BB262" s="66">
        <f t="shared" si="326"/>
        <v>2.1735000000000001E-2</v>
      </c>
      <c r="BC262" s="66">
        <f t="shared" si="326"/>
        <v>2.5300000000000001E-3</v>
      </c>
      <c r="BD262" s="66">
        <f t="shared" si="326"/>
        <v>2.7750000000000001E-3</v>
      </c>
      <c r="BE262" s="66">
        <f t="shared" si="326"/>
        <v>3.16E-3</v>
      </c>
      <c r="BF262" s="66">
        <f t="shared" si="326"/>
        <v>3.9610000000000001E-3</v>
      </c>
      <c r="BG262" s="66">
        <f t="shared" si="326"/>
        <v>1.1609E-2</v>
      </c>
      <c r="BH262" s="66">
        <f t="shared" si="326"/>
        <v>4.1770000000000002E-3</v>
      </c>
      <c r="BI262" s="66">
        <f t="shared" si="326"/>
        <v>4.0350000000000004E-3</v>
      </c>
      <c r="BJ262" s="66">
        <f t="shared" si="326"/>
        <v>3.2339999999999999E-3</v>
      </c>
      <c r="BK262" s="66">
        <f t="shared" si="326"/>
        <v>5.7019999999999996E-3</v>
      </c>
      <c r="BL262" s="66">
        <f t="shared" si="326"/>
        <v>1.1528999999999999E-2</v>
      </c>
      <c r="BM262" s="66">
        <f t="shared" si="326"/>
        <v>7.1630000000000001E-3</v>
      </c>
      <c r="BN262" s="66">
        <f t="shared" si="326"/>
        <v>4.9950000000000003E-3</v>
      </c>
      <c r="BO262" s="66">
        <f t="shared" ref="BO262:DZ262" si="327">ROUND(BO261/BO47,6)</f>
        <v>4.052E-3</v>
      </c>
      <c r="BP262" s="66">
        <f t="shared" si="327"/>
        <v>1.4660000000000001E-3</v>
      </c>
      <c r="BQ262" s="66">
        <f t="shared" si="327"/>
        <v>1.4710000000000001E-3</v>
      </c>
      <c r="BR262" s="66">
        <f t="shared" si="327"/>
        <v>1.787E-3</v>
      </c>
      <c r="BS262" s="66">
        <f t="shared" si="327"/>
        <v>4.7100000000000001E-4</v>
      </c>
      <c r="BT262" s="66">
        <f t="shared" si="327"/>
        <v>4.2700000000000002E-4</v>
      </c>
      <c r="BU262" s="66">
        <f t="shared" si="327"/>
        <v>1.8220000000000001E-3</v>
      </c>
      <c r="BV262" s="66">
        <f t="shared" si="327"/>
        <v>5.3799999999999996E-4</v>
      </c>
      <c r="BW262" s="66">
        <f t="shared" si="327"/>
        <v>1.0330000000000001E-3</v>
      </c>
      <c r="BX262" s="66">
        <f t="shared" si="327"/>
        <v>4.6200000000000001E-4</v>
      </c>
      <c r="BY262" s="66">
        <f t="shared" si="327"/>
        <v>3.143E-3</v>
      </c>
      <c r="BZ262" s="66">
        <f t="shared" si="327"/>
        <v>2.2520000000000001E-3</v>
      </c>
      <c r="CA262" s="66">
        <f t="shared" si="327"/>
        <v>7.2099999999999996E-4</v>
      </c>
      <c r="CB262" s="66">
        <f t="shared" si="327"/>
        <v>2.5820000000000001E-3</v>
      </c>
      <c r="CC262" s="66">
        <f t="shared" si="327"/>
        <v>4.065E-3</v>
      </c>
      <c r="CD262" s="66">
        <f t="shared" si="327"/>
        <v>1.915E-3</v>
      </c>
      <c r="CE262" s="66">
        <f t="shared" si="327"/>
        <v>3.6640000000000002E-3</v>
      </c>
      <c r="CF262" s="66">
        <f t="shared" si="327"/>
        <v>2.2469999999999999E-3</v>
      </c>
      <c r="CG262" s="66">
        <f t="shared" si="327"/>
        <v>5.391E-3</v>
      </c>
      <c r="CH262" s="66">
        <f t="shared" si="327"/>
        <v>2.4620000000000002E-3</v>
      </c>
      <c r="CI262" s="66">
        <f t="shared" si="327"/>
        <v>3.0019999999999999E-3</v>
      </c>
      <c r="CJ262" s="66">
        <f t="shared" si="327"/>
        <v>1.542E-3</v>
      </c>
      <c r="CK262" s="66">
        <f t="shared" si="327"/>
        <v>1.266E-3</v>
      </c>
      <c r="CL262" s="66">
        <f t="shared" si="327"/>
        <v>1.3389999999999999E-3</v>
      </c>
      <c r="CM262" s="66">
        <f t="shared" si="327"/>
        <v>1.4369999999999999E-3</v>
      </c>
      <c r="CN262" s="66">
        <f t="shared" si="327"/>
        <v>2.3709999999999998E-3</v>
      </c>
      <c r="CO262" s="66">
        <f t="shared" si="327"/>
        <v>2.1589999999999999E-3</v>
      </c>
      <c r="CP262" s="66">
        <f t="shared" si="327"/>
        <v>7.1599999999999995E-4</v>
      </c>
      <c r="CQ262" s="66">
        <f t="shared" si="327"/>
        <v>2.797E-3</v>
      </c>
      <c r="CR262" s="66">
        <f t="shared" si="327"/>
        <v>1.1050000000000001E-3</v>
      </c>
      <c r="CS262" s="66">
        <f t="shared" si="327"/>
        <v>2.6259999999999999E-3</v>
      </c>
      <c r="CT262" s="66">
        <f t="shared" si="327"/>
        <v>1.688E-3</v>
      </c>
      <c r="CU262" s="66">
        <f t="shared" si="327"/>
        <v>5.7679999999999997E-3</v>
      </c>
      <c r="CV262" s="66">
        <f t="shared" si="327"/>
        <v>1.841E-3</v>
      </c>
      <c r="CW262" s="66">
        <f t="shared" si="327"/>
        <v>1.3760000000000001E-3</v>
      </c>
      <c r="CX262" s="66">
        <f t="shared" si="327"/>
        <v>4.2849999999999997E-3</v>
      </c>
      <c r="CY262" s="66">
        <f t="shared" si="327"/>
        <v>9.1909999999999995E-3</v>
      </c>
      <c r="CZ262" s="66">
        <f t="shared" si="327"/>
        <v>5.8719999999999996E-3</v>
      </c>
      <c r="DA262" s="66">
        <f t="shared" si="327"/>
        <v>2.5630000000000002E-3</v>
      </c>
      <c r="DB262" s="66">
        <f t="shared" si="327"/>
        <v>6.0219999999999996E-3</v>
      </c>
      <c r="DC262" s="66">
        <f t="shared" si="327"/>
        <v>2.1559999999999999E-3</v>
      </c>
      <c r="DD262" s="66">
        <f t="shared" si="327"/>
        <v>9.3999999999999994E-5</v>
      </c>
      <c r="DE262" s="66">
        <f t="shared" si="327"/>
        <v>3.7399999999999998E-4</v>
      </c>
      <c r="DF262" s="66">
        <f t="shared" si="327"/>
        <v>4.8199999999999996E-3</v>
      </c>
      <c r="DG262" s="66">
        <f t="shared" si="327"/>
        <v>1.4610000000000001E-3</v>
      </c>
      <c r="DH262" s="66">
        <f t="shared" si="327"/>
        <v>2.199E-3</v>
      </c>
      <c r="DI262" s="66">
        <f t="shared" si="327"/>
        <v>1.895E-3</v>
      </c>
      <c r="DJ262" s="66">
        <f t="shared" si="327"/>
        <v>3.4629999999999999E-3</v>
      </c>
      <c r="DK262" s="66">
        <f t="shared" si="327"/>
        <v>3.081E-3</v>
      </c>
      <c r="DL262" s="66">
        <f t="shared" si="327"/>
        <v>3.7529999999999998E-3</v>
      </c>
      <c r="DM262" s="66">
        <f t="shared" si="327"/>
        <v>5.3340000000000002E-3</v>
      </c>
      <c r="DN262" s="66">
        <f t="shared" si="327"/>
        <v>2.2070000000000002E-3</v>
      </c>
      <c r="DO262" s="66">
        <f t="shared" si="327"/>
        <v>3.8869999999999998E-3</v>
      </c>
      <c r="DP262" s="66">
        <f t="shared" si="327"/>
        <v>5.2310000000000004E-3</v>
      </c>
      <c r="DQ262" s="66">
        <f t="shared" si="327"/>
        <v>6.4899999999999995E-4</v>
      </c>
      <c r="DR262" s="66">
        <f t="shared" si="327"/>
        <v>6.7809999999999997E-3</v>
      </c>
      <c r="DS262" s="66">
        <f t="shared" si="327"/>
        <v>6.7099999999999998E-3</v>
      </c>
      <c r="DT262" s="66">
        <f t="shared" si="327"/>
        <v>7.2490000000000002E-3</v>
      </c>
      <c r="DU262" s="66">
        <f t="shared" si="327"/>
        <v>6.2750000000000002E-3</v>
      </c>
      <c r="DV262" s="66">
        <f t="shared" si="327"/>
        <v>1.2298E-2</v>
      </c>
      <c r="DW262" s="66">
        <f t="shared" si="327"/>
        <v>3.82E-3</v>
      </c>
      <c r="DX262" s="66">
        <f t="shared" si="327"/>
        <v>1.0189999999999999E-3</v>
      </c>
      <c r="DY262" s="66">
        <f t="shared" si="327"/>
        <v>1.224E-3</v>
      </c>
      <c r="DZ262" s="66">
        <f t="shared" si="327"/>
        <v>2.6489999999999999E-3</v>
      </c>
      <c r="EA262" s="66">
        <f t="shared" ref="EA262:FX262" si="328">ROUND(EA261/EA47,6)</f>
        <v>1.2080000000000001E-3</v>
      </c>
      <c r="EB262" s="66">
        <f t="shared" si="328"/>
        <v>3.238E-3</v>
      </c>
      <c r="EC262" s="66">
        <f t="shared" si="328"/>
        <v>6.1370000000000001E-3</v>
      </c>
      <c r="ED262" s="66">
        <f t="shared" si="328"/>
        <v>1.5300000000000001E-4</v>
      </c>
      <c r="EE262" s="66">
        <f t="shared" si="328"/>
        <v>3.039E-3</v>
      </c>
      <c r="EF262" s="66">
        <f t="shared" si="328"/>
        <v>5.2339999999999999E-3</v>
      </c>
      <c r="EG262" s="66">
        <f t="shared" si="328"/>
        <v>4.7149999999999996E-3</v>
      </c>
      <c r="EH262" s="66">
        <f t="shared" si="328"/>
        <v>4.2399999999999998E-3</v>
      </c>
      <c r="EI262" s="66">
        <f t="shared" si="328"/>
        <v>5.3179999999999998E-3</v>
      </c>
      <c r="EJ262" s="66">
        <f t="shared" si="328"/>
        <v>4.9049999999999996E-3</v>
      </c>
      <c r="EK262" s="66">
        <f t="shared" si="328"/>
        <v>5.2499999999999997E-4</v>
      </c>
      <c r="EL262" s="66">
        <f t="shared" si="328"/>
        <v>6.3900000000000003E-4</v>
      </c>
      <c r="EM262" s="66">
        <f t="shared" si="328"/>
        <v>1.4159999999999999E-3</v>
      </c>
      <c r="EN262" s="66">
        <f t="shared" si="328"/>
        <v>6.5880000000000001E-3</v>
      </c>
      <c r="EO262" s="66">
        <f t="shared" si="328"/>
        <v>2.4350000000000001E-3</v>
      </c>
      <c r="EP262" s="66">
        <f t="shared" si="328"/>
        <v>1.2719999999999999E-3</v>
      </c>
      <c r="EQ262" s="66">
        <f t="shared" si="328"/>
        <v>9.6900000000000003E-4</v>
      </c>
      <c r="ER262" s="66">
        <f t="shared" si="328"/>
        <v>1.915E-3</v>
      </c>
      <c r="ES262" s="66">
        <f t="shared" si="328"/>
        <v>3.2109999999999999E-3</v>
      </c>
      <c r="ET262" s="66">
        <f t="shared" si="328"/>
        <v>6.8329999999999997E-3</v>
      </c>
      <c r="EU262" s="66">
        <f t="shared" si="328"/>
        <v>7.2979999999999998E-3</v>
      </c>
      <c r="EV262" s="66">
        <f t="shared" si="328"/>
        <v>3.8200000000000002E-4</v>
      </c>
      <c r="EW262" s="66">
        <f t="shared" si="328"/>
        <v>3.8499999999999998E-4</v>
      </c>
      <c r="EX262" s="66">
        <f t="shared" si="328"/>
        <v>1.196E-3</v>
      </c>
      <c r="EY262" s="66">
        <f t="shared" si="328"/>
        <v>6.6239999999999997E-3</v>
      </c>
      <c r="EZ262" s="66">
        <f t="shared" si="328"/>
        <v>3.9300000000000003E-3</v>
      </c>
      <c r="FA262" s="66">
        <f t="shared" si="328"/>
        <v>4.8299999999999998E-4</v>
      </c>
      <c r="FB262" s="66">
        <f t="shared" si="328"/>
        <v>3.3199999999999999E-4</v>
      </c>
      <c r="FC262" s="66">
        <f t="shared" si="328"/>
        <v>2.5850000000000001E-3</v>
      </c>
      <c r="FD262" s="66">
        <f t="shared" si="328"/>
        <v>5.5149999999999999E-3</v>
      </c>
      <c r="FE262" s="66">
        <f t="shared" si="328"/>
        <v>2.049E-3</v>
      </c>
      <c r="FF262" s="66">
        <f t="shared" si="328"/>
        <v>5.7590000000000002E-3</v>
      </c>
      <c r="FG262" s="66">
        <f t="shared" si="328"/>
        <v>5.7169999999999999E-3</v>
      </c>
      <c r="FH262" s="66">
        <f t="shared" si="328"/>
        <v>1.469E-3</v>
      </c>
      <c r="FI262" s="66">
        <f t="shared" si="328"/>
        <v>4.57E-4</v>
      </c>
      <c r="FJ262" s="66">
        <f t="shared" si="328"/>
        <v>7.1900000000000002E-4</v>
      </c>
      <c r="FK262" s="66">
        <f t="shared" si="328"/>
        <v>5.2800000000000004E-4</v>
      </c>
      <c r="FL262" s="66">
        <f t="shared" si="328"/>
        <v>9.9500000000000001E-4</v>
      </c>
      <c r="FM262" s="66">
        <f t="shared" si="328"/>
        <v>1.6739999999999999E-3</v>
      </c>
      <c r="FN262" s="66">
        <f t="shared" si="328"/>
        <v>3.0530000000000002E-3</v>
      </c>
      <c r="FO262" s="66">
        <f t="shared" si="328"/>
        <v>1.63E-4</v>
      </c>
      <c r="FP262" s="66">
        <f t="shared" si="328"/>
        <v>4.7800000000000002E-4</v>
      </c>
      <c r="FQ262" s="66">
        <f t="shared" si="328"/>
        <v>1.874E-3</v>
      </c>
      <c r="FR262" s="66">
        <f t="shared" si="328"/>
        <v>1.101E-3</v>
      </c>
      <c r="FS262" s="66">
        <f t="shared" si="328"/>
        <v>1.15E-4</v>
      </c>
      <c r="FT262" s="46">
        <f t="shared" si="328"/>
        <v>9.2E-5</v>
      </c>
      <c r="FU262" s="66">
        <f t="shared" si="328"/>
        <v>3.718E-3</v>
      </c>
      <c r="FV262" s="66">
        <f t="shared" si="328"/>
        <v>2.843E-3</v>
      </c>
      <c r="FW262" s="66">
        <f t="shared" si="328"/>
        <v>5.548E-3</v>
      </c>
      <c r="FX262" s="66">
        <f t="shared" si="328"/>
        <v>1.7329999999999999E-3</v>
      </c>
      <c r="FY262" s="48"/>
      <c r="FZ262" s="48"/>
      <c r="GA262" s="46"/>
      <c r="GB262" s="48"/>
      <c r="GC262" s="48"/>
      <c r="GD262" s="48"/>
      <c r="GE262" s="4"/>
      <c r="GF262" s="4"/>
      <c r="GG262" s="4"/>
      <c r="GH262" s="4"/>
      <c r="GI262" s="4"/>
      <c r="GJ262" s="4"/>
      <c r="GK262" s="4"/>
      <c r="GL262" s="4"/>
      <c r="GM262" s="4"/>
    </row>
    <row r="263" spans="1:256" x14ac:dyDescent="0.25">
      <c r="A263" s="6"/>
      <c r="B263" s="13" t="s">
        <v>636</v>
      </c>
      <c r="C263" s="66"/>
      <c r="D263" s="66"/>
      <c r="E263" s="66"/>
      <c r="F263" s="66"/>
      <c r="G263" s="66"/>
      <c r="H263" s="66"/>
      <c r="I263" s="66"/>
      <c r="J263" s="66"/>
      <c r="K263" s="66"/>
      <c r="L263" s="66"/>
      <c r="M263" s="66"/>
      <c r="N263" s="66"/>
      <c r="O263" s="66"/>
      <c r="P263" s="66"/>
      <c r="Q263" s="66"/>
      <c r="R263" s="66"/>
      <c r="S263" s="66"/>
      <c r="T263" s="66"/>
      <c r="U263" s="66"/>
      <c r="V263" s="66"/>
      <c r="W263" s="4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c r="BL263" s="66"/>
      <c r="BM263" s="66"/>
      <c r="BN263" s="66"/>
      <c r="BO263" s="66"/>
      <c r="BP263" s="66"/>
      <c r="BQ263" s="66"/>
      <c r="BR263" s="66"/>
      <c r="BS263" s="66"/>
      <c r="BT263" s="66"/>
      <c r="BU263" s="66"/>
      <c r="BV263" s="66"/>
      <c r="BW263" s="66"/>
      <c r="BX263" s="66"/>
      <c r="BY263" s="66"/>
      <c r="BZ263" s="66"/>
      <c r="CA263" s="66"/>
      <c r="CB263" s="66"/>
      <c r="CC263" s="66"/>
      <c r="CD263" s="66"/>
      <c r="CE263" s="66"/>
      <c r="CF263" s="66"/>
      <c r="CG263" s="66"/>
      <c r="CH263" s="66"/>
      <c r="CI263" s="66"/>
      <c r="CJ263" s="66"/>
      <c r="CK263" s="66"/>
      <c r="CL263" s="66"/>
      <c r="CM263" s="66"/>
      <c r="CN263" s="66"/>
      <c r="CO263" s="66"/>
      <c r="CP263" s="66"/>
      <c r="CQ263" s="66"/>
      <c r="CR263" s="66"/>
      <c r="CS263" s="66"/>
      <c r="CT263" s="66"/>
      <c r="CU263" s="66"/>
      <c r="CV263" s="66"/>
      <c r="CW263" s="66"/>
      <c r="CX263" s="66"/>
      <c r="CY263" s="66"/>
      <c r="CZ263" s="66"/>
      <c r="DA263" s="66"/>
      <c r="DB263" s="66"/>
      <c r="DC263" s="66"/>
      <c r="DD263" s="66"/>
      <c r="DE263" s="66"/>
      <c r="DF263" s="66"/>
      <c r="DG263" s="66"/>
      <c r="DH263" s="66"/>
      <c r="DI263" s="66"/>
      <c r="DJ263" s="66"/>
      <c r="DK263" s="66"/>
      <c r="DL263" s="66"/>
      <c r="DM263" s="66"/>
      <c r="DN263" s="66"/>
      <c r="DO263" s="66"/>
      <c r="DP263" s="66"/>
      <c r="DQ263" s="66"/>
      <c r="DR263" s="66"/>
      <c r="DS263" s="66"/>
      <c r="DT263" s="66"/>
      <c r="DU263" s="66"/>
      <c r="DV263" s="66"/>
      <c r="DW263" s="66"/>
      <c r="DX263" s="66"/>
      <c r="DY263" s="66"/>
      <c r="DZ263" s="66"/>
      <c r="EA263" s="66"/>
      <c r="EB263" s="66"/>
      <c r="EC263" s="66"/>
      <c r="ED263" s="66"/>
      <c r="EE263" s="66"/>
      <c r="EF263" s="66"/>
      <c r="EG263" s="66"/>
      <c r="EH263" s="66"/>
      <c r="EI263" s="66"/>
      <c r="EJ263" s="66"/>
      <c r="EK263" s="66"/>
      <c r="EL263" s="66"/>
      <c r="EM263" s="66"/>
      <c r="EN263" s="66"/>
      <c r="EO263" s="66"/>
      <c r="EP263" s="66"/>
      <c r="EQ263" s="66"/>
      <c r="ER263" s="66"/>
      <c r="ES263" s="66"/>
      <c r="ET263" s="66"/>
      <c r="EU263" s="66"/>
      <c r="EV263" s="66"/>
      <c r="EW263" s="66"/>
      <c r="EX263" s="66"/>
      <c r="EY263" s="66"/>
      <c r="EZ263" s="66"/>
      <c r="FA263" s="66"/>
      <c r="FB263" s="66"/>
      <c r="FC263" s="66"/>
      <c r="FD263" s="66"/>
      <c r="FE263" s="66"/>
      <c r="FF263" s="66"/>
      <c r="FG263" s="66"/>
      <c r="FH263" s="66"/>
      <c r="FI263" s="66"/>
      <c r="FJ263" s="66"/>
      <c r="FK263" s="66"/>
      <c r="FL263" s="66"/>
      <c r="FM263" s="66"/>
      <c r="FN263" s="66"/>
      <c r="FO263" s="66"/>
      <c r="FP263" s="66"/>
      <c r="FQ263" s="66"/>
      <c r="FR263" s="66"/>
      <c r="FS263" s="66"/>
      <c r="FT263" s="46"/>
      <c r="FU263" s="66"/>
      <c r="FV263" s="66"/>
      <c r="FW263" s="66"/>
      <c r="FX263" s="66"/>
      <c r="FY263" s="48"/>
      <c r="FZ263" s="48"/>
      <c r="GA263" s="49"/>
      <c r="GB263" s="48"/>
      <c r="GC263" s="48"/>
      <c r="GD263" s="48"/>
      <c r="GE263" s="4"/>
      <c r="GF263" s="4"/>
      <c r="GG263" s="4"/>
      <c r="GH263" s="4"/>
      <c r="GI263" s="4"/>
      <c r="GJ263" s="4"/>
      <c r="GK263" s="4"/>
      <c r="GL263" s="4"/>
      <c r="GM263" s="4"/>
    </row>
    <row r="264" spans="1:256" x14ac:dyDescent="0.25">
      <c r="A264" s="2" t="s">
        <v>637</v>
      </c>
      <c r="B264" s="13" t="s">
        <v>638</v>
      </c>
      <c r="C264" s="66">
        <f t="shared" ref="C264:AY264" si="329">ROUND(MIN(C262,(C246-C257),(C251-C257)),6)</f>
        <v>0</v>
      </c>
      <c r="D264" s="66">
        <f t="shared" si="329"/>
        <v>0</v>
      </c>
      <c r="E264" s="66">
        <f t="shared" si="329"/>
        <v>0</v>
      </c>
      <c r="F264" s="66">
        <f t="shared" si="329"/>
        <v>0</v>
      </c>
      <c r="G264" s="66">
        <f t="shared" si="329"/>
        <v>0</v>
      </c>
      <c r="H264" s="66">
        <f t="shared" si="329"/>
        <v>0</v>
      </c>
      <c r="I264" s="66">
        <f t="shared" si="329"/>
        <v>0</v>
      </c>
      <c r="J264" s="66">
        <f t="shared" si="329"/>
        <v>0</v>
      </c>
      <c r="K264" s="66">
        <f t="shared" si="329"/>
        <v>0</v>
      </c>
      <c r="L264" s="66">
        <f t="shared" si="329"/>
        <v>0</v>
      </c>
      <c r="M264" s="66">
        <f t="shared" si="329"/>
        <v>0</v>
      </c>
      <c r="N264" s="66">
        <f t="shared" si="329"/>
        <v>0</v>
      </c>
      <c r="O264" s="66">
        <f t="shared" si="329"/>
        <v>0</v>
      </c>
      <c r="P264" s="66">
        <f t="shared" si="329"/>
        <v>0</v>
      </c>
      <c r="Q264" s="66">
        <f t="shared" si="329"/>
        <v>0</v>
      </c>
      <c r="R264" s="66">
        <f t="shared" si="329"/>
        <v>0</v>
      </c>
      <c r="S264" s="66">
        <f t="shared" si="329"/>
        <v>0</v>
      </c>
      <c r="T264" s="66">
        <f t="shared" si="329"/>
        <v>0</v>
      </c>
      <c r="U264" s="66">
        <f t="shared" si="329"/>
        <v>0</v>
      </c>
      <c r="V264" s="66">
        <f t="shared" si="329"/>
        <v>0</v>
      </c>
      <c r="W264" s="66">
        <f t="shared" si="329"/>
        <v>0</v>
      </c>
      <c r="X264" s="66">
        <f t="shared" si="329"/>
        <v>0</v>
      </c>
      <c r="Y264" s="66">
        <f t="shared" si="329"/>
        <v>0</v>
      </c>
      <c r="Z264" s="66">
        <f t="shared" si="329"/>
        <v>0</v>
      </c>
      <c r="AA264" s="66">
        <f t="shared" si="329"/>
        <v>0</v>
      </c>
      <c r="AB264" s="66">
        <f t="shared" si="329"/>
        <v>0</v>
      </c>
      <c r="AC264" s="66">
        <f t="shared" si="329"/>
        <v>0</v>
      </c>
      <c r="AD264" s="66">
        <f t="shared" si="329"/>
        <v>0</v>
      </c>
      <c r="AE264" s="66">
        <f t="shared" si="329"/>
        <v>0</v>
      </c>
      <c r="AF264" s="66">
        <f t="shared" si="329"/>
        <v>0</v>
      </c>
      <c r="AG264" s="66">
        <f t="shared" si="329"/>
        <v>0</v>
      </c>
      <c r="AH264" s="66">
        <f t="shared" si="329"/>
        <v>0</v>
      </c>
      <c r="AI264" s="66">
        <f t="shared" si="329"/>
        <v>0</v>
      </c>
      <c r="AJ264" s="66">
        <f t="shared" si="329"/>
        <v>0</v>
      </c>
      <c r="AK264" s="66">
        <f t="shared" si="329"/>
        <v>0</v>
      </c>
      <c r="AL264" s="66">
        <f t="shared" si="329"/>
        <v>0</v>
      </c>
      <c r="AM264" s="66">
        <f t="shared" si="329"/>
        <v>0</v>
      </c>
      <c r="AN264" s="66">
        <f t="shared" si="329"/>
        <v>0</v>
      </c>
      <c r="AO264" s="66">
        <f t="shared" si="329"/>
        <v>0</v>
      </c>
      <c r="AP264" s="66">
        <f t="shared" si="329"/>
        <v>0</v>
      </c>
      <c r="AQ264" s="66">
        <f t="shared" si="329"/>
        <v>0</v>
      </c>
      <c r="AR264" s="66">
        <f t="shared" si="329"/>
        <v>0</v>
      </c>
      <c r="AS264" s="66">
        <f t="shared" si="329"/>
        <v>0</v>
      </c>
      <c r="AT264" s="66">
        <f t="shared" si="329"/>
        <v>0</v>
      </c>
      <c r="AU264" s="66">
        <f t="shared" si="329"/>
        <v>0</v>
      </c>
      <c r="AV264" s="66">
        <f t="shared" si="329"/>
        <v>0</v>
      </c>
      <c r="AW264" s="66">
        <f t="shared" si="329"/>
        <v>0</v>
      </c>
      <c r="AX264" s="66">
        <f t="shared" si="329"/>
        <v>0</v>
      </c>
      <c r="AY264" s="66">
        <f t="shared" si="329"/>
        <v>0</v>
      </c>
      <c r="AZ264" s="66">
        <v>0</v>
      </c>
      <c r="BA264" s="66">
        <f t="shared" ref="BA264:DL264" si="330">ROUND(MIN(BA262,(BA246-BA257),(BA251-BA257)),6)</f>
        <v>0</v>
      </c>
      <c r="BB264" s="66">
        <f t="shared" si="330"/>
        <v>0</v>
      </c>
      <c r="BC264" s="66">
        <f t="shared" si="330"/>
        <v>-9.1799999999999998E-4</v>
      </c>
      <c r="BD264" s="66">
        <f t="shared" si="330"/>
        <v>0</v>
      </c>
      <c r="BE264" s="66">
        <f t="shared" si="330"/>
        <v>0</v>
      </c>
      <c r="BF264" s="66">
        <f t="shared" si="330"/>
        <v>0</v>
      </c>
      <c r="BG264" s="66">
        <f t="shared" si="330"/>
        <v>0</v>
      </c>
      <c r="BH264" s="66">
        <f t="shared" si="330"/>
        <v>0</v>
      </c>
      <c r="BI264" s="66">
        <f t="shared" si="330"/>
        <v>0</v>
      </c>
      <c r="BJ264" s="66">
        <f t="shared" si="330"/>
        <v>0</v>
      </c>
      <c r="BK264" s="66">
        <f t="shared" si="330"/>
        <v>0</v>
      </c>
      <c r="BL264" s="66">
        <f t="shared" si="330"/>
        <v>0</v>
      </c>
      <c r="BM264" s="66">
        <f t="shared" si="330"/>
        <v>0</v>
      </c>
      <c r="BN264" s="66">
        <f t="shared" si="330"/>
        <v>0</v>
      </c>
      <c r="BO264" s="66">
        <f t="shared" si="330"/>
        <v>0</v>
      </c>
      <c r="BP264" s="66">
        <f t="shared" si="330"/>
        <v>0</v>
      </c>
      <c r="BQ264" s="66">
        <f t="shared" si="330"/>
        <v>0</v>
      </c>
      <c r="BR264" s="66">
        <f t="shared" si="330"/>
        <v>0</v>
      </c>
      <c r="BS264" s="66">
        <f t="shared" si="330"/>
        <v>0</v>
      </c>
      <c r="BT264" s="66">
        <f t="shared" si="330"/>
        <v>0</v>
      </c>
      <c r="BU264" s="66">
        <f t="shared" si="330"/>
        <v>0</v>
      </c>
      <c r="BV264" s="66">
        <f t="shared" si="330"/>
        <v>0</v>
      </c>
      <c r="BW264" s="66">
        <f t="shared" si="330"/>
        <v>0</v>
      </c>
      <c r="BX264" s="66">
        <f t="shared" si="330"/>
        <v>0</v>
      </c>
      <c r="BY264" s="66">
        <f t="shared" si="330"/>
        <v>0</v>
      </c>
      <c r="BZ264" s="66">
        <f t="shared" si="330"/>
        <v>0</v>
      </c>
      <c r="CA264" s="66">
        <f t="shared" si="330"/>
        <v>6.0099999999999997E-4</v>
      </c>
      <c r="CB264" s="66">
        <f t="shared" si="330"/>
        <v>0</v>
      </c>
      <c r="CC264" s="66">
        <f t="shared" si="330"/>
        <v>0</v>
      </c>
      <c r="CD264" s="66">
        <f t="shared" si="330"/>
        <v>0</v>
      </c>
      <c r="CE264" s="66">
        <f t="shared" si="330"/>
        <v>0</v>
      </c>
      <c r="CF264" s="66">
        <f t="shared" si="330"/>
        <v>0</v>
      </c>
      <c r="CG264" s="66">
        <f t="shared" si="330"/>
        <v>0</v>
      </c>
      <c r="CH264" s="66">
        <f t="shared" si="330"/>
        <v>0</v>
      </c>
      <c r="CI264" s="66">
        <f t="shared" si="330"/>
        <v>0</v>
      </c>
      <c r="CJ264" s="66">
        <f t="shared" si="330"/>
        <v>0</v>
      </c>
      <c r="CK264" s="66">
        <f t="shared" si="330"/>
        <v>0</v>
      </c>
      <c r="CL264" s="66">
        <f t="shared" si="330"/>
        <v>0</v>
      </c>
      <c r="CM264" s="66">
        <f t="shared" si="330"/>
        <v>0</v>
      </c>
      <c r="CN264" s="66">
        <f t="shared" si="330"/>
        <v>0</v>
      </c>
      <c r="CO264" s="66">
        <f t="shared" si="330"/>
        <v>0</v>
      </c>
      <c r="CP264" s="66">
        <f t="shared" si="330"/>
        <v>0</v>
      </c>
      <c r="CQ264" s="66">
        <f t="shared" si="330"/>
        <v>0</v>
      </c>
      <c r="CR264" s="66">
        <f t="shared" si="330"/>
        <v>0</v>
      </c>
      <c r="CS264" s="66">
        <f t="shared" si="330"/>
        <v>0</v>
      </c>
      <c r="CT264" s="66">
        <f t="shared" si="330"/>
        <v>0</v>
      </c>
      <c r="CU264" s="66">
        <f t="shared" si="330"/>
        <v>0</v>
      </c>
      <c r="CV264" s="66">
        <f t="shared" si="330"/>
        <v>0</v>
      </c>
      <c r="CW264" s="66">
        <f t="shared" si="330"/>
        <v>0</v>
      </c>
      <c r="CX264" s="66">
        <f t="shared" si="330"/>
        <v>0</v>
      </c>
      <c r="CY264" s="66">
        <f t="shared" si="330"/>
        <v>0</v>
      </c>
      <c r="CZ264" s="66">
        <f t="shared" si="330"/>
        <v>0</v>
      </c>
      <c r="DA264" s="66">
        <f t="shared" si="330"/>
        <v>0</v>
      </c>
      <c r="DB264" s="66">
        <f t="shared" si="330"/>
        <v>0</v>
      </c>
      <c r="DC264" s="66">
        <f t="shared" si="330"/>
        <v>0</v>
      </c>
      <c r="DD264" s="66">
        <f t="shared" si="330"/>
        <v>0</v>
      </c>
      <c r="DE264" s="66">
        <f t="shared" si="330"/>
        <v>0</v>
      </c>
      <c r="DF264" s="66">
        <f t="shared" si="330"/>
        <v>0</v>
      </c>
      <c r="DG264" s="66">
        <f t="shared" si="330"/>
        <v>0</v>
      </c>
      <c r="DH264" s="66">
        <f t="shared" si="330"/>
        <v>0</v>
      </c>
      <c r="DI264" s="66">
        <f t="shared" si="330"/>
        <v>0</v>
      </c>
      <c r="DJ264" s="66">
        <f t="shared" si="330"/>
        <v>0</v>
      </c>
      <c r="DK264" s="66">
        <f t="shared" si="330"/>
        <v>0</v>
      </c>
      <c r="DL264" s="66">
        <f t="shared" si="330"/>
        <v>0</v>
      </c>
      <c r="DM264" s="66">
        <f t="shared" ref="DM264:EP264" si="331">ROUND(MIN(DM262,(DM246-DM257),(DM251-DM257)),6)</f>
        <v>0</v>
      </c>
      <c r="DN264" s="66">
        <f t="shared" si="331"/>
        <v>0</v>
      </c>
      <c r="DO264" s="66">
        <f t="shared" si="331"/>
        <v>0</v>
      </c>
      <c r="DP264" s="66">
        <f t="shared" si="331"/>
        <v>0</v>
      </c>
      <c r="DQ264" s="66">
        <f t="shared" si="331"/>
        <v>6.4899999999999995E-4</v>
      </c>
      <c r="DR264" s="66">
        <f t="shared" si="331"/>
        <v>0</v>
      </c>
      <c r="DS264" s="66">
        <f t="shared" si="331"/>
        <v>0</v>
      </c>
      <c r="DT264" s="66">
        <f t="shared" si="331"/>
        <v>0</v>
      </c>
      <c r="DU264" s="66">
        <f t="shared" si="331"/>
        <v>0</v>
      </c>
      <c r="DV264" s="66">
        <f t="shared" si="331"/>
        <v>0</v>
      </c>
      <c r="DW264" s="66">
        <f t="shared" si="331"/>
        <v>0</v>
      </c>
      <c r="DX264" s="66">
        <f t="shared" si="331"/>
        <v>0</v>
      </c>
      <c r="DY264" s="66">
        <f t="shared" si="331"/>
        <v>0</v>
      </c>
      <c r="DZ264" s="66">
        <f t="shared" si="331"/>
        <v>0</v>
      </c>
      <c r="EA264" s="66">
        <f t="shared" si="331"/>
        <v>0</v>
      </c>
      <c r="EB264" s="66">
        <f t="shared" si="331"/>
        <v>0</v>
      </c>
      <c r="EC264" s="66">
        <f t="shared" si="331"/>
        <v>0</v>
      </c>
      <c r="ED264" s="66">
        <f t="shared" si="331"/>
        <v>0</v>
      </c>
      <c r="EE264" s="66">
        <f t="shared" si="331"/>
        <v>0</v>
      </c>
      <c r="EF264" s="66">
        <f t="shared" si="331"/>
        <v>0</v>
      </c>
      <c r="EG264" s="66">
        <f t="shared" si="331"/>
        <v>0</v>
      </c>
      <c r="EH264" s="66">
        <f t="shared" si="331"/>
        <v>0</v>
      </c>
      <c r="EI264" s="66">
        <f t="shared" si="331"/>
        <v>0</v>
      </c>
      <c r="EJ264" s="66">
        <f t="shared" si="331"/>
        <v>0</v>
      </c>
      <c r="EK264" s="66">
        <f t="shared" si="331"/>
        <v>0</v>
      </c>
      <c r="EL264" s="66">
        <f t="shared" si="331"/>
        <v>0</v>
      </c>
      <c r="EM264" s="66">
        <f t="shared" si="331"/>
        <v>0</v>
      </c>
      <c r="EN264" s="66">
        <f t="shared" si="331"/>
        <v>0</v>
      </c>
      <c r="EO264" s="66">
        <f t="shared" si="331"/>
        <v>0</v>
      </c>
      <c r="EP264" s="66">
        <f t="shared" si="331"/>
        <v>0</v>
      </c>
      <c r="EQ264" s="66">
        <v>0</v>
      </c>
      <c r="ER264" s="66">
        <f t="shared" ref="ER264:FN264" si="332">ROUND(MIN(ER262,(ER246-ER257),(ER251-ER257)),6)</f>
        <v>0</v>
      </c>
      <c r="ES264" s="66">
        <f t="shared" si="332"/>
        <v>0</v>
      </c>
      <c r="ET264" s="66">
        <f t="shared" si="332"/>
        <v>0</v>
      </c>
      <c r="EU264" s="66">
        <f t="shared" si="332"/>
        <v>0</v>
      </c>
      <c r="EV264" s="66">
        <f t="shared" si="332"/>
        <v>0</v>
      </c>
      <c r="EW264" s="66">
        <f t="shared" si="332"/>
        <v>0</v>
      </c>
      <c r="EX264" s="66">
        <f t="shared" si="332"/>
        <v>0</v>
      </c>
      <c r="EY264" s="66">
        <f t="shared" si="332"/>
        <v>0</v>
      </c>
      <c r="EZ264" s="66">
        <f t="shared" si="332"/>
        <v>0</v>
      </c>
      <c r="FA264" s="66">
        <f t="shared" si="332"/>
        <v>0</v>
      </c>
      <c r="FB264" s="66">
        <f t="shared" si="332"/>
        <v>3.3199999999999999E-4</v>
      </c>
      <c r="FC264" s="66">
        <f t="shared" si="332"/>
        <v>0</v>
      </c>
      <c r="FD264" s="66">
        <f t="shared" si="332"/>
        <v>0</v>
      </c>
      <c r="FE264" s="66">
        <f t="shared" si="332"/>
        <v>0</v>
      </c>
      <c r="FF264" s="66">
        <f t="shared" si="332"/>
        <v>0</v>
      </c>
      <c r="FG264" s="66">
        <f t="shared" si="332"/>
        <v>0</v>
      </c>
      <c r="FH264" s="66">
        <f t="shared" si="332"/>
        <v>0</v>
      </c>
      <c r="FI264" s="66">
        <f t="shared" si="332"/>
        <v>0</v>
      </c>
      <c r="FJ264" s="66">
        <f t="shared" si="332"/>
        <v>0</v>
      </c>
      <c r="FK264" s="66">
        <f t="shared" si="332"/>
        <v>0</v>
      </c>
      <c r="FL264" s="66">
        <f t="shared" si="332"/>
        <v>0</v>
      </c>
      <c r="FM264" s="66">
        <f t="shared" si="332"/>
        <v>0</v>
      </c>
      <c r="FN264" s="66">
        <f t="shared" si="332"/>
        <v>0</v>
      </c>
      <c r="FO264" s="66">
        <f>ROUND(MIN(FO262,(FO246-FO257),(FO251-FO257)),6)-0.000001</f>
        <v>1.6200000000000001E-4</v>
      </c>
      <c r="FP264" s="66">
        <f>ROUND(MIN(FP262,(FP246-FP257),(FP251-FP257)),6)</f>
        <v>4.7800000000000002E-4</v>
      </c>
      <c r="FQ264" s="66">
        <f>ROUND(MIN(FQ262,(FQ246-FQ257),(FQ251-FQ257)),6)</f>
        <v>0</v>
      </c>
      <c r="FR264" s="66">
        <f>ROUND(MIN(FR262,(FR246-FR257),(FR251-FR257)),6)</f>
        <v>0</v>
      </c>
      <c r="FS264" s="66">
        <f>ROUND(MIN(FS262,(FS246-FS257),(FS251-FS257)),6)</f>
        <v>1.15E-4</v>
      </c>
      <c r="FT264" s="46">
        <f>ROUND(MIN(FT262,(FT246-FT257),(FT251-FT257)),6)-0.000002</f>
        <v>9.0000000000000006E-5</v>
      </c>
      <c r="FU264" s="66">
        <f>ROUND(MIN(FU262,(FU246-FU257),(FU251-FU257)),6)</f>
        <v>0</v>
      </c>
      <c r="FV264" s="66">
        <f>ROUND(MIN(FV262,(FV246-FV257),(FV251-FV257)),6)</f>
        <v>0</v>
      </c>
      <c r="FW264" s="66">
        <f>ROUND(MIN(FW262,(FW246-FW257),(FW251-FW257)),6)</f>
        <v>0</v>
      </c>
      <c r="FX264" s="66">
        <f>ROUND(MIN(FX262,(FX246-FX257),(FX251-FX257)),6)</f>
        <v>0</v>
      </c>
      <c r="FY264" s="66"/>
      <c r="FZ264" s="66">
        <f>SUM(C264:FX264)</f>
        <v>1.5090000000000001E-3</v>
      </c>
      <c r="GA264" s="49"/>
      <c r="GB264" s="48"/>
      <c r="GC264" s="48"/>
      <c r="GD264" s="48"/>
      <c r="GE264" s="4"/>
      <c r="GF264" s="4"/>
      <c r="GG264" s="4"/>
      <c r="GH264" s="4"/>
      <c r="GI264" s="4"/>
      <c r="GJ264" s="4"/>
      <c r="GK264" s="4"/>
      <c r="GL264" s="4"/>
      <c r="GM264" s="4"/>
    </row>
    <row r="265" spans="1:256" x14ac:dyDescent="0.25">
      <c r="A265" s="6"/>
      <c r="B265" s="13" t="s">
        <v>639</v>
      </c>
      <c r="C265" s="66"/>
      <c r="D265" s="66"/>
      <c r="E265" s="66"/>
      <c r="F265" s="66"/>
      <c r="G265" s="66"/>
      <c r="H265" s="66"/>
      <c r="I265" s="66"/>
      <c r="J265" s="66"/>
      <c r="K265" s="66"/>
      <c r="L265" s="66"/>
      <c r="M265" s="66"/>
      <c r="N265" s="66"/>
      <c r="O265" s="66"/>
      <c r="P265" s="66"/>
      <c r="Q265" s="66"/>
      <c r="R265" s="66"/>
      <c r="S265" s="66"/>
      <c r="T265" s="66"/>
      <c r="U265" s="66"/>
      <c r="V265" s="66"/>
      <c r="W265" s="4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c r="BL265" s="66"/>
      <c r="BM265" s="66"/>
      <c r="BN265" s="66"/>
      <c r="BO265" s="66"/>
      <c r="BP265" s="66"/>
      <c r="BQ265" s="66"/>
      <c r="BR265" s="66"/>
      <c r="BS265" s="66"/>
      <c r="BT265" s="66"/>
      <c r="BU265" s="66"/>
      <c r="BV265" s="66"/>
      <c r="BW265" s="66"/>
      <c r="BX265" s="66"/>
      <c r="BY265" s="66"/>
      <c r="BZ265" s="66"/>
      <c r="CA265" s="66"/>
      <c r="CB265" s="66"/>
      <c r="CC265" s="66"/>
      <c r="CD265" s="66"/>
      <c r="CE265" s="66"/>
      <c r="CF265" s="66"/>
      <c r="CG265" s="66"/>
      <c r="CH265" s="66"/>
      <c r="CI265" s="66"/>
      <c r="CJ265" s="66"/>
      <c r="CK265" s="66"/>
      <c r="CL265" s="66"/>
      <c r="CM265" s="66"/>
      <c r="CN265" s="66"/>
      <c r="CO265" s="66"/>
      <c r="CP265" s="66"/>
      <c r="CQ265" s="66"/>
      <c r="CR265" s="66"/>
      <c r="CS265" s="66"/>
      <c r="CT265" s="66"/>
      <c r="CU265" s="66"/>
      <c r="CV265" s="66"/>
      <c r="CW265" s="66"/>
      <c r="CX265" s="66"/>
      <c r="CY265" s="66"/>
      <c r="CZ265" s="66"/>
      <c r="DA265" s="66"/>
      <c r="DB265" s="66"/>
      <c r="DC265" s="66"/>
      <c r="DD265" s="66"/>
      <c r="DE265" s="66"/>
      <c r="DF265" s="66"/>
      <c r="DG265" s="66"/>
      <c r="DH265" s="66"/>
      <c r="DI265" s="66"/>
      <c r="DJ265" s="66"/>
      <c r="DK265" s="66"/>
      <c r="DL265" s="66"/>
      <c r="DM265" s="66"/>
      <c r="DN265" s="66"/>
      <c r="DO265" s="66"/>
      <c r="DP265" s="66"/>
      <c r="DQ265" s="66"/>
      <c r="DR265" s="66"/>
      <c r="DS265" s="66"/>
      <c r="DT265" s="66"/>
      <c r="DU265" s="66"/>
      <c r="DV265" s="66"/>
      <c r="DW265" s="66"/>
      <c r="DX265" s="66"/>
      <c r="DY265" s="66"/>
      <c r="DZ265" s="66"/>
      <c r="EA265" s="66"/>
      <c r="EB265" s="66"/>
      <c r="EC265" s="66"/>
      <c r="ED265" s="66"/>
      <c r="EE265" s="66"/>
      <c r="EF265" s="66"/>
      <c r="EG265" s="66"/>
      <c r="EH265" s="66"/>
      <c r="EI265" s="66"/>
      <c r="EJ265" s="66"/>
      <c r="EK265" s="66"/>
      <c r="EL265" s="66"/>
      <c r="EM265" s="66"/>
      <c r="EN265" s="66"/>
      <c r="EO265" s="66"/>
      <c r="EP265" s="66"/>
      <c r="EQ265" s="66"/>
      <c r="ER265" s="66"/>
      <c r="ES265" s="66"/>
      <c r="ET265" s="66"/>
      <c r="EU265" s="66"/>
      <c r="EV265" s="66"/>
      <c r="EW265" s="66"/>
      <c r="EX265" s="66"/>
      <c r="EY265" s="66"/>
      <c r="EZ265" s="66"/>
      <c r="FA265" s="66"/>
      <c r="FB265" s="66"/>
      <c r="FC265" s="66"/>
      <c r="FD265" s="66"/>
      <c r="FE265" s="66"/>
      <c r="FF265" s="66"/>
      <c r="FG265" s="66"/>
      <c r="FH265" s="66"/>
      <c r="FI265" s="66"/>
      <c r="FJ265" s="66"/>
      <c r="FK265" s="66"/>
      <c r="FL265" s="66"/>
      <c r="FM265" s="66"/>
      <c r="FN265" s="66"/>
      <c r="FO265" s="66"/>
      <c r="FP265" s="66"/>
      <c r="FQ265" s="66"/>
      <c r="FR265" s="66"/>
      <c r="FS265" s="66"/>
      <c r="FT265" s="46"/>
      <c r="FU265" s="66"/>
      <c r="FV265" s="66"/>
      <c r="FW265" s="66"/>
      <c r="FX265" s="66"/>
      <c r="FY265" s="66"/>
      <c r="FZ265" s="66"/>
      <c r="GA265" s="49"/>
      <c r="GB265" s="48"/>
      <c r="GC265" s="48"/>
      <c r="GD265" s="48"/>
      <c r="GE265" s="4"/>
      <c r="GF265" s="4"/>
      <c r="GG265" s="4"/>
      <c r="GH265" s="4"/>
      <c r="GI265" s="4"/>
      <c r="GJ265" s="4"/>
      <c r="GK265" s="4"/>
      <c r="GL265" s="4"/>
      <c r="GM265" s="4"/>
    </row>
    <row r="266" spans="1:256" x14ac:dyDescent="0.25">
      <c r="A266" s="6"/>
      <c r="B266" s="13" t="s">
        <v>640</v>
      </c>
      <c r="C266" s="66"/>
      <c r="D266" s="66"/>
      <c r="E266" s="66"/>
      <c r="F266" s="66"/>
      <c r="G266" s="66"/>
      <c r="H266" s="66"/>
      <c r="I266" s="66"/>
      <c r="J266" s="66"/>
      <c r="K266" s="66"/>
      <c r="L266" s="66"/>
      <c r="M266" s="66"/>
      <c r="N266" s="66"/>
      <c r="O266" s="66"/>
      <c r="P266" s="66"/>
      <c r="Q266" s="66"/>
      <c r="R266" s="66"/>
      <c r="S266" s="66"/>
      <c r="T266" s="66"/>
      <c r="U266" s="66"/>
      <c r="V266" s="66"/>
      <c r="W266" s="4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c r="BL266" s="66"/>
      <c r="BM266" s="66"/>
      <c r="BN266" s="66"/>
      <c r="BO266" s="66"/>
      <c r="BP266" s="66"/>
      <c r="BQ266" s="66"/>
      <c r="BR266" s="66"/>
      <c r="BS266" s="66"/>
      <c r="BT266" s="66"/>
      <c r="BU266" s="66"/>
      <c r="BV266" s="66"/>
      <c r="BW266" s="66"/>
      <c r="BX266" s="66"/>
      <c r="BY266" s="66"/>
      <c r="BZ266" s="66"/>
      <c r="CA266" s="66"/>
      <c r="CB266" s="66"/>
      <c r="CC266" s="66"/>
      <c r="CD266" s="66"/>
      <c r="CE266" s="66"/>
      <c r="CF266" s="66"/>
      <c r="CG266" s="66"/>
      <c r="CH266" s="66"/>
      <c r="CI266" s="66"/>
      <c r="CJ266" s="66"/>
      <c r="CK266" s="66"/>
      <c r="CL266" s="66"/>
      <c r="CM266" s="66"/>
      <c r="CN266" s="66"/>
      <c r="CO266" s="66"/>
      <c r="CP266" s="66"/>
      <c r="CQ266" s="66"/>
      <c r="CR266" s="66"/>
      <c r="CS266" s="66"/>
      <c r="CT266" s="66"/>
      <c r="CU266" s="66"/>
      <c r="CV266" s="66"/>
      <c r="CW266" s="66"/>
      <c r="CX266" s="66"/>
      <c r="CY266" s="66"/>
      <c r="CZ266" s="66"/>
      <c r="DA266" s="66"/>
      <c r="DB266" s="66"/>
      <c r="DC266" s="66"/>
      <c r="DD266" s="66"/>
      <c r="DE266" s="66"/>
      <c r="DF266" s="66"/>
      <c r="DG266" s="66"/>
      <c r="DH266" s="66"/>
      <c r="DI266" s="66"/>
      <c r="DJ266" s="66"/>
      <c r="DK266" s="66"/>
      <c r="DL266" s="66"/>
      <c r="DM266" s="66"/>
      <c r="DN266" s="66"/>
      <c r="DO266" s="66"/>
      <c r="DP266" s="66"/>
      <c r="DQ266" s="66"/>
      <c r="DR266" s="66"/>
      <c r="DS266" s="66"/>
      <c r="DT266" s="66"/>
      <c r="DU266" s="66"/>
      <c r="DV266" s="66"/>
      <c r="DW266" s="66"/>
      <c r="DX266" s="66"/>
      <c r="DY266" s="66"/>
      <c r="DZ266" s="66"/>
      <c r="EA266" s="66"/>
      <c r="EB266" s="66"/>
      <c r="EC266" s="66"/>
      <c r="ED266" s="66"/>
      <c r="EE266" s="66"/>
      <c r="EF266" s="66"/>
      <c r="EG266" s="66"/>
      <c r="EH266" s="66"/>
      <c r="EI266" s="66"/>
      <c r="EJ266" s="66"/>
      <c r="EK266" s="66"/>
      <c r="EL266" s="66"/>
      <c r="EM266" s="66"/>
      <c r="EN266" s="66"/>
      <c r="EO266" s="66"/>
      <c r="EP266" s="66"/>
      <c r="EQ266" s="66"/>
      <c r="ER266" s="66"/>
      <c r="ES266" s="66"/>
      <c r="ET266" s="66"/>
      <c r="EU266" s="66"/>
      <c r="EV266" s="66"/>
      <c r="EW266" s="66"/>
      <c r="EX266" s="66"/>
      <c r="EY266" s="66"/>
      <c r="EZ266" s="66"/>
      <c r="FA266" s="66"/>
      <c r="FB266" s="66"/>
      <c r="FC266" s="66"/>
      <c r="FD266" s="66"/>
      <c r="FE266" s="66"/>
      <c r="FF266" s="66"/>
      <c r="FG266" s="66"/>
      <c r="FH266" s="66"/>
      <c r="FI266" s="66"/>
      <c r="FJ266" s="66"/>
      <c r="FK266" s="66"/>
      <c r="FL266" s="66"/>
      <c r="FM266" s="66"/>
      <c r="FN266" s="66"/>
      <c r="FO266" s="66"/>
      <c r="FP266" s="66"/>
      <c r="FQ266" s="66"/>
      <c r="FR266" s="66"/>
      <c r="FS266" s="66"/>
      <c r="FT266" s="46"/>
      <c r="FU266" s="66"/>
      <c r="FV266" s="66"/>
      <c r="FW266" s="66"/>
      <c r="FX266" s="66"/>
      <c r="FY266" s="66"/>
      <c r="FZ266" s="66"/>
      <c r="GA266" s="49"/>
      <c r="GB266" s="66"/>
      <c r="GC266" s="66"/>
      <c r="GD266" s="66"/>
      <c r="GE266" s="142"/>
      <c r="GF266" s="142"/>
      <c r="GG266" s="4"/>
      <c r="GH266" s="4"/>
      <c r="GI266" s="4"/>
      <c r="GJ266" s="4"/>
      <c r="GK266" s="4"/>
      <c r="GL266" s="4"/>
      <c r="GM266" s="4"/>
    </row>
    <row r="267" spans="1:256" x14ac:dyDescent="0.25">
      <c r="A267" s="2" t="s">
        <v>641</v>
      </c>
      <c r="B267" s="13" t="s">
        <v>642</v>
      </c>
      <c r="C267" s="66">
        <v>0</v>
      </c>
      <c r="D267" s="66">
        <v>0</v>
      </c>
      <c r="E267" s="66">
        <v>0</v>
      </c>
      <c r="F267" s="66">
        <v>0</v>
      </c>
      <c r="G267" s="66">
        <v>0</v>
      </c>
      <c r="H267" s="66">
        <v>0</v>
      </c>
      <c r="I267" s="66">
        <v>0</v>
      </c>
      <c r="J267" s="66">
        <v>0</v>
      </c>
      <c r="K267" s="66">
        <v>0</v>
      </c>
      <c r="L267" s="66">
        <v>0</v>
      </c>
      <c r="M267" s="66">
        <v>0</v>
      </c>
      <c r="N267" s="66">
        <v>0</v>
      </c>
      <c r="O267" s="66">
        <v>0</v>
      </c>
      <c r="P267" s="66">
        <v>0</v>
      </c>
      <c r="Q267" s="66">
        <v>0</v>
      </c>
      <c r="R267" s="66">
        <v>0</v>
      </c>
      <c r="S267" s="66">
        <v>0</v>
      </c>
      <c r="T267" s="66">
        <v>0</v>
      </c>
      <c r="U267" s="66">
        <v>0</v>
      </c>
      <c r="V267" s="66">
        <v>0</v>
      </c>
      <c r="W267" s="66">
        <v>0</v>
      </c>
      <c r="X267" s="66">
        <v>0</v>
      </c>
      <c r="Y267" s="66">
        <v>0</v>
      </c>
      <c r="Z267" s="66">
        <v>0</v>
      </c>
      <c r="AA267" s="66">
        <v>0</v>
      </c>
      <c r="AB267" s="66">
        <v>0</v>
      </c>
      <c r="AC267" s="66">
        <v>0</v>
      </c>
      <c r="AD267" s="66">
        <v>0</v>
      </c>
      <c r="AE267" s="66">
        <v>0</v>
      </c>
      <c r="AF267" s="66">
        <v>0</v>
      </c>
      <c r="AG267" s="66">
        <v>0</v>
      </c>
      <c r="AH267" s="66">
        <v>0</v>
      </c>
      <c r="AI267" s="66">
        <v>0</v>
      </c>
      <c r="AJ267" s="66">
        <v>0</v>
      </c>
      <c r="AK267" s="66">
        <v>0</v>
      </c>
      <c r="AL267" s="66">
        <v>0</v>
      </c>
      <c r="AM267" s="66">
        <v>0</v>
      </c>
      <c r="AN267" s="66">
        <v>0</v>
      </c>
      <c r="AO267" s="66">
        <v>0</v>
      </c>
      <c r="AP267" s="66">
        <v>0</v>
      </c>
      <c r="AQ267" s="66">
        <v>0</v>
      </c>
      <c r="AR267" s="66">
        <v>0</v>
      </c>
      <c r="AS267" s="66">
        <v>0</v>
      </c>
      <c r="AT267" s="66">
        <v>0</v>
      </c>
      <c r="AU267" s="66">
        <v>0</v>
      </c>
      <c r="AV267" s="66">
        <v>0</v>
      </c>
      <c r="AW267" s="66">
        <v>0</v>
      </c>
      <c r="AX267" s="66">
        <v>0</v>
      </c>
      <c r="AY267" s="66">
        <v>0</v>
      </c>
      <c r="AZ267" s="66">
        <v>0</v>
      </c>
      <c r="BA267" s="66">
        <v>0</v>
      </c>
      <c r="BB267" s="66">
        <v>0</v>
      </c>
      <c r="BC267" s="66">
        <v>0</v>
      </c>
      <c r="BD267" s="66">
        <v>0</v>
      </c>
      <c r="BE267" s="66">
        <v>0</v>
      </c>
      <c r="BF267" s="66">
        <v>0</v>
      </c>
      <c r="BG267" s="66">
        <v>0</v>
      </c>
      <c r="BH267" s="66">
        <v>0</v>
      </c>
      <c r="BI267" s="66">
        <v>0</v>
      </c>
      <c r="BJ267" s="66">
        <v>0</v>
      </c>
      <c r="BK267" s="66">
        <v>0</v>
      </c>
      <c r="BL267" s="66">
        <v>0</v>
      </c>
      <c r="BM267" s="66">
        <v>0</v>
      </c>
      <c r="BN267" s="66">
        <v>0</v>
      </c>
      <c r="BO267" s="66">
        <v>0</v>
      </c>
      <c r="BP267" s="66">
        <v>0</v>
      </c>
      <c r="BQ267" s="66">
        <v>0</v>
      </c>
      <c r="BR267" s="66">
        <v>0</v>
      </c>
      <c r="BS267" s="66">
        <v>0</v>
      </c>
      <c r="BT267" s="66">
        <v>0</v>
      </c>
      <c r="BU267" s="66">
        <v>0</v>
      </c>
      <c r="BV267" s="66">
        <v>0</v>
      </c>
      <c r="BW267" s="66">
        <v>0</v>
      </c>
      <c r="BX267" s="66">
        <v>0</v>
      </c>
      <c r="BY267" s="66">
        <v>0</v>
      </c>
      <c r="BZ267" s="66">
        <v>0</v>
      </c>
      <c r="CA267" s="66">
        <v>0</v>
      </c>
      <c r="CB267" s="66">
        <v>0</v>
      </c>
      <c r="CC267" s="66">
        <v>0</v>
      </c>
      <c r="CD267" s="66">
        <v>0</v>
      </c>
      <c r="CE267" s="66">
        <v>0</v>
      </c>
      <c r="CF267" s="66">
        <v>0</v>
      </c>
      <c r="CG267" s="66">
        <v>0</v>
      </c>
      <c r="CH267" s="66">
        <v>0</v>
      </c>
      <c r="CI267" s="66">
        <v>0</v>
      </c>
      <c r="CJ267" s="66">
        <v>0</v>
      </c>
      <c r="CK267" s="66">
        <v>0</v>
      </c>
      <c r="CL267" s="66">
        <v>0</v>
      </c>
      <c r="CM267" s="66">
        <v>0</v>
      </c>
      <c r="CN267" s="66">
        <v>0</v>
      </c>
      <c r="CO267" s="66">
        <v>0</v>
      </c>
      <c r="CP267" s="66">
        <v>0</v>
      </c>
      <c r="CQ267" s="66">
        <v>0</v>
      </c>
      <c r="CR267" s="66">
        <v>0</v>
      </c>
      <c r="CS267" s="66">
        <v>0</v>
      </c>
      <c r="CT267" s="66">
        <v>0</v>
      </c>
      <c r="CU267" s="66">
        <v>0</v>
      </c>
      <c r="CV267" s="66">
        <v>0</v>
      </c>
      <c r="CW267" s="66">
        <v>0</v>
      </c>
      <c r="CX267" s="66">
        <v>0</v>
      </c>
      <c r="CY267" s="66">
        <v>0</v>
      </c>
      <c r="CZ267" s="66">
        <v>0</v>
      </c>
      <c r="DA267" s="66">
        <v>0</v>
      </c>
      <c r="DB267" s="66">
        <v>0</v>
      </c>
      <c r="DC267" s="66">
        <v>0</v>
      </c>
      <c r="DD267" s="66">
        <v>0</v>
      </c>
      <c r="DE267" s="66">
        <v>0</v>
      </c>
      <c r="DF267" s="66">
        <v>0</v>
      </c>
      <c r="DG267" s="66">
        <v>0</v>
      </c>
      <c r="DH267" s="66">
        <v>0</v>
      </c>
      <c r="DI267" s="66">
        <v>0</v>
      </c>
      <c r="DJ267" s="66">
        <v>0</v>
      </c>
      <c r="DK267" s="66">
        <v>0</v>
      </c>
      <c r="DL267" s="66">
        <v>0</v>
      </c>
      <c r="DM267" s="66">
        <v>0</v>
      </c>
      <c r="DN267" s="66">
        <v>0</v>
      </c>
      <c r="DO267" s="66">
        <v>0</v>
      </c>
      <c r="DP267" s="66">
        <v>0</v>
      </c>
      <c r="DQ267" s="66">
        <v>0</v>
      </c>
      <c r="DR267" s="66">
        <v>0</v>
      </c>
      <c r="DS267" s="66">
        <v>0</v>
      </c>
      <c r="DT267" s="66">
        <v>0</v>
      </c>
      <c r="DU267" s="66">
        <v>0</v>
      </c>
      <c r="DV267" s="66">
        <v>0</v>
      </c>
      <c r="DW267" s="66">
        <v>0</v>
      </c>
      <c r="DX267" s="66">
        <v>0</v>
      </c>
      <c r="DY267" s="66">
        <v>0</v>
      </c>
      <c r="DZ267" s="66">
        <v>0</v>
      </c>
      <c r="EA267" s="66">
        <v>0</v>
      </c>
      <c r="EB267" s="66">
        <v>0</v>
      </c>
      <c r="EC267" s="66">
        <v>0</v>
      </c>
      <c r="ED267" s="66">
        <v>0</v>
      </c>
      <c r="EE267" s="66">
        <v>0</v>
      </c>
      <c r="EF267" s="66">
        <v>0</v>
      </c>
      <c r="EG267" s="66">
        <v>0</v>
      </c>
      <c r="EH267" s="66">
        <v>0</v>
      </c>
      <c r="EI267" s="66">
        <v>0</v>
      </c>
      <c r="EJ267" s="66">
        <v>0</v>
      </c>
      <c r="EK267" s="66">
        <v>0</v>
      </c>
      <c r="EL267" s="66">
        <v>0</v>
      </c>
      <c r="EM267" s="66">
        <v>0</v>
      </c>
      <c r="EN267" s="66">
        <v>0</v>
      </c>
      <c r="EO267" s="66">
        <v>0</v>
      </c>
      <c r="EP267" s="66">
        <v>0</v>
      </c>
      <c r="EQ267" s="66">
        <v>0</v>
      </c>
      <c r="ER267" s="66">
        <v>0</v>
      </c>
      <c r="ES267" s="66">
        <v>0</v>
      </c>
      <c r="ET267" s="66">
        <v>0</v>
      </c>
      <c r="EU267" s="66">
        <v>0</v>
      </c>
      <c r="EV267" s="66">
        <v>0</v>
      </c>
      <c r="EW267" s="66">
        <v>0</v>
      </c>
      <c r="EX267" s="66">
        <v>0</v>
      </c>
      <c r="EY267" s="66">
        <v>0</v>
      </c>
      <c r="EZ267" s="66">
        <v>0</v>
      </c>
      <c r="FA267" s="66">
        <v>0</v>
      </c>
      <c r="FB267" s="66">
        <v>0</v>
      </c>
      <c r="FC267" s="66">
        <v>0</v>
      </c>
      <c r="FD267" s="66">
        <v>0</v>
      </c>
      <c r="FE267" s="66">
        <v>0</v>
      </c>
      <c r="FF267" s="66">
        <v>0</v>
      </c>
      <c r="FG267" s="66">
        <v>0</v>
      </c>
      <c r="FH267" s="66">
        <v>0</v>
      </c>
      <c r="FI267" s="66">
        <v>0</v>
      </c>
      <c r="FJ267" s="66">
        <v>0</v>
      </c>
      <c r="FK267" s="66">
        <v>0</v>
      </c>
      <c r="FL267" s="66">
        <v>0</v>
      </c>
      <c r="FM267" s="66">
        <v>0</v>
      </c>
      <c r="FN267" s="66">
        <v>0</v>
      </c>
      <c r="FO267" s="66">
        <v>0</v>
      </c>
      <c r="FP267" s="66">
        <v>0</v>
      </c>
      <c r="FQ267" s="66">
        <v>0</v>
      </c>
      <c r="FR267" s="66">
        <v>0</v>
      </c>
      <c r="FS267" s="66">
        <v>0</v>
      </c>
      <c r="FT267" s="66">
        <v>0</v>
      </c>
      <c r="FU267" s="66">
        <v>0</v>
      </c>
      <c r="FV267" s="66">
        <v>0</v>
      </c>
      <c r="FW267" s="66">
        <v>0</v>
      </c>
      <c r="FX267" s="66">
        <v>0</v>
      </c>
      <c r="FY267" s="66"/>
      <c r="FZ267" s="66"/>
      <c r="GA267" s="49"/>
      <c r="GB267" s="66"/>
      <c r="GC267" s="66"/>
      <c r="GD267" s="66"/>
      <c r="GE267" s="142"/>
      <c r="GF267" s="142"/>
      <c r="GG267" s="4"/>
      <c r="GH267" s="4"/>
      <c r="GI267" s="4"/>
      <c r="GJ267" s="4"/>
      <c r="GK267" s="4"/>
      <c r="GL267" s="4"/>
      <c r="GM267" s="4"/>
      <c r="GN267" s="17"/>
      <c r="GO267" s="17"/>
      <c r="GP267" s="17"/>
      <c r="GQ267" s="17"/>
      <c r="GR267" s="17"/>
      <c r="GS267" s="17"/>
      <c r="GT267" s="17"/>
      <c r="GU267" s="17"/>
      <c r="GV267" s="17"/>
      <c r="GW267" s="17"/>
      <c r="GX267" s="17"/>
      <c r="GY267" s="17"/>
      <c r="GZ267" s="17"/>
      <c r="HA267" s="17"/>
      <c r="HB267" s="17"/>
      <c r="HC267" s="17"/>
      <c r="HD267" s="17"/>
      <c r="HE267" s="17"/>
      <c r="HF267" s="17"/>
      <c r="HG267" s="17"/>
      <c r="HH267" s="17"/>
      <c r="HI267" s="17"/>
      <c r="HJ267" s="17"/>
      <c r="HK267" s="17"/>
      <c r="HL267" s="17"/>
      <c r="HM267" s="17"/>
      <c r="HN267" s="17"/>
      <c r="HO267" s="17"/>
      <c r="HP267" s="17"/>
      <c r="HQ267" s="17"/>
      <c r="HR267" s="17"/>
      <c r="HS267" s="17"/>
      <c r="HT267" s="17"/>
      <c r="HU267" s="17"/>
      <c r="HV267" s="17"/>
      <c r="HW267" s="17"/>
      <c r="HX267" s="17"/>
      <c r="HY267" s="17"/>
      <c r="HZ267" s="17"/>
      <c r="IA267" s="17"/>
      <c r="IB267" s="17"/>
      <c r="IC267" s="17"/>
      <c r="ID267" s="17"/>
      <c r="IE267" s="17"/>
      <c r="IF267" s="17"/>
      <c r="IG267" s="17"/>
      <c r="IH267" s="17"/>
      <c r="II267" s="17"/>
      <c r="IJ267" s="17"/>
      <c r="IK267" s="17"/>
      <c r="IL267" s="17"/>
      <c r="IM267" s="17"/>
      <c r="IN267" s="17"/>
      <c r="IO267" s="17"/>
      <c r="IP267" s="17"/>
      <c r="IQ267" s="17"/>
      <c r="IR267" s="17"/>
      <c r="IS267" s="17"/>
      <c r="IT267" s="17"/>
      <c r="IU267" s="17"/>
      <c r="IV267" s="17"/>
    </row>
    <row r="268" spans="1:256" x14ac:dyDescent="0.25">
      <c r="A268" s="2" t="s">
        <v>643</v>
      </c>
      <c r="B268" s="13" t="s">
        <v>644</v>
      </c>
      <c r="C268" s="66">
        <f t="shared" ref="C268:BN268" si="333">IF(C256&gt;0,C267,C264)</f>
        <v>0</v>
      </c>
      <c r="D268" s="66">
        <f t="shared" si="333"/>
        <v>0</v>
      </c>
      <c r="E268" s="66">
        <f t="shared" si="333"/>
        <v>0</v>
      </c>
      <c r="F268" s="66">
        <f t="shared" si="333"/>
        <v>0</v>
      </c>
      <c r="G268" s="66">
        <f t="shared" si="333"/>
        <v>0</v>
      </c>
      <c r="H268" s="66">
        <f t="shared" si="333"/>
        <v>0</v>
      </c>
      <c r="I268" s="66">
        <f t="shared" si="333"/>
        <v>0</v>
      </c>
      <c r="J268" s="66">
        <f t="shared" si="333"/>
        <v>0</v>
      </c>
      <c r="K268" s="66">
        <f t="shared" si="333"/>
        <v>0</v>
      </c>
      <c r="L268" s="66">
        <f t="shared" si="333"/>
        <v>0</v>
      </c>
      <c r="M268" s="66">
        <f t="shared" si="333"/>
        <v>0</v>
      </c>
      <c r="N268" s="66">
        <f t="shared" si="333"/>
        <v>0</v>
      </c>
      <c r="O268" s="66">
        <f t="shared" si="333"/>
        <v>0</v>
      </c>
      <c r="P268" s="66">
        <f t="shared" si="333"/>
        <v>0</v>
      </c>
      <c r="Q268" s="66">
        <f t="shared" si="333"/>
        <v>0</v>
      </c>
      <c r="R268" s="66">
        <f t="shared" si="333"/>
        <v>0</v>
      </c>
      <c r="S268" s="66">
        <f t="shared" si="333"/>
        <v>0</v>
      </c>
      <c r="T268" s="66">
        <f t="shared" si="333"/>
        <v>0</v>
      </c>
      <c r="U268" s="66">
        <f t="shared" si="333"/>
        <v>0</v>
      </c>
      <c r="V268" s="66">
        <f t="shared" si="333"/>
        <v>0</v>
      </c>
      <c r="W268" s="46">
        <f t="shared" si="333"/>
        <v>0</v>
      </c>
      <c r="X268" s="66">
        <f t="shared" si="333"/>
        <v>0</v>
      </c>
      <c r="Y268" s="66">
        <f t="shared" si="333"/>
        <v>0</v>
      </c>
      <c r="Z268" s="66">
        <f t="shared" si="333"/>
        <v>0</v>
      </c>
      <c r="AA268" s="66">
        <f t="shared" si="333"/>
        <v>0</v>
      </c>
      <c r="AB268" s="66">
        <f t="shared" si="333"/>
        <v>0</v>
      </c>
      <c r="AC268" s="66">
        <f t="shared" si="333"/>
        <v>0</v>
      </c>
      <c r="AD268" s="66">
        <f t="shared" si="333"/>
        <v>0</v>
      </c>
      <c r="AE268" s="66">
        <f t="shared" si="333"/>
        <v>0</v>
      </c>
      <c r="AF268" s="66">
        <f t="shared" si="333"/>
        <v>0</v>
      </c>
      <c r="AG268" s="66">
        <f t="shared" si="333"/>
        <v>0</v>
      </c>
      <c r="AH268" s="66">
        <f t="shared" si="333"/>
        <v>0</v>
      </c>
      <c r="AI268" s="66">
        <f t="shared" si="333"/>
        <v>0</v>
      </c>
      <c r="AJ268" s="66">
        <f t="shared" si="333"/>
        <v>0</v>
      </c>
      <c r="AK268" s="66">
        <f t="shared" si="333"/>
        <v>0</v>
      </c>
      <c r="AL268" s="66">
        <f t="shared" si="333"/>
        <v>0</v>
      </c>
      <c r="AM268" s="66">
        <f t="shared" si="333"/>
        <v>0</v>
      </c>
      <c r="AN268" s="66">
        <f t="shared" si="333"/>
        <v>0</v>
      </c>
      <c r="AO268" s="66">
        <f t="shared" si="333"/>
        <v>0</v>
      </c>
      <c r="AP268" s="66">
        <f t="shared" si="333"/>
        <v>0</v>
      </c>
      <c r="AQ268" s="66">
        <f t="shared" si="333"/>
        <v>0</v>
      </c>
      <c r="AR268" s="66">
        <f t="shared" si="333"/>
        <v>0</v>
      </c>
      <c r="AS268" s="66">
        <f t="shared" si="333"/>
        <v>0</v>
      </c>
      <c r="AT268" s="66">
        <f t="shared" si="333"/>
        <v>0</v>
      </c>
      <c r="AU268" s="66">
        <f t="shared" si="333"/>
        <v>0</v>
      </c>
      <c r="AV268" s="66">
        <f t="shared" si="333"/>
        <v>0</v>
      </c>
      <c r="AW268" s="66">
        <f t="shared" si="333"/>
        <v>0</v>
      </c>
      <c r="AX268" s="66">
        <f t="shared" si="333"/>
        <v>0</v>
      </c>
      <c r="AY268" s="66">
        <f t="shared" si="333"/>
        <v>0</v>
      </c>
      <c r="AZ268" s="66">
        <f t="shared" si="333"/>
        <v>0</v>
      </c>
      <c r="BA268" s="66">
        <f t="shared" si="333"/>
        <v>0</v>
      </c>
      <c r="BB268" s="66">
        <f t="shared" si="333"/>
        <v>0</v>
      </c>
      <c r="BC268" s="66">
        <f t="shared" si="333"/>
        <v>-9.1799999999999998E-4</v>
      </c>
      <c r="BD268" s="66">
        <f t="shared" si="333"/>
        <v>0</v>
      </c>
      <c r="BE268" s="66">
        <f t="shared" si="333"/>
        <v>0</v>
      </c>
      <c r="BF268" s="66">
        <f t="shared" si="333"/>
        <v>0</v>
      </c>
      <c r="BG268" s="66">
        <f t="shared" si="333"/>
        <v>0</v>
      </c>
      <c r="BH268" s="66">
        <f t="shared" si="333"/>
        <v>0</v>
      </c>
      <c r="BI268" s="66">
        <f t="shared" si="333"/>
        <v>0</v>
      </c>
      <c r="BJ268" s="66">
        <f t="shared" si="333"/>
        <v>0</v>
      </c>
      <c r="BK268" s="66">
        <f t="shared" si="333"/>
        <v>0</v>
      </c>
      <c r="BL268" s="66">
        <f t="shared" si="333"/>
        <v>0</v>
      </c>
      <c r="BM268" s="66">
        <f t="shared" si="333"/>
        <v>0</v>
      </c>
      <c r="BN268" s="66">
        <f t="shared" si="333"/>
        <v>0</v>
      </c>
      <c r="BO268" s="66">
        <f t="shared" ref="BO268:DZ268" si="334">IF(BO256&gt;0,BO267,BO264)</f>
        <v>0</v>
      </c>
      <c r="BP268" s="66">
        <f t="shared" si="334"/>
        <v>0</v>
      </c>
      <c r="BQ268" s="66">
        <f t="shared" si="334"/>
        <v>0</v>
      </c>
      <c r="BR268" s="66">
        <f t="shared" si="334"/>
        <v>0</v>
      </c>
      <c r="BS268" s="66">
        <f t="shared" si="334"/>
        <v>0</v>
      </c>
      <c r="BT268" s="66">
        <f t="shared" si="334"/>
        <v>0</v>
      </c>
      <c r="BU268" s="66">
        <f t="shared" si="334"/>
        <v>0</v>
      </c>
      <c r="BV268" s="66">
        <f t="shared" si="334"/>
        <v>0</v>
      </c>
      <c r="BW268" s="66">
        <f t="shared" si="334"/>
        <v>0</v>
      </c>
      <c r="BX268" s="66">
        <f t="shared" si="334"/>
        <v>0</v>
      </c>
      <c r="BY268" s="66">
        <f t="shared" si="334"/>
        <v>0</v>
      </c>
      <c r="BZ268" s="66">
        <f t="shared" si="334"/>
        <v>0</v>
      </c>
      <c r="CA268" s="66">
        <f t="shared" si="334"/>
        <v>6.0099999999999997E-4</v>
      </c>
      <c r="CB268" s="66">
        <f t="shared" si="334"/>
        <v>0</v>
      </c>
      <c r="CC268" s="66">
        <f t="shared" si="334"/>
        <v>0</v>
      </c>
      <c r="CD268" s="66">
        <f t="shared" si="334"/>
        <v>0</v>
      </c>
      <c r="CE268" s="66">
        <f t="shared" si="334"/>
        <v>0</v>
      </c>
      <c r="CF268" s="66">
        <f t="shared" si="334"/>
        <v>0</v>
      </c>
      <c r="CG268" s="66">
        <f t="shared" si="334"/>
        <v>0</v>
      </c>
      <c r="CH268" s="66">
        <f t="shared" si="334"/>
        <v>0</v>
      </c>
      <c r="CI268" s="66">
        <f t="shared" si="334"/>
        <v>0</v>
      </c>
      <c r="CJ268" s="66">
        <f t="shared" si="334"/>
        <v>0</v>
      </c>
      <c r="CK268" s="66">
        <f t="shared" si="334"/>
        <v>0</v>
      </c>
      <c r="CL268" s="66">
        <f t="shared" si="334"/>
        <v>0</v>
      </c>
      <c r="CM268" s="66">
        <f t="shared" si="334"/>
        <v>0</v>
      </c>
      <c r="CN268" s="66">
        <f t="shared" si="334"/>
        <v>0</v>
      </c>
      <c r="CO268" s="66">
        <f t="shared" si="334"/>
        <v>0</v>
      </c>
      <c r="CP268" s="66">
        <f t="shared" si="334"/>
        <v>0</v>
      </c>
      <c r="CQ268" s="66">
        <f t="shared" si="334"/>
        <v>0</v>
      </c>
      <c r="CR268" s="66">
        <f t="shared" si="334"/>
        <v>0</v>
      </c>
      <c r="CS268" s="66">
        <f t="shared" si="334"/>
        <v>0</v>
      </c>
      <c r="CT268" s="66">
        <f t="shared" si="334"/>
        <v>0</v>
      </c>
      <c r="CU268" s="66">
        <f t="shared" si="334"/>
        <v>0</v>
      </c>
      <c r="CV268" s="66">
        <f t="shared" si="334"/>
        <v>0</v>
      </c>
      <c r="CW268" s="66">
        <f t="shared" si="334"/>
        <v>0</v>
      </c>
      <c r="CX268" s="66">
        <f t="shared" si="334"/>
        <v>0</v>
      </c>
      <c r="CY268" s="66">
        <f t="shared" si="334"/>
        <v>0</v>
      </c>
      <c r="CZ268" s="66">
        <f t="shared" si="334"/>
        <v>0</v>
      </c>
      <c r="DA268" s="66">
        <f t="shared" si="334"/>
        <v>0</v>
      </c>
      <c r="DB268" s="66">
        <f t="shared" si="334"/>
        <v>0</v>
      </c>
      <c r="DC268" s="66">
        <f t="shared" si="334"/>
        <v>0</v>
      </c>
      <c r="DD268" s="66">
        <f t="shared" si="334"/>
        <v>0</v>
      </c>
      <c r="DE268" s="66">
        <f t="shared" si="334"/>
        <v>0</v>
      </c>
      <c r="DF268" s="66">
        <f t="shared" si="334"/>
        <v>0</v>
      </c>
      <c r="DG268" s="66">
        <f t="shared" si="334"/>
        <v>0</v>
      </c>
      <c r="DH268" s="66">
        <f t="shared" si="334"/>
        <v>0</v>
      </c>
      <c r="DI268" s="66">
        <f t="shared" si="334"/>
        <v>0</v>
      </c>
      <c r="DJ268" s="66">
        <f t="shared" si="334"/>
        <v>0</v>
      </c>
      <c r="DK268" s="66">
        <f t="shared" si="334"/>
        <v>0</v>
      </c>
      <c r="DL268" s="66">
        <f t="shared" si="334"/>
        <v>0</v>
      </c>
      <c r="DM268" s="66">
        <f t="shared" si="334"/>
        <v>0</v>
      </c>
      <c r="DN268" s="66">
        <f t="shared" si="334"/>
        <v>0</v>
      </c>
      <c r="DO268" s="66">
        <f t="shared" si="334"/>
        <v>0</v>
      </c>
      <c r="DP268" s="66">
        <f t="shared" si="334"/>
        <v>0</v>
      </c>
      <c r="DQ268" s="66">
        <f t="shared" si="334"/>
        <v>6.4899999999999995E-4</v>
      </c>
      <c r="DR268" s="66">
        <f t="shared" si="334"/>
        <v>0</v>
      </c>
      <c r="DS268" s="66">
        <f t="shared" si="334"/>
        <v>0</v>
      </c>
      <c r="DT268" s="66">
        <f t="shared" si="334"/>
        <v>0</v>
      </c>
      <c r="DU268" s="66">
        <f t="shared" si="334"/>
        <v>0</v>
      </c>
      <c r="DV268" s="66">
        <f t="shared" si="334"/>
        <v>0</v>
      </c>
      <c r="DW268" s="66">
        <f t="shared" si="334"/>
        <v>0</v>
      </c>
      <c r="DX268" s="66">
        <f t="shared" si="334"/>
        <v>0</v>
      </c>
      <c r="DY268" s="66">
        <f t="shared" si="334"/>
        <v>0</v>
      </c>
      <c r="DZ268" s="66">
        <f t="shared" si="334"/>
        <v>0</v>
      </c>
      <c r="EA268" s="66">
        <f t="shared" ref="EA268:FX268" si="335">IF(EA256&gt;0,EA267,EA264)</f>
        <v>0</v>
      </c>
      <c r="EB268" s="66">
        <f t="shared" si="335"/>
        <v>0</v>
      </c>
      <c r="EC268" s="66">
        <f t="shared" si="335"/>
        <v>0</v>
      </c>
      <c r="ED268" s="66">
        <f t="shared" si="335"/>
        <v>0</v>
      </c>
      <c r="EE268" s="66">
        <f t="shared" si="335"/>
        <v>0</v>
      </c>
      <c r="EF268" s="66">
        <f t="shared" si="335"/>
        <v>0</v>
      </c>
      <c r="EG268" s="66">
        <f t="shared" si="335"/>
        <v>0</v>
      </c>
      <c r="EH268" s="66">
        <f t="shared" si="335"/>
        <v>0</v>
      </c>
      <c r="EI268" s="66">
        <f t="shared" si="335"/>
        <v>0</v>
      </c>
      <c r="EJ268" s="66">
        <f t="shared" si="335"/>
        <v>0</v>
      </c>
      <c r="EK268" s="66">
        <f t="shared" si="335"/>
        <v>0</v>
      </c>
      <c r="EL268" s="66">
        <f t="shared" si="335"/>
        <v>0</v>
      </c>
      <c r="EM268" s="66">
        <f t="shared" si="335"/>
        <v>0</v>
      </c>
      <c r="EN268" s="66">
        <f t="shared" si="335"/>
        <v>0</v>
      </c>
      <c r="EO268" s="66">
        <f t="shared" si="335"/>
        <v>0</v>
      </c>
      <c r="EP268" s="66">
        <f t="shared" si="335"/>
        <v>0</v>
      </c>
      <c r="EQ268" s="66">
        <f t="shared" si="335"/>
        <v>0</v>
      </c>
      <c r="ER268" s="66">
        <f t="shared" si="335"/>
        <v>0</v>
      </c>
      <c r="ES268" s="66">
        <f t="shared" si="335"/>
        <v>0</v>
      </c>
      <c r="ET268" s="66">
        <f t="shared" si="335"/>
        <v>0</v>
      </c>
      <c r="EU268" s="66">
        <f t="shared" si="335"/>
        <v>0</v>
      </c>
      <c r="EV268" s="66">
        <f t="shared" si="335"/>
        <v>0</v>
      </c>
      <c r="EW268" s="66">
        <f t="shared" si="335"/>
        <v>0</v>
      </c>
      <c r="EX268" s="66">
        <f t="shared" si="335"/>
        <v>0</v>
      </c>
      <c r="EY268" s="66">
        <f t="shared" si="335"/>
        <v>0</v>
      </c>
      <c r="EZ268" s="66">
        <f t="shared" si="335"/>
        <v>0</v>
      </c>
      <c r="FA268" s="66">
        <f t="shared" si="335"/>
        <v>0</v>
      </c>
      <c r="FB268" s="66">
        <f t="shared" si="335"/>
        <v>3.3199999999999999E-4</v>
      </c>
      <c r="FC268" s="66">
        <f t="shared" si="335"/>
        <v>0</v>
      </c>
      <c r="FD268" s="66">
        <f t="shared" si="335"/>
        <v>0</v>
      </c>
      <c r="FE268" s="66">
        <f t="shared" si="335"/>
        <v>0</v>
      </c>
      <c r="FF268" s="66">
        <f t="shared" si="335"/>
        <v>0</v>
      </c>
      <c r="FG268" s="66">
        <f t="shared" si="335"/>
        <v>0</v>
      </c>
      <c r="FH268" s="66">
        <f t="shared" si="335"/>
        <v>0</v>
      </c>
      <c r="FI268" s="66">
        <f t="shared" si="335"/>
        <v>0</v>
      </c>
      <c r="FJ268" s="66">
        <f t="shared" si="335"/>
        <v>0</v>
      </c>
      <c r="FK268" s="66">
        <f t="shared" si="335"/>
        <v>0</v>
      </c>
      <c r="FL268" s="66">
        <f t="shared" si="335"/>
        <v>0</v>
      </c>
      <c r="FM268" s="66">
        <f t="shared" si="335"/>
        <v>0</v>
      </c>
      <c r="FN268" s="66">
        <f t="shared" si="335"/>
        <v>0</v>
      </c>
      <c r="FO268" s="66">
        <f t="shared" si="335"/>
        <v>1.6200000000000001E-4</v>
      </c>
      <c r="FP268" s="66">
        <f t="shared" si="335"/>
        <v>4.7800000000000002E-4</v>
      </c>
      <c r="FQ268" s="66">
        <f t="shared" si="335"/>
        <v>0</v>
      </c>
      <c r="FR268" s="66">
        <f t="shared" si="335"/>
        <v>0</v>
      </c>
      <c r="FS268" s="66">
        <f t="shared" si="335"/>
        <v>1.15E-4</v>
      </c>
      <c r="FT268" s="66">
        <f t="shared" si="335"/>
        <v>9.0000000000000006E-5</v>
      </c>
      <c r="FU268" s="66">
        <f t="shared" si="335"/>
        <v>0</v>
      </c>
      <c r="FV268" s="66">
        <f t="shared" si="335"/>
        <v>0</v>
      </c>
      <c r="FW268" s="66">
        <f t="shared" si="335"/>
        <v>0</v>
      </c>
      <c r="FX268" s="66">
        <f t="shared" si="335"/>
        <v>0</v>
      </c>
      <c r="FY268" s="66"/>
      <c r="FZ268" s="66"/>
      <c r="GA268" s="49"/>
      <c r="GB268" s="46"/>
      <c r="GC268" s="66"/>
      <c r="GD268" s="66"/>
      <c r="GE268" s="142"/>
      <c r="GF268" s="142"/>
      <c r="GG268" s="4"/>
      <c r="GH268" s="4"/>
      <c r="GI268" s="4"/>
      <c r="GJ268" s="4"/>
      <c r="GK268" s="4"/>
      <c r="GL268" s="4"/>
      <c r="GM268" s="4"/>
      <c r="GN268" s="17"/>
      <c r="GO268" s="17"/>
      <c r="GP268" s="17"/>
      <c r="GQ268" s="17"/>
      <c r="GR268" s="17"/>
      <c r="GS268" s="17"/>
      <c r="GT268" s="17"/>
      <c r="GU268" s="17"/>
      <c r="GV268" s="17"/>
      <c r="GW268" s="17"/>
      <c r="GX268" s="17"/>
      <c r="GY268" s="17"/>
      <c r="GZ268" s="17"/>
      <c r="HA268" s="17"/>
      <c r="HB268" s="17"/>
      <c r="HC268" s="17"/>
      <c r="HD268" s="17"/>
      <c r="HE268" s="17"/>
      <c r="HF268" s="17"/>
      <c r="HG268" s="17"/>
      <c r="HH268" s="17"/>
      <c r="HI268" s="17"/>
      <c r="HJ268" s="17"/>
      <c r="HK268" s="17"/>
      <c r="HL268" s="17"/>
      <c r="HM268" s="17"/>
      <c r="HN268" s="17"/>
      <c r="HO268" s="17"/>
      <c r="HP268" s="17"/>
      <c r="HQ268" s="17"/>
      <c r="HR268" s="17"/>
      <c r="HS268" s="17"/>
      <c r="HT268" s="17"/>
      <c r="HU268" s="17"/>
      <c r="HV268" s="17"/>
      <c r="HW268" s="17"/>
      <c r="HX268" s="17"/>
      <c r="HY268" s="17"/>
      <c r="HZ268" s="17"/>
      <c r="IA268" s="17"/>
      <c r="IB268" s="17"/>
      <c r="IC268" s="17"/>
      <c r="ID268" s="17"/>
      <c r="IE268" s="17"/>
      <c r="IF268" s="17"/>
      <c r="IG268" s="17"/>
      <c r="IH268" s="17"/>
      <c r="II268" s="17"/>
      <c r="IJ268" s="17"/>
      <c r="IK268" s="17"/>
      <c r="IL268" s="17"/>
      <c r="IM268" s="17"/>
      <c r="IN268" s="17"/>
      <c r="IO268" s="17"/>
      <c r="IP268" s="17"/>
      <c r="IQ268" s="17"/>
      <c r="IR268" s="17"/>
      <c r="IS268" s="17"/>
      <c r="IT268" s="17"/>
      <c r="IU268" s="17"/>
      <c r="IV268" s="17"/>
    </row>
    <row r="269" spans="1:256" x14ac:dyDescent="0.25">
      <c r="A269" s="6"/>
      <c r="B269" s="13" t="s">
        <v>645</v>
      </c>
      <c r="C269" s="48"/>
      <c r="D269" s="48"/>
      <c r="E269" s="48"/>
      <c r="F269" s="48"/>
      <c r="G269" s="48"/>
      <c r="H269" s="48"/>
      <c r="I269" s="48"/>
      <c r="J269" s="48"/>
      <c r="K269" s="48"/>
      <c r="L269" s="48"/>
      <c r="M269" s="48"/>
      <c r="N269" s="48"/>
      <c r="O269" s="48"/>
      <c r="P269" s="48"/>
      <c r="Q269" s="48"/>
      <c r="R269" s="48"/>
      <c r="S269" s="48"/>
      <c r="T269" s="48"/>
      <c r="U269" s="48"/>
      <c r="V269" s="48"/>
      <c r="W269" s="49"/>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8"/>
      <c r="BQ269" s="48"/>
      <c r="BR269" s="48"/>
      <c r="BS269" s="48"/>
      <c r="BT269" s="48"/>
      <c r="BU269" s="48"/>
      <c r="BV269" s="48"/>
      <c r="BW269" s="48"/>
      <c r="BX269" s="48"/>
      <c r="BY269" s="48"/>
      <c r="BZ269" s="48"/>
      <c r="CA269" s="48"/>
      <c r="CB269" s="48"/>
      <c r="CC269" s="48"/>
      <c r="CD269" s="48"/>
      <c r="CE269" s="48"/>
      <c r="CF269" s="48"/>
      <c r="CG269" s="48"/>
      <c r="CH269" s="48"/>
      <c r="CI269" s="48"/>
      <c r="CJ269" s="48"/>
      <c r="CK269" s="48"/>
      <c r="CL269" s="48"/>
      <c r="CM269" s="48"/>
      <c r="CN269" s="48"/>
      <c r="CO269" s="48"/>
      <c r="CP269" s="48"/>
      <c r="CQ269" s="48"/>
      <c r="CR269" s="48"/>
      <c r="CS269" s="48"/>
      <c r="CT269" s="48"/>
      <c r="CU269" s="48"/>
      <c r="CV269" s="48"/>
      <c r="CW269" s="48"/>
      <c r="CX269" s="48"/>
      <c r="CY269" s="48"/>
      <c r="CZ269" s="48"/>
      <c r="DA269" s="48"/>
      <c r="DB269" s="48"/>
      <c r="DC269" s="48"/>
      <c r="DD269" s="48"/>
      <c r="DE269" s="48"/>
      <c r="DF269" s="48"/>
      <c r="DG269" s="48"/>
      <c r="DH269" s="48"/>
      <c r="DI269" s="48"/>
      <c r="DJ269" s="48"/>
      <c r="DK269" s="48"/>
      <c r="DL269" s="48"/>
      <c r="DM269" s="48"/>
      <c r="DN269" s="48"/>
      <c r="DO269" s="48"/>
      <c r="DP269" s="48"/>
      <c r="DQ269" s="48"/>
      <c r="DR269" s="48"/>
      <c r="DS269" s="48"/>
      <c r="DT269" s="48"/>
      <c r="DU269" s="48"/>
      <c r="DV269" s="48"/>
      <c r="DW269" s="48"/>
      <c r="DX269" s="48"/>
      <c r="DY269" s="48"/>
      <c r="DZ269" s="48"/>
      <c r="EA269" s="48"/>
      <c r="EB269" s="48"/>
      <c r="EC269" s="48"/>
      <c r="ED269" s="48"/>
      <c r="EE269" s="48"/>
      <c r="EF269" s="48"/>
      <c r="EG269" s="48"/>
      <c r="EH269" s="48"/>
      <c r="EI269" s="48"/>
      <c r="EJ269" s="48"/>
      <c r="EK269" s="48"/>
      <c r="EL269" s="48"/>
      <c r="EM269" s="48"/>
      <c r="EN269" s="48"/>
      <c r="EO269" s="48"/>
      <c r="EP269" s="48"/>
      <c r="EQ269" s="48"/>
      <c r="ER269" s="48"/>
      <c r="ES269" s="48"/>
      <c r="ET269" s="48"/>
      <c r="EU269" s="48"/>
      <c r="EV269" s="48"/>
      <c r="EW269" s="48"/>
      <c r="EX269" s="48"/>
      <c r="EY269" s="48"/>
      <c r="EZ269" s="48"/>
      <c r="FA269" s="48"/>
      <c r="FB269" s="48"/>
      <c r="FC269" s="48"/>
      <c r="FD269" s="48"/>
      <c r="FE269" s="48"/>
      <c r="FF269" s="48"/>
      <c r="FG269" s="48"/>
      <c r="FH269" s="48"/>
      <c r="FI269" s="48"/>
      <c r="FJ269" s="48"/>
      <c r="FK269" s="48"/>
      <c r="FL269" s="48"/>
      <c r="FM269" s="48"/>
      <c r="FN269" s="48"/>
      <c r="FO269" s="48"/>
      <c r="FP269" s="48"/>
      <c r="FQ269" s="48"/>
      <c r="FR269" s="48"/>
      <c r="FS269" s="48"/>
      <c r="FT269" s="49"/>
      <c r="FU269" s="48"/>
      <c r="FV269" s="48"/>
      <c r="FW269" s="48"/>
      <c r="FX269" s="48"/>
      <c r="FY269" s="66"/>
      <c r="FZ269" s="66" t="s">
        <v>2</v>
      </c>
      <c r="GA269" s="49"/>
      <c r="GB269" s="46"/>
      <c r="GC269" s="48"/>
      <c r="GD269" s="66"/>
      <c r="GE269" s="142"/>
      <c r="GF269" s="142"/>
      <c r="GG269" s="4"/>
      <c r="GH269" s="4"/>
      <c r="GI269" s="4"/>
      <c r="GJ269" s="4"/>
      <c r="GK269" s="4"/>
      <c r="GL269" s="4"/>
      <c r="GM269" s="4"/>
    </row>
    <row r="270" spans="1:256" s="17" customFormat="1" x14ac:dyDescent="0.25">
      <c r="A270" s="3"/>
      <c r="B270" s="13"/>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c r="DA270" s="49"/>
      <c r="DB270" s="49"/>
      <c r="DC270" s="49"/>
      <c r="DD270" s="49"/>
      <c r="DE270" s="49"/>
      <c r="DF270" s="49"/>
      <c r="DG270" s="49"/>
      <c r="DH270" s="49"/>
      <c r="DI270" s="49"/>
      <c r="DJ270" s="49"/>
      <c r="DK270" s="49"/>
      <c r="DL270" s="49"/>
      <c r="DM270" s="49"/>
      <c r="DN270" s="49"/>
      <c r="DO270" s="49"/>
      <c r="DP270" s="49"/>
      <c r="DQ270" s="49"/>
      <c r="DR270" s="49"/>
      <c r="DS270" s="49"/>
      <c r="DT270" s="49"/>
      <c r="DU270" s="49"/>
      <c r="DV270" s="49"/>
      <c r="DW270" s="49"/>
      <c r="DX270" s="49"/>
      <c r="DY270" s="49"/>
      <c r="DZ270" s="49"/>
      <c r="EA270" s="49"/>
      <c r="EB270" s="49"/>
      <c r="EC270" s="49"/>
      <c r="ED270" s="49"/>
      <c r="EE270" s="49"/>
      <c r="EF270" s="49"/>
      <c r="EG270" s="49"/>
      <c r="EH270" s="49"/>
      <c r="EI270" s="49"/>
      <c r="EJ270" s="49"/>
      <c r="EK270" s="49"/>
      <c r="EL270" s="49"/>
      <c r="EM270" s="49"/>
      <c r="EN270" s="49"/>
      <c r="EO270" s="49"/>
      <c r="EP270" s="49"/>
      <c r="EQ270" s="49"/>
      <c r="ER270" s="49"/>
      <c r="ES270" s="49"/>
      <c r="ET270" s="49"/>
      <c r="EU270" s="49"/>
      <c r="EV270" s="49"/>
      <c r="EW270" s="49"/>
      <c r="EX270" s="49"/>
      <c r="EY270" s="49"/>
      <c r="EZ270" s="49"/>
      <c r="FA270" s="49"/>
      <c r="FB270" s="49"/>
      <c r="FC270" s="49"/>
      <c r="FD270" s="49"/>
      <c r="FE270" s="49"/>
      <c r="FF270" s="49"/>
      <c r="FG270" s="49"/>
      <c r="FH270" s="49"/>
      <c r="FI270" s="49"/>
      <c r="FJ270" s="49"/>
      <c r="FK270" s="49"/>
      <c r="FL270" s="49"/>
      <c r="FM270" s="49"/>
      <c r="FN270" s="49"/>
      <c r="FO270" s="49"/>
      <c r="FP270" s="49"/>
      <c r="FQ270" s="49"/>
      <c r="FR270" s="49"/>
      <c r="FS270" s="49"/>
      <c r="FT270" s="49"/>
      <c r="FU270" s="49"/>
      <c r="FV270" s="49"/>
      <c r="FW270" s="49"/>
      <c r="FX270" s="49"/>
      <c r="FY270" s="66"/>
      <c r="FZ270" s="66"/>
      <c r="GA270" s="49"/>
      <c r="GB270" s="49"/>
      <c r="GC270" s="48"/>
      <c r="GD270" s="48"/>
      <c r="GE270" s="6"/>
      <c r="GF270" s="142"/>
      <c r="GG270" s="4"/>
      <c r="GH270" s="4"/>
      <c r="GI270" s="4"/>
      <c r="GJ270" s="4"/>
      <c r="GK270" s="4"/>
      <c r="GL270" s="4"/>
      <c r="GM270" s="4"/>
      <c r="GN270"/>
      <c r="GO270"/>
      <c r="GP270"/>
      <c r="GQ270"/>
      <c r="GR270"/>
      <c r="GS270"/>
      <c r="GT270"/>
      <c r="GU270"/>
      <c r="GV270"/>
      <c r="GW270"/>
      <c r="GX270"/>
      <c r="GY270"/>
      <c r="GZ270"/>
      <c r="HA270"/>
      <c r="HB270"/>
      <c r="HC270"/>
      <c r="HD270"/>
      <c r="HE270"/>
      <c r="HF270"/>
      <c r="HG270"/>
      <c r="HH270"/>
      <c r="HI270"/>
      <c r="HJ270"/>
      <c r="HK270"/>
      <c r="HL270"/>
      <c r="HM270"/>
      <c r="HN270"/>
      <c r="HO270"/>
      <c r="HP270"/>
      <c r="HQ270"/>
      <c r="HR270"/>
      <c r="HS270"/>
      <c r="HT270"/>
      <c r="HU270"/>
      <c r="HV270"/>
      <c r="HW270"/>
      <c r="HX270"/>
      <c r="HY270"/>
      <c r="HZ270"/>
      <c r="IA270"/>
      <c r="IB270"/>
      <c r="IC270"/>
      <c r="ID270"/>
      <c r="IE270"/>
      <c r="IF270"/>
      <c r="IG270"/>
      <c r="IH270"/>
      <c r="II270"/>
      <c r="IJ270"/>
      <c r="IK270"/>
      <c r="IL270"/>
      <c r="IM270"/>
      <c r="IN270"/>
      <c r="IO270"/>
      <c r="IP270"/>
      <c r="IQ270"/>
      <c r="IR270"/>
      <c r="IS270"/>
      <c r="IT270"/>
      <c r="IU270"/>
      <c r="IV270"/>
    </row>
    <row r="271" spans="1:256" s="17" customFormat="1" ht="15.6" x14ac:dyDescent="0.3">
      <c r="A271" s="3" t="s">
        <v>422</v>
      </c>
      <c r="B271" s="47" t="s">
        <v>646</v>
      </c>
      <c r="C271" s="147"/>
      <c r="D271" s="147"/>
      <c r="E271" s="147"/>
      <c r="F271" s="147"/>
      <c r="G271" s="147"/>
      <c r="H271" s="147"/>
      <c r="I271" s="147"/>
      <c r="J271" s="147"/>
      <c r="K271" s="147"/>
      <c r="L271" s="147"/>
      <c r="M271" s="147"/>
      <c r="N271" s="147"/>
      <c r="O271" s="147"/>
      <c r="P271" s="147"/>
      <c r="Q271" s="147"/>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147"/>
      <c r="DL271" s="147"/>
      <c r="DM271" s="147"/>
      <c r="DN271" s="147"/>
      <c r="DO271" s="147"/>
      <c r="DP271" s="147"/>
      <c r="DQ271" s="147"/>
      <c r="DR271" s="147"/>
      <c r="DS271" s="147"/>
      <c r="DT271" s="147"/>
      <c r="DU271" s="147"/>
      <c r="DV271" s="147"/>
      <c r="DW271" s="147"/>
      <c r="DX271" s="147"/>
      <c r="DY271" s="147"/>
      <c r="DZ271" s="147"/>
      <c r="EA271" s="147"/>
      <c r="EB271" s="147"/>
      <c r="EC271" s="147"/>
      <c r="ED271" s="147"/>
      <c r="EE271" s="147"/>
      <c r="EF271" s="147"/>
      <c r="EG271" s="147"/>
      <c r="EH271" s="147"/>
      <c r="EI271" s="147"/>
      <c r="EJ271" s="147"/>
      <c r="EK271" s="147"/>
      <c r="EL271" s="147"/>
      <c r="EM271" s="147"/>
      <c r="EN271" s="147"/>
      <c r="EO271" s="147"/>
      <c r="EP271" s="147"/>
      <c r="EQ271" s="147"/>
      <c r="ER271" s="147"/>
      <c r="ES271" s="147"/>
      <c r="ET271" s="147"/>
      <c r="EU271" s="147"/>
      <c r="EV271" s="147"/>
      <c r="EW271" s="147"/>
      <c r="EX271" s="147"/>
      <c r="EY271" s="147"/>
      <c r="EZ271" s="147"/>
      <c r="FA271" s="147"/>
      <c r="FB271" s="147"/>
      <c r="FC271" s="147"/>
      <c r="FD271" s="147"/>
      <c r="FE271" s="147"/>
      <c r="FF271" s="147"/>
      <c r="FG271" s="147"/>
      <c r="FH271" s="147"/>
      <c r="FI271" s="147"/>
      <c r="FJ271" s="147"/>
      <c r="FK271" s="147"/>
      <c r="FL271" s="147"/>
      <c r="FM271" s="147"/>
      <c r="FN271" s="147"/>
      <c r="FO271" s="147"/>
      <c r="FP271" s="147"/>
      <c r="FQ271" s="147"/>
      <c r="FR271" s="147"/>
      <c r="FS271" s="147"/>
      <c r="FT271" s="147"/>
      <c r="FU271" s="147"/>
      <c r="FV271" s="147"/>
      <c r="FW271" s="147"/>
      <c r="FX271" s="147"/>
      <c r="FY271" s="48"/>
      <c r="GB271" s="49"/>
      <c r="GC271" s="49"/>
      <c r="GD271" s="49"/>
      <c r="GE271" s="13"/>
      <c r="GF271" s="4"/>
      <c r="GG271" s="4"/>
      <c r="GH271" s="4"/>
      <c r="GI271" s="4"/>
      <c r="GJ271" s="4"/>
      <c r="GK271" s="4"/>
      <c r="GL271" s="4"/>
      <c r="GM271" s="4"/>
      <c r="GN271"/>
      <c r="GO271"/>
      <c r="GP271"/>
      <c r="GQ271"/>
      <c r="GR271"/>
      <c r="GS271"/>
      <c r="GT271"/>
      <c r="GU271"/>
      <c r="GV271"/>
      <c r="GW271"/>
      <c r="GX271"/>
      <c r="GY271"/>
      <c r="GZ271"/>
      <c r="HA271"/>
      <c r="HB271"/>
      <c r="HC271"/>
      <c r="HD271"/>
      <c r="HE271"/>
      <c r="HF271"/>
      <c r="HG271"/>
      <c r="HH271"/>
      <c r="HI271"/>
      <c r="HJ271"/>
      <c r="HK271"/>
      <c r="HL271"/>
      <c r="HM271"/>
      <c r="HN271"/>
      <c r="HO271"/>
      <c r="HP271"/>
      <c r="HQ271"/>
      <c r="HR271"/>
      <c r="HS271"/>
      <c r="HT271"/>
      <c r="HU271"/>
      <c r="HV271"/>
      <c r="HW271"/>
      <c r="HX271"/>
      <c r="HY271"/>
      <c r="HZ271"/>
      <c r="IA271"/>
      <c r="IB271"/>
      <c r="IC271"/>
      <c r="ID271"/>
      <c r="IE271"/>
      <c r="IF271"/>
      <c r="IG271"/>
      <c r="IH271"/>
      <c r="II271"/>
      <c r="IJ271"/>
      <c r="IK271"/>
      <c r="IL271"/>
      <c r="IM271"/>
      <c r="IN271"/>
      <c r="IO271"/>
      <c r="IP271"/>
      <c r="IQ271"/>
      <c r="IR271"/>
      <c r="IS271"/>
      <c r="IT271"/>
      <c r="IU271"/>
      <c r="IV271"/>
    </row>
    <row r="272" spans="1:256" x14ac:dyDescent="0.25">
      <c r="A272" s="2" t="s">
        <v>647</v>
      </c>
      <c r="B272" s="13" t="s">
        <v>648</v>
      </c>
      <c r="C272" s="48">
        <f>C243</f>
        <v>83626008.150000006</v>
      </c>
      <c r="D272" s="48">
        <f t="shared" ref="D272:BO272" si="336">+D243</f>
        <v>385177210.22000003</v>
      </c>
      <c r="E272" s="48">
        <f t="shared" si="336"/>
        <v>72939548.920000002</v>
      </c>
      <c r="F272" s="48">
        <f t="shared" si="336"/>
        <v>181194493.93000001</v>
      </c>
      <c r="G272" s="48">
        <f t="shared" si="336"/>
        <v>10670351.630000001</v>
      </c>
      <c r="H272" s="48">
        <f t="shared" si="336"/>
        <v>10014585.43</v>
      </c>
      <c r="I272" s="48">
        <f t="shared" si="336"/>
        <v>100114316.22</v>
      </c>
      <c r="J272" s="48">
        <f t="shared" si="336"/>
        <v>22558838.559999999</v>
      </c>
      <c r="K272" s="48">
        <f t="shared" si="336"/>
        <v>3571755.89</v>
      </c>
      <c r="L272" s="48">
        <f t="shared" si="336"/>
        <v>25093758.149999999</v>
      </c>
      <c r="M272" s="48">
        <f t="shared" si="336"/>
        <v>15136569.74</v>
      </c>
      <c r="N272" s="48">
        <f t="shared" si="336"/>
        <v>510835569.98000002</v>
      </c>
      <c r="O272" s="48">
        <f t="shared" si="336"/>
        <v>131806992.81999999</v>
      </c>
      <c r="P272" s="48">
        <f t="shared" si="336"/>
        <v>3601155.34</v>
      </c>
      <c r="Q272" s="48">
        <f t="shared" si="336"/>
        <v>406754564.81</v>
      </c>
      <c r="R272" s="48">
        <f t="shared" si="336"/>
        <v>19373824.02</v>
      </c>
      <c r="S272" s="48">
        <f t="shared" si="336"/>
        <v>16416305.039999999</v>
      </c>
      <c r="T272" s="48">
        <f t="shared" si="336"/>
        <v>2361938.84</v>
      </c>
      <c r="U272" s="48">
        <f t="shared" si="336"/>
        <v>1086559.97</v>
      </c>
      <c r="V272" s="48">
        <f t="shared" si="336"/>
        <v>3543420.17</v>
      </c>
      <c r="W272" s="48">
        <f t="shared" si="336"/>
        <v>1489346.99</v>
      </c>
      <c r="X272" s="48">
        <f t="shared" si="336"/>
        <v>945535.13</v>
      </c>
      <c r="Y272" s="48">
        <f t="shared" si="336"/>
        <v>22845389.870000001</v>
      </c>
      <c r="Z272" s="48">
        <f t="shared" si="336"/>
        <v>3104524.38</v>
      </c>
      <c r="AA272" s="48">
        <f t="shared" si="336"/>
        <v>287737035.81</v>
      </c>
      <c r="AB272" s="48">
        <f t="shared" si="336"/>
        <v>279208894.81</v>
      </c>
      <c r="AC272" s="48">
        <f t="shared" si="336"/>
        <v>9884470.0800000001</v>
      </c>
      <c r="AD272" s="48">
        <f t="shared" si="336"/>
        <v>12719897.220000001</v>
      </c>
      <c r="AE272" s="48">
        <f t="shared" si="336"/>
        <v>1760239.31</v>
      </c>
      <c r="AF272" s="48">
        <f t="shared" si="336"/>
        <v>2809673.97</v>
      </c>
      <c r="AG272" s="48">
        <f t="shared" si="336"/>
        <v>7229408.6399999997</v>
      </c>
      <c r="AH272" s="48">
        <f t="shared" si="336"/>
        <v>10161450.380000001</v>
      </c>
      <c r="AI272" s="48">
        <f t="shared" si="336"/>
        <v>4030482.79</v>
      </c>
      <c r="AJ272" s="48">
        <f t="shared" si="336"/>
        <v>2764031.22</v>
      </c>
      <c r="AK272" s="48">
        <f t="shared" si="336"/>
        <v>3177992.93</v>
      </c>
      <c r="AL272" s="48">
        <f t="shared" si="336"/>
        <v>3546931.36</v>
      </c>
      <c r="AM272" s="48">
        <f t="shared" si="336"/>
        <v>4804570.71</v>
      </c>
      <c r="AN272" s="48">
        <f t="shared" si="336"/>
        <v>4467525.12</v>
      </c>
      <c r="AO272" s="48">
        <f t="shared" si="336"/>
        <v>43798196.539999999</v>
      </c>
      <c r="AP272" s="48">
        <f t="shared" si="336"/>
        <v>881561110.34000003</v>
      </c>
      <c r="AQ272" s="48">
        <f t="shared" si="336"/>
        <v>3354046.8</v>
      </c>
      <c r="AR272" s="48">
        <f t="shared" si="336"/>
        <v>597674270.70000005</v>
      </c>
      <c r="AS272" s="48">
        <f t="shared" si="336"/>
        <v>67763457.810000002</v>
      </c>
      <c r="AT272" s="48">
        <f t="shared" si="336"/>
        <v>21201325.739999998</v>
      </c>
      <c r="AU272" s="48">
        <f t="shared" si="336"/>
        <v>3527289.6</v>
      </c>
      <c r="AV272" s="48">
        <f t="shared" si="336"/>
        <v>4122393.17</v>
      </c>
      <c r="AW272" s="48">
        <f t="shared" si="336"/>
        <v>3427247.76</v>
      </c>
      <c r="AX272" s="48">
        <f t="shared" si="336"/>
        <v>1037959.23</v>
      </c>
      <c r="AY272" s="48">
        <f t="shared" si="336"/>
        <v>4990680.59</v>
      </c>
      <c r="AZ272" s="48">
        <f t="shared" si="336"/>
        <v>113768374.73999999</v>
      </c>
      <c r="BA272" s="48">
        <f t="shared" si="336"/>
        <v>84256756.409999996</v>
      </c>
      <c r="BB272" s="48">
        <f t="shared" si="336"/>
        <v>75302456.680000007</v>
      </c>
      <c r="BC272" s="48">
        <f t="shared" si="336"/>
        <v>275532968.27999997</v>
      </c>
      <c r="BD272" s="48">
        <f t="shared" si="336"/>
        <v>46346082.969999999</v>
      </c>
      <c r="BE272" s="48">
        <f t="shared" si="336"/>
        <v>13572582.33</v>
      </c>
      <c r="BF272" s="48">
        <f t="shared" si="336"/>
        <v>231210356.06</v>
      </c>
      <c r="BG272" s="48">
        <f t="shared" si="336"/>
        <v>10759422.619999999</v>
      </c>
      <c r="BH272" s="48">
        <f t="shared" si="336"/>
        <v>6509727.29</v>
      </c>
      <c r="BI272" s="48">
        <f t="shared" si="336"/>
        <v>3511283.66</v>
      </c>
      <c r="BJ272" s="48">
        <f t="shared" si="336"/>
        <v>58796472.659999996</v>
      </c>
      <c r="BK272" s="48">
        <f t="shared" si="336"/>
        <v>238518648.96000001</v>
      </c>
      <c r="BL272" s="48">
        <f t="shared" si="336"/>
        <v>3203317.89</v>
      </c>
      <c r="BM272" s="48">
        <f t="shared" si="336"/>
        <v>3656244.57</v>
      </c>
      <c r="BN272" s="48">
        <f t="shared" si="336"/>
        <v>32825354.309999999</v>
      </c>
      <c r="BO272" s="48">
        <f t="shared" si="336"/>
        <v>12672401.84</v>
      </c>
      <c r="BP272" s="48">
        <f t="shared" ref="BP272:EA272" si="337">+BP243</f>
        <v>3176928.83</v>
      </c>
      <c r="BQ272" s="48">
        <f t="shared" si="337"/>
        <v>60587715.479999997</v>
      </c>
      <c r="BR272" s="48">
        <f t="shared" si="337"/>
        <v>43639376.329999998</v>
      </c>
      <c r="BS272" s="48">
        <f t="shared" si="337"/>
        <v>12978954.5</v>
      </c>
      <c r="BT272" s="48">
        <f t="shared" si="337"/>
        <v>4959091.26</v>
      </c>
      <c r="BU272" s="48">
        <f t="shared" si="337"/>
        <v>4941392.4000000004</v>
      </c>
      <c r="BV272" s="48">
        <f t="shared" si="337"/>
        <v>12507049.77</v>
      </c>
      <c r="BW272" s="48">
        <f t="shared" si="337"/>
        <v>19085297.050000001</v>
      </c>
      <c r="BX272" s="48">
        <f t="shared" si="337"/>
        <v>1730242.8</v>
      </c>
      <c r="BY272" s="48">
        <f t="shared" si="337"/>
        <v>5493504.4100000001</v>
      </c>
      <c r="BZ272" s="48">
        <f t="shared" si="337"/>
        <v>3006626.62</v>
      </c>
      <c r="CA272" s="48">
        <f t="shared" si="337"/>
        <v>2781129.44</v>
      </c>
      <c r="CB272" s="48">
        <f t="shared" si="337"/>
        <v>755510129.37</v>
      </c>
      <c r="CC272" s="48">
        <f t="shared" si="337"/>
        <v>2664046.6800000002</v>
      </c>
      <c r="CD272" s="48">
        <f t="shared" si="337"/>
        <v>1014159.39</v>
      </c>
      <c r="CE272" s="48">
        <f t="shared" si="337"/>
        <v>2481709.67</v>
      </c>
      <c r="CF272" s="48">
        <f t="shared" si="337"/>
        <v>1947525.85</v>
      </c>
      <c r="CG272" s="48">
        <f t="shared" si="337"/>
        <v>3042295.4</v>
      </c>
      <c r="CH272" s="48">
        <f t="shared" si="337"/>
        <v>1991349.24</v>
      </c>
      <c r="CI272" s="48">
        <f t="shared" si="337"/>
        <v>7051369.3600000003</v>
      </c>
      <c r="CJ272" s="48">
        <f t="shared" si="337"/>
        <v>10176874.32</v>
      </c>
      <c r="CK272" s="48">
        <f t="shared" si="337"/>
        <v>54139722.829999998</v>
      </c>
      <c r="CL272" s="48">
        <f t="shared" si="337"/>
        <v>13813478.92</v>
      </c>
      <c r="CM272" s="48">
        <f t="shared" si="337"/>
        <v>8951940.0600000005</v>
      </c>
      <c r="CN272" s="48">
        <f t="shared" si="337"/>
        <v>288656943.51999998</v>
      </c>
      <c r="CO272" s="48">
        <f t="shared" si="337"/>
        <v>139538075.50999999</v>
      </c>
      <c r="CP272" s="48">
        <f t="shared" si="337"/>
        <v>10782675.85</v>
      </c>
      <c r="CQ272" s="48">
        <f t="shared" si="337"/>
        <v>9794420.1600000001</v>
      </c>
      <c r="CR272" s="48">
        <f t="shared" si="337"/>
        <v>2913940.41</v>
      </c>
      <c r="CS272" s="48">
        <f t="shared" si="337"/>
        <v>4149687.81</v>
      </c>
      <c r="CT272" s="48">
        <f t="shared" si="337"/>
        <v>2022391.02</v>
      </c>
      <c r="CU272" s="48">
        <f t="shared" si="337"/>
        <v>4020615.28</v>
      </c>
      <c r="CV272" s="48">
        <f t="shared" si="337"/>
        <v>905403.65</v>
      </c>
      <c r="CW272" s="48">
        <f t="shared" si="337"/>
        <v>2990238.85</v>
      </c>
      <c r="CX272" s="48">
        <f t="shared" si="337"/>
        <v>5079735.6399999997</v>
      </c>
      <c r="CY272" s="48">
        <f t="shared" si="337"/>
        <v>965127.58</v>
      </c>
      <c r="CZ272" s="48">
        <f t="shared" si="337"/>
        <v>19593081.379999999</v>
      </c>
      <c r="DA272" s="48">
        <f t="shared" si="337"/>
        <v>2944081.97</v>
      </c>
      <c r="DB272" s="48">
        <f t="shared" si="337"/>
        <v>3775612.93</v>
      </c>
      <c r="DC272" s="48">
        <f t="shared" si="337"/>
        <v>2513860.1800000002</v>
      </c>
      <c r="DD272" s="48">
        <f t="shared" si="337"/>
        <v>2630188.2000000002</v>
      </c>
      <c r="DE272" s="48">
        <f t="shared" si="337"/>
        <v>4563772.99</v>
      </c>
      <c r="DF272" s="48">
        <f t="shared" si="337"/>
        <v>199192789.13999999</v>
      </c>
      <c r="DG272" s="48">
        <f t="shared" si="337"/>
        <v>1650013.46</v>
      </c>
      <c r="DH272" s="48">
        <f t="shared" si="337"/>
        <v>18968435.52</v>
      </c>
      <c r="DI272" s="48">
        <f t="shared" si="337"/>
        <v>25160052.23</v>
      </c>
      <c r="DJ272" s="48">
        <f t="shared" si="337"/>
        <v>6752150.7999999998</v>
      </c>
      <c r="DK272" s="48">
        <f t="shared" si="337"/>
        <v>5041155.68</v>
      </c>
      <c r="DL272" s="48">
        <f t="shared" si="337"/>
        <v>56542923.909999996</v>
      </c>
      <c r="DM272" s="48">
        <f t="shared" si="337"/>
        <v>3816685.96</v>
      </c>
      <c r="DN272" s="48">
        <f t="shared" si="337"/>
        <v>14106347.810000001</v>
      </c>
      <c r="DO272" s="48">
        <f t="shared" si="337"/>
        <v>31977628.390000001</v>
      </c>
      <c r="DP272" s="48">
        <f t="shared" si="337"/>
        <v>3095499.72</v>
      </c>
      <c r="DQ272" s="48">
        <f t="shared" si="337"/>
        <v>6866507.4500000002</v>
      </c>
      <c r="DR272" s="48">
        <f t="shared" si="337"/>
        <v>14800247.35</v>
      </c>
      <c r="DS272" s="48">
        <f t="shared" si="337"/>
        <v>8248106.75</v>
      </c>
      <c r="DT272" s="48">
        <f t="shared" si="337"/>
        <v>2756762.46</v>
      </c>
      <c r="DU272" s="48">
        <f t="shared" si="337"/>
        <v>4330850.5199999996</v>
      </c>
      <c r="DV272" s="48">
        <f t="shared" si="337"/>
        <v>3125955.29</v>
      </c>
      <c r="DW272" s="48">
        <f t="shared" si="337"/>
        <v>4047899.31</v>
      </c>
      <c r="DX272" s="48">
        <f t="shared" si="337"/>
        <v>2986780.71</v>
      </c>
      <c r="DY272" s="48">
        <f t="shared" si="337"/>
        <v>4315978.0199999996</v>
      </c>
      <c r="DZ272" s="48">
        <f t="shared" si="337"/>
        <v>8632376.2599999998</v>
      </c>
      <c r="EA272" s="48">
        <f t="shared" si="337"/>
        <v>6727584.8099999996</v>
      </c>
      <c r="EB272" s="48">
        <f t="shared" ref="EB272:FX272" si="338">+EB243</f>
        <v>6067216.6699999999</v>
      </c>
      <c r="EC272" s="48">
        <f t="shared" si="338"/>
        <v>3670045.54</v>
      </c>
      <c r="ED272" s="48">
        <f t="shared" si="338"/>
        <v>20174027.370000001</v>
      </c>
      <c r="EE272" s="48">
        <f t="shared" si="338"/>
        <v>2875782.15</v>
      </c>
      <c r="EF272" s="48">
        <f t="shared" si="338"/>
        <v>14467653.48</v>
      </c>
      <c r="EG272" s="48">
        <f t="shared" si="338"/>
        <v>3453087.01</v>
      </c>
      <c r="EH272" s="48">
        <f t="shared" si="338"/>
        <v>3093370.92</v>
      </c>
      <c r="EI272" s="48">
        <f t="shared" si="338"/>
        <v>156985056.38999999</v>
      </c>
      <c r="EJ272" s="48">
        <f t="shared" si="338"/>
        <v>92820619.370000005</v>
      </c>
      <c r="EK272" s="48">
        <f t="shared" si="338"/>
        <v>6952189.4900000002</v>
      </c>
      <c r="EL272" s="48">
        <f t="shared" si="338"/>
        <v>4823860.42</v>
      </c>
      <c r="EM272" s="48">
        <f t="shared" si="338"/>
        <v>4687447.78</v>
      </c>
      <c r="EN272" s="48">
        <f t="shared" si="338"/>
        <v>10788089.16</v>
      </c>
      <c r="EO272" s="48">
        <f t="shared" si="338"/>
        <v>4175884.43</v>
      </c>
      <c r="EP272" s="48">
        <f t="shared" si="338"/>
        <v>4710405.67</v>
      </c>
      <c r="EQ272" s="48">
        <f t="shared" si="338"/>
        <v>25838995.129999999</v>
      </c>
      <c r="ER272" s="48">
        <f t="shared" si="338"/>
        <v>4183249.42</v>
      </c>
      <c r="ES272" s="48">
        <f t="shared" si="338"/>
        <v>2572525.73</v>
      </c>
      <c r="ET272" s="48">
        <f t="shared" si="338"/>
        <v>3725610.2</v>
      </c>
      <c r="EU272" s="48">
        <f t="shared" si="338"/>
        <v>6709578.4800000004</v>
      </c>
      <c r="EV272" s="48">
        <f t="shared" si="338"/>
        <v>1597643.11</v>
      </c>
      <c r="EW272" s="48">
        <f t="shared" si="338"/>
        <v>11359603.27</v>
      </c>
      <c r="EX272" s="48">
        <f t="shared" si="338"/>
        <v>3250400.7</v>
      </c>
      <c r="EY272" s="48">
        <f t="shared" si="338"/>
        <v>7686187.2400000002</v>
      </c>
      <c r="EZ272" s="48">
        <f t="shared" si="338"/>
        <v>2421517.4</v>
      </c>
      <c r="FA272" s="48">
        <f t="shared" si="338"/>
        <v>34143166.659999996</v>
      </c>
      <c r="FB272" s="48">
        <f t="shared" si="338"/>
        <v>4405203.5599999996</v>
      </c>
      <c r="FC272" s="48">
        <f t="shared" si="338"/>
        <v>20517584.539999999</v>
      </c>
      <c r="FD272" s="48">
        <f t="shared" si="338"/>
        <v>4368926.33</v>
      </c>
      <c r="FE272" s="48">
        <f t="shared" si="338"/>
        <v>1906444.8</v>
      </c>
      <c r="FF272" s="48">
        <f t="shared" si="338"/>
        <v>3217506.45</v>
      </c>
      <c r="FG272" s="48">
        <f t="shared" si="338"/>
        <v>2237766.96</v>
      </c>
      <c r="FH272" s="48">
        <f t="shared" si="338"/>
        <v>1700163.89</v>
      </c>
      <c r="FI272" s="48">
        <f t="shared" si="338"/>
        <v>17862848.579999998</v>
      </c>
      <c r="FJ272" s="48">
        <f t="shared" si="338"/>
        <v>18574281.579999998</v>
      </c>
      <c r="FK272" s="48">
        <f t="shared" si="338"/>
        <v>23257289.059999999</v>
      </c>
      <c r="FL272" s="48">
        <f t="shared" si="338"/>
        <v>67769509</v>
      </c>
      <c r="FM272" s="48">
        <f t="shared" si="338"/>
        <v>35163525.43</v>
      </c>
      <c r="FN272" s="48">
        <f t="shared" si="338"/>
        <v>207150037.66</v>
      </c>
      <c r="FO272" s="48">
        <f t="shared" si="338"/>
        <v>11070356.039999999</v>
      </c>
      <c r="FP272" s="48">
        <f t="shared" si="338"/>
        <v>22148636.719999999</v>
      </c>
      <c r="FQ272" s="48">
        <f t="shared" si="338"/>
        <v>9261279.4299999997</v>
      </c>
      <c r="FR272" s="48">
        <f t="shared" si="338"/>
        <v>2791748.74</v>
      </c>
      <c r="FS272" s="48">
        <f t="shared" si="338"/>
        <v>3099171.2</v>
      </c>
      <c r="FT272" s="48">
        <f t="shared" si="338"/>
        <v>1425828.76</v>
      </c>
      <c r="FU272" s="48">
        <f t="shared" si="338"/>
        <v>8955436.5399999991</v>
      </c>
      <c r="FV272" s="48">
        <f t="shared" si="338"/>
        <v>7360268.7699999996</v>
      </c>
      <c r="FW272" s="48">
        <f t="shared" si="338"/>
        <v>3026166.45</v>
      </c>
      <c r="FX272" s="48">
        <f t="shared" si="338"/>
        <v>1232390.52</v>
      </c>
      <c r="FY272" s="49"/>
      <c r="FZ272" s="148">
        <f>SUM(C272:FX272)</f>
        <v>8411855676.760004</v>
      </c>
      <c r="GA272" s="149">
        <v>8411855676.75</v>
      </c>
      <c r="GB272" s="149">
        <f>FZ272-GA272</f>
        <v>1.0004043579101562E-2</v>
      </c>
      <c r="GC272" s="6">
        <f>GC273</f>
        <v>7219366443.8661318</v>
      </c>
      <c r="GD272" s="48">
        <f>GC272-FZ272</f>
        <v>-1192489232.8938723</v>
      </c>
      <c r="GE272" s="21"/>
      <c r="GF272" s="4"/>
      <c r="GG272" s="4"/>
      <c r="GH272" s="4"/>
      <c r="GI272" s="4"/>
      <c r="GJ272" s="4"/>
      <c r="GK272" s="4"/>
      <c r="GL272" s="4"/>
      <c r="GM272" s="4"/>
    </row>
    <row r="273" spans="1:195" x14ac:dyDescent="0.25">
      <c r="A273" s="2" t="s">
        <v>649</v>
      </c>
      <c r="B273" s="13" t="s">
        <v>650</v>
      </c>
      <c r="C273" s="48">
        <f t="shared" ref="C273:BN273" si="339">C257*C47</f>
        <v>21564202.229599997</v>
      </c>
      <c r="D273" s="48">
        <f t="shared" si="339"/>
        <v>84330798.461999997</v>
      </c>
      <c r="E273" s="48">
        <f t="shared" si="339"/>
        <v>21629164.872975998</v>
      </c>
      <c r="F273" s="48">
        <f t="shared" si="339"/>
        <v>50196246.226470001</v>
      </c>
      <c r="G273" s="48">
        <f t="shared" si="339"/>
        <v>5418874.0171449995</v>
      </c>
      <c r="H273" s="48">
        <f t="shared" si="339"/>
        <v>2889281.6910000001</v>
      </c>
      <c r="I273" s="48">
        <f t="shared" si="339"/>
        <v>23074284.024</v>
      </c>
      <c r="J273" s="48">
        <f t="shared" si="339"/>
        <v>4002495.1740000001</v>
      </c>
      <c r="K273" s="48">
        <f t="shared" si="339"/>
        <v>1127004.9750000001</v>
      </c>
      <c r="L273" s="48">
        <f t="shared" si="339"/>
        <v>14171586.612470001</v>
      </c>
      <c r="M273" s="48">
        <f t="shared" si="339"/>
        <v>5013671.9699729998</v>
      </c>
      <c r="N273" s="48">
        <f t="shared" si="339"/>
        <v>135072788.37775201</v>
      </c>
      <c r="O273" s="48">
        <f t="shared" si="339"/>
        <v>50790609.020367004</v>
      </c>
      <c r="P273" s="48">
        <f t="shared" si="339"/>
        <v>1291660.8030000001</v>
      </c>
      <c r="Q273" s="48">
        <f t="shared" si="339"/>
        <v>83875936.15053001</v>
      </c>
      <c r="R273" s="48">
        <f t="shared" si="339"/>
        <v>1701563.1237899999</v>
      </c>
      <c r="S273" s="48">
        <f t="shared" si="339"/>
        <v>6896745.6272399994</v>
      </c>
      <c r="T273" s="48">
        <f t="shared" si="339"/>
        <v>524399.34944299993</v>
      </c>
      <c r="U273" s="48">
        <f t="shared" si="339"/>
        <v>360398.88833399996</v>
      </c>
      <c r="V273" s="48">
        <f t="shared" si="339"/>
        <v>820589.022</v>
      </c>
      <c r="W273" s="48">
        <f t="shared" si="339"/>
        <v>200296.44899999999</v>
      </c>
      <c r="X273" s="48">
        <f t="shared" si="339"/>
        <v>163147.88999200001</v>
      </c>
      <c r="Y273" s="48">
        <f t="shared" si="339"/>
        <v>1291439.40359</v>
      </c>
      <c r="Z273" s="48">
        <f t="shared" si="339"/>
        <v>456209.05024499993</v>
      </c>
      <c r="AA273" s="48">
        <f t="shared" si="339"/>
        <v>107152144.98406</v>
      </c>
      <c r="AB273" s="48">
        <f t="shared" si="339"/>
        <v>183777760.107777</v>
      </c>
      <c r="AC273" s="48">
        <f t="shared" si="339"/>
        <v>3708339.8669960001</v>
      </c>
      <c r="AD273" s="48">
        <f t="shared" si="339"/>
        <v>4141659.636926</v>
      </c>
      <c r="AE273" s="48">
        <f t="shared" si="339"/>
        <v>350807.45147600002</v>
      </c>
      <c r="AF273" s="48">
        <f t="shared" si="339"/>
        <v>576855.31027999998</v>
      </c>
      <c r="AG273" s="48">
        <f t="shared" si="339"/>
        <v>4086173.1866899999</v>
      </c>
      <c r="AH273" s="48">
        <f t="shared" si="339"/>
        <v>568563.49591800012</v>
      </c>
      <c r="AI273" s="48">
        <f t="shared" si="339"/>
        <v>244485.70199999999</v>
      </c>
      <c r="AJ273" s="48">
        <f t="shared" si="339"/>
        <v>537245.64062399999</v>
      </c>
      <c r="AK273" s="48">
        <f t="shared" si="339"/>
        <v>917881.73576000019</v>
      </c>
      <c r="AL273" s="48">
        <f t="shared" si="339"/>
        <v>1993740.588</v>
      </c>
      <c r="AM273" s="48">
        <f t="shared" si="339"/>
        <v>849068.44620900007</v>
      </c>
      <c r="AN273" s="48">
        <f t="shared" si="339"/>
        <v>2467072.8890869999</v>
      </c>
      <c r="AO273" s="48">
        <f t="shared" si="339"/>
        <v>8558611.0567680001</v>
      </c>
      <c r="AP273" s="48">
        <f t="shared" si="339"/>
        <v>540485872.47055805</v>
      </c>
      <c r="AQ273" s="48">
        <f t="shared" si="339"/>
        <v>1923917.633801</v>
      </c>
      <c r="AR273" s="48">
        <f t="shared" si="339"/>
        <v>188704842.65184</v>
      </c>
      <c r="AS273" s="48">
        <f t="shared" si="339"/>
        <v>37384219.740099996</v>
      </c>
      <c r="AT273" s="48">
        <f t="shared" si="339"/>
        <v>6677284.7267119996</v>
      </c>
      <c r="AU273" s="48">
        <f t="shared" si="339"/>
        <v>902967.99606000003</v>
      </c>
      <c r="AV273" s="48">
        <f t="shared" si="339"/>
        <v>598395.79046100006</v>
      </c>
      <c r="AW273" s="48">
        <f t="shared" si="339"/>
        <v>533561.10878000001</v>
      </c>
      <c r="AX273" s="48">
        <f t="shared" si="339"/>
        <v>321671.23484599992</v>
      </c>
      <c r="AY273" s="48">
        <f t="shared" si="339"/>
        <v>1223024.8319999999</v>
      </c>
      <c r="AZ273" s="48">
        <f t="shared" si="339"/>
        <v>11356277.355719998</v>
      </c>
      <c r="BA273" s="48">
        <f t="shared" si="339"/>
        <v>10128565.979747998</v>
      </c>
      <c r="BB273" s="48">
        <f t="shared" si="339"/>
        <v>3523585.125984</v>
      </c>
      <c r="BC273" s="48">
        <f t="shared" si="339"/>
        <v>62110392.478209004</v>
      </c>
      <c r="BD273" s="48">
        <f t="shared" si="339"/>
        <v>11275536.879000001</v>
      </c>
      <c r="BE273" s="48">
        <f t="shared" si="339"/>
        <v>3024007.724928</v>
      </c>
      <c r="BF273" s="48">
        <f t="shared" si="339"/>
        <v>50784408.228936002</v>
      </c>
      <c r="BG273" s="48">
        <f t="shared" si="339"/>
        <v>1017461.628</v>
      </c>
      <c r="BH273" s="48">
        <f t="shared" si="339"/>
        <v>1102057.45627</v>
      </c>
      <c r="BI273" s="48">
        <f t="shared" si="339"/>
        <v>310986.20343599998</v>
      </c>
      <c r="BJ273" s="48">
        <f t="shared" si="339"/>
        <v>14096801.327808</v>
      </c>
      <c r="BK273" s="48">
        <f t="shared" si="339"/>
        <v>26884128.756806999</v>
      </c>
      <c r="BL273" s="48">
        <f t="shared" si="339"/>
        <v>170474.193</v>
      </c>
      <c r="BM273" s="48">
        <f t="shared" si="339"/>
        <v>570403.66899999999</v>
      </c>
      <c r="BN273" s="48">
        <f t="shared" si="339"/>
        <v>7287222.2129999995</v>
      </c>
      <c r="BO273" s="48">
        <f t="shared" ref="BO273:DZ273" si="340">BO257*BO47</f>
        <v>2395695.7637859997</v>
      </c>
      <c r="BP273" s="48">
        <f t="shared" si="340"/>
        <v>1454576.6368080003</v>
      </c>
      <c r="BQ273" s="48">
        <f t="shared" si="340"/>
        <v>25145861.220890999</v>
      </c>
      <c r="BR273" s="48">
        <f t="shared" si="340"/>
        <v>3891387.6352000004</v>
      </c>
      <c r="BS273" s="48">
        <f t="shared" si="340"/>
        <v>1573010.565399</v>
      </c>
      <c r="BT273" s="48">
        <f t="shared" si="340"/>
        <v>1576271.2839250001</v>
      </c>
      <c r="BU273" s="48">
        <f t="shared" si="340"/>
        <v>1621993.1883750001</v>
      </c>
      <c r="BV273" s="48">
        <f t="shared" si="340"/>
        <v>8248439.7810000004</v>
      </c>
      <c r="BW273" s="48">
        <f t="shared" si="340"/>
        <v>10372233.502499999</v>
      </c>
      <c r="BX273" s="48">
        <f t="shared" si="340"/>
        <v>925551.02755499992</v>
      </c>
      <c r="BY273" s="48">
        <f t="shared" si="340"/>
        <v>2325300.6390269999</v>
      </c>
      <c r="BZ273" s="48">
        <f t="shared" si="340"/>
        <v>843598.55694400007</v>
      </c>
      <c r="CA273" s="48">
        <f t="shared" si="340"/>
        <v>2460459.4264800004</v>
      </c>
      <c r="CB273" s="48">
        <f t="shared" si="340"/>
        <v>285640448.53627998</v>
      </c>
      <c r="CC273" s="48">
        <f t="shared" si="340"/>
        <v>499169.59986999998</v>
      </c>
      <c r="CD273" s="48">
        <f t="shared" si="340"/>
        <v>349714.63967999996</v>
      </c>
      <c r="CE273" s="48">
        <f t="shared" si="340"/>
        <v>923112.23399999994</v>
      </c>
      <c r="CF273" s="48">
        <f t="shared" si="340"/>
        <v>710726.96138500003</v>
      </c>
      <c r="CG273" s="48">
        <f t="shared" si="340"/>
        <v>648998.973</v>
      </c>
      <c r="CH273" s="48">
        <f t="shared" si="340"/>
        <v>443670.27172799996</v>
      </c>
      <c r="CI273" s="48">
        <f t="shared" si="340"/>
        <v>2544266.0255999998</v>
      </c>
      <c r="CJ273" s="48">
        <f t="shared" si="340"/>
        <v>6104353.9509330001</v>
      </c>
      <c r="CK273" s="48">
        <f t="shared" si="340"/>
        <v>9454385.2256000005</v>
      </c>
      <c r="CL273" s="48">
        <f t="shared" si="340"/>
        <v>1929078.0008369996</v>
      </c>
      <c r="CM273" s="48">
        <f t="shared" si="340"/>
        <v>604975.76272200001</v>
      </c>
      <c r="CN273" s="48">
        <f t="shared" si="340"/>
        <v>102924001.08</v>
      </c>
      <c r="CO273" s="48">
        <f t="shared" si="340"/>
        <v>55142208.397639997</v>
      </c>
      <c r="CP273" s="48">
        <f t="shared" si="340"/>
        <v>9191820.5143469982</v>
      </c>
      <c r="CQ273" s="48">
        <f t="shared" si="340"/>
        <v>1667928.7139369999</v>
      </c>
      <c r="CR273" s="48">
        <f t="shared" si="340"/>
        <v>171071.14247999998</v>
      </c>
      <c r="CS273" s="48">
        <f t="shared" si="340"/>
        <v>1089346.7244260001</v>
      </c>
      <c r="CT273" s="48">
        <f t="shared" si="340"/>
        <v>339691.88027999998</v>
      </c>
      <c r="CU273" s="48">
        <f t="shared" si="340"/>
        <v>349804.85046399996</v>
      </c>
      <c r="CV273" s="48">
        <f t="shared" si="340"/>
        <v>206077.22433299999</v>
      </c>
      <c r="CW273" s="48">
        <f t="shared" si="340"/>
        <v>1290194.2774069998</v>
      </c>
      <c r="CX273" s="48">
        <f t="shared" si="340"/>
        <v>1711900.0722560002</v>
      </c>
      <c r="CY273" s="48">
        <f t="shared" si="340"/>
        <v>172096.48800000001</v>
      </c>
      <c r="CZ273" s="48">
        <f t="shared" si="340"/>
        <v>5696975.6193209998</v>
      </c>
      <c r="DA273" s="48">
        <f t="shared" si="340"/>
        <v>1128547.2150000001</v>
      </c>
      <c r="DB273" s="48">
        <f t="shared" si="340"/>
        <v>656273.39399999997</v>
      </c>
      <c r="DC273" s="48">
        <f t="shared" si="340"/>
        <v>1093059.431202</v>
      </c>
      <c r="DD273" s="48">
        <f t="shared" si="340"/>
        <v>1256505.1874900002</v>
      </c>
      <c r="DE273" s="48">
        <f t="shared" si="340"/>
        <v>3242020.7038500002</v>
      </c>
      <c r="DF273" s="48">
        <f t="shared" si="340"/>
        <v>46955443.024080001</v>
      </c>
      <c r="DG273" s="48">
        <f t="shared" si="340"/>
        <v>994558.35673100001</v>
      </c>
      <c r="DH273" s="48">
        <f t="shared" si="340"/>
        <v>8513795.7825520001</v>
      </c>
      <c r="DI273" s="48">
        <f t="shared" si="340"/>
        <v>11341902.749119999</v>
      </c>
      <c r="DJ273" s="48">
        <f t="shared" si="340"/>
        <v>1243787.449581</v>
      </c>
      <c r="DK273" s="48">
        <f t="shared" si="340"/>
        <v>791037.71312799992</v>
      </c>
      <c r="DL273" s="48">
        <f t="shared" si="340"/>
        <v>12499144.006668</v>
      </c>
      <c r="DM273" s="48">
        <f t="shared" si="340"/>
        <v>750283.83539999998</v>
      </c>
      <c r="DN273" s="48">
        <f t="shared" si="340"/>
        <v>6689928.591</v>
      </c>
      <c r="DO273" s="48">
        <f t="shared" si="340"/>
        <v>7971038.2800000003</v>
      </c>
      <c r="DP273" s="48">
        <f t="shared" si="340"/>
        <v>559689.04799999995</v>
      </c>
      <c r="DQ273" s="48">
        <f t="shared" si="340"/>
        <v>6530402.1323309997</v>
      </c>
      <c r="DR273" s="48">
        <f t="shared" si="340"/>
        <v>1814346.0590580001</v>
      </c>
      <c r="DS273" s="48">
        <f t="shared" si="340"/>
        <v>976344.29580800002</v>
      </c>
      <c r="DT273" s="48">
        <f t="shared" si="340"/>
        <v>229923.65345099999</v>
      </c>
      <c r="DU273" s="48">
        <f t="shared" si="340"/>
        <v>693914.33699999994</v>
      </c>
      <c r="DV273" s="48">
        <f t="shared" si="340"/>
        <v>204866.52299999999</v>
      </c>
      <c r="DW273" s="48">
        <f t="shared" si="340"/>
        <v>414407.46618399996</v>
      </c>
      <c r="DX273" s="48">
        <f t="shared" si="340"/>
        <v>1205979.723553</v>
      </c>
      <c r="DY273" s="48">
        <f t="shared" si="340"/>
        <v>1437386.5580800001</v>
      </c>
      <c r="DZ273" s="48">
        <f t="shared" si="340"/>
        <v>2813131.0870960001</v>
      </c>
      <c r="EA273" s="48">
        <f t="shared" ref="EA273:FX273" si="341">EA257*EA47</f>
        <v>3999406.063786</v>
      </c>
      <c r="EB273" s="48">
        <f t="shared" si="341"/>
        <v>2174627.25</v>
      </c>
      <c r="EC273" s="48">
        <f t="shared" si="341"/>
        <v>926875.44293399993</v>
      </c>
      <c r="ED273" s="48">
        <f t="shared" si="341"/>
        <v>14282820.59216</v>
      </c>
      <c r="EE273" s="48">
        <f t="shared" si="341"/>
        <v>442537.31699999998</v>
      </c>
      <c r="EF273" s="48">
        <f t="shared" si="341"/>
        <v>1732188.8099449999</v>
      </c>
      <c r="EG273" s="48">
        <f t="shared" si="341"/>
        <v>652584.32444</v>
      </c>
      <c r="EH273" s="48">
        <f t="shared" si="341"/>
        <v>337023.80394900002</v>
      </c>
      <c r="EI273" s="48">
        <f t="shared" si="341"/>
        <v>29315362.509</v>
      </c>
      <c r="EJ273" s="48">
        <f t="shared" si="341"/>
        <v>20924986.607999999</v>
      </c>
      <c r="EK273" s="48">
        <f t="shared" si="341"/>
        <v>3428088.8884070003</v>
      </c>
      <c r="EL273" s="48">
        <f t="shared" si="341"/>
        <v>643918.07041200006</v>
      </c>
      <c r="EM273" s="48">
        <f t="shared" si="341"/>
        <v>1546138.779264</v>
      </c>
      <c r="EN273" s="48">
        <f t="shared" si="341"/>
        <v>1629529.6769999999</v>
      </c>
      <c r="EO273" s="48">
        <f t="shared" si="341"/>
        <v>1053133.8389999999</v>
      </c>
      <c r="EP273" s="48">
        <f t="shared" si="341"/>
        <v>2609958.975786</v>
      </c>
      <c r="EQ273" s="48">
        <f t="shared" si="341"/>
        <v>9263770.4870489985</v>
      </c>
      <c r="ER273" s="48">
        <f t="shared" si="341"/>
        <v>1871939.539572</v>
      </c>
      <c r="ES273" s="48">
        <f t="shared" si="341"/>
        <v>552490.36706800002</v>
      </c>
      <c r="ET273" s="48">
        <f t="shared" si="341"/>
        <v>630822.49199999997</v>
      </c>
      <c r="EU273" s="48">
        <f t="shared" si="341"/>
        <v>961373.04299999995</v>
      </c>
      <c r="EV273" s="48">
        <f t="shared" si="341"/>
        <v>510193.77449999994</v>
      </c>
      <c r="EW273" s="48">
        <f t="shared" si="341"/>
        <v>5140983.2677380005</v>
      </c>
      <c r="EX273" s="48">
        <f t="shared" si="341"/>
        <v>175260.84686000002</v>
      </c>
      <c r="EY273" s="48">
        <f t="shared" si="341"/>
        <v>898759.63800000004</v>
      </c>
      <c r="EZ273" s="48">
        <f t="shared" si="341"/>
        <v>583987.04994399997</v>
      </c>
      <c r="FA273" s="48">
        <f t="shared" si="341"/>
        <v>24428024.822354</v>
      </c>
      <c r="FB273" s="48">
        <f t="shared" si="341"/>
        <v>3992732.4015360009</v>
      </c>
      <c r="FC273" s="48">
        <f t="shared" si="341"/>
        <v>7060017.1851000004</v>
      </c>
      <c r="FD273" s="48">
        <f t="shared" si="341"/>
        <v>1049618.2828139998</v>
      </c>
      <c r="FE273" s="48">
        <f t="shared" si="341"/>
        <v>487072.26860099996</v>
      </c>
      <c r="FF273" s="48">
        <f t="shared" si="341"/>
        <v>524985.30000000005</v>
      </c>
      <c r="FG273" s="48">
        <f t="shared" si="341"/>
        <v>346252.58999999997</v>
      </c>
      <c r="FH273" s="48">
        <f t="shared" si="341"/>
        <v>913994.62875199993</v>
      </c>
      <c r="FI273" s="48">
        <f t="shared" si="341"/>
        <v>9999771.3389999997</v>
      </c>
      <c r="FJ273" s="48">
        <f t="shared" si="341"/>
        <v>15325789.14769</v>
      </c>
      <c r="FK273" s="48">
        <f t="shared" si="341"/>
        <v>17411957.60193</v>
      </c>
      <c r="FL273" s="48">
        <f t="shared" si="341"/>
        <v>47210859.369000003</v>
      </c>
      <c r="FM273" s="48">
        <f t="shared" si="341"/>
        <v>12360035.922696</v>
      </c>
      <c r="FN273" s="48">
        <f t="shared" si="341"/>
        <v>61093542.491999999</v>
      </c>
      <c r="FO273" s="48">
        <f t="shared" si="341"/>
        <v>10426083.439199999</v>
      </c>
      <c r="FP273" s="48">
        <f t="shared" si="341"/>
        <v>21222623.104208</v>
      </c>
      <c r="FQ273" s="48">
        <f t="shared" si="341"/>
        <v>3485559.40368</v>
      </c>
      <c r="FR273" s="48">
        <f t="shared" si="341"/>
        <v>1231519.5760049999</v>
      </c>
      <c r="FS273" s="48">
        <f t="shared" si="341"/>
        <v>2970829.2780920002</v>
      </c>
      <c r="FT273" s="48">
        <f t="shared" si="341"/>
        <v>1330482.45588</v>
      </c>
      <c r="FU273" s="48">
        <f t="shared" si="341"/>
        <v>2089481.209245</v>
      </c>
      <c r="FV273" s="48">
        <f t="shared" si="341"/>
        <v>1543913.8112320001</v>
      </c>
      <c r="FW273" s="48">
        <f t="shared" si="341"/>
        <v>397400.48357400001</v>
      </c>
      <c r="FX273" s="48">
        <f t="shared" si="341"/>
        <v>343386.55515000003</v>
      </c>
      <c r="FY273" s="49"/>
      <c r="FZ273" s="148">
        <f>SUM(C273:FX273)</f>
        <v>2847374678.0358248</v>
      </c>
      <c r="GA273" s="48"/>
      <c r="GB273" s="49"/>
      <c r="GC273" s="6">
        <v>7219366443.8661318</v>
      </c>
      <c r="GD273" s="6"/>
      <c r="GE273" s="150">
        <f>GD272/FZ272</f>
        <v>-0.14176292113385183</v>
      </c>
      <c r="GF273" s="4"/>
      <c r="GG273" s="4"/>
      <c r="GH273" s="4"/>
      <c r="GI273" s="4"/>
      <c r="GJ273" s="4"/>
      <c r="GK273" s="4"/>
      <c r="GL273" s="4"/>
      <c r="GM273" s="4"/>
    </row>
    <row r="274" spans="1:195" x14ac:dyDescent="0.25">
      <c r="A274" s="2" t="s">
        <v>651</v>
      </c>
      <c r="B274" s="13" t="s">
        <v>652</v>
      </c>
      <c r="C274" s="48">
        <f t="shared" ref="C274:BN274" si="342">C46</f>
        <v>1566175.82</v>
      </c>
      <c r="D274" s="48">
        <f t="shared" si="342"/>
        <v>5582763.0700000003</v>
      </c>
      <c r="E274" s="48">
        <f t="shared" si="342"/>
        <v>1600694.34</v>
      </c>
      <c r="F274" s="48">
        <f t="shared" si="342"/>
        <v>3004575.61</v>
      </c>
      <c r="G274" s="48">
        <f t="shared" si="342"/>
        <v>287984.68</v>
      </c>
      <c r="H274" s="48">
        <f t="shared" si="342"/>
        <v>223266.16</v>
      </c>
      <c r="I274" s="48">
        <f t="shared" si="342"/>
        <v>1452025.08</v>
      </c>
      <c r="J274" s="48">
        <f t="shared" si="342"/>
        <v>506300.5</v>
      </c>
      <c r="K274" s="48">
        <f t="shared" si="342"/>
        <v>119354.04</v>
      </c>
      <c r="L274" s="48">
        <f t="shared" si="342"/>
        <v>933925.58</v>
      </c>
      <c r="M274" s="48">
        <f t="shared" si="342"/>
        <v>330781.03000000003</v>
      </c>
      <c r="N274" s="48">
        <f t="shared" si="342"/>
        <v>10101071.029999999</v>
      </c>
      <c r="O274" s="48">
        <f t="shared" si="342"/>
        <v>3389254.78</v>
      </c>
      <c r="P274" s="48">
        <f t="shared" si="342"/>
        <v>75974.91</v>
      </c>
      <c r="Q274" s="48">
        <f t="shared" si="342"/>
        <v>5035821.2699999996</v>
      </c>
      <c r="R274" s="48">
        <f t="shared" si="342"/>
        <v>127684.04</v>
      </c>
      <c r="S274" s="48">
        <f t="shared" si="342"/>
        <v>575759.32999999996</v>
      </c>
      <c r="T274" s="48">
        <f t="shared" si="342"/>
        <v>68131.87</v>
      </c>
      <c r="U274" s="48">
        <f t="shared" si="342"/>
        <v>40051.4</v>
      </c>
      <c r="V274" s="48">
        <f t="shared" si="342"/>
        <v>94255.7</v>
      </c>
      <c r="W274" s="48">
        <f t="shared" si="342"/>
        <v>22526.81</v>
      </c>
      <c r="X274" s="48">
        <f t="shared" si="342"/>
        <v>19024.060000000001</v>
      </c>
      <c r="Y274" s="48">
        <f t="shared" si="342"/>
        <v>114462.77</v>
      </c>
      <c r="Z274" s="48">
        <f t="shared" si="342"/>
        <v>17778.060000000001</v>
      </c>
      <c r="AA274" s="48">
        <f t="shared" si="342"/>
        <v>5455740.75</v>
      </c>
      <c r="AB274" s="48">
        <f t="shared" si="342"/>
        <v>11331521.210000001</v>
      </c>
      <c r="AC274" s="48">
        <f t="shared" si="342"/>
        <v>372537.84</v>
      </c>
      <c r="AD274" s="48">
        <f t="shared" si="342"/>
        <v>485584.79</v>
      </c>
      <c r="AE274" s="48">
        <f t="shared" si="342"/>
        <v>37075.4</v>
      </c>
      <c r="AF274" s="48">
        <f t="shared" si="342"/>
        <v>64278.53</v>
      </c>
      <c r="AG274" s="48">
        <f t="shared" si="342"/>
        <v>353591.59</v>
      </c>
      <c r="AH274" s="48">
        <f t="shared" si="342"/>
        <v>147345.20000000001</v>
      </c>
      <c r="AI274" s="48">
        <f t="shared" si="342"/>
        <v>50339.06</v>
      </c>
      <c r="AJ274" s="48">
        <f t="shared" si="342"/>
        <v>116387.35</v>
      </c>
      <c r="AK274" s="48">
        <f t="shared" si="342"/>
        <v>8412.2199999999993</v>
      </c>
      <c r="AL274" s="48">
        <f t="shared" si="342"/>
        <v>126231.03</v>
      </c>
      <c r="AM274" s="48">
        <f t="shared" si="342"/>
        <v>78230.02</v>
      </c>
      <c r="AN274" s="48">
        <f t="shared" si="342"/>
        <v>356483.53</v>
      </c>
      <c r="AO274" s="48">
        <f t="shared" si="342"/>
        <v>1347013.97</v>
      </c>
      <c r="AP274" s="48">
        <f t="shared" si="342"/>
        <v>29216181.890000001</v>
      </c>
      <c r="AQ274" s="48">
        <f t="shared" si="342"/>
        <v>111243.11</v>
      </c>
      <c r="AR274" s="48">
        <f t="shared" si="342"/>
        <v>16420913.42</v>
      </c>
      <c r="AS274" s="48">
        <f t="shared" si="342"/>
        <v>2105124.02</v>
      </c>
      <c r="AT274" s="48">
        <f t="shared" si="342"/>
        <v>1205096.23</v>
      </c>
      <c r="AU274" s="48">
        <f t="shared" si="342"/>
        <v>145018.23000000001</v>
      </c>
      <c r="AV274" s="48">
        <f t="shared" si="342"/>
        <v>82271.59</v>
      </c>
      <c r="AW274" s="48">
        <f t="shared" si="342"/>
        <v>86860.39</v>
      </c>
      <c r="AX274" s="48">
        <f t="shared" si="342"/>
        <v>54656.49</v>
      </c>
      <c r="AY274" s="48">
        <f t="shared" si="342"/>
        <v>143506.49</v>
      </c>
      <c r="AZ274" s="48">
        <f t="shared" si="342"/>
        <v>1001052.56</v>
      </c>
      <c r="BA274" s="48">
        <f t="shared" si="342"/>
        <v>949634.79</v>
      </c>
      <c r="BB274" s="48">
        <f t="shared" si="342"/>
        <v>384513.81</v>
      </c>
      <c r="BC274" s="48">
        <f t="shared" si="342"/>
        <v>7304398.5099999998</v>
      </c>
      <c r="BD274" s="48">
        <f t="shared" si="342"/>
        <v>1343287.14</v>
      </c>
      <c r="BE274" s="48">
        <f t="shared" si="342"/>
        <v>323982.49</v>
      </c>
      <c r="BF274" s="48">
        <f t="shared" si="342"/>
        <v>5588442.04</v>
      </c>
      <c r="BG274" s="48">
        <f t="shared" si="342"/>
        <v>120478.95</v>
      </c>
      <c r="BH274" s="48">
        <f t="shared" si="342"/>
        <v>119334.84</v>
      </c>
      <c r="BI274" s="48">
        <f t="shared" si="342"/>
        <v>15980.23</v>
      </c>
      <c r="BJ274" s="48">
        <f t="shared" si="342"/>
        <v>1523309.07</v>
      </c>
      <c r="BK274" s="48">
        <f t="shared" si="342"/>
        <v>2054604.31</v>
      </c>
      <c r="BL274" s="48">
        <f t="shared" si="342"/>
        <v>13577.56</v>
      </c>
      <c r="BM274" s="48">
        <f t="shared" si="342"/>
        <v>64733.51</v>
      </c>
      <c r="BN274" s="48">
        <f t="shared" si="342"/>
        <v>1051968.3999999999</v>
      </c>
      <c r="BO274" s="48">
        <f t="shared" ref="BO274:DZ274" si="343">BO46</f>
        <v>378332.85</v>
      </c>
      <c r="BP274" s="48">
        <f t="shared" si="343"/>
        <v>226298.14</v>
      </c>
      <c r="BQ274" s="48">
        <f t="shared" si="343"/>
        <v>1488888.26</v>
      </c>
      <c r="BR274" s="48">
        <f t="shared" si="343"/>
        <v>297371.87</v>
      </c>
      <c r="BS274" s="48">
        <f t="shared" si="343"/>
        <v>175155.61</v>
      </c>
      <c r="BT274" s="48">
        <f t="shared" si="343"/>
        <v>125600.51</v>
      </c>
      <c r="BU274" s="48">
        <f t="shared" si="343"/>
        <v>134910.79</v>
      </c>
      <c r="BV274" s="48">
        <f t="shared" si="343"/>
        <v>634535.35</v>
      </c>
      <c r="BW274" s="48">
        <f t="shared" si="343"/>
        <v>643842.82999999996</v>
      </c>
      <c r="BX274" s="48">
        <f t="shared" si="343"/>
        <v>52986.14</v>
      </c>
      <c r="BY274" s="48">
        <f t="shared" si="343"/>
        <v>274145.89</v>
      </c>
      <c r="BZ274" s="48">
        <f t="shared" si="343"/>
        <v>107501.18</v>
      </c>
      <c r="CA274" s="48">
        <f t="shared" si="343"/>
        <v>320667.09000000003</v>
      </c>
      <c r="CB274" s="48">
        <f t="shared" si="343"/>
        <v>21936978.27</v>
      </c>
      <c r="CC274" s="48">
        <f t="shared" si="343"/>
        <v>85192.01</v>
      </c>
      <c r="CD274" s="48">
        <f t="shared" si="343"/>
        <v>33009.620000000003</v>
      </c>
      <c r="CE274" s="48">
        <f t="shared" si="343"/>
        <v>76020.259999999995</v>
      </c>
      <c r="CF274" s="48">
        <f t="shared" si="343"/>
        <v>87593.82</v>
      </c>
      <c r="CG274" s="48">
        <f t="shared" si="343"/>
        <v>68959.820000000007</v>
      </c>
      <c r="CH274" s="48">
        <f t="shared" si="343"/>
        <v>46839.85</v>
      </c>
      <c r="CI274" s="48">
        <f t="shared" si="343"/>
        <v>1243320.31</v>
      </c>
      <c r="CJ274" s="48">
        <f t="shared" si="343"/>
        <v>315779</v>
      </c>
      <c r="CK274" s="48">
        <f t="shared" si="343"/>
        <v>1206641.6100000001</v>
      </c>
      <c r="CL274" s="48">
        <f t="shared" si="343"/>
        <v>205487.72</v>
      </c>
      <c r="CM274" s="48">
        <f t="shared" si="343"/>
        <v>65667.350000000006</v>
      </c>
      <c r="CN274" s="48">
        <f t="shared" si="343"/>
        <v>8381279.3399999999</v>
      </c>
      <c r="CO274" s="48">
        <f t="shared" si="343"/>
        <v>3468099.03</v>
      </c>
      <c r="CP274" s="48">
        <f t="shared" si="343"/>
        <v>700007.17</v>
      </c>
      <c r="CQ274" s="48">
        <f t="shared" si="343"/>
        <v>228874.73</v>
      </c>
      <c r="CR274" s="48">
        <f t="shared" si="343"/>
        <v>55224.18</v>
      </c>
      <c r="CS274" s="48">
        <f t="shared" si="343"/>
        <v>217491.73</v>
      </c>
      <c r="CT274" s="48">
        <f t="shared" si="343"/>
        <v>65444.35</v>
      </c>
      <c r="CU274" s="48">
        <f t="shared" si="343"/>
        <v>38592.769999999997</v>
      </c>
      <c r="CV274" s="48">
        <f t="shared" si="343"/>
        <v>28836.799999999999</v>
      </c>
      <c r="CW274" s="48">
        <f t="shared" si="343"/>
        <v>112138.42</v>
      </c>
      <c r="CX274" s="48">
        <f t="shared" si="343"/>
        <v>206176.62</v>
      </c>
      <c r="CY274" s="48">
        <f t="shared" si="343"/>
        <v>24191.26</v>
      </c>
      <c r="CZ274" s="48">
        <f t="shared" si="343"/>
        <v>625294.68000000005</v>
      </c>
      <c r="DA274" s="48">
        <f t="shared" si="343"/>
        <v>122087.63</v>
      </c>
      <c r="DB274" s="48">
        <f t="shared" si="343"/>
        <v>73208.92</v>
      </c>
      <c r="DC274" s="48">
        <f t="shared" si="343"/>
        <v>126729.47</v>
      </c>
      <c r="DD274" s="48">
        <f t="shared" si="343"/>
        <v>86193.25</v>
      </c>
      <c r="DE274" s="48">
        <f t="shared" si="343"/>
        <v>276596.76</v>
      </c>
      <c r="DF274" s="48">
        <f t="shared" si="343"/>
        <v>5722910.3600000003</v>
      </c>
      <c r="DG274" s="48">
        <f t="shared" si="343"/>
        <v>102223.12</v>
      </c>
      <c r="DH274" s="48">
        <f t="shared" si="343"/>
        <v>877061.34</v>
      </c>
      <c r="DI274" s="48">
        <f t="shared" si="343"/>
        <v>1026749.56</v>
      </c>
      <c r="DJ274" s="48">
        <f t="shared" si="343"/>
        <v>119671.5</v>
      </c>
      <c r="DK274" s="48">
        <f t="shared" si="343"/>
        <v>55858.93</v>
      </c>
      <c r="DL274" s="48">
        <f t="shared" si="343"/>
        <v>1677869.85</v>
      </c>
      <c r="DM274" s="48">
        <f t="shared" si="343"/>
        <v>115992.73</v>
      </c>
      <c r="DN274" s="48">
        <f t="shared" si="343"/>
        <v>724327.31</v>
      </c>
      <c r="DO274" s="48">
        <f t="shared" si="343"/>
        <v>719194.33</v>
      </c>
      <c r="DP274" s="48">
        <f t="shared" si="343"/>
        <v>46743.54</v>
      </c>
      <c r="DQ274" s="48">
        <f t="shared" si="343"/>
        <v>335942.53</v>
      </c>
      <c r="DR274" s="48">
        <f t="shared" si="343"/>
        <v>394459.88</v>
      </c>
      <c r="DS274" s="48">
        <f t="shared" si="343"/>
        <v>216576.56</v>
      </c>
      <c r="DT274" s="48">
        <f t="shared" si="343"/>
        <v>48238.74</v>
      </c>
      <c r="DU274" s="48">
        <f t="shared" si="343"/>
        <v>118623</v>
      </c>
      <c r="DV274" s="48">
        <f t="shared" si="343"/>
        <v>44906.33</v>
      </c>
      <c r="DW274" s="48">
        <f t="shared" si="343"/>
        <v>93214.42</v>
      </c>
      <c r="DX274" s="48">
        <f t="shared" si="343"/>
        <v>99712.73</v>
      </c>
      <c r="DY274" s="48">
        <f t="shared" si="343"/>
        <v>138258.01999999999</v>
      </c>
      <c r="DZ274" s="48">
        <f t="shared" si="343"/>
        <v>292870.7</v>
      </c>
      <c r="EA274" s="48">
        <f t="shared" ref="EA274:FX274" si="344">EA46</f>
        <v>706683.06</v>
      </c>
      <c r="EB274" s="48">
        <f t="shared" si="344"/>
        <v>229379.49</v>
      </c>
      <c r="EC274" s="48">
        <f t="shared" si="344"/>
        <v>95680.76</v>
      </c>
      <c r="ED274" s="48">
        <f t="shared" si="344"/>
        <v>487403.03</v>
      </c>
      <c r="EE274" s="48">
        <f t="shared" si="344"/>
        <v>69963.990000000005</v>
      </c>
      <c r="EF274" s="48">
        <f t="shared" si="344"/>
        <v>252211.1</v>
      </c>
      <c r="EG274" s="48">
        <f t="shared" si="344"/>
        <v>96433.64</v>
      </c>
      <c r="EH274" s="48">
        <f t="shared" si="344"/>
        <v>49360.71</v>
      </c>
      <c r="EI274" s="48">
        <f t="shared" si="344"/>
        <v>2307513.36</v>
      </c>
      <c r="EJ274" s="48">
        <f t="shared" si="344"/>
        <v>1989677.2</v>
      </c>
      <c r="EK274" s="48">
        <f t="shared" si="344"/>
        <v>113633.96</v>
      </c>
      <c r="EL274" s="48">
        <f t="shared" si="344"/>
        <v>80251.539999999994</v>
      </c>
      <c r="EM274" s="48">
        <f t="shared" si="344"/>
        <v>189343.97</v>
      </c>
      <c r="EN274" s="48">
        <f t="shared" si="344"/>
        <v>203906.16</v>
      </c>
      <c r="EO274" s="48">
        <f t="shared" si="344"/>
        <v>150529.21</v>
      </c>
      <c r="EP274" s="48">
        <f t="shared" si="344"/>
        <v>144496.54</v>
      </c>
      <c r="EQ274" s="48">
        <f t="shared" si="344"/>
        <v>732355.82</v>
      </c>
      <c r="ER274" s="48">
        <f t="shared" si="344"/>
        <v>118699.25</v>
      </c>
      <c r="ES274" s="48">
        <f t="shared" si="344"/>
        <v>85227.73</v>
      </c>
      <c r="ET274" s="48">
        <f t="shared" si="344"/>
        <v>96188.65</v>
      </c>
      <c r="EU274" s="48">
        <f t="shared" si="344"/>
        <v>98261.1</v>
      </c>
      <c r="EV274" s="48">
        <f t="shared" si="344"/>
        <v>39573.06</v>
      </c>
      <c r="EW274" s="48">
        <f t="shared" si="344"/>
        <v>234272.56</v>
      </c>
      <c r="EX274" s="48">
        <f t="shared" si="344"/>
        <v>11413.13</v>
      </c>
      <c r="EY274" s="48">
        <f t="shared" si="344"/>
        <v>111772.45</v>
      </c>
      <c r="EZ274" s="48">
        <f t="shared" si="344"/>
        <v>90964.15</v>
      </c>
      <c r="FA274" s="48">
        <f t="shared" si="344"/>
        <v>1488953.61</v>
      </c>
      <c r="FB274" s="48">
        <f t="shared" si="344"/>
        <v>412109.59</v>
      </c>
      <c r="FC274" s="48">
        <f t="shared" si="344"/>
        <v>747462.45</v>
      </c>
      <c r="FD274" s="48">
        <f t="shared" si="344"/>
        <v>118979.03</v>
      </c>
      <c r="FE274" s="48">
        <f t="shared" si="344"/>
        <v>59994.75</v>
      </c>
      <c r="FF274" s="48">
        <f t="shared" si="344"/>
        <v>59994.45</v>
      </c>
      <c r="FG274" s="48">
        <f t="shared" si="344"/>
        <v>39460.959999999999</v>
      </c>
      <c r="FH274" s="48">
        <f t="shared" si="344"/>
        <v>113439.77</v>
      </c>
      <c r="FI274" s="48">
        <f t="shared" si="344"/>
        <v>488582.66</v>
      </c>
      <c r="FJ274" s="48">
        <f t="shared" si="344"/>
        <v>561284.49</v>
      </c>
      <c r="FK274" s="48">
        <f t="shared" si="344"/>
        <v>881320.48</v>
      </c>
      <c r="FL274" s="48">
        <f t="shared" si="344"/>
        <v>1751515.72</v>
      </c>
      <c r="FM274" s="48">
        <f t="shared" si="344"/>
        <v>653972.36</v>
      </c>
      <c r="FN274" s="48">
        <f t="shared" si="344"/>
        <v>3351395.37</v>
      </c>
      <c r="FO274" s="48">
        <f t="shared" si="344"/>
        <v>642221.43000000005</v>
      </c>
      <c r="FP274" s="48">
        <f t="shared" si="344"/>
        <v>925777.2</v>
      </c>
      <c r="FQ274" s="48">
        <f t="shared" si="344"/>
        <v>228777.8</v>
      </c>
      <c r="FR274" s="48">
        <f t="shared" si="344"/>
        <v>81701.070000000007</v>
      </c>
      <c r="FS274" s="48">
        <f t="shared" si="344"/>
        <v>127629.04</v>
      </c>
      <c r="FT274" s="48">
        <f t="shared" si="344"/>
        <v>95343.11</v>
      </c>
      <c r="FU274" s="48">
        <f t="shared" si="344"/>
        <v>234354.21</v>
      </c>
      <c r="FV274" s="48">
        <f t="shared" si="344"/>
        <v>145549.63</v>
      </c>
      <c r="FW274" s="48">
        <f t="shared" si="344"/>
        <v>45797.05</v>
      </c>
      <c r="FX274" s="48">
        <f t="shared" si="344"/>
        <v>45115.77</v>
      </c>
      <c r="FY274" s="48"/>
      <c r="FZ274" s="148">
        <f>SUM(C274:FX274)</f>
        <v>207176110.86000007</v>
      </c>
      <c r="GA274" s="149">
        <v>3054462822.4699998</v>
      </c>
      <c r="GB274" s="49">
        <f>(FZ273+FZ274)-GA274</f>
        <v>87966.425825119019</v>
      </c>
      <c r="GC274" s="6"/>
      <c r="GD274" s="48"/>
      <c r="GE274" s="150"/>
      <c r="GF274" s="151"/>
      <c r="GG274" s="21"/>
      <c r="GH274" s="151"/>
      <c r="GI274" s="21"/>
      <c r="GJ274" s="21"/>
      <c r="GK274" s="21"/>
      <c r="GL274" s="21"/>
      <c r="GM274" s="21"/>
    </row>
    <row r="275" spans="1:195" x14ac:dyDescent="0.25">
      <c r="A275" s="2" t="s">
        <v>653</v>
      </c>
      <c r="B275" s="13" t="s">
        <v>654</v>
      </c>
      <c r="C275" s="48">
        <f t="shared" ref="C275:BN275" si="345">C272-C273-C274</f>
        <v>60495630.100400008</v>
      </c>
      <c r="D275" s="48">
        <f t="shared" si="345"/>
        <v>295263648.68800002</v>
      </c>
      <c r="E275" s="48">
        <f t="shared" si="345"/>
        <v>49709689.707024001</v>
      </c>
      <c r="F275" s="48">
        <f t="shared" si="345"/>
        <v>127993672.09353001</v>
      </c>
      <c r="G275" s="48">
        <f t="shared" si="345"/>
        <v>4963492.9328550017</v>
      </c>
      <c r="H275" s="48">
        <f t="shared" si="345"/>
        <v>6902037.5789999999</v>
      </c>
      <c r="I275" s="48">
        <f t="shared" si="345"/>
        <v>75588007.115999997</v>
      </c>
      <c r="J275" s="48">
        <f t="shared" si="345"/>
        <v>18050042.886</v>
      </c>
      <c r="K275" s="48">
        <f t="shared" si="345"/>
        <v>2325396.875</v>
      </c>
      <c r="L275" s="48">
        <f t="shared" si="345"/>
        <v>9988245.9575299975</v>
      </c>
      <c r="M275" s="48">
        <f t="shared" si="345"/>
        <v>9792116.7400270011</v>
      </c>
      <c r="N275" s="48">
        <f t="shared" si="345"/>
        <v>365661710.57224804</v>
      </c>
      <c r="O275" s="48">
        <f t="shared" si="345"/>
        <v>77627129.019632995</v>
      </c>
      <c r="P275" s="48">
        <f t="shared" si="345"/>
        <v>2233519.6269999994</v>
      </c>
      <c r="Q275" s="48">
        <f t="shared" si="345"/>
        <v>317842807.38946998</v>
      </c>
      <c r="R275" s="48">
        <f t="shared" si="345"/>
        <v>17544576.856210001</v>
      </c>
      <c r="S275" s="48">
        <f t="shared" si="345"/>
        <v>8943800.0827600006</v>
      </c>
      <c r="T275" s="48">
        <f t="shared" si="345"/>
        <v>1769407.6205569999</v>
      </c>
      <c r="U275" s="48">
        <f t="shared" si="345"/>
        <v>686109.68166599993</v>
      </c>
      <c r="V275" s="48">
        <f t="shared" si="345"/>
        <v>2628575.4479999999</v>
      </c>
      <c r="W275" s="49">
        <f t="shared" si="345"/>
        <v>1266523.7309999999</v>
      </c>
      <c r="X275" s="48">
        <f t="shared" si="345"/>
        <v>763363.180008</v>
      </c>
      <c r="Y275" s="48">
        <f t="shared" si="345"/>
        <v>21439487.69641</v>
      </c>
      <c r="Z275" s="48">
        <f t="shared" si="345"/>
        <v>2630537.2697549998</v>
      </c>
      <c r="AA275" s="48">
        <f t="shared" si="345"/>
        <v>175129150.07594001</v>
      </c>
      <c r="AB275" s="48">
        <f t="shared" si="345"/>
        <v>84099613.492222995</v>
      </c>
      <c r="AC275" s="48">
        <f t="shared" si="345"/>
        <v>5803592.3730040006</v>
      </c>
      <c r="AD275" s="48">
        <f t="shared" si="345"/>
        <v>8092652.7930739997</v>
      </c>
      <c r="AE275" s="48">
        <f t="shared" si="345"/>
        <v>1372356.4585240001</v>
      </c>
      <c r="AF275" s="48">
        <f t="shared" si="345"/>
        <v>2168540.1297200006</v>
      </c>
      <c r="AG275" s="48">
        <f t="shared" si="345"/>
        <v>2789643.8633099999</v>
      </c>
      <c r="AH275" s="48">
        <f t="shared" si="345"/>
        <v>9445541.6840820014</v>
      </c>
      <c r="AI275" s="48">
        <f t="shared" si="345"/>
        <v>3735658.0279999999</v>
      </c>
      <c r="AJ275" s="48">
        <f t="shared" si="345"/>
        <v>2110398.2293759999</v>
      </c>
      <c r="AK275" s="48">
        <f t="shared" si="345"/>
        <v>2251698.9742399999</v>
      </c>
      <c r="AL275" s="48">
        <f t="shared" si="345"/>
        <v>1426959.7419999999</v>
      </c>
      <c r="AM275" s="48">
        <f t="shared" si="345"/>
        <v>3877272.243791</v>
      </c>
      <c r="AN275" s="48">
        <f t="shared" si="345"/>
        <v>1643968.7009130002</v>
      </c>
      <c r="AO275" s="48">
        <f t="shared" si="345"/>
        <v>33892571.513232</v>
      </c>
      <c r="AP275" s="48">
        <f t="shared" si="345"/>
        <v>311859055.979442</v>
      </c>
      <c r="AQ275" s="48">
        <f t="shared" si="345"/>
        <v>1318886.0561989998</v>
      </c>
      <c r="AR275" s="48">
        <f t="shared" si="345"/>
        <v>392548514.62816006</v>
      </c>
      <c r="AS275" s="48">
        <f t="shared" si="345"/>
        <v>28274114.049900007</v>
      </c>
      <c r="AT275" s="48">
        <f t="shared" si="345"/>
        <v>13318944.783287998</v>
      </c>
      <c r="AU275" s="48">
        <f t="shared" si="345"/>
        <v>2479303.3739399998</v>
      </c>
      <c r="AV275" s="48">
        <f t="shared" si="345"/>
        <v>3441725.789539</v>
      </c>
      <c r="AW275" s="48">
        <f t="shared" si="345"/>
        <v>2806826.2612199998</v>
      </c>
      <c r="AX275" s="48">
        <f t="shared" si="345"/>
        <v>661631.50515400013</v>
      </c>
      <c r="AY275" s="48">
        <f t="shared" si="345"/>
        <v>3624149.2680000002</v>
      </c>
      <c r="AZ275" s="48">
        <f t="shared" si="345"/>
        <v>101411044.82427999</v>
      </c>
      <c r="BA275" s="48">
        <f t="shared" si="345"/>
        <v>73178555.640251994</v>
      </c>
      <c r="BB275" s="48">
        <f t="shared" si="345"/>
        <v>71394357.744016007</v>
      </c>
      <c r="BC275" s="48">
        <f t="shared" si="345"/>
        <v>206118177.29179096</v>
      </c>
      <c r="BD275" s="48">
        <f t="shared" si="345"/>
        <v>33727258.950999998</v>
      </c>
      <c r="BE275" s="48">
        <f t="shared" si="345"/>
        <v>10224592.115071999</v>
      </c>
      <c r="BF275" s="48">
        <f t="shared" si="345"/>
        <v>174837505.79106399</v>
      </c>
      <c r="BG275" s="48">
        <f t="shared" si="345"/>
        <v>9621482.0419999994</v>
      </c>
      <c r="BH275" s="48">
        <f t="shared" si="345"/>
        <v>5288334.9937300002</v>
      </c>
      <c r="BI275" s="48">
        <f t="shared" si="345"/>
        <v>3184317.2265640004</v>
      </c>
      <c r="BJ275" s="48">
        <f t="shared" si="345"/>
        <v>43176362.262191996</v>
      </c>
      <c r="BK275" s="48">
        <f t="shared" si="345"/>
        <v>209579915.89319301</v>
      </c>
      <c r="BL275" s="48">
        <f t="shared" si="345"/>
        <v>3019266.1370000001</v>
      </c>
      <c r="BM275" s="48">
        <f t="shared" si="345"/>
        <v>3021107.3909999998</v>
      </c>
      <c r="BN275" s="48">
        <f t="shared" si="345"/>
        <v>24486163.697000001</v>
      </c>
      <c r="BO275" s="48">
        <f t="shared" ref="BO275:DZ275" si="346">BO272-BO273-BO274</f>
        <v>9898373.226214001</v>
      </c>
      <c r="BP275" s="48">
        <f t="shared" si="346"/>
        <v>1496054.0531919999</v>
      </c>
      <c r="BQ275" s="48">
        <f t="shared" si="346"/>
        <v>33952965.999109</v>
      </c>
      <c r="BR275" s="48">
        <f t="shared" si="346"/>
        <v>39450616.8248</v>
      </c>
      <c r="BS275" s="48">
        <f t="shared" si="346"/>
        <v>11230788.324601</v>
      </c>
      <c r="BT275" s="48">
        <f t="shared" si="346"/>
        <v>3257219.4660749999</v>
      </c>
      <c r="BU275" s="48">
        <f t="shared" si="346"/>
        <v>3184488.4216250004</v>
      </c>
      <c r="BV275" s="48">
        <f t="shared" si="346"/>
        <v>3624074.638999999</v>
      </c>
      <c r="BW275" s="48">
        <f t="shared" si="346"/>
        <v>8069220.7175000012</v>
      </c>
      <c r="BX275" s="48">
        <f t="shared" si="346"/>
        <v>751705.63244500011</v>
      </c>
      <c r="BY275" s="48">
        <f t="shared" si="346"/>
        <v>2894057.8809730001</v>
      </c>
      <c r="BZ275" s="48">
        <f t="shared" si="346"/>
        <v>2055526.8830560001</v>
      </c>
      <c r="CA275" s="48">
        <f t="shared" si="346"/>
        <v>2.9235199995455332</v>
      </c>
      <c r="CB275" s="48">
        <f t="shared" si="346"/>
        <v>447932702.56372005</v>
      </c>
      <c r="CC275" s="48">
        <f t="shared" si="346"/>
        <v>2079685.0701300001</v>
      </c>
      <c r="CD275" s="48">
        <f t="shared" si="346"/>
        <v>631435.13032000011</v>
      </c>
      <c r="CE275" s="48">
        <f t="shared" si="346"/>
        <v>1482577.176</v>
      </c>
      <c r="CF275" s="48">
        <f t="shared" si="346"/>
        <v>1149205.068615</v>
      </c>
      <c r="CG275" s="48">
        <f t="shared" si="346"/>
        <v>2324336.6070000003</v>
      </c>
      <c r="CH275" s="48">
        <f t="shared" si="346"/>
        <v>1500839.118272</v>
      </c>
      <c r="CI275" s="48">
        <f t="shared" si="346"/>
        <v>3263783.0244</v>
      </c>
      <c r="CJ275" s="48">
        <f t="shared" si="346"/>
        <v>3756741.3690670002</v>
      </c>
      <c r="CK275" s="48">
        <f t="shared" si="346"/>
        <v>43478695.994399995</v>
      </c>
      <c r="CL275" s="48">
        <f t="shared" si="346"/>
        <v>11678913.199162999</v>
      </c>
      <c r="CM275" s="48">
        <f t="shared" si="346"/>
        <v>8281296.9472780004</v>
      </c>
      <c r="CN275" s="48">
        <f t="shared" si="346"/>
        <v>177351663.09999999</v>
      </c>
      <c r="CO275" s="48">
        <f t="shared" si="346"/>
        <v>80927768.082359999</v>
      </c>
      <c r="CP275" s="48">
        <f t="shared" si="346"/>
        <v>890848.1656530014</v>
      </c>
      <c r="CQ275" s="48">
        <f t="shared" si="346"/>
        <v>7897616.7160630003</v>
      </c>
      <c r="CR275" s="48">
        <f t="shared" si="346"/>
        <v>2687645.0875200001</v>
      </c>
      <c r="CS275" s="48">
        <f t="shared" si="346"/>
        <v>2842849.3555740002</v>
      </c>
      <c r="CT275" s="48">
        <f t="shared" si="346"/>
        <v>1617254.78972</v>
      </c>
      <c r="CU275" s="48">
        <f t="shared" si="346"/>
        <v>3632217.6595359999</v>
      </c>
      <c r="CV275" s="48">
        <f t="shared" si="346"/>
        <v>670489.62566699996</v>
      </c>
      <c r="CW275" s="48">
        <f t="shared" si="346"/>
        <v>1587906.1525930003</v>
      </c>
      <c r="CX275" s="48">
        <f t="shared" si="346"/>
        <v>3161658.9477439993</v>
      </c>
      <c r="CY275" s="48">
        <f t="shared" si="346"/>
        <v>768839.83199999994</v>
      </c>
      <c r="CZ275" s="48">
        <f t="shared" si="346"/>
        <v>13270811.080678999</v>
      </c>
      <c r="DA275" s="48">
        <f t="shared" si="346"/>
        <v>1693447.125</v>
      </c>
      <c r="DB275" s="48">
        <f t="shared" si="346"/>
        <v>3046130.6160000004</v>
      </c>
      <c r="DC275" s="48">
        <f t="shared" si="346"/>
        <v>1294071.2787980002</v>
      </c>
      <c r="DD275" s="48">
        <f t="shared" si="346"/>
        <v>1287489.76251</v>
      </c>
      <c r="DE275" s="48">
        <f t="shared" si="346"/>
        <v>1045155.52615</v>
      </c>
      <c r="DF275" s="48">
        <f t="shared" si="346"/>
        <v>146514435.75591996</v>
      </c>
      <c r="DG275" s="48">
        <f t="shared" si="346"/>
        <v>553231.98326899996</v>
      </c>
      <c r="DH275" s="48">
        <f t="shared" si="346"/>
        <v>9577578.3974479996</v>
      </c>
      <c r="DI275" s="48">
        <f t="shared" si="346"/>
        <v>12791399.920880001</v>
      </c>
      <c r="DJ275" s="48">
        <f t="shared" si="346"/>
        <v>5388691.8504189998</v>
      </c>
      <c r="DK275" s="48">
        <f t="shared" si="346"/>
        <v>4194259.036872</v>
      </c>
      <c r="DL275" s="48">
        <f t="shared" si="346"/>
        <v>42365910.053331994</v>
      </c>
      <c r="DM275" s="48">
        <f t="shared" si="346"/>
        <v>2950409.3945999998</v>
      </c>
      <c r="DN275" s="48">
        <f t="shared" si="346"/>
        <v>6692091.909</v>
      </c>
      <c r="DO275" s="48">
        <f t="shared" si="346"/>
        <v>23287395.780000001</v>
      </c>
      <c r="DP275" s="48">
        <f t="shared" si="346"/>
        <v>2489067.1320000002</v>
      </c>
      <c r="DQ275" s="48">
        <f t="shared" si="346"/>
        <v>162.78766900044866</v>
      </c>
      <c r="DR275" s="48">
        <f t="shared" si="346"/>
        <v>12591441.410941999</v>
      </c>
      <c r="DS275" s="48">
        <f t="shared" si="346"/>
        <v>7055185.8941919999</v>
      </c>
      <c r="DT275" s="48">
        <f t="shared" si="346"/>
        <v>2478600.0665489999</v>
      </c>
      <c r="DU275" s="48">
        <f t="shared" si="346"/>
        <v>3518313.1829999997</v>
      </c>
      <c r="DV275" s="48">
        <f t="shared" si="346"/>
        <v>2876182.4369999999</v>
      </c>
      <c r="DW275" s="48">
        <f t="shared" si="346"/>
        <v>3540277.4238160001</v>
      </c>
      <c r="DX275" s="48">
        <f t="shared" si="346"/>
        <v>1681088.256447</v>
      </c>
      <c r="DY275" s="48">
        <f t="shared" si="346"/>
        <v>2740333.4419199997</v>
      </c>
      <c r="DZ275" s="48">
        <f t="shared" si="346"/>
        <v>5526374.4729039995</v>
      </c>
      <c r="EA275" s="48">
        <f t="shared" ref="EA275:FX275" si="347">EA272-EA273-EA274</f>
        <v>2021495.6862139995</v>
      </c>
      <c r="EB275" s="48">
        <f t="shared" si="347"/>
        <v>3663209.9299999997</v>
      </c>
      <c r="EC275" s="48">
        <f t="shared" si="347"/>
        <v>2647489.3370660003</v>
      </c>
      <c r="ED275" s="48">
        <f t="shared" si="347"/>
        <v>5403803.7478400012</v>
      </c>
      <c r="EE275" s="48">
        <f t="shared" si="347"/>
        <v>2363280.8429999999</v>
      </c>
      <c r="EF275" s="48">
        <f t="shared" si="347"/>
        <v>12483253.570055</v>
      </c>
      <c r="EG275" s="48">
        <f t="shared" si="347"/>
        <v>2704069.0455599995</v>
      </c>
      <c r="EH275" s="48">
        <f t="shared" si="347"/>
        <v>2706986.4060510001</v>
      </c>
      <c r="EI275" s="48">
        <f t="shared" si="347"/>
        <v>125362180.52099998</v>
      </c>
      <c r="EJ275" s="48">
        <f t="shared" si="347"/>
        <v>69905955.562000006</v>
      </c>
      <c r="EK275" s="48">
        <f t="shared" si="347"/>
        <v>3410466.6415929999</v>
      </c>
      <c r="EL275" s="48">
        <f t="shared" si="347"/>
        <v>4099690.8095879997</v>
      </c>
      <c r="EM275" s="48">
        <f t="shared" si="347"/>
        <v>2951965.0307359998</v>
      </c>
      <c r="EN275" s="48">
        <f t="shared" si="347"/>
        <v>8954653.3230000008</v>
      </c>
      <c r="EO275" s="48">
        <f t="shared" si="347"/>
        <v>2972221.3810000001</v>
      </c>
      <c r="EP275" s="48">
        <f t="shared" si="347"/>
        <v>1955950.1542139999</v>
      </c>
      <c r="EQ275" s="48">
        <f t="shared" si="347"/>
        <v>15842868.822951</v>
      </c>
      <c r="ER275" s="48">
        <f t="shared" si="347"/>
        <v>2192610.6304279999</v>
      </c>
      <c r="ES275" s="48">
        <f t="shared" si="347"/>
        <v>1934807.6329319999</v>
      </c>
      <c r="ET275" s="48">
        <f t="shared" si="347"/>
        <v>2998599.0580000002</v>
      </c>
      <c r="EU275" s="48">
        <f t="shared" si="347"/>
        <v>5649944.3370000012</v>
      </c>
      <c r="EV275" s="48">
        <f t="shared" si="347"/>
        <v>1047876.2755</v>
      </c>
      <c r="EW275" s="48">
        <f t="shared" si="347"/>
        <v>5984347.4422619995</v>
      </c>
      <c r="EX275" s="48">
        <f t="shared" si="347"/>
        <v>3063726.7231400004</v>
      </c>
      <c r="EY275" s="48">
        <f t="shared" si="347"/>
        <v>6675655.1519999998</v>
      </c>
      <c r="EZ275" s="48">
        <f t="shared" si="347"/>
        <v>1746566.2000560001</v>
      </c>
      <c r="FA275" s="48">
        <f t="shared" si="347"/>
        <v>8226188.227645996</v>
      </c>
      <c r="FB275" s="48">
        <f t="shared" si="347"/>
        <v>361.56846399867209</v>
      </c>
      <c r="FC275" s="48">
        <f t="shared" si="347"/>
        <v>12710104.904899999</v>
      </c>
      <c r="FD275" s="48">
        <f t="shared" si="347"/>
        <v>3200329.0171860005</v>
      </c>
      <c r="FE275" s="48">
        <f t="shared" si="347"/>
        <v>1359377.781399</v>
      </c>
      <c r="FF275" s="48">
        <f t="shared" si="347"/>
        <v>2632526.7000000002</v>
      </c>
      <c r="FG275" s="48">
        <f t="shared" si="347"/>
        <v>1852053.4100000001</v>
      </c>
      <c r="FH275" s="48">
        <f t="shared" si="347"/>
        <v>672729.49124799995</v>
      </c>
      <c r="FI275" s="48">
        <f t="shared" si="347"/>
        <v>7374494.5809999984</v>
      </c>
      <c r="FJ275" s="48">
        <f t="shared" si="347"/>
        <v>2687207.942309998</v>
      </c>
      <c r="FK275" s="48">
        <f t="shared" si="347"/>
        <v>4964010.9780699983</v>
      </c>
      <c r="FL275" s="48">
        <f t="shared" si="347"/>
        <v>18807133.910999998</v>
      </c>
      <c r="FM275" s="48">
        <f t="shared" si="347"/>
        <v>22149517.147303998</v>
      </c>
      <c r="FN275" s="48">
        <f t="shared" si="347"/>
        <v>142705099.79799998</v>
      </c>
      <c r="FO275" s="48">
        <f t="shared" si="347"/>
        <v>2051.1708000000799</v>
      </c>
      <c r="FP275" s="48">
        <f t="shared" si="347"/>
        <v>236.41579199885018</v>
      </c>
      <c r="FQ275" s="48">
        <f t="shared" si="347"/>
        <v>5546942.2263199994</v>
      </c>
      <c r="FR275" s="48">
        <f t="shared" si="347"/>
        <v>1478528.0939950002</v>
      </c>
      <c r="FS275" s="48">
        <f t="shared" si="347"/>
        <v>712.88190800002485</v>
      </c>
      <c r="FT275" s="49">
        <f t="shared" si="347"/>
        <v>3.1941199999855598</v>
      </c>
      <c r="FU275" s="48">
        <f t="shared" si="347"/>
        <v>6631601.1207549991</v>
      </c>
      <c r="FV275" s="48">
        <f t="shared" si="347"/>
        <v>5670805.3287679991</v>
      </c>
      <c r="FW275" s="48">
        <f t="shared" si="347"/>
        <v>2582968.9164260002</v>
      </c>
      <c r="FX275" s="48">
        <f t="shared" si="347"/>
        <v>843888.19484999997</v>
      </c>
      <c r="FY275" s="48"/>
      <c r="FZ275" s="148">
        <f>SUM(C275:FX275)</f>
        <v>5357304887.8641787</v>
      </c>
      <c r="GA275" s="131"/>
      <c r="GB275" s="49"/>
      <c r="GC275" s="6"/>
      <c r="GD275" s="48"/>
      <c r="GE275" s="131"/>
      <c r="GF275" s="21"/>
      <c r="GG275" s="21"/>
      <c r="GH275" s="21"/>
      <c r="GI275" s="21"/>
      <c r="GJ275" s="21"/>
      <c r="GK275" s="21"/>
      <c r="GL275" s="21"/>
      <c r="GM275" s="21"/>
    </row>
    <row r="276" spans="1:195" x14ac:dyDescent="0.25">
      <c r="A276" s="6"/>
      <c r="B276" s="13" t="s">
        <v>655</v>
      </c>
      <c r="C276" s="139"/>
      <c r="D276" s="139"/>
      <c r="E276" s="139"/>
      <c r="F276" s="139"/>
      <c r="G276" s="139"/>
      <c r="H276" s="139"/>
      <c r="I276" s="139"/>
      <c r="J276" s="139"/>
      <c r="K276" s="139"/>
      <c r="L276" s="139"/>
      <c r="M276" s="139"/>
      <c r="N276" s="139"/>
      <c r="O276" s="139"/>
      <c r="P276" s="139"/>
      <c r="Q276" s="139"/>
      <c r="R276" s="139"/>
      <c r="S276" s="139"/>
      <c r="T276" s="139"/>
      <c r="U276" s="139"/>
      <c r="V276" s="139"/>
      <c r="W276" s="140"/>
      <c r="X276" s="139"/>
      <c r="Y276" s="139"/>
      <c r="Z276" s="139"/>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c r="CN276" s="139"/>
      <c r="CO276" s="139"/>
      <c r="CP276" s="139"/>
      <c r="CQ276" s="139"/>
      <c r="CR276" s="139"/>
      <c r="CS276" s="139"/>
      <c r="CT276" s="139"/>
      <c r="CU276" s="139"/>
      <c r="CV276" s="139"/>
      <c r="CW276" s="139"/>
      <c r="CX276" s="139"/>
      <c r="CY276" s="139"/>
      <c r="CZ276" s="139"/>
      <c r="DA276" s="139"/>
      <c r="DB276" s="139"/>
      <c r="DC276" s="139"/>
      <c r="DD276" s="139"/>
      <c r="DE276" s="139"/>
      <c r="DF276" s="139"/>
      <c r="DG276" s="139"/>
      <c r="DH276" s="139"/>
      <c r="DI276" s="139"/>
      <c r="DJ276" s="139"/>
      <c r="DK276" s="139"/>
      <c r="DL276" s="139"/>
      <c r="DM276" s="139"/>
      <c r="DN276" s="139"/>
      <c r="DO276" s="139"/>
      <c r="DP276" s="139"/>
      <c r="DQ276" s="139"/>
      <c r="DR276" s="139"/>
      <c r="DS276" s="139"/>
      <c r="DT276" s="139"/>
      <c r="DU276" s="139"/>
      <c r="DV276" s="139"/>
      <c r="DW276" s="139"/>
      <c r="DX276" s="139"/>
      <c r="DY276" s="139"/>
      <c r="DZ276" s="139"/>
      <c r="EA276" s="139"/>
      <c r="EB276" s="139"/>
      <c r="EC276" s="139"/>
      <c r="ED276" s="139"/>
      <c r="EE276" s="139"/>
      <c r="EF276" s="139"/>
      <c r="EG276" s="139"/>
      <c r="EH276" s="139"/>
      <c r="EI276" s="139"/>
      <c r="EJ276" s="139"/>
      <c r="EK276" s="139"/>
      <c r="EL276" s="139"/>
      <c r="EM276" s="139"/>
      <c r="EN276" s="139"/>
      <c r="EO276" s="139"/>
      <c r="EP276" s="139"/>
      <c r="EQ276" s="139"/>
      <c r="ER276" s="139"/>
      <c r="ES276" s="139"/>
      <c r="ET276" s="139"/>
      <c r="EU276" s="139"/>
      <c r="EV276" s="139"/>
      <c r="EW276" s="139"/>
      <c r="EX276" s="139"/>
      <c r="EY276" s="139"/>
      <c r="EZ276" s="139"/>
      <c r="FA276" s="139"/>
      <c r="FB276" s="139"/>
      <c r="FC276" s="139"/>
      <c r="FD276" s="139"/>
      <c r="FE276" s="139"/>
      <c r="FF276" s="139"/>
      <c r="FG276" s="139"/>
      <c r="FH276" s="139"/>
      <c r="FI276" s="139"/>
      <c r="FJ276" s="139"/>
      <c r="FK276" s="139"/>
      <c r="FL276" s="139"/>
      <c r="FM276" s="139"/>
      <c r="FN276" s="139"/>
      <c r="FO276" s="139"/>
      <c r="FP276" s="139"/>
      <c r="FQ276" s="139"/>
      <c r="FR276" s="139"/>
      <c r="FS276" s="139"/>
      <c r="FT276" s="140"/>
      <c r="FU276" s="139"/>
      <c r="FV276" s="139"/>
      <c r="FW276" s="139"/>
      <c r="FX276" s="139"/>
      <c r="FY276" s="48"/>
      <c r="FZ276" s="148"/>
      <c r="GA276" s="48"/>
      <c r="GB276" s="21"/>
      <c r="GC276" s="4"/>
      <c r="GD276" s="4"/>
      <c r="GE276" s="6"/>
      <c r="GF276" s="6"/>
      <c r="GG276" s="4"/>
      <c r="GH276" s="6"/>
      <c r="GI276" s="48"/>
      <c r="GJ276" s="48"/>
      <c r="GK276" s="48"/>
      <c r="GL276" s="4"/>
      <c r="GM276" s="4"/>
    </row>
    <row r="277" spans="1:195" x14ac:dyDescent="0.25">
      <c r="A277" s="2" t="s">
        <v>656</v>
      </c>
      <c r="B277" s="13" t="s">
        <v>657</v>
      </c>
      <c r="C277" s="48">
        <f t="shared" ref="C277:M277" si="348">ROUND(C268*C47,2)</f>
        <v>0</v>
      </c>
      <c r="D277" s="48">
        <f t="shared" si="348"/>
        <v>0</v>
      </c>
      <c r="E277" s="48">
        <f t="shared" si="348"/>
        <v>0</v>
      </c>
      <c r="F277" s="48">
        <f t="shared" si="348"/>
        <v>0</v>
      </c>
      <c r="G277" s="48">
        <f t="shared" si="348"/>
        <v>0</v>
      </c>
      <c r="H277" s="48">
        <f t="shared" si="348"/>
        <v>0</v>
      </c>
      <c r="I277" s="48">
        <f t="shared" si="348"/>
        <v>0</v>
      </c>
      <c r="J277" s="48">
        <f t="shared" si="348"/>
        <v>0</v>
      </c>
      <c r="K277" s="48">
        <f t="shared" si="348"/>
        <v>0</v>
      </c>
      <c r="L277" s="48">
        <f t="shared" si="348"/>
        <v>0</v>
      </c>
      <c r="M277" s="48">
        <f t="shared" si="348"/>
        <v>0</v>
      </c>
      <c r="N277" s="48">
        <v>0</v>
      </c>
      <c r="O277" s="48">
        <f t="shared" ref="O277:BB277" si="349">ROUND(O268*O47,2)</f>
        <v>0</v>
      </c>
      <c r="P277" s="48">
        <f t="shared" si="349"/>
        <v>0</v>
      </c>
      <c r="Q277" s="48">
        <f t="shared" si="349"/>
        <v>0</v>
      </c>
      <c r="R277" s="48">
        <f t="shared" si="349"/>
        <v>0</v>
      </c>
      <c r="S277" s="48">
        <f t="shared" si="349"/>
        <v>0</v>
      </c>
      <c r="T277" s="48">
        <f t="shared" si="349"/>
        <v>0</v>
      </c>
      <c r="U277" s="48">
        <f t="shared" si="349"/>
        <v>0</v>
      </c>
      <c r="V277" s="48">
        <f t="shared" si="349"/>
        <v>0</v>
      </c>
      <c r="W277" s="49">
        <f t="shared" si="349"/>
        <v>0</v>
      </c>
      <c r="X277" s="48">
        <f t="shared" si="349"/>
        <v>0</v>
      </c>
      <c r="Y277" s="48">
        <f t="shared" si="349"/>
        <v>0</v>
      </c>
      <c r="Z277" s="48">
        <f t="shared" si="349"/>
        <v>0</v>
      </c>
      <c r="AA277" s="48">
        <f t="shared" si="349"/>
        <v>0</v>
      </c>
      <c r="AB277" s="48">
        <f t="shared" si="349"/>
        <v>0</v>
      </c>
      <c r="AC277" s="48">
        <f t="shared" si="349"/>
        <v>0</v>
      </c>
      <c r="AD277" s="48">
        <f t="shared" si="349"/>
        <v>0</v>
      </c>
      <c r="AE277" s="48">
        <f t="shared" si="349"/>
        <v>0</v>
      </c>
      <c r="AF277" s="48">
        <f t="shared" si="349"/>
        <v>0</v>
      </c>
      <c r="AG277" s="48">
        <f t="shared" si="349"/>
        <v>0</v>
      </c>
      <c r="AH277" s="48">
        <f t="shared" si="349"/>
        <v>0</v>
      </c>
      <c r="AI277" s="48">
        <f t="shared" si="349"/>
        <v>0</v>
      </c>
      <c r="AJ277" s="48">
        <f t="shared" si="349"/>
        <v>0</v>
      </c>
      <c r="AK277" s="48">
        <f t="shared" si="349"/>
        <v>0</v>
      </c>
      <c r="AL277" s="48">
        <f t="shared" si="349"/>
        <v>0</v>
      </c>
      <c r="AM277" s="48">
        <f t="shared" si="349"/>
        <v>0</v>
      </c>
      <c r="AN277" s="48">
        <f t="shared" si="349"/>
        <v>0</v>
      </c>
      <c r="AO277" s="48">
        <f t="shared" si="349"/>
        <v>0</v>
      </c>
      <c r="AP277" s="48">
        <f t="shared" si="349"/>
        <v>0</v>
      </c>
      <c r="AQ277" s="48">
        <f t="shared" si="349"/>
        <v>0</v>
      </c>
      <c r="AR277" s="48">
        <f t="shared" si="349"/>
        <v>0</v>
      </c>
      <c r="AS277" s="48">
        <f t="shared" si="349"/>
        <v>0</v>
      </c>
      <c r="AT277" s="48">
        <f t="shared" si="349"/>
        <v>0</v>
      </c>
      <c r="AU277" s="48">
        <f t="shared" si="349"/>
        <v>0</v>
      </c>
      <c r="AV277" s="48">
        <f t="shared" si="349"/>
        <v>0</v>
      </c>
      <c r="AW277" s="48">
        <f t="shared" si="349"/>
        <v>0</v>
      </c>
      <c r="AX277" s="48">
        <f t="shared" si="349"/>
        <v>0</v>
      </c>
      <c r="AY277" s="48">
        <f t="shared" si="349"/>
        <v>0</v>
      </c>
      <c r="AZ277" s="48">
        <f t="shared" si="349"/>
        <v>0</v>
      </c>
      <c r="BA277" s="48">
        <f t="shared" si="349"/>
        <v>0</v>
      </c>
      <c r="BB277" s="48">
        <f t="shared" si="349"/>
        <v>0</v>
      </c>
      <c r="BC277" s="48">
        <v>0</v>
      </c>
      <c r="BD277" s="48">
        <f t="shared" ref="BD277:DO277" si="350">ROUND(BD268*BD47,2)</f>
        <v>0</v>
      </c>
      <c r="BE277" s="48">
        <f t="shared" si="350"/>
        <v>0</v>
      </c>
      <c r="BF277" s="48">
        <f t="shared" si="350"/>
        <v>0</v>
      </c>
      <c r="BG277" s="48">
        <f t="shared" si="350"/>
        <v>0</v>
      </c>
      <c r="BH277" s="48">
        <f t="shared" si="350"/>
        <v>0</v>
      </c>
      <c r="BI277" s="48">
        <f t="shared" si="350"/>
        <v>0</v>
      </c>
      <c r="BJ277" s="48">
        <f t="shared" si="350"/>
        <v>0</v>
      </c>
      <c r="BK277" s="48">
        <f t="shared" si="350"/>
        <v>0</v>
      </c>
      <c r="BL277" s="48">
        <f t="shared" si="350"/>
        <v>0</v>
      </c>
      <c r="BM277" s="48">
        <f t="shared" si="350"/>
        <v>0</v>
      </c>
      <c r="BN277" s="48">
        <f t="shared" si="350"/>
        <v>0</v>
      </c>
      <c r="BO277" s="48">
        <f t="shared" si="350"/>
        <v>0</v>
      </c>
      <c r="BP277" s="48">
        <f t="shared" si="350"/>
        <v>0</v>
      </c>
      <c r="BQ277" s="48">
        <f t="shared" si="350"/>
        <v>0</v>
      </c>
      <c r="BR277" s="48">
        <f t="shared" si="350"/>
        <v>0</v>
      </c>
      <c r="BS277" s="48">
        <f t="shared" si="350"/>
        <v>0</v>
      </c>
      <c r="BT277" s="48">
        <f t="shared" si="350"/>
        <v>0</v>
      </c>
      <c r="BU277" s="48">
        <f t="shared" si="350"/>
        <v>0</v>
      </c>
      <c r="BV277" s="48">
        <f t="shared" si="350"/>
        <v>0</v>
      </c>
      <c r="BW277" s="48">
        <f t="shared" si="350"/>
        <v>0</v>
      </c>
      <c r="BX277" s="48">
        <f t="shared" si="350"/>
        <v>0</v>
      </c>
      <c r="BY277" s="48">
        <f t="shared" si="350"/>
        <v>0</v>
      </c>
      <c r="BZ277" s="48">
        <f t="shared" si="350"/>
        <v>0</v>
      </c>
      <c r="CA277" s="48">
        <f t="shared" si="350"/>
        <v>65897.33</v>
      </c>
      <c r="CB277" s="48">
        <f t="shared" si="350"/>
        <v>0</v>
      </c>
      <c r="CC277" s="48">
        <f t="shared" si="350"/>
        <v>0</v>
      </c>
      <c r="CD277" s="48">
        <f t="shared" si="350"/>
        <v>0</v>
      </c>
      <c r="CE277" s="48">
        <f t="shared" si="350"/>
        <v>0</v>
      </c>
      <c r="CF277" s="48">
        <f t="shared" si="350"/>
        <v>0</v>
      </c>
      <c r="CG277" s="48">
        <f t="shared" si="350"/>
        <v>0</v>
      </c>
      <c r="CH277" s="48">
        <f t="shared" si="350"/>
        <v>0</v>
      </c>
      <c r="CI277" s="48">
        <f t="shared" si="350"/>
        <v>0</v>
      </c>
      <c r="CJ277" s="48">
        <f t="shared" si="350"/>
        <v>0</v>
      </c>
      <c r="CK277" s="48">
        <f t="shared" si="350"/>
        <v>0</v>
      </c>
      <c r="CL277" s="48">
        <f t="shared" si="350"/>
        <v>0</v>
      </c>
      <c r="CM277" s="48">
        <f t="shared" si="350"/>
        <v>0</v>
      </c>
      <c r="CN277" s="48">
        <f t="shared" si="350"/>
        <v>0</v>
      </c>
      <c r="CO277" s="48">
        <f t="shared" si="350"/>
        <v>0</v>
      </c>
      <c r="CP277" s="48">
        <f t="shared" si="350"/>
        <v>0</v>
      </c>
      <c r="CQ277" s="48">
        <f t="shared" si="350"/>
        <v>0</v>
      </c>
      <c r="CR277" s="48">
        <f t="shared" si="350"/>
        <v>0</v>
      </c>
      <c r="CS277" s="48">
        <f t="shared" si="350"/>
        <v>0</v>
      </c>
      <c r="CT277" s="48">
        <f t="shared" si="350"/>
        <v>0</v>
      </c>
      <c r="CU277" s="48">
        <f t="shared" si="350"/>
        <v>0</v>
      </c>
      <c r="CV277" s="48">
        <f t="shared" si="350"/>
        <v>0</v>
      </c>
      <c r="CW277" s="48">
        <f t="shared" si="350"/>
        <v>0</v>
      </c>
      <c r="CX277" s="48">
        <f t="shared" si="350"/>
        <v>0</v>
      </c>
      <c r="CY277" s="48">
        <f t="shared" si="350"/>
        <v>0</v>
      </c>
      <c r="CZ277" s="48">
        <f t="shared" si="350"/>
        <v>0</v>
      </c>
      <c r="DA277" s="48">
        <f t="shared" si="350"/>
        <v>0</v>
      </c>
      <c r="DB277" s="48">
        <f t="shared" si="350"/>
        <v>0</v>
      </c>
      <c r="DC277" s="48">
        <f t="shared" si="350"/>
        <v>0</v>
      </c>
      <c r="DD277" s="48">
        <f t="shared" si="350"/>
        <v>0</v>
      </c>
      <c r="DE277" s="48">
        <f t="shared" si="350"/>
        <v>0</v>
      </c>
      <c r="DF277" s="48">
        <f t="shared" si="350"/>
        <v>0</v>
      </c>
      <c r="DG277" s="48">
        <f t="shared" si="350"/>
        <v>0</v>
      </c>
      <c r="DH277" s="48">
        <f t="shared" si="350"/>
        <v>0</v>
      </c>
      <c r="DI277" s="48">
        <f t="shared" si="350"/>
        <v>0</v>
      </c>
      <c r="DJ277" s="48">
        <f t="shared" si="350"/>
        <v>0</v>
      </c>
      <c r="DK277" s="48">
        <f t="shared" si="350"/>
        <v>0</v>
      </c>
      <c r="DL277" s="48">
        <f t="shared" si="350"/>
        <v>0</v>
      </c>
      <c r="DM277" s="48">
        <f t="shared" si="350"/>
        <v>0</v>
      </c>
      <c r="DN277" s="48">
        <f t="shared" si="350"/>
        <v>0</v>
      </c>
      <c r="DO277" s="48">
        <f t="shared" si="350"/>
        <v>0</v>
      </c>
      <c r="DP277" s="48">
        <f t="shared" ref="DP277:FX277" si="351">ROUND(DP268*DP47,2)</f>
        <v>0</v>
      </c>
      <c r="DQ277" s="48">
        <f t="shared" si="351"/>
        <v>201350.7</v>
      </c>
      <c r="DR277" s="48">
        <f t="shared" si="351"/>
        <v>0</v>
      </c>
      <c r="DS277" s="48">
        <f t="shared" si="351"/>
        <v>0</v>
      </c>
      <c r="DT277" s="48">
        <f t="shared" si="351"/>
        <v>0</v>
      </c>
      <c r="DU277" s="48">
        <f t="shared" si="351"/>
        <v>0</v>
      </c>
      <c r="DV277" s="48">
        <f t="shared" si="351"/>
        <v>0</v>
      </c>
      <c r="DW277" s="48">
        <f t="shared" si="351"/>
        <v>0</v>
      </c>
      <c r="DX277" s="48">
        <f t="shared" si="351"/>
        <v>0</v>
      </c>
      <c r="DY277" s="48">
        <f t="shared" si="351"/>
        <v>0</v>
      </c>
      <c r="DZ277" s="48">
        <f t="shared" si="351"/>
        <v>0</v>
      </c>
      <c r="EA277" s="48">
        <f t="shared" si="351"/>
        <v>0</v>
      </c>
      <c r="EB277" s="48">
        <f t="shared" si="351"/>
        <v>0</v>
      </c>
      <c r="EC277" s="48">
        <f t="shared" si="351"/>
        <v>0</v>
      </c>
      <c r="ED277" s="48">
        <f t="shared" si="351"/>
        <v>0</v>
      </c>
      <c r="EE277" s="48">
        <f t="shared" si="351"/>
        <v>0</v>
      </c>
      <c r="EF277" s="48">
        <f t="shared" si="351"/>
        <v>0</v>
      </c>
      <c r="EG277" s="48">
        <f t="shared" si="351"/>
        <v>0</v>
      </c>
      <c r="EH277" s="48">
        <f t="shared" si="351"/>
        <v>0</v>
      </c>
      <c r="EI277" s="48">
        <f t="shared" si="351"/>
        <v>0</v>
      </c>
      <c r="EJ277" s="48">
        <f t="shared" si="351"/>
        <v>0</v>
      </c>
      <c r="EK277" s="48">
        <f t="shared" si="351"/>
        <v>0</v>
      </c>
      <c r="EL277" s="48">
        <f t="shared" si="351"/>
        <v>0</v>
      </c>
      <c r="EM277" s="48">
        <f t="shared" si="351"/>
        <v>0</v>
      </c>
      <c r="EN277" s="48">
        <f t="shared" si="351"/>
        <v>0</v>
      </c>
      <c r="EO277" s="48">
        <f t="shared" si="351"/>
        <v>0</v>
      </c>
      <c r="EP277" s="48">
        <f t="shared" si="351"/>
        <v>0</v>
      </c>
      <c r="EQ277" s="48">
        <f t="shared" si="351"/>
        <v>0</v>
      </c>
      <c r="ER277" s="48">
        <f t="shared" si="351"/>
        <v>0</v>
      </c>
      <c r="ES277" s="48">
        <f t="shared" si="351"/>
        <v>0</v>
      </c>
      <c r="ET277" s="48">
        <f t="shared" si="351"/>
        <v>0</v>
      </c>
      <c r="EU277" s="48">
        <f t="shared" si="351"/>
        <v>0</v>
      </c>
      <c r="EV277" s="48">
        <f t="shared" si="351"/>
        <v>0</v>
      </c>
      <c r="EW277" s="48">
        <f t="shared" si="351"/>
        <v>0</v>
      </c>
      <c r="EX277" s="48">
        <f t="shared" si="351"/>
        <v>0</v>
      </c>
      <c r="EY277" s="48">
        <f t="shared" si="351"/>
        <v>0</v>
      </c>
      <c r="EZ277" s="48">
        <f t="shared" si="351"/>
        <v>0</v>
      </c>
      <c r="FA277" s="48">
        <f t="shared" si="351"/>
        <v>0</v>
      </c>
      <c r="FB277" s="48">
        <f t="shared" si="351"/>
        <v>151184.67000000001</v>
      </c>
      <c r="FC277" s="48">
        <f t="shared" si="351"/>
        <v>0</v>
      </c>
      <c r="FD277" s="48">
        <f t="shared" si="351"/>
        <v>0</v>
      </c>
      <c r="FE277" s="48">
        <f t="shared" si="351"/>
        <v>0</v>
      </c>
      <c r="FF277" s="48">
        <f t="shared" si="351"/>
        <v>0</v>
      </c>
      <c r="FG277" s="48">
        <f t="shared" si="351"/>
        <v>0</v>
      </c>
      <c r="FH277" s="48">
        <f t="shared" si="351"/>
        <v>0</v>
      </c>
      <c r="FI277" s="48">
        <f t="shared" si="351"/>
        <v>0</v>
      </c>
      <c r="FJ277" s="48">
        <f t="shared" si="351"/>
        <v>0</v>
      </c>
      <c r="FK277" s="48">
        <f t="shared" si="351"/>
        <v>0</v>
      </c>
      <c r="FL277" s="48">
        <f t="shared" si="351"/>
        <v>0</v>
      </c>
      <c r="FM277" s="48">
        <f t="shared" si="351"/>
        <v>0</v>
      </c>
      <c r="FN277" s="48">
        <f t="shared" si="351"/>
        <v>0</v>
      </c>
      <c r="FO277" s="48">
        <f t="shared" si="351"/>
        <v>495897.1</v>
      </c>
      <c r="FP277" s="48">
        <f t="shared" si="351"/>
        <v>872712.82</v>
      </c>
      <c r="FQ277" s="48">
        <f t="shared" si="351"/>
        <v>0</v>
      </c>
      <c r="FR277" s="48">
        <f t="shared" si="351"/>
        <v>0</v>
      </c>
      <c r="FS277" s="48">
        <f t="shared" si="351"/>
        <v>83654.600000000006</v>
      </c>
      <c r="FT277" s="49">
        <f t="shared" si="351"/>
        <v>64936.78</v>
      </c>
      <c r="FU277" s="48">
        <f t="shared" si="351"/>
        <v>0</v>
      </c>
      <c r="FV277" s="48">
        <f t="shared" si="351"/>
        <v>0</v>
      </c>
      <c r="FW277" s="48">
        <f t="shared" si="351"/>
        <v>0</v>
      </c>
      <c r="FX277" s="48">
        <f t="shared" si="351"/>
        <v>0</v>
      </c>
      <c r="FY277" s="48"/>
      <c r="FZ277" s="148">
        <f>SUM(C277:FX277)</f>
        <v>1935634.0000000002</v>
      </c>
      <c r="GA277" s="48"/>
      <c r="GB277" s="21"/>
      <c r="GC277" s="48"/>
      <c r="GD277" s="4"/>
      <c r="GE277" s="4"/>
      <c r="GF277" s="6"/>
      <c r="GG277" s="4"/>
      <c r="GH277" s="6"/>
      <c r="GI277" s="48"/>
      <c r="GJ277" s="48"/>
      <c r="GK277" s="48"/>
      <c r="GL277" s="4"/>
      <c r="GM277" s="4"/>
    </row>
    <row r="278" spans="1:195" x14ac:dyDescent="0.25">
      <c r="A278" s="6"/>
      <c r="B278" s="13" t="s">
        <v>658</v>
      </c>
      <c r="C278" s="48"/>
      <c r="D278" s="48"/>
      <c r="E278" s="48"/>
      <c r="F278" s="48"/>
      <c r="G278" s="48"/>
      <c r="H278" s="48"/>
      <c r="I278" s="48"/>
      <c r="J278" s="48"/>
      <c r="K278" s="48"/>
      <c r="L278" s="48"/>
      <c r="M278" s="48"/>
      <c r="N278" s="48"/>
      <c r="O278" s="48"/>
      <c r="P278" s="48"/>
      <c r="Q278" s="48"/>
      <c r="R278" s="48"/>
      <c r="S278" s="48"/>
      <c r="T278" s="48"/>
      <c r="U278" s="48"/>
      <c r="V278" s="48"/>
      <c r="W278" s="49"/>
      <c r="X278" s="48"/>
      <c r="Y278" s="48"/>
      <c r="Z278" s="48"/>
      <c r="AA278" s="48"/>
      <c r="AB278" s="48"/>
      <c r="AC278" s="48"/>
      <c r="AD278" s="48"/>
      <c r="AE278" s="48"/>
      <c r="AF278" s="48"/>
      <c r="AG278" s="48"/>
      <c r="AH278" s="48"/>
      <c r="AI278" s="48"/>
      <c r="AJ278" s="48"/>
      <c r="AK278" s="48"/>
      <c r="AL278" s="48"/>
      <c r="AM278" s="48"/>
      <c r="AN278" s="48"/>
      <c r="AO278" s="48"/>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8"/>
      <c r="BQ278" s="48"/>
      <c r="BR278" s="48"/>
      <c r="BS278" s="48"/>
      <c r="BT278" s="48"/>
      <c r="BU278" s="48"/>
      <c r="BV278" s="48"/>
      <c r="BW278" s="48"/>
      <c r="BX278" s="48"/>
      <c r="BY278" s="48"/>
      <c r="BZ278" s="48"/>
      <c r="CA278" s="48"/>
      <c r="CB278" s="48"/>
      <c r="CC278" s="48"/>
      <c r="CD278" s="48"/>
      <c r="CE278" s="48"/>
      <c r="CF278" s="48"/>
      <c r="CG278" s="48"/>
      <c r="CH278" s="48"/>
      <c r="CI278" s="48"/>
      <c r="CJ278" s="48"/>
      <c r="CK278" s="48"/>
      <c r="CL278" s="48"/>
      <c r="CM278" s="48"/>
      <c r="CN278" s="48"/>
      <c r="CO278" s="48"/>
      <c r="CP278" s="48"/>
      <c r="CQ278" s="48"/>
      <c r="CR278" s="48"/>
      <c r="CS278" s="48"/>
      <c r="CT278" s="48"/>
      <c r="CU278" s="48"/>
      <c r="CV278" s="48"/>
      <c r="CW278" s="48"/>
      <c r="CX278" s="48"/>
      <c r="CY278" s="48"/>
      <c r="CZ278" s="48"/>
      <c r="DA278" s="48"/>
      <c r="DB278" s="48"/>
      <c r="DC278" s="48"/>
      <c r="DD278" s="48"/>
      <c r="DE278" s="48"/>
      <c r="DF278" s="48"/>
      <c r="DG278" s="48"/>
      <c r="DH278" s="48"/>
      <c r="DI278" s="48"/>
      <c r="DJ278" s="48"/>
      <c r="DK278" s="48"/>
      <c r="DL278" s="48"/>
      <c r="DM278" s="48"/>
      <c r="DN278" s="48"/>
      <c r="DO278" s="48"/>
      <c r="DP278" s="48"/>
      <c r="DQ278" s="48"/>
      <c r="DR278" s="48"/>
      <c r="DS278" s="48"/>
      <c r="DT278" s="48"/>
      <c r="DU278" s="48"/>
      <c r="DV278" s="48"/>
      <c r="DW278" s="48"/>
      <c r="DX278" s="48"/>
      <c r="DY278" s="48"/>
      <c r="DZ278" s="48"/>
      <c r="EA278" s="48"/>
      <c r="EB278" s="48"/>
      <c r="EC278" s="48"/>
      <c r="ED278" s="48"/>
      <c r="EE278" s="48"/>
      <c r="EF278" s="48"/>
      <c r="EG278" s="48"/>
      <c r="EH278" s="48"/>
      <c r="EI278" s="48"/>
      <c r="EJ278" s="48"/>
      <c r="EK278" s="48"/>
      <c r="EL278" s="48"/>
      <c r="EM278" s="48"/>
      <c r="EN278" s="48"/>
      <c r="EO278" s="48"/>
      <c r="EP278" s="48"/>
      <c r="EQ278" s="48"/>
      <c r="ER278" s="48"/>
      <c r="ES278" s="48"/>
      <c r="ET278" s="48"/>
      <c r="EU278" s="48"/>
      <c r="EV278" s="48"/>
      <c r="EW278" s="48"/>
      <c r="EX278" s="48"/>
      <c r="EY278" s="48"/>
      <c r="EZ278" s="48"/>
      <c r="FA278" s="48"/>
      <c r="FB278" s="48"/>
      <c r="FC278" s="48"/>
      <c r="FD278" s="48"/>
      <c r="FE278" s="48"/>
      <c r="FF278" s="48"/>
      <c r="FG278" s="48"/>
      <c r="FH278" s="48"/>
      <c r="FI278" s="48"/>
      <c r="FJ278" s="48"/>
      <c r="FK278" s="48"/>
      <c r="FL278" s="48"/>
      <c r="FM278" s="48"/>
      <c r="FN278" s="48"/>
      <c r="FO278" s="48"/>
      <c r="FP278" s="48"/>
      <c r="FQ278" s="48"/>
      <c r="FR278" s="48"/>
      <c r="FS278" s="48"/>
      <c r="FT278" s="49"/>
      <c r="FU278" s="48"/>
      <c r="FV278" s="48"/>
      <c r="FW278" s="48"/>
      <c r="FX278" s="48"/>
      <c r="FY278" s="139"/>
      <c r="FZ278" s="48"/>
      <c r="GA278" s="48"/>
      <c r="GB278" s="21"/>
      <c r="GC278" s="4"/>
      <c r="GD278" s="4"/>
      <c r="GE278" s="4"/>
      <c r="GF278" s="6"/>
      <c r="GG278" s="4"/>
      <c r="GH278" s="6"/>
      <c r="GI278" s="48"/>
      <c r="GJ278" s="48"/>
      <c r="GK278" s="48"/>
      <c r="GL278" s="4"/>
      <c r="GM278" s="4"/>
    </row>
    <row r="279" spans="1:195" x14ac:dyDescent="0.25">
      <c r="A279" s="2" t="s">
        <v>659</v>
      </c>
      <c r="B279" s="13" t="s">
        <v>660</v>
      </c>
      <c r="C279" s="48">
        <f t="shared" ref="C279:BN279" si="352">ROUND(C272/C103,2)</f>
        <v>9340.0400000000009</v>
      </c>
      <c r="D279" s="48">
        <f t="shared" si="352"/>
        <v>9183.5</v>
      </c>
      <c r="E279" s="48">
        <f t="shared" si="352"/>
        <v>9969.4599999999991</v>
      </c>
      <c r="F279" s="48">
        <f t="shared" si="352"/>
        <v>9069.52</v>
      </c>
      <c r="G279" s="48">
        <f t="shared" si="352"/>
        <v>9717.99</v>
      </c>
      <c r="H279" s="48">
        <f t="shared" si="352"/>
        <v>9579.67</v>
      </c>
      <c r="I279" s="48">
        <f t="shared" si="352"/>
        <v>9965.2900000000009</v>
      </c>
      <c r="J279" s="48">
        <f t="shared" si="352"/>
        <v>9153.52</v>
      </c>
      <c r="K279" s="48">
        <f t="shared" si="352"/>
        <v>12545.68</v>
      </c>
      <c r="L279" s="48">
        <f t="shared" si="352"/>
        <v>9760.69</v>
      </c>
      <c r="M279" s="48">
        <f t="shared" si="352"/>
        <v>11484.5</v>
      </c>
      <c r="N279" s="48">
        <f t="shared" si="352"/>
        <v>9308.6200000000008</v>
      </c>
      <c r="O279" s="48">
        <f t="shared" si="352"/>
        <v>9001.61</v>
      </c>
      <c r="P279" s="48">
        <f t="shared" si="352"/>
        <v>14122.18</v>
      </c>
      <c r="Q279" s="48">
        <f t="shared" si="352"/>
        <v>10136.709999999999</v>
      </c>
      <c r="R279" s="48">
        <f t="shared" si="352"/>
        <v>9061.66</v>
      </c>
      <c r="S279" s="48">
        <f t="shared" si="352"/>
        <v>9479.33</v>
      </c>
      <c r="T279" s="48">
        <f t="shared" si="352"/>
        <v>16199.85</v>
      </c>
      <c r="U279" s="48">
        <f t="shared" si="352"/>
        <v>19231.150000000001</v>
      </c>
      <c r="V279" s="48">
        <f t="shared" si="352"/>
        <v>12197.66</v>
      </c>
      <c r="W279" s="49">
        <f t="shared" si="352"/>
        <v>18274.2</v>
      </c>
      <c r="X279" s="48">
        <f t="shared" si="352"/>
        <v>18910.7</v>
      </c>
      <c r="Y279" s="48">
        <f t="shared" si="352"/>
        <v>9243.91</v>
      </c>
      <c r="Z279" s="48">
        <f t="shared" si="352"/>
        <v>13077.19</v>
      </c>
      <c r="AA279" s="48">
        <f t="shared" si="352"/>
        <v>9129.44</v>
      </c>
      <c r="AB279" s="48">
        <f t="shared" si="352"/>
        <v>9262.9</v>
      </c>
      <c r="AC279" s="48">
        <f t="shared" si="352"/>
        <v>9396.7800000000007</v>
      </c>
      <c r="AD279" s="48">
        <f t="shared" si="352"/>
        <v>9240.75</v>
      </c>
      <c r="AE279" s="48">
        <f t="shared" si="352"/>
        <v>17122.95</v>
      </c>
      <c r="AF279" s="48">
        <f t="shared" si="352"/>
        <v>15065.28</v>
      </c>
      <c r="AG279" s="48">
        <f t="shared" si="352"/>
        <v>10111.06</v>
      </c>
      <c r="AH279" s="48">
        <f t="shared" si="352"/>
        <v>9187.57</v>
      </c>
      <c r="AI279" s="48">
        <f t="shared" si="352"/>
        <v>11347.08</v>
      </c>
      <c r="AJ279" s="48">
        <f t="shared" si="352"/>
        <v>16069.95</v>
      </c>
      <c r="AK279" s="48">
        <f t="shared" si="352"/>
        <v>14412.67</v>
      </c>
      <c r="AL279" s="48">
        <f t="shared" si="352"/>
        <v>13021.04</v>
      </c>
      <c r="AM279" s="48">
        <f t="shared" si="352"/>
        <v>10490.33</v>
      </c>
      <c r="AN279" s="48">
        <f t="shared" si="352"/>
        <v>11440.53</v>
      </c>
      <c r="AO279" s="48">
        <f t="shared" si="352"/>
        <v>9125.3799999999992</v>
      </c>
      <c r="AP279" s="48">
        <f t="shared" si="352"/>
        <v>9666.07</v>
      </c>
      <c r="AQ279" s="48">
        <f t="shared" si="352"/>
        <v>14463.33</v>
      </c>
      <c r="AR279" s="48">
        <f t="shared" si="352"/>
        <v>9017.51</v>
      </c>
      <c r="AS279" s="48">
        <f t="shared" si="352"/>
        <v>9701.2800000000007</v>
      </c>
      <c r="AT279" s="48">
        <f t="shared" si="352"/>
        <v>9233.2199999999993</v>
      </c>
      <c r="AU279" s="48">
        <f t="shared" si="352"/>
        <v>14171.51</v>
      </c>
      <c r="AV279" s="48">
        <f t="shared" si="352"/>
        <v>12684.29</v>
      </c>
      <c r="AW279" s="48">
        <f t="shared" si="352"/>
        <v>14491.53</v>
      </c>
      <c r="AX279" s="48">
        <f t="shared" si="352"/>
        <v>20759.18</v>
      </c>
      <c r="AY279" s="48">
        <f t="shared" si="352"/>
        <v>10802.34</v>
      </c>
      <c r="AZ279" s="48">
        <f t="shared" si="352"/>
        <v>9724.4599999999991</v>
      </c>
      <c r="BA279" s="48">
        <f t="shared" si="352"/>
        <v>8917.19</v>
      </c>
      <c r="BB279" s="48">
        <f t="shared" si="352"/>
        <v>8917.44</v>
      </c>
      <c r="BC279" s="48">
        <f t="shared" si="352"/>
        <v>9277.42</v>
      </c>
      <c r="BD279" s="48">
        <f t="shared" si="352"/>
        <v>8917.51</v>
      </c>
      <c r="BE279" s="48">
        <f t="shared" si="352"/>
        <v>9521.2800000000007</v>
      </c>
      <c r="BF279" s="48">
        <f t="shared" si="352"/>
        <v>8904.3799999999992</v>
      </c>
      <c r="BG279" s="48">
        <f t="shared" si="352"/>
        <v>9826.85</v>
      </c>
      <c r="BH279" s="48">
        <f t="shared" si="352"/>
        <v>10174.629999999999</v>
      </c>
      <c r="BI279" s="48">
        <f t="shared" si="352"/>
        <v>14000.33</v>
      </c>
      <c r="BJ279" s="48">
        <f t="shared" si="352"/>
        <v>8917.34</v>
      </c>
      <c r="BK279" s="48">
        <f t="shared" si="352"/>
        <v>8945.7800000000007</v>
      </c>
      <c r="BL279" s="48">
        <f t="shared" si="352"/>
        <v>15039.05</v>
      </c>
      <c r="BM279" s="48">
        <f t="shared" si="352"/>
        <v>12910.47</v>
      </c>
      <c r="BN279" s="48">
        <f t="shared" si="352"/>
        <v>8917.51</v>
      </c>
      <c r="BO279" s="48">
        <f t="shared" ref="BO279:DZ279" si="353">ROUND(BO272/BO103,2)</f>
        <v>9273.6200000000008</v>
      </c>
      <c r="BP279" s="48">
        <f t="shared" si="353"/>
        <v>14440.59</v>
      </c>
      <c r="BQ279" s="48">
        <f t="shared" si="353"/>
        <v>9710.66</v>
      </c>
      <c r="BR279" s="48">
        <f t="shared" si="353"/>
        <v>9066.42</v>
      </c>
      <c r="BS279" s="48">
        <f t="shared" si="353"/>
        <v>9921.23</v>
      </c>
      <c r="BT279" s="48">
        <f t="shared" si="353"/>
        <v>10930.33</v>
      </c>
      <c r="BU279" s="48">
        <f t="shared" si="353"/>
        <v>11144.32</v>
      </c>
      <c r="BV279" s="48">
        <f t="shared" si="353"/>
        <v>9412.2900000000009</v>
      </c>
      <c r="BW279" s="48">
        <f t="shared" si="353"/>
        <v>9219.5</v>
      </c>
      <c r="BX279" s="48">
        <f t="shared" si="353"/>
        <v>19246.3</v>
      </c>
      <c r="BY279" s="48">
        <f t="shared" si="353"/>
        <v>10410.280000000001</v>
      </c>
      <c r="BZ279" s="48">
        <f t="shared" si="353"/>
        <v>14182.2</v>
      </c>
      <c r="CA279" s="48">
        <f t="shared" si="353"/>
        <v>16359.58</v>
      </c>
      <c r="CB279" s="48">
        <f t="shared" si="353"/>
        <v>9180.67</v>
      </c>
      <c r="CC279" s="48">
        <f t="shared" si="353"/>
        <v>15093.75</v>
      </c>
      <c r="CD279" s="48">
        <f t="shared" si="353"/>
        <v>18885.650000000001</v>
      </c>
      <c r="CE279" s="48">
        <f t="shared" si="353"/>
        <v>15766.9</v>
      </c>
      <c r="CF279" s="48">
        <f t="shared" si="353"/>
        <v>16407.13</v>
      </c>
      <c r="CG279" s="48">
        <f t="shared" si="353"/>
        <v>13834.9</v>
      </c>
      <c r="CH279" s="48">
        <f t="shared" si="353"/>
        <v>17241.12</v>
      </c>
      <c r="CI279" s="48">
        <f t="shared" si="353"/>
        <v>9592.39</v>
      </c>
      <c r="CJ279" s="48">
        <f t="shared" si="353"/>
        <v>9666.48</v>
      </c>
      <c r="CK279" s="48">
        <f t="shared" si="353"/>
        <v>9211.82</v>
      </c>
      <c r="CL279" s="48">
        <f t="shared" si="353"/>
        <v>9650.33</v>
      </c>
      <c r="CM279" s="48">
        <f t="shared" si="353"/>
        <v>10364.64</v>
      </c>
      <c r="CN279" s="48">
        <f t="shared" si="353"/>
        <v>8913.59</v>
      </c>
      <c r="CO279" s="48">
        <f t="shared" si="353"/>
        <v>8916.9699999999993</v>
      </c>
      <c r="CP279" s="48">
        <f t="shared" si="353"/>
        <v>9831.0300000000007</v>
      </c>
      <c r="CQ279" s="48">
        <f t="shared" si="353"/>
        <v>9868.43</v>
      </c>
      <c r="CR279" s="48">
        <f t="shared" si="353"/>
        <v>15474.99</v>
      </c>
      <c r="CS279" s="48">
        <f t="shared" si="353"/>
        <v>11239.67</v>
      </c>
      <c r="CT279" s="48">
        <f t="shared" si="353"/>
        <v>17494.73</v>
      </c>
      <c r="CU279" s="48">
        <f t="shared" si="353"/>
        <v>8934.7000000000007</v>
      </c>
      <c r="CV279" s="48">
        <f t="shared" si="353"/>
        <v>18108.07</v>
      </c>
      <c r="CW279" s="48">
        <f t="shared" si="353"/>
        <v>14766.61</v>
      </c>
      <c r="CX279" s="48">
        <f t="shared" si="353"/>
        <v>10299.549999999999</v>
      </c>
      <c r="CY279" s="48">
        <f t="shared" si="353"/>
        <v>19302.55</v>
      </c>
      <c r="CZ279" s="48">
        <f t="shared" si="353"/>
        <v>8991.36</v>
      </c>
      <c r="DA279" s="48">
        <f t="shared" si="353"/>
        <v>14839.12</v>
      </c>
      <c r="DB279" s="48">
        <f t="shared" si="353"/>
        <v>12266.45</v>
      </c>
      <c r="DC279" s="48">
        <f t="shared" si="353"/>
        <v>16052.75</v>
      </c>
      <c r="DD279" s="48">
        <f t="shared" si="353"/>
        <v>16126.23</v>
      </c>
      <c r="DE279" s="48">
        <f t="shared" si="353"/>
        <v>10758.54</v>
      </c>
      <c r="DF279" s="48">
        <f t="shared" si="353"/>
        <v>8917.1</v>
      </c>
      <c r="DG279" s="48">
        <f t="shared" si="353"/>
        <v>18539.48</v>
      </c>
      <c r="DH279" s="48">
        <f t="shared" si="353"/>
        <v>8917.51</v>
      </c>
      <c r="DI279" s="48">
        <f t="shared" si="353"/>
        <v>9096.84</v>
      </c>
      <c r="DJ279" s="48">
        <f t="shared" si="353"/>
        <v>10043.36</v>
      </c>
      <c r="DK279" s="48">
        <f t="shared" si="353"/>
        <v>10409.16</v>
      </c>
      <c r="DL279" s="48">
        <f t="shared" si="353"/>
        <v>9382.85</v>
      </c>
      <c r="DM279" s="48">
        <f t="shared" si="353"/>
        <v>14584.2</v>
      </c>
      <c r="DN279" s="48">
        <f t="shared" si="353"/>
        <v>9579.86</v>
      </c>
      <c r="DO279" s="48">
        <f t="shared" si="353"/>
        <v>9452.4500000000007</v>
      </c>
      <c r="DP279" s="48">
        <f t="shared" si="353"/>
        <v>15063.26</v>
      </c>
      <c r="DQ279" s="48">
        <f t="shared" si="353"/>
        <v>9980.39</v>
      </c>
      <c r="DR279" s="48">
        <f t="shared" si="353"/>
        <v>9936.39</v>
      </c>
      <c r="DS279" s="48">
        <f t="shared" si="353"/>
        <v>10298.549999999999</v>
      </c>
      <c r="DT279" s="48">
        <f t="shared" si="353"/>
        <v>16657.169999999998</v>
      </c>
      <c r="DU279" s="48">
        <f t="shared" si="353"/>
        <v>11205.31</v>
      </c>
      <c r="DV279" s="48">
        <f t="shared" si="353"/>
        <v>14228.29</v>
      </c>
      <c r="DW279" s="48">
        <f t="shared" si="353"/>
        <v>11777.42</v>
      </c>
      <c r="DX279" s="48">
        <f t="shared" si="353"/>
        <v>18025.23</v>
      </c>
      <c r="DY279" s="48">
        <f t="shared" si="353"/>
        <v>12949.23</v>
      </c>
      <c r="DZ279" s="48">
        <f t="shared" si="353"/>
        <v>10054.01</v>
      </c>
      <c r="EA279" s="48">
        <f t="shared" ref="EA279:FX279" si="354">ROUND(EA272/EA103,2)</f>
        <v>10453.049999999999</v>
      </c>
      <c r="EB279" s="48">
        <f t="shared" si="354"/>
        <v>10128.91</v>
      </c>
      <c r="EC279" s="48">
        <f t="shared" si="354"/>
        <v>11451</v>
      </c>
      <c r="ED279" s="48">
        <f t="shared" si="354"/>
        <v>12062.2</v>
      </c>
      <c r="EE279" s="48">
        <f t="shared" si="354"/>
        <v>14861.92</v>
      </c>
      <c r="EF279" s="48">
        <f t="shared" si="354"/>
        <v>9427.64</v>
      </c>
      <c r="EG279" s="48">
        <f t="shared" si="354"/>
        <v>11833.75</v>
      </c>
      <c r="EH279" s="48">
        <f t="shared" si="354"/>
        <v>13287.68</v>
      </c>
      <c r="EI279" s="48">
        <f t="shared" si="354"/>
        <v>9655.75</v>
      </c>
      <c r="EJ279" s="48">
        <f t="shared" si="354"/>
        <v>8909.1299999999992</v>
      </c>
      <c r="EK279" s="48">
        <f t="shared" si="354"/>
        <v>9670.59</v>
      </c>
      <c r="EL279" s="48">
        <f t="shared" si="354"/>
        <v>9860.7099999999991</v>
      </c>
      <c r="EM279" s="48">
        <f t="shared" si="354"/>
        <v>10533.59</v>
      </c>
      <c r="EN279" s="48">
        <f t="shared" si="354"/>
        <v>9521.7000000000007</v>
      </c>
      <c r="EO279" s="48">
        <f t="shared" si="354"/>
        <v>11097.22</v>
      </c>
      <c r="EP279" s="48">
        <f t="shared" si="354"/>
        <v>11755.44</v>
      </c>
      <c r="EQ279" s="48">
        <f t="shared" si="354"/>
        <v>9306.65</v>
      </c>
      <c r="ER279" s="48">
        <f t="shared" si="354"/>
        <v>13097.21</v>
      </c>
      <c r="ES279" s="48">
        <f t="shared" si="354"/>
        <v>15860.21</v>
      </c>
      <c r="ET279" s="48">
        <f t="shared" si="354"/>
        <v>16198.31</v>
      </c>
      <c r="EU279" s="48">
        <f t="shared" si="354"/>
        <v>10571.26</v>
      </c>
      <c r="EV279" s="48">
        <f t="shared" si="354"/>
        <v>19578.96</v>
      </c>
      <c r="EW279" s="48">
        <f t="shared" si="354"/>
        <v>12447.52</v>
      </c>
      <c r="EX279" s="48">
        <f t="shared" si="354"/>
        <v>15732.82</v>
      </c>
      <c r="EY279" s="48">
        <f t="shared" si="354"/>
        <v>9285.08</v>
      </c>
      <c r="EZ279" s="48">
        <f t="shared" si="354"/>
        <v>16361.6</v>
      </c>
      <c r="FA279" s="48">
        <f t="shared" si="354"/>
        <v>9700.8700000000008</v>
      </c>
      <c r="FB279" s="48">
        <f t="shared" si="354"/>
        <v>11864.27</v>
      </c>
      <c r="FC279" s="48">
        <f t="shared" si="354"/>
        <v>9023.48</v>
      </c>
      <c r="FD279" s="48">
        <f t="shared" si="354"/>
        <v>11389.28</v>
      </c>
      <c r="FE279" s="48">
        <f t="shared" si="354"/>
        <v>17934.57</v>
      </c>
      <c r="FF279" s="48">
        <f t="shared" si="354"/>
        <v>14467.21</v>
      </c>
      <c r="FG279" s="48">
        <f t="shared" si="354"/>
        <v>17551.11</v>
      </c>
      <c r="FH279" s="48">
        <f t="shared" si="354"/>
        <v>18360.3</v>
      </c>
      <c r="FI279" s="48">
        <f t="shared" si="354"/>
        <v>9396.06</v>
      </c>
      <c r="FJ279" s="48">
        <f t="shared" si="354"/>
        <v>8917.51</v>
      </c>
      <c r="FK279" s="48">
        <f t="shared" si="354"/>
        <v>9030.9</v>
      </c>
      <c r="FL279" s="48">
        <f t="shared" si="354"/>
        <v>8917.51</v>
      </c>
      <c r="FM279" s="48">
        <f t="shared" si="354"/>
        <v>8917.51</v>
      </c>
      <c r="FN279" s="48">
        <f t="shared" si="354"/>
        <v>9254.4599999999991</v>
      </c>
      <c r="FO279" s="48">
        <f t="shared" si="354"/>
        <v>9536.01</v>
      </c>
      <c r="FP279" s="48">
        <f t="shared" si="354"/>
        <v>9538.6</v>
      </c>
      <c r="FQ279" s="48">
        <f t="shared" si="354"/>
        <v>9659.24</v>
      </c>
      <c r="FR279" s="48">
        <f t="shared" si="354"/>
        <v>15683.98</v>
      </c>
      <c r="FS279" s="48">
        <f t="shared" si="354"/>
        <v>14367.97</v>
      </c>
      <c r="FT279" s="49">
        <f t="shared" si="354"/>
        <v>19087.400000000001</v>
      </c>
      <c r="FU279" s="48">
        <f t="shared" si="354"/>
        <v>10262.93</v>
      </c>
      <c r="FV279" s="48">
        <f t="shared" si="354"/>
        <v>9830.73</v>
      </c>
      <c r="FW279" s="48">
        <f t="shared" si="354"/>
        <v>15176.36</v>
      </c>
      <c r="FX279" s="48">
        <f t="shared" si="354"/>
        <v>20170.060000000001</v>
      </c>
      <c r="FY279" s="48"/>
      <c r="FZ279" s="48">
        <f>ROUND(FZ272/FZ103,2)</f>
        <v>9387.25</v>
      </c>
      <c r="GA279" s="48"/>
      <c r="GB279" s="21"/>
      <c r="GC279" s="6"/>
      <c r="GD279" s="48"/>
      <c r="GE279" s="4"/>
      <c r="GF279" s="6"/>
      <c r="GG279" s="4"/>
      <c r="GH279" s="6"/>
      <c r="GI279" s="48"/>
      <c r="GJ279" s="4"/>
      <c r="GK279" s="4"/>
      <c r="GL279" s="4"/>
      <c r="GM279" s="4"/>
    </row>
    <row r="280" spans="1:195" x14ac:dyDescent="0.25">
      <c r="A280" s="6"/>
      <c r="B280" s="13" t="s">
        <v>661</v>
      </c>
      <c r="C280" s="48"/>
      <c r="D280" s="48"/>
      <c r="E280" s="48"/>
      <c r="F280" s="48"/>
      <c r="G280" s="48"/>
      <c r="H280" s="48"/>
      <c r="I280" s="48"/>
      <c r="J280" s="48"/>
      <c r="K280" s="48"/>
      <c r="L280" s="48"/>
      <c r="M280" s="48"/>
      <c r="N280" s="48"/>
      <c r="O280" s="48"/>
      <c r="P280" s="48"/>
      <c r="Q280" s="48"/>
      <c r="R280" s="48"/>
      <c r="S280" s="48"/>
      <c r="T280" s="48"/>
      <c r="U280" s="48"/>
      <c r="V280" s="48"/>
      <c r="W280" s="49">
        <f>(W272-W169)/W98</f>
        <v>18283.169531058189</v>
      </c>
      <c r="X280" s="48"/>
      <c r="Y280" s="48"/>
      <c r="Z280" s="48"/>
      <c r="AA280" s="48"/>
      <c r="AB280" s="48"/>
      <c r="AC280" s="48"/>
      <c r="AD280" s="48"/>
      <c r="AE280" s="48"/>
      <c r="AF280" s="48"/>
      <c r="AG280" s="48"/>
      <c r="AH280" s="48"/>
      <c r="AI280" s="48"/>
      <c r="AJ280" s="48"/>
      <c r="AK280" s="48"/>
      <c r="AL280" s="48"/>
      <c r="AM280" s="48">
        <f>(AM272-AM169)/(AM98)</f>
        <v>10490.329061135371</v>
      </c>
      <c r="AN280" s="48"/>
      <c r="AO280" s="48"/>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8"/>
      <c r="BQ280" s="48"/>
      <c r="BR280" s="48"/>
      <c r="BS280" s="48"/>
      <c r="BT280" s="48"/>
      <c r="BU280" s="48"/>
      <c r="BV280" s="48"/>
      <c r="BW280" s="48"/>
      <c r="BX280" s="48"/>
      <c r="BY280" s="48"/>
      <c r="BZ280" s="48"/>
      <c r="CA280" s="48"/>
      <c r="CB280" s="48"/>
      <c r="CC280" s="48"/>
      <c r="CD280" s="48"/>
      <c r="CE280" s="48"/>
      <c r="CF280" s="48"/>
      <c r="CG280" s="48"/>
      <c r="CH280" s="48"/>
      <c r="CI280" s="48"/>
      <c r="CJ280" s="48"/>
      <c r="CK280" s="48"/>
      <c r="CL280" s="48"/>
      <c r="CM280" s="48"/>
      <c r="CN280" s="48"/>
      <c r="CO280" s="48"/>
      <c r="CP280" s="115"/>
      <c r="CQ280" s="48"/>
      <c r="CR280" s="48"/>
      <c r="CS280" s="48"/>
      <c r="CT280" s="48"/>
      <c r="CU280" s="48"/>
      <c r="CV280" s="48"/>
      <c r="CW280" s="48"/>
      <c r="CX280" s="48"/>
      <c r="CY280" s="48"/>
      <c r="CZ280" s="48"/>
      <c r="DA280" s="48"/>
      <c r="DB280" s="48"/>
      <c r="DC280" s="48"/>
      <c r="DD280" s="48"/>
      <c r="DE280" s="48"/>
      <c r="DF280" s="48"/>
      <c r="DG280" s="48"/>
      <c r="DH280" s="48"/>
      <c r="DI280" s="48"/>
      <c r="DJ280" s="48"/>
      <c r="DK280" s="48"/>
      <c r="DL280" s="48"/>
      <c r="DM280" s="48"/>
      <c r="DN280" s="48"/>
      <c r="DO280" s="48"/>
      <c r="DP280" s="48"/>
      <c r="DQ280" s="48"/>
      <c r="DR280" s="48"/>
      <c r="DS280" s="48"/>
      <c r="DT280" s="48"/>
      <c r="DU280" s="48"/>
      <c r="DV280" s="48"/>
      <c r="DW280" s="48"/>
      <c r="DX280" s="48"/>
      <c r="DY280" s="48"/>
      <c r="DZ280" s="48"/>
      <c r="EA280" s="48"/>
      <c r="EB280" s="48"/>
      <c r="EC280" s="48"/>
      <c r="ED280" s="48"/>
      <c r="EE280" s="48"/>
      <c r="EF280" s="48"/>
      <c r="EG280" s="48"/>
      <c r="EH280" s="48"/>
      <c r="EI280" s="48"/>
      <c r="EJ280" s="48"/>
      <c r="EK280" s="48"/>
      <c r="EL280" s="48"/>
      <c r="EM280" s="48"/>
      <c r="EN280" s="48"/>
      <c r="EO280" s="48"/>
      <c r="EP280" s="48"/>
      <c r="EQ280" s="48"/>
      <c r="ER280" s="48"/>
      <c r="ES280" s="48"/>
      <c r="ET280" s="48"/>
      <c r="EU280" s="48"/>
      <c r="EV280" s="48"/>
      <c r="EW280" s="48"/>
      <c r="EX280" s="48"/>
      <c r="EY280" s="48"/>
      <c r="EZ280" s="48"/>
      <c r="FA280" s="48"/>
      <c r="FB280" s="48"/>
      <c r="FC280" s="48"/>
      <c r="FD280" s="48"/>
      <c r="FE280" s="48"/>
      <c r="FF280" s="48"/>
      <c r="FG280" s="48"/>
      <c r="FH280" s="48"/>
      <c r="FI280" s="48"/>
      <c r="FJ280" s="48"/>
      <c r="FK280" s="48"/>
      <c r="FL280" s="48"/>
      <c r="FM280" s="48"/>
      <c r="FN280" s="48"/>
      <c r="FO280" s="48"/>
      <c r="FP280" s="48"/>
      <c r="FQ280" s="48"/>
      <c r="FR280" s="48"/>
      <c r="FS280" s="48"/>
      <c r="FT280" s="49"/>
      <c r="FU280" s="48"/>
      <c r="FV280" s="48"/>
      <c r="FW280" s="48"/>
      <c r="FX280" s="48"/>
      <c r="FY280" s="48"/>
      <c r="FZ280" s="48"/>
      <c r="GA280" s="48"/>
      <c r="GB280" s="152"/>
      <c r="GC280" s="6"/>
      <c r="GD280" s="48"/>
      <c r="GE280" s="6"/>
      <c r="GF280" s="6"/>
      <c r="GG280" s="4"/>
      <c r="GH280" s="4"/>
      <c r="GI280" s="48"/>
      <c r="GJ280" s="48"/>
      <c r="GK280" s="48"/>
      <c r="GL280" s="48"/>
      <c r="GM280" s="48"/>
    </row>
    <row r="281" spans="1:195" x14ac:dyDescent="0.25">
      <c r="A281" s="2"/>
      <c r="B281" s="13"/>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c r="AJ281" s="48"/>
      <c r="AK281" s="48"/>
      <c r="AL281" s="48"/>
      <c r="AM281" s="48"/>
      <c r="AN281" s="48"/>
      <c r="AO281" s="48"/>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8"/>
      <c r="BL281" s="48"/>
      <c r="BM281" s="48"/>
      <c r="BN281" s="48"/>
      <c r="BO281" s="48"/>
      <c r="BP281" s="48"/>
      <c r="BQ281" s="48"/>
      <c r="BR281" s="48"/>
      <c r="BS281" s="48"/>
      <c r="BT281" s="48"/>
      <c r="BU281" s="48"/>
      <c r="BV281" s="48"/>
      <c r="BW281" s="48"/>
      <c r="BX281" s="48"/>
      <c r="BY281" s="48"/>
      <c r="BZ281" s="48"/>
      <c r="CA281" s="48"/>
      <c r="CB281" s="48"/>
      <c r="CC281" s="48"/>
      <c r="CD281" s="48"/>
      <c r="CE281" s="48"/>
      <c r="CF281" s="48"/>
      <c r="CG281" s="48"/>
      <c r="CH281" s="48"/>
      <c r="CI281" s="48"/>
      <c r="CJ281" s="48"/>
      <c r="CK281" s="48"/>
      <c r="CL281" s="48"/>
      <c r="CM281" s="48"/>
      <c r="CN281" s="48"/>
      <c r="CO281" s="48"/>
      <c r="CP281" s="48"/>
      <c r="CQ281" s="48"/>
      <c r="CR281" s="48"/>
      <c r="CS281" s="48"/>
      <c r="CT281" s="48"/>
      <c r="CU281" s="48"/>
      <c r="CV281" s="48"/>
      <c r="CW281" s="48"/>
      <c r="CX281" s="48"/>
      <c r="CY281" s="48"/>
      <c r="CZ281" s="48"/>
      <c r="DA281" s="48"/>
      <c r="DB281" s="48"/>
      <c r="DC281" s="48"/>
      <c r="DD281" s="48"/>
      <c r="DE281" s="48"/>
      <c r="DF281" s="48"/>
      <c r="DG281" s="48"/>
      <c r="DH281" s="48"/>
      <c r="DI281" s="48"/>
      <c r="DJ281" s="48"/>
      <c r="DK281" s="48"/>
      <c r="DL281" s="48"/>
      <c r="DM281" s="48"/>
      <c r="DN281" s="48"/>
      <c r="DO281" s="48"/>
      <c r="DP281" s="48"/>
      <c r="DQ281" s="48"/>
      <c r="DR281" s="48"/>
      <c r="DS281" s="48"/>
      <c r="DT281" s="48"/>
      <c r="DU281" s="48"/>
      <c r="DV281" s="48"/>
      <c r="DW281" s="48"/>
      <c r="DX281" s="48"/>
      <c r="DY281" s="48"/>
      <c r="DZ281" s="48"/>
      <c r="EA281" s="48"/>
      <c r="EB281" s="48"/>
      <c r="EC281" s="48"/>
      <c r="ED281" s="48"/>
      <c r="EE281" s="48"/>
      <c r="EF281" s="48"/>
      <c r="EG281" s="48"/>
      <c r="EH281" s="48"/>
      <c r="EI281" s="48"/>
      <c r="EJ281" s="48"/>
      <c r="EK281" s="48"/>
      <c r="EL281" s="48"/>
      <c r="EM281" s="48"/>
      <c r="EN281" s="48"/>
      <c r="EO281" s="48"/>
      <c r="EP281" s="48"/>
      <c r="EQ281" s="48"/>
      <c r="ER281" s="48"/>
      <c r="ES281" s="48"/>
      <c r="ET281" s="48"/>
      <c r="EU281" s="48"/>
      <c r="EV281" s="48"/>
      <c r="EW281" s="48"/>
      <c r="EX281" s="48"/>
      <c r="EY281" s="48"/>
      <c r="EZ281" s="48"/>
      <c r="FA281" s="48"/>
      <c r="FB281" s="48"/>
      <c r="FC281" s="48"/>
      <c r="FD281" s="48"/>
      <c r="FE281" s="48"/>
      <c r="FF281" s="48"/>
      <c r="FG281" s="48"/>
      <c r="FH281" s="48"/>
      <c r="FI281" s="48"/>
      <c r="FJ281" s="48"/>
      <c r="FK281" s="48"/>
      <c r="FL281" s="48"/>
      <c r="FM281" s="48"/>
      <c r="FN281" s="48"/>
      <c r="FO281" s="48"/>
      <c r="FP281" s="48"/>
      <c r="FQ281" s="48"/>
      <c r="FR281" s="48"/>
      <c r="FS281" s="48"/>
      <c r="FT281" s="49"/>
      <c r="FU281" s="48"/>
      <c r="FV281" s="48"/>
      <c r="FW281" s="48"/>
      <c r="FX281" s="48"/>
      <c r="FY281" s="48"/>
      <c r="FZ281" s="48"/>
      <c r="GA281" s="48"/>
      <c r="GB281" s="48"/>
      <c r="GC281" s="6"/>
      <c r="GD281" s="48"/>
      <c r="GE281" s="4"/>
      <c r="GF281" s="4"/>
      <c r="GG281" s="4"/>
      <c r="GH281" s="48"/>
      <c r="GI281" s="48"/>
      <c r="GJ281" s="48"/>
      <c r="GK281" s="48"/>
      <c r="GL281" s="48"/>
      <c r="GM281" s="48"/>
    </row>
    <row r="282" spans="1:195" ht="15.6" x14ac:dyDescent="0.3">
      <c r="A282" s="2" t="s">
        <v>662</v>
      </c>
      <c r="B282" s="47" t="s">
        <v>663</v>
      </c>
      <c r="C282" s="48">
        <f t="shared" ref="C282:BN282" si="355">IF(((C275*-1)&gt;(C272*$GE$273)),-C275,(C272*$GE$273))</f>
        <v>-11855067.198107302</v>
      </c>
      <c r="D282" s="48">
        <f t="shared" si="355"/>
        <v>-54603846.47497493</v>
      </c>
      <c r="E282" s="48">
        <f t="shared" si="355"/>
        <v>-10340123.521084689</v>
      </c>
      <c r="F282" s="48">
        <f t="shared" si="355"/>
        <v>-25686660.752886787</v>
      </c>
      <c r="G282" s="48">
        <f t="shared" si="355"/>
        <v>-1512660.2165941575</v>
      </c>
      <c r="H282" s="48">
        <f t="shared" si="355"/>
        <v>-1419696.8845013117</v>
      </c>
      <c r="I282" s="48">
        <f t="shared" si="355"/>
        <v>-14192497.914665364</v>
      </c>
      <c r="J282" s="48">
        <f t="shared" si="355"/>
        <v>-3198006.8516525757</v>
      </c>
      <c r="K282" s="48">
        <f t="shared" si="355"/>
        <v>-506342.54854344076</v>
      </c>
      <c r="L282" s="48">
        <f t="shared" si="355"/>
        <v>-3557364.4575704015</v>
      </c>
      <c r="M282" s="48">
        <f t="shared" si="355"/>
        <v>-2145804.3422886683</v>
      </c>
      <c r="N282" s="48">
        <f t="shared" si="355"/>
        <v>-72417542.619440988</v>
      </c>
      <c r="O282" s="48">
        <f t="shared" si="355"/>
        <v>-18685344.328031834</v>
      </c>
      <c r="P282" s="48">
        <f t="shared" si="355"/>
        <v>-510510.30045516934</v>
      </c>
      <c r="Q282" s="48">
        <f t="shared" si="355"/>
        <v>-57662715.291994251</v>
      </c>
      <c r="R282" s="48">
        <f t="shared" si="355"/>
        <v>-2746489.8866083841</v>
      </c>
      <c r="S282" s="48">
        <f t="shared" si="355"/>
        <v>-2327223.3566947742</v>
      </c>
      <c r="T282" s="48">
        <f t="shared" si="355"/>
        <v>-334835.34949790145</v>
      </c>
      <c r="U282" s="48">
        <f t="shared" si="355"/>
        <v>-154033.91533431041</v>
      </c>
      <c r="V282" s="48">
        <f t="shared" si="355"/>
        <v>-502325.59410380985</v>
      </c>
      <c r="W282" s="48">
        <f t="shared" si="355"/>
        <v>-211134.17988430962</v>
      </c>
      <c r="X282" s="48">
        <f t="shared" si="355"/>
        <v>-134041.82206347634</v>
      </c>
      <c r="Y282" s="48">
        <f t="shared" si="355"/>
        <v>-3238629.2024129075</v>
      </c>
      <c r="Z282" s="48">
        <f t="shared" si="355"/>
        <v>-440106.44484006026</v>
      </c>
      <c r="AA282" s="48">
        <f t="shared" si="355"/>
        <v>-40790442.714821331</v>
      </c>
      <c r="AB282" s="48">
        <f t="shared" si="355"/>
        <v>-39581468.534819961</v>
      </c>
      <c r="AC282" s="48">
        <f t="shared" si="355"/>
        <v>-1401251.3524009581</v>
      </c>
      <c r="AD282" s="48">
        <f t="shared" si="355"/>
        <v>-1803209.7864295612</v>
      </c>
      <c r="AE282" s="48">
        <f t="shared" si="355"/>
        <v>-249536.66648023578</v>
      </c>
      <c r="AF282" s="48">
        <f t="shared" si="355"/>
        <v>-398307.58942094643</v>
      </c>
      <c r="AG282" s="48">
        <f t="shared" si="355"/>
        <v>-1024862.086876707</v>
      </c>
      <c r="AH282" s="48">
        <f t="shared" si="355"/>
        <v>-1440516.8888254887</v>
      </c>
      <c r="AI282" s="48">
        <f t="shared" si="355"/>
        <v>-571373.01389011706</v>
      </c>
      <c r="AJ282" s="48">
        <f t="shared" si="355"/>
        <v>-391837.13985236431</v>
      </c>
      <c r="AK282" s="48">
        <f t="shared" si="355"/>
        <v>-450521.56109952874</v>
      </c>
      <c r="AL282" s="48">
        <f t="shared" si="355"/>
        <v>-502823.35065486579</v>
      </c>
      <c r="AM282" s="48">
        <f t="shared" si="355"/>
        <v>-681109.97864374449</v>
      </c>
      <c r="AN282" s="48">
        <f t="shared" si="355"/>
        <v>-633329.41125006194</v>
      </c>
      <c r="AO282" s="48">
        <f t="shared" si="355"/>
        <v>-6208960.2819049619</v>
      </c>
      <c r="AP282" s="48">
        <f t="shared" si="355"/>
        <v>-124972678.15980028</v>
      </c>
      <c r="AQ282" s="48">
        <f t="shared" si="355"/>
        <v>-475479.47198764811</v>
      </c>
      <c r="AR282" s="48">
        <f t="shared" si="355"/>
        <v>-84728050.500976518</v>
      </c>
      <c r="AS282" s="48">
        <f t="shared" si="355"/>
        <v>-9606345.7252761256</v>
      </c>
      <c r="AT282" s="48">
        <f t="shared" si="355"/>
        <v>-3005561.8688127226</v>
      </c>
      <c r="AU282" s="48">
        <f t="shared" si="355"/>
        <v>-500038.87738105579</v>
      </c>
      <c r="AV282" s="48">
        <f t="shared" si="355"/>
        <v>-584402.49784143944</v>
      </c>
      <c r="AW282" s="48">
        <f t="shared" si="355"/>
        <v>-485856.65390705032</v>
      </c>
      <c r="AX282" s="48">
        <f t="shared" si="355"/>
        <v>-147144.13246264358</v>
      </c>
      <c r="AY282" s="48">
        <f t="shared" si="355"/>
        <v>-707493.4588844151</v>
      </c>
      <c r="AZ282" s="48">
        <f t="shared" si="355"/>
        <v>-16128137.13579312</v>
      </c>
      <c r="BA282" s="48">
        <f t="shared" si="355"/>
        <v>-11944483.913944995</v>
      </c>
      <c r="BB282" s="48">
        <f t="shared" si="355"/>
        <v>-10675096.227512134</v>
      </c>
      <c r="BC282" s="48">
        <f t="shared" si="355"/>
        <v>-39060358.452053733</v>
      </c>
      <c r="BD282" s="48">
        <f t="shared" si="355"/>
        <v>-6570156.1049390631</v>
      </c>
      <c r="BE282" s="48">
        <f t="shared" si="355"/>
        <v>-1924088.9184305009</v>
      </c>
      <c r="BF282" s="48">
        <f t="shared" si="355"/>
        <v>-32777055.47146358</v>
      </c>
      <c r="BG282" s="48">
        <f t="shared" si="355"/>
        <v>-1525287.1803248413</v>
      </c>
      <c r="BH282" s="48">
        <f t="shared" si="355"/>
        <v>-922837.95641515299</v>
      </c>
      <c r="BI282" s="48">
        <f t="shared" si="355"/>
        <v>-497769.82857116265</v>
      </c>
      <c r="BJ282" s="48">
        <f t="shared" si="355"/>
        <v>-8335159.7166482545</v>
      </c>
      <c r="BK282" s="48">
        <f t="shared" si="355"/>
        <v>-33813100.421469368</v>
      </c>
      <c r="BL282" s="48">
        <f t="shared" si="355"/>
        <v>-454111.70140672667</v>
      </c>
      <c r="BM282" s="48">
        <f t="shared" si="355"/>
        <v>-518319.910622984</v>
      </c>
      <c r="BN282" s="48">
        <f t="shared" si="355"/>
        <v>-4653418.1142392736</v>
      </c>
      <c r="BO282" s="48">
        <f t="shared" ref="BO282:DZ282" si="356">IF(((BO275*-1)&gt;(BO272*$GE$273)),-BO275,(BO272*$GE$273))</f>
        <v>-1796476.7026203987</v>
      </c>
      <c r="BP282" s="48">
        <f t="shared" si="356"/>
        <v>-450370.71117515018</v>
      </c>
      <c r="BQ282" s="48">
        <f t="shared" si="356"/>
        <v>-8589091.5312714931</v>
      </c>
      <c r="BR282" s="48">
        <f t="shared" si="356"/>
        <v>-6186445.4650002699</v>
      </c>
      <c r="BS282" s="48">
        <f t="shared" si="356"/>
        <v>-1839934.5031833514</v>
      </c>
      <c r="BT282" s="48">
        <f t="shared" si="356"/>
        <v>-703015.26318695385</v>
      </c>
      <c r="BU282" s="48">
        <f t="shared" si="356"/>
        <v>-700506.22109261493</v>
      </c>
      <c r="BV282" s="48">
        <f t="shared" si="356"/>
        <v>-1773035.9101616696</v>
      </c>
      <c r="BW282" s="48">
        <f t="shared" si="356"/>
        <v>-2705587.4605152849</v>
      </c>
      <c r="BX282" s="48">
        <f t="shared" si="356"/>
        <v>-245284.27359881497</v>
      </c>
      <c r="BY282" s="48">
        <f t="shared" si="356"/>
        <v>-778775.23242329725</v>
      </c>
      <c r="BZ282" s="48">
        <f t="shared" si="356"/>
        <v>-426228.17240999953</v>
      </c>
      <c r="CA282" s="48">
        <f t="shared" si="356"/>
        <v>-2.9235199995455332</v>
      </c>
      <c r="CB282" s="48">
        <f t="shared" si="356"/>
        <v>-107103322.8857055</v>
      </c>
      <c r="CC282" s="48">
        <f t="shared" si="356"/>
        <v>-377663.03939373983</v>
      </c>
      <c r="CD282" s="48">
        <f t="shared" si="356"/>
        <v>-143770.1976217253</v>
      </c>
      <c r="CE282" s="48">
        <f t="shared" si="356"/>
        <v>-351814.41222532745</v>
      </c>
      <c r="CF282" s="48">
        <f t="shared" si="356"/>
        <v>-276086.95347968774</v>
      </c>
      <c r="CG282" s="48">
        <f t="shared" si="356"/>
        <v>-431284.68285608018</v>
      </c>
      <c r="CH282" s="48">
        <f t="shared" si="356"/>
        <v>-282299.48526007577</v>
      </c>
      <c r="CI282" s="48">
        <f t="shared" si="356"/>
        <v>-999622.71846733929</v>
      </c>
      <c r="CJ282" s="48">
        <f t="shared" si="356"/>
        <v>-1442703.4316152821</v>
      </c>
      <c r="CK282" s="48">
        <f t="shared" si="356"/>
        <v>-7675005.2577578872</v>
      </c>
      <c r="CL282" s="48">
        <f t="shared" si="356"/>
        <v>-1958239.1227200849</v>
      </c>
      <c r="CM282" s="48">
        <f t="shared" si="356"/>
        <v>-1269053.1727207489</v>
      </c>
      <c r="CN282" s="48">
        <f t="shared" si="356"/>
        <v>-40920851.518964477</v>
      </c>
      <c r="CO282" s="48">
        <f t="shared" si="356"/>
        <v>-19781325.193693589</v>
      </c>
      <c r="CP282" s="48">
        <f t="shared" si="356"/>
        <v>-890848.1656530014</v>
      </c>
      <c r="CQ282" s="48">
        <f t="shared" si="356"/>
        <v>-1388485.6126938884</v>
      </c>
      <c r="CR282" s="48">
        <f t="shared" si="356"/>
        <v>-413088.70453157392</v>
      </c>
      <c r="CS282" s="48">
        <f t="shared" si="356"/>
        <v>-588271.86573913635</v>
      </c>
      <c r="CT282" s="48">
        <f t="shared" si="356"/>
        <v>-286700.05867007014</v>
      </c>
      <c r="CU282" s="48">
        <f t="shared" si="356"/>
        <v>-569974.16684819956</v>
      </c>
      <c r="CV282" s="48">
        <f t="shared" si="356"/>
        <v>-128352.6662292516</v>
      </c>
      <c r="CW282" s="48">
        <f t="shared" si="356"/>
        <v>-423904.99426392984</v>
      </c>
      <c r="CX282" s="48">
        <f t="shared" si="356"/>
        <v>-720118.16291413631</v>
      </c>
      <c r="CY282" s="48">
        <f t="shared" si="356"/>
        <v>-136819.30500764528</v>
      </c>
      <c r="CZ282" s="48">
        <f t="shared" si="356"/>
        <v>-2777572.4504420809</v>
      </c>
      <c r="DA282" s="48">
        <f t="shared" si="356"/>
        <v>-417361.66012470517</v>
      </c>
      <c r="DB282" s="48">
        <f t="shared" si="356"/>
        <v>-535241.91802754125</v>
      </c>
      <c r="DC282" s="48">
        <f t="shared" si="356"/>
        <v>-356372.16243887058</v>
      </c>
      <c r="DD282" s="48">
        <f t="shared" si="356"/>
        <v>-372863.16236378776</v>
      </c>
      <c r="DE282" s="48">
        <f t="shared" si="356"/>
        <v>-646973.79045417323</v>
      </c>
      <c r="DF282" s="48">
        <f t="shared" si="356"/>
        <v>-28238151.657285795</v>
      </c>
      <c r="DG282" s="48">
        <f t="shared" si="356"/>
        <v>-233910.72799977398</v>
      </c>
      <c r="DH282" s="48">
        <f t="shared" si="356"/>
        <v>-2689020.8286543139</v>
      </c>
      <c r="DI282" s="48">
        <f t="shared" si="356"/>
        <v>-3566762.5000050832</v>
      </c>
      <c r="DJ282" s="48">
        <f t="shared" si="356"/>
        <v>-957204.62134427449</v>
      </c>
      <c r="DK282" s="48">
        <f t="shared" si="356"/>
        <v>-714648.95508730912</v>
      </c>
      <c r="DL282" s="48">
        <f t="shared" si="356"/>
        <v>-8015690.0629307143</v>
      </c>
      <c r="DM282" s="48">
        <f t="shared" si="356"/>
        <v>-541064.55074015958</v>
      </c>
      <c r="DN282" s="48">
        <f t="shared" si="356"/>
        <v>-1999757.0720757137</v>
      </c>
      <c r="DO282" s="48">
        <f t="shared" si="356"/>
        <v>-4533242.0114991916</v>
      </c>
      <c r="DP282" s="48">
        <f t="shared" si="356"/>
        <v>-438827.08267622045</v>
      </c>
      <c r="DQ282" s="48">
        <f t="shared" si="356"/>
        <v>-162.78766900044866</v>
      </c>
      <c r="DR282" s="48">
        <f t="shared" si="356"/>
        <v>-2098126.2978395494</v>
      </c>
      <c r="DS282" s="48">
        <f t="shared" si="356"/>
        <v>-1169275.706703841</v>
      </c>
      <c r="DT282" s="48">
        <f t="shared" si="356"/>
        <v>-390806.69920174335</v>
      </c>
      <c r="DU282" s="48">
        <f t="shared" si="356"/>
        <v>-613954.02070926118</v>
      </c>
      <c r="DV282" s="48">
        <f t="shared" si="356"/>
        <v>-443144.55324421695</v>
      </c>
      <c r="DW282" s="48">
        <f t="shared" si="356"/>
        <v>-573842.03064130328</v>
      </c>
      <c r="DX282" s="48">
        <f t="shared" si="356"/>
        <v>-423414.75823583995</v>
      </c>
      <c r="DY282" s="48">
        <f t="shared" si="356"/>
        <v>-611845.65166469791</v>
      </c>
      <c r="DZ282" s="48">
        <f t="shared" si="356"/>
        <v>-1223750.8749441148</v>
      </c>
      <c r="EA282" s="48">
        <f t="shared" ref="EA282:FX282" si="357">IF(((EA275*-1)&gt;(EA272*$GE$273)),-EA275,(EA272*$GE$273))</f>
        <v>-953722.07484132948</v>
      </c>
      <c r="EB282" s="48">
        <f t="shared" si="357"/>
        <v>-860106.35829120118</v>
      </c>
      <c r="EC282" s="48">
        <f t="shared" si="357"/>
        <v>-520276.37644466467</v>
      </c>
      <c r="ED282" s="48">
        <f t="shared" si="357"/>
        <v>-2859929.0510054785</v>
      </c>
      <c r="EE282" s="48">
        <f t="shared" si="357"/>
        <v>-407679.27812858886</v>
      </c>
      <c r="EF282" s="48">
        <f t="shared" si="357"/>
        <v>-2050976.8192771371</v>
      </c>
      <c r="EG282" s="48">
        <f t="shared" si="357"/>
        <v>-489519.70146695821</v>
      </c>
      <c r="EH282" s="48">
        <f t="shared" si="357"/>
        <v>-438525.29776971065</v>
      </c>
      <c r="EI282" s="48">
        <f t="shared" si="357"/>
        <v>-22254660.168208852</v>
      </c>
      <c r="EJ282" s="48">
        <f t="shared" si="357"/>
        <v>-13158522.14334459</v>
      </c>
      <c r="EK282" s="48">
        <f t="shared" si="357"/>
        <v>-985562.69037846359</v>
      </c>
      <c r="EL282" s="48">
        <f t="shared" si="357"/>
        <v>-683844.54428116942</v>
      </c>
      <c r="EM282" s="48">
        <f t="shared" si="357"/>
        <v>-664506.28995518887</v>
      </c>
      <c r="EN282" s="48">
        <f t="shared" si="357"/>
        <v>-1529351.0327740419</v>
      </c>
      <c r="EO282" s="48">
        <f t="shared" si="357"/>
        <v>-591985.57511416986</v>
      </c>
      <c r="EP282" s="48">
        <f t="shared" si="357"/>
        <v>-667760.86750465853</v>
      </c>
      <c r="EQ282" s="48">
        <f t="shared" si="357"/>
        <v>-3663011.4287921716</v>
      </c>
      <c r="ER282" s="48">
        <f t="shared" si="357"/>
        <v>-593029.65761069139</v>
      </c>
      <c r="ES282" s="48">
        <f t="shared" si="357"/>
        <v>-364688.76217679458</v>
      </c>
      <c r="ET282" s="48">
        <f t="shared" si="357"/>
        <v>-528153.38495807396</v>
      </c>
      <c r="EU282" s="48">
        <f t="shared" si="357"/>
        <v>-951169.44490162947</v>
      </c>
      <c r="EV282" s="48">
        <f t="shared" si="357"/>
        <v>-226486.55420297178</v>
      </c>
      <c r="EW282" s="48">
        <f t="shared" si="357"/>
        <v>-1610370.5424768552</v>
      </c>
      <c r="EX282" s="48">
        <f t="shared" si="357"/>
        <v>-460786.2980875168</v>
      </c>
      <c r="EY282" s="48">
        <f t="shared" si="357"/>
        <v>-1089616.3555241383</v>
      </c>
      <c r="EZ282" s="48">
        <f t="shared" si="357"/>
        <v>-343281.3802004499</v>
      </c>
      <c r="FA282" s="48">
        <f t="shared" si="357"/>
        <v>-4840235.0424815388</v>
      </c>
      <c r="FB282" s="48">
        <f t="shared" si="357"/>
        <v>-361.56846399867209</v>
      </c>
      <c r="FC282" s="48">
        <f t="shared" si="357"/>
        <v>-2908632.7190011577</v>
      </c>
      <c r="FD282" s="48">
        <f t="shared" si="357"/>
        <v>-619351.75875939871</v>
      </c>
      <c r="FE282" s="48">
        <f t="shared" si="357"/>
        <v>-270263.18382844195</v>
      </c>
      <c r="FF282" s="48">
        <f t="shared" si="357"/>
        <v>-456123.11311900959</v>
      </c>
      <c r="FG282" s="48">
        <f t="shared" si="357"/>
        <v>-317232.38106641936</v>
      </c>
      <c r="FH282" s="48">
        <f t="shared" si="357"/>
        <v>-241020.19945269273</v>
      </c>
      <c r="FI282" s="48">
        <f t="shared" si="357"/>
        <v>-2532289.5944724767</v>
      </c>
      <c r="FJ282" s="48">
        <f t="shared" si="357"/>
        <v>-2633144.4147434966</v>
      </c>
      <c r="FK282" s="48">
        <f t="shared" si="357"/>
        <v>-3297021.2347999746</v>
      </c>
      <c r="FL282" s="48">
        <f t="shared" si="357"/>
        <v>-9607203.5596468616</v>
      </c>
      <c r="FM282" s="48">
        <f t="shared" si="357"/>
        <v>-4984884.0823212834</v>
      </c>
      <c r="FN282" s="48">
        <f t="shared" si="357"/>
        <v>-29366194.451669015</v>
      </c>
      <c r="FO282" s="48">
        <f t="shared" si="357"/>
        <v>-2051.1708000000799</v>
      </c>
      <c r="FP282" s="48">
        <f t="shared" si="357"/>
        <v>-236.41579199885018</v>
      </c>
      <c r="FQ282" s="48">
        <f t="shared" si="357"/>
        <v>-1312906.0254336542</v>
      </c>
      <c r="FR282" s="48">
        <f t="shared" si="357"/>
        <v>-395766.45645415026</v>
      </c>
      <c r="FS282" s="48">
        <f t="shared" si="357"/>
        <v>-712.88190800002485</v>
      </c>
      <c r="FT282" s="49">
        <f t="shared" si="357"/>
        <v>-3.1941199999855598</v>
      </c>
      <c r="FU282" s="48">
        <f t="shared" si="357"/>
        <v>-1269548.8439392347</v>
      </c>
      <c r="FV282" s="48">
        <f t="shared" si="357"/>
        <v>-1043413.2011654626</v>
      </c>
      <c r="FW282" s="48">
        <f t="shared" si="357"/>
        <v>-428998.1957892584</v>
      </c>
      <c r="FX282" s="48">
        <f t="shared" si="357"/>
        <v>-174707.28009286665</v>
      </c>
      <c r="FY282" s="48"/>
      <c r="FZ282" s="148">
        <f>SUM(C282:FX282)</f>
        <v>-1184512157.999999</v>
      </c>
      <c r="GA282" s="49"/>
      <c r="GB282" s="153">
        <v>572396894</v>
      </c>
      <c r="GC282" s="6">
        <v>1184512158</v>
      </c>
      <c r="GD282" s="48"/>
      <c r="GE282" s="4"/>
      <c r="GF282" s="6"/>
      <c r="GG282" s="4"/>
      <c r="GH282" s="48"/>
      <c r="GI282" s="48"/>
      <c r="GJ282" s="48"/>
      <c r="GK282" s="48"/>
      <c r="GL282" s="48"/>
      <c r="GM282" s="48"/>
    </row>
    <row r="283" spans="1:195" ht="15.6" x14ac:dyDescent="0.3">
      <c r="A283" s="2"/>
      <c r="B283" s="47"/>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c r="AJ283" s="48"/>
      <c r="AK283" s="48"/>
      <c r="AL283" s="48"/>
      <c r="AM283" s="48"/>
      <c r="AN283" s="48"/>
      <c r="AO283" s="48"/>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8"/>
      <c r="BL283" s="48"/>
      <c r="BM283" s="48"/>
      <c r="BN283" s="48"/>
      <c r="BO283" s="48"/>
      <c r="BP283" s="48"/>
      <c r="BQ283" s="48"/>
      <c r="BR283" s="48"/>
      <c r="BS283" s="48"/>
      <c r="BT283" s="48"/>
      <c r="BU283" s="48"/>
      <c r="BV283" s="48"/>
      <c r="BW283" s="48"/>
      <c r="BX283" s="48"/>
      <c r="BY283" s="48"/>
      <c r="BZ283" s="48"/>
      <c r="CA283" s="48"/>
      <c r="CB283" s="48"/>
      <c r="CC283" s="48"/>
      <c r="CD283" s="48"/>
      <c r="CE283" s="48"/>
      <c r="CF283" s="48"/>
      <c r="CG283" s="48"/>
      <c r="CH283" s="48"/>
      <c r="CI283" s="48"/>
      <c r="CJ283" s="48"/>
      <c r="CK283" s="48"/>
      <c r="CL283" s="48"/>
      <c r="CM283" s="48"/>
      <c r="CN283" s="48"/>
      <c r="CO283" s="48"/>
      <c r="CP283" s="48"/>
      <c r="CQ283" s="48"/>
      <c r="CR283" s="48"/>
      <c r="CS283" s="48"/>
      <c r="CT283" s="48"/>
      <c r="CU283" s="48"/>
      <c r="CV283" s="48"/>
      <c r="CW283" s="48"/>
      <c r="CX283" s="48"/>
      <c r="CY283" s="48"/>
      <c r="CZ283" s="48"/>
      <c r="DA283" s="48"/>
      <c r="DB283" s="48"/>
      <c r="DC283" s="48"/>
      <c r="DD283" s="48"/>
      <c r="DE283" s="48"/>
      <c r="DF283" s="48"/>
      <c r="DG283" s="48"/>
      <c r="DH283" s="48"/>
      <c r="DI283" s="48"/>
      <c r="DJ283" s="48"/>
      <c r="DK283" s="48"/>
      <c r="DL283" s="48"/>
      <c r="DM283" s="48"/>
      <c r="DN283" s="48"/>
      <c r="DO283" s="48"/>
      <c r="DP283" s="48"/>
      <c r="DQ283" s="48"/>
      <c r="DR283" s="48"/>
      <c r="DS283" s="48"/>
      <c r="DT283" s="48"/>
      <c r="DU283" s="48"/>
      <c r="DV283" s="48"/>
      <c r="DW283" s="48"/>
      <c r="DX283" s="48"/>
      <c r="DY283" s="48"/>
      <c r="DZ283" s="48"/>
      <c r="EA283" s="48"/>
      <c r="EB283" s="48"/>
      <c r="EC283" s="48"/>
      <c r="ED283" s="48"/>
      <c r="EE283" s="48"/>
      <c r="EF283" s="48"/>
      <c r="EG283" s="48"/>
      <c r="EH283" s="48"/>
      <c r="EI283" s="48"/>
      <c r="EJ283" s="48"/>
      <c r="EK283" s="48"/>
      <c r="EL283" s="48"/>
      <c r="EM283" s="48"/>
      <c r="EN283" s="48"/>
      <c r="EO283" s="48"/>
      <c r="EP283" s="48"/>
      <c r="EQ283" s="48"/>
      <c r="ER283" s="48"/>
      <c r="ES283" s="48"/>
      <c r="ET283" s="48"/>
      <c r="EU283" s="48"/>
      <c r="EV283" s="48"/>
      <c r="EW283" s="48"/>
      <c r="EX283" s="48"/>
      <c r="EY283" s="48"/>
      <c r="EZ283" s="48"/>
      <c r="FA283" s="48"/>
      <c r="FB283" s="48"/>
      <c r="FC283" s="48"/>
      <c r="FD283" s="48"/>
      <c r="FE283" s="48"/>
      <c r="FF283" s="48"/>
      <c r="FG283" s="48"/>
      <c r="FH283" s="48"/>
      <c r="FI283" s="48"/>
      <c r="FJ283" s="48"/>
      <c r="FK283" s="48"/>
      <c r="FL283" s="48"/>
      <c r="FM283" s="48"/>
      <c r="FN283" s="48"/>
      <c r="FO283" s="48"/>
      <c r="FP283" s="48"/>
      <c r="FQ283" s="48"/>
      <c r="FR283" s="48"/>
      <c r="FS283" s="48"/>
      <c r="FT283" s="49"/>
      <c r="FU283" s="48"/>
      <c r="FV283" s="48"/>
      <c r="FW283" s="48"/>
      <c r="FX283" s="48"/>
      <c r="FY283" s="48"/>
      <c r="FZ283" s="148"/>
      <c r="GA283" s="104"/>
      <c r="GB283" s="49"/>
      <c r="GC283" s="102"/>
      <c r="GD283" s="48"/>
      <c r="GE283" s="4"/>
      <c r="GF283" s="6"/>
      <c r="GG283" s="4"/>
      <c r="GH283" s="48"/>
      <c r="GI283" s="48"/>
      <c r="GJ283" s="48"/>
      <c r="GK283" s="48"/>
      <c r="GL283" s="48"/>
      <c r="GM283" s="48"/>
    </row>
    <row r="284" spans="1:195" ht="15.6" x14ac:dyDescent="0.3">
      <c r="A284" s="2"/>
      <c r="B284" s="47" t="s">
        <v>664</v>
      </c>
      <c r="C284" s="48"/>
      <c r="D284" s="6"/>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c r="AJ284" s="48"/>
      <c r="AK284" s="48"/>
      <c r="AL284" s="48"/>
      <c r="AM284" s="48"/>
      <c r="AN284" s="48"/>
      <c r="AO284" s="48"/>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8"/>
      <c r="BL284" s="48"/>
      <c r="BM284" s="48"/>
      <c r="BN284" s="48"/>
      <c r="BO284" s="48"/>
      <c r="BP284" s="48"/>
      <c r="BQ284" s="48"/>
      <c r="BR284" s="48"/>
      <c r="BS284" s="48"/>
      <c r="BT284" s="48"/>
      <c r="BU284" s="48"/>
      <c r="BV284" s="48"/>
      <c r="BW284" s="48"/>
      <c r="BX284" s="48"/>
      <c r="BY284" s="48"/>
      <c r="BZ284" s="48"/>
      <c r="CA284" s="48"/>
      <c r="CB284" s="48"/>
      <c r="CC284" s="48"/>
      <c r="CD284" s="48"/>
      <c r="CE284" s="48"/>
      <c r="CF284" s="48"/>
      <c r="CG284" s="48"/>
      <c r="CH284" s="48"/>
      <c r="CI284" s="48"/>
      <c r="CJ284" s="48"/>
      <c r="CK284" s="48"/>
      <c r="CL284" s="48"/>
      <c r="CM284" s="48"/>
      <c r="CN284" s="48"/>
      <c r="CO284" s="48"/>
      <c r="CP284" s="48"/>
      <c r="CQ284" s="48"/>
      <c r="CR284" s="48"/>
      <c r="CS284" s="48"/>
      <c r="CT284" s="48"/>
      <c r="CU284" s="48"/>
      <c r="CV284" s="48"/>
      <c r="CW284" s="48"/>
      <c r="CX284" s="48"/>
      <c r="CY284" s="48"/>
      <c r="CZ284" s="48"/>
      <c r="DA284" s="48"/>
      <c r="DB284" s="48"/>
      <c r="DC284" s="48"/>
      <c r="DD284" s="48"/>
      <c r="DE284" s="48"/>
      <c r="DF284" s="48"/>
      <c r="DG284" s="48"/>
      <c r="DH284" s="48"/>
      <c r="DI284" s="48"/>
      <c r="DJ284" s="48"/>
      <c r="DK284" s="48"/>
      <c r="DL284" s="48"/>
      <c r="DM284" s="48"/>
      <c r="DN284" s="48"/>
      <c r="DO284" s="48"/>
      <c r="DP284" s="48"/>
      <c r="DQ284" s="48"/>
      <c r="DR284" s="48"/>
      <c r="DS284" s="48"/>
      <c r="DT284" s="48"/>
      <c r="DU284" s="48"/>
      <c r="DV284" s="48"/>
      <c r="DW284" s="48"/>
      <c r="DX284" s="48"/>
      <c r="DY284" s="48"/>
      <c r="DZ284" s="48"/>
      <c r="EA284" s="48"/>
      <c r="EB284" s="48"/>
      <c r="EC284" s="48"/>
      <c r="ED284" s="48"/>
      <c r="EE284" s="48"/>
      <c r="EF284" s="48"/>
      <c r="EG284" s="48"/>
      <c r="EH284" s="48"/>
      <c r="EI284" s="48"/>
      <c r="EJ284" s="48"/>
      <c r="EK284" s="48"/>
      <c r="EL284" s="48"/>
      <c r="EM284" s="48"/>
      <c r="EN284" s="48"/>
      <c r="EO284" s="48"/>
      <c r="EP284" s="48"/>
      <c r="EQ284" s="48"/>
      <c r="ER284" s="48"/>
      <c r="ES284" s="48"/>
      <c r="ET284" s="48"/>
      <c r="EU284" s="48"/>
      <c r="EV284" s="48"/>
      <c r="EW284" s="48"/>
      <c r="EX284" s="48"/>
      <c r="EY284" s="48"/>
      <c r="EZ284" s="48"/>
      <c r="FA284" s="48"/>
      <c r="FB284" s="48"/>
      <c r="FC284" s="48"/>
      <c r="FD284" s="48"/>
      <c r="FE284" s="48"/>
      <c r="FF284" s="48"/>
      <c r="FG284" s="48"/>
      <c r="FH284" s="48"/>
      <c r="FI284" s="48"/>
      <c r="FJ284" s="48"/>
      <c r="FK284" s="48"/>
      <c r="FL284" s="48"/>
      <c r="FM284" s="48"/>
      <c r="FN284" s="48"/>
      <c r="FO284" s="48"/>
      <c r="FP284" s="48"/>
      <c r="FQ284" s="48"/>
      <c r="FR284" s="48"/>
      <c r="FS284" s="48"/>
      <c r="FT284" s="49"/>
      <c r="FU284" s="48"/>
      <c r="FV284" s="48"/>
      <c r="FW284" s="48"/>
      <c r="FX284" s="48"/>
      <c r="FY284" s="48"/>
      <c r="FZ284" s="48"/>
      <c r="GA284" s="49"/>
      <c r="GB284" s="49"/>
      <c r="GC284" s="13"/>
      <c r="GD284" s="48"/>
      <c r="GE284" s="4"/>
      <c r="GF284" s="6"/>
      <c r="GG284" s="4"/>
      <c r="GH284" s="48"/>
      <c r="GI284" s="48"/>
      <c r="GJ284" s="48"/>
      <c r="GK284" s="48"/>
      <c r="GL284" s="48"/>
      <c r="GM284" s="48"/>
    </row>
    <row r="285" spans="1:195" x14ac:dyDescent="0.25">
      <c r="A285" s="2" t="s">
        <v>665</v>
      </c>
      <c r="B285" s="13" t="s">
        <v>666</v>
      </c>
      <c r="C285" s="6">
        <f t="shared" ref="C285:BN285" si="358">C272+C282</f>
        <v>71770940.951892704</v>
      </c>
      <c r="D285" s="6">
        <f t="shared" si="358"/>
        <v>330573363.7450251</v>
      </c>
      <c r="E285" s="6">
        <f t="shared" si="358"/>
        <v>62599425.398915313</v>
      </c>
      <c r="F285" s="6">
        <f t="shared" si="358"/>
        <v>155507833.17711323</v>
      </c>
      <c r="G285" s="6">
        <f t="shared" si="358"/>
        <v>9157691.4134058431</v>
      </c>
      <c r="H285" s="6">
        <f t="shared" si="358"/>
        <v>8594888.5454986878</v>
      </c>
      <c r="I285" s="6">
        <f t="shared" si="358"/>
        <v>85921818.305334628</v>
      </c>
      <c r="J285" s="6">
        <f t="shared" si="358"/>
        <v>19360831.708347425</v>
      </c>
      <c r="K285" s="6">
        <f t="shared" si="358"/>
        <v>3065413.3414565595</v>
      </c>
      <c r="L285" s="6">
        <f t="shared" si="358"/>
        <v>21536393.692429598</v>
      </c>
      <c r="M285" s="6">
        <f t="shared" si="358"/>
        <v>12990765.397711333</v>
      </c>
      <c r="N285" s="6">
        <f t="shared" si="358"/>
        <v>438418027.36055905</v>
      </c>
      <c r="O285" s="6">
        <f t="shared" si="358"/>
        <v>113121648.49196815</v>
      </c>
      <c r="P285" s="6">
        <f t="shared" si="358"/>
        <v>3090645.0395448306</v>
      </c>
      <c r="Q285" s="6">
        <f t="shared" si="358"/>
        <v>349091849.51800573</v>
      </c>
      <c r="R285" s="6">
        <f t="shared" si="358"/>
        <v>16627334.133391615</v>
      </c>
      <c r="S285" s="6">
        <f t="shared" si="358"/>
        <v>14089081.683305224</v>
      </c>
      <c r="T285" s="6">
        <f t="shared" si="358"/>
        <v>2027103.4905020983</v>
      </c>
      <c r="U285" s="6">
        <f t="shared" si="358"/>
        <v>932526.05466568959</v>
      </c>
      <c r="V285" s="6">
        <f t="shared" si="358"/>
        <v>3041094.57589619</v>
      </c>
      <c r="W285" s="6">
        <f t="shared" si="358"/>
        <v>1278212.8101156903</v>
      </c>
      <c r="X285" s="6">
        <f t="shared" si="358"/>
        <v>811493.30793652369</v>
      </c>
      <c r="Y285" s="6">
        <f t="shared" si="358"/>
        <v>19606760.667587094</v>
      </c>
      <c r="Z285" s="6">
        <f t="shared" si="358"/>
        <v>2664417.9351599398</v>
      </c>
      <c r="AA285" s="6">
        <f t="shared" si="358"/>
        <v>246946593.09517866</v>
      </c>
      <c r="AB285" s="6">
        <f t="shared" si="358"/>
        <v>239627426.27518004</v>
      </c>
      <c r="AC285" s="6">
        <f t="shared" si="358"/>
        <v>8483218.7275990415</v>
      </c>
      <c r="AD285" s="6">
        <f t="shared" si="358"/>
        <v>10916687.433570439</v>
      </c>
      <c r="AE285" s="6">
        <f t="shared" si="358"/>
        <v>1510702.6435197643</v>
      </c>
      <c r="AF285" s="6">
        <f t="shared" si="358"/>
        <v>2411366.3805790539</v>
      </c>
      <c r="AG285" s="6">
        <f t="shared" si="358"/>
        <v>6204546.5531232925</v>
      </c>
      <c r="AH285" s="6">
        <f t="shared" si="358"/>
        <v>8720933.4911745116</v>
      </c>
      <c r="AI285" s="6">
        <f t="shared" si="358"/>
        <v>3459109.7761098831</v>
      </c>
      <c r="AJ285" s="6">
        <f t="shared" si="358"/>
        <v>2372194.0801476361</v>
      </c>
      <c r="AK285" s="6">
        <f t="shared" si="358"/>
        <v>2727471.3689004714</v>
      </c>
      <c r="AL285" s="6">
        <f t="shared" si="358"/>
        <v>3044108.0093451343</v>
      </c>
      <c r="AM285" s="6">
        <f t="shared" si="358"/>
        <v>4123460.7313562557</v>
      </c>
      <c r="AN285" s="6">
        <f t="shared" si="358"/>
        <v>3834195.7087499383</v>
      </c>
      <c r="AO285" s="6">
        <f t="shared" si="358"/>
        <v>37589236.258095041</v>
      </c>
      <c r="AP285" s="6">
        <f t="shared" si="358"/>
        <v>756588432.18019974</v>
      </c>
      <c r="AQ285" s="6">
        <f t="shared" si="358"/>
        <v>2878567.3280123519</v>
      </c>
      <c r="AR285" s="6">
        <f t="shared" si="358"/>
        <v>512946220.19902354</v>
      </c>
      <c r="AS285" s="6">
        <f t="shared" si="358"/>
        <v>58157112.084723875</v>
      </c>
      <c r="AT285" s="6">
        <f t="shared" si="358"/>
        <v>18195763.871187277</v>
      </c>
      <c r="AU285" s="6">
        <f t="shared" si="358"/>
        <v>3027250.7226189445</v>
      </c>
      <c r="AV285" s="6">
        <f t="shared" si="358"/>
        <v>3537990.6721585607</v>
      </c>
      <c r="AW285" s="6">
        <f t="shared" si="358"/>
        <v>2941391.1060929494</v>
      </c>
      <c r="AX285" s="6">
        <f t="shared" si="358"/>
        <v>890815.09753735643</v>
      </c>
      <c r="AY285" s="6">
        <f t="shared" si="358"/>
        <v>4283187.1311155846</v>
      </c>
      <c r="AZ285" s="6">
        <f t="shared" si="358"/>
        <v>97640237.604206875</v>
      </c>
      <c r="BA285" s="6">
        <f t="shared" si="358"/>
        <v>72312272.496055007</v>
      </c>
      <c r="BB285" s="6">
        <f t="shared" si="358"/>
        <v>64627360.452487871</v>
      </c>
      <c r="BC285" s="6">
        <f t="shared" si="358"/>
        <v>236472609.82794625</v>
      </c>
      <c r="BD285" s="6">
        <f t="shared" si="358"/>
        <v>39775926.865060933</v>
      </c>
      <c r="BE285" s="6">
        <f t="shared" si="358"/>
        <v>11648493.411569498</v>
      </c>
      <c r="BF285" s="6">
        <f t="shared" si="358"/>
        <v>198433300.58853641</v>
      </c>
      <c r="BG285" s="6">
        <f t="shared" si="358"/>
        <v>9234135.4396751579</v>
      </c>
      <c r="BH285" s="6">
        <f t="shared" si="358"/>
        <v>5586889.3335848469</v>
      </c>
      <c r="BI285" s="6">
        <f t="shared" si="358"/>
        <v>3013513.8314288375</v>
      </c>
      <c r="BJ285" s="6">
        <f t="shared" si="358"/>
        <v>50461312.943351746</v>
      </c>
      <c r="BK285" s="6">
        <f t="shared" si="358"/>
        <v>204705548.53853065</v>
      </c>
      <c r="BL285" s="6">
        <f t="shared" si="358"/>
        <v>2749206.1885932735</v>
      </c>
      <c r="BM285" s="6">
        <f t="shared" si="358"/>
        <v>3137924.6593770157</v>
      </c>
      <c r="BN285" s="6">
        <f t="shared" si="358"/>
        <v>28171936.195760727</v>
      </c>
      <c r="BO285" s="6">
        <f t="shared" ref="BO285:DZ285" si="359">BO272+BO282</f>
        <v>10875925.137379602</v>
      </c>
      <c r="BP285" s="6">
        <f t="shared" si="359"/>
        <v>2726558.1188248498</v>
      </c>
      <c r="BQ285" s="6">
        <f t="shared" si="359"/>
        <v>51998623.948728502</v>
      </c>
      <c r="BR285" s="6">
        <f t="shared" si="359"/>
        <v>37452930.864999726</v>
      </c>
      <c r="BS285" s="6">
        <f t="shared" si="359"/>
        <v>11139019.996816648</v>
      </c>
      <c r="BT285" s="6">
        <f t="shared" si="359"/>
        <v>4256075.9968130458</v>
      </c>
      <c r="BU285" s="6">
        <f t="shared" si="359"/>
        <v>4240886.1789073851</v>
      </c>
      <c r="BV285" s="6">
        <f t="shared" si="359"/>
        <v>10734013.859838329</v>
      </c>
      <c r="BW285" s="6">
        <f t="shared" si="359"/>
        <v>16379709.589484716</v>
      </c>
      <c r="BX285" s="6">
        <f t="shared" si="359"/>
        <v>1484958.526401185</v>
      </c>
      <c r="BY285" s="6">
        <f t="shared" si="359"/>
        <v>4714729.177576703</v>
      </c>
      <c r="BZ285" s="6">
        <f t="shared" si="359"/>
        <v>2580398.4475900005</v>
      </c>
      <c r="CA285" s="6">
        <f t="shared" si="359"/>
        <v>2781126.5164800002</v>
      </c>
      <c r="CB285" s="6">
        <f t="shared" si="359"/>
        <v>648406806.48429453</v>
      </c>
      <c r="CC285" s="6">
        <f t="shared" si="359"/>
        <v>2286383.6406062604</v>
      </c>
      <c r="CD285" s="6">
        <f t="shared" si="359"/>
        <v>870389.19237827475</v>
      </c>
      <c r="CE285" s="6">
        <f t="shared" si="359"/>
        <v>2129895.2577746725</v>
      </c>
      <c r="CF285" s="6">
        <f t="shared" si="359"/>
        <v>1671438.8965203124</v>
      </c>
      <c r="CG285" s="6">
        <f t="shared" si="359"/>
        <v>2611010.7171439198</v>
      </c>
      <c r="CH285" s="6">
        <f t="shared" si="359"/>
        <v>1709049.7547399243</v>
      </c>
      <c r="CI285" s="6">
        <f t="shared" si="359"/>
        <v>6051746.6415326614</v>
      </c>
      <c r="CJ285" s="6">
        <f t="shared" si="359"/>
        <v>8734170.8883847184</v>
      </c>
      <c r="CK285" s="6">
        <f t="shared" si="359"/>
        <v>46464717.572242111</v>
      </c>
      <c r="CL285" s="6">
        <f t="shared" si="359"/>
        <v>11855239.797279915</v>
      </c>
      <c r="CM285" s="6">
        <f t="shared" si="359"/>
        <v>7682886.8872792516</v>
      </c>
      <c r="CN285" s="6">
        <f t="shared" si="359"/>
        <v>247736092.00103551</v>
      </c>
      <c r="CO285" s="6">
        <f t="shared" si="359"/>
        <v>119756750.3163064</v>
      </c>
      <c r="CP285" s="6">
        <f t="shared" si="359"/>
        <v>9891827.6843469981</v>
      </c>
      <c r="CQ285" s="6">
        <f t="shared" si="359"/>
        <v>8405934.5473061111</v>
      </c>
      <c r="CR285" s="6">
        <f t="shared" si="359"/>
        <v>2500851.7054684265</v>
      </c>
      <c r="CS285" s="6">
        <f t="shared" si="359"/>
        <v>3561415.9442608636</v>
      </c>
      <c r="CT285" s="6">
        <f t="shared" si="359"/>
        <v>1735690.96132993</v>
      </c>
      <c r="CU285" s="6">
        <f t="shared" si="359"/>
        <v>3450641.1131518004</v>
      </c>
      <c r="CV285" s="6">
        <f t="shared" si="359"/>
        <v>777050.98377074837</v>
      </c>
      <c r="CW285" s="6">
        <f t="shared" si="359"/>
        <v>2566333.8557360703</v>
      </c>
      <c r="CX285" s="6">
        <f t="shared" si="359"/>
        <v>4359617.4770858632</v>
      </c>
      <c r="CY285" s="6">
        <f t="shared" si="359"/>
        <v>828308.27499235468</v>
      </c>
      <c r="CZ285" s="6">
        <f t="shared" si="359"/>
        <v>16815508.92955792</v>
      </c>
      <c r="DA285" s="6">
        <f t="shared" si="359"/>
        <v>2526720.309875295</v>
      </c>
      <c r="DB285" s="6">
        <f t="shared" si="359"/>
        <v>3240371.011972459</v>
      </c>
      <c r="DC285" s="6">
        <f t="shared" si="359"/>
        <v>2157488.0175611298</v>
      </c>
      <c r="DD285" s="6">
        <f t="shared" si="359"/>
        <v>2257325.0376362125</v>
      </c>
      <c r="DE285" s="6">
        <f t="shared" si="359"/>
        <v>3916799.1995458268</v>
      </c>
      <c r="DF285" s="6">
        <f t="shared" si="359"/>
        <v>170954637.48271418</v>
      </c>
      <c r="DG285" s="6">
        <f t="shared" si="359"/>
        <v>1416102.7320002259</v>
      </c>
      <c r="DH285" s="6">
        <f t="shared" si="359"/>
        <v>16279414.691345686</v>
      </c>
      <c r="DI285" s="6">
        <f t="shared" si="359"/>
        <v>21593289.729994915</v>
      </c>
      <c r="DJ285" s="6">
        <f t="shared" si="359"/>
        <v>5794946.178655725</v>
      </c>
      <c r="DK285" s="6">
        <f t="shared" si="359"/>
        <v>4326506.7249126909</v>
      </c>
      <c r="DL285" s="6">
        <f t="shared" si="359"/>
        <v>48527233.847069278</v>
      </c>
      <c r="DM285" s="6">
        <f t="shared" si="359"/>
        <v>3275621.4092598404</v>
      </c>
      <c r="DN285" s="6">
        <f t="shared" si="359"/>
        <v>12106590.737924287</v>
      </c>
      <c r="DO285" s="6">
        <f t="shared" si="359"/>
        <v>27444386.378500808</v>
      </c>
      <c r="DP285" s="6">
        <f t="shared" si="359"/>
        <v>2656672.63732378</v>
      </c>
      <c r="DQ285" s="6">
        <f t="shared" si="359"/>
        <v>6866344.662331</v>
      </c>
      <c r="DR285" s="6">
        <f t="shared" si="359"/>
        <v>12702121.052160449</v>
      </c>
      <c r="DS285" s="6">
        <f t="shared" si="359"/>
        <v>7078831.0432961592</v>
      </c>
      <c r="DT285" s="6">
        <f t="shared" si="359"/>
        <v>2365955.7607982568</v>
      </c>
      <c r="DU285" s="6">
        <f t="shared" si="359"/>
        <v>3716896.4992907383</v>
      </c>
      <c r="DV285" s="6">
        <f t="shared" si="359"/>
        <v>2682810.7367557832</v>
      </c>
      <c r="DW285" s="6">
        <f t="shared" si="359"/>
        <v>3474057.2793586967</v>
      </c>
      <c r="DX285" s="6">
        <f t="shared" si="359"/>
        <v>2563365.9517641598</v>
      </c>
      <c r="DY285" s="6">
        <f t="shared" si="359"/>
        <v>3704132.3683353015</v>
      </c>
      <c r="DZ285" s="6">
        <f t="shared" si="359"/>
        <v>7408625.3850558847</v>
      </c>
      <c r="EA285" s="6">
        <f t="shared" ref="EA285:FX285" si="360">EA272+EA282</f>
        <v>5773862.7351586698</v>
      </c>
      <c r="EB285" s="6">
        <f t="shared" si="360"/>
        <v>5207110.3117087986</v>
      </c>
      <c r="EC285" s="6">
        <f t="shared" si="360"/>
        <v>3149769.1635553353</v>
      </c>
      <c r="ED285" s="6">
        <f t="shared" si="360"/>
        <v>17314098.318994522</v>
      </c>
      <c r="EE285" s="6">
        <f t="shared" si="360"/>
        <v>2468102.8718714109</v>
      </c>
      <c r="EF285" s="6">
        <f t="shared" si="360"/>
        <v>12416676.660722863</v>
      </c>
      <c r="EG285" s="6">
        <f t="shared" si="360"/>
        <v>2963567.3085330417</v>
      </c>
      <c r="EH285" s="6">
        <f t="shared" si="360"/>
        <v>2654845.6222302895</v>
      </c>
      <c r="EI285" s="6">
        <f t="shared" si="360"/>
        <v>134730396.22179115</v>
      </c>
      <c r="EJ285" s="6">
        <f t="shared" si="360"/>
        <v>79662097.226655409</v>
      </c>
      <c r="EK285" s="6">
        <f t="shared" si="360"/>
        <v>5966626.7996215364</v>
      </c>
      <c r="EL285" s="6">
        <f t="shared" si="360"/>
        <v>4140015.8757188306</v>
      </c>
      <c r="EM285" s="6">
        <f t="shared" si="360"/>
        <v>4022941.4900448113</v>
      </c>
      <c r="EN285" s="6">
        <f t="shared" si="360"/>
        <v>9258738.1272259578</v>
      </c>
      <c r="EO285" s="6">
        <f t="shared" si="360"/>
        <v>3583898.8548858305</v>
      </c>
      <c r="EP285" s="6">
        <f t="shared" si="360"/>
        <v>4042644.8024953413</v>
      </c>
      <c r="EQ285" s="6">
        <f t="shared" si="360"/>
        <v>22175983.701207828</v>
      </c>
      <c r="ER285" s="6">
        <f t="shared" si="360"/>
        <v>3590219.7623893088</v>
      </c>
      <c r="ES285" s="6">
        <f t="shared" si="360"/>
        <v>2207836.9678232055</v>
      </c>
      <c r="ET285" s="6">
        <f t="shared" si="360"/>
        <v>3197456.8150419262</v>
      </c>
      <c r="EU285" s="6">
        <f t="shared" si="360"/>
        <v>5758409.0350983711</v>
      </c>
      <c r="EV285" s="6">
        <f t="shared" si="360"/>
        <v>1371156.5557970284</v>
      </c>
      <c r="EW285" s="6">
        <f t="shared" si="360"/>
        <v>9749232.7275231443</v>
      </c>
      <c r="EX285" s="6">
        <f t="shared" si="360"/>
        <v>2789614.4019124834</v>
      </c>
      <c r="EY285" s="6">
        <f t="shared" si="360"/>
        <v>6596570.8844758617</v>
      </c>
      <c r="EZ285" s="6">
        <f t="shared" si="360"/>
        <v>2078236.0197995501</v>
      </c>
      <c r="FA285" s="6">
        <f t="shared" si="360"/>
        <v>29302931.617518459</v>
      </c>
      <c r="FB285" s="6">
        <f t="shared" si="360"/>
        <v>4404841.9915360007</v>
      </c>
      <c r="FC285" s="6">
        <f t="shared" si="360"/>
        <v>17608951.82099884</v>
      </c>
      <c r="FD285" s="6">
        <f t="shared" si="360"/>
        <v>3749574.5712406011</v>
      </c>
      <c r="FE285" s="6">
        <f t="shared" si="360"/>
        <v>1636181.6161715582</v>
      </c>
      <c r="FF285" s="6">
        <f t="shared" si="360"/>
        <v>2761383.3368809908</v>
      </c>
      <c r="FG285" s="6">
        <f t="shared" si="360"/>
        <v>1920534.5789335805</v>
      </c>
      <c r="FH285" s="6">
        <f t="shared" si="360"/>
        <v>1459143.6905473073</v>
      </c>
      <c r="FI285" s="6">
        <f t="shared" si="360"/>
        <v>15330558.985527521</v>
      </c>
      <c r="FJ285" s="6">
        <f t="shared" si="360"/>
        <v>15941137.165256502</v>
      </c>
      <c r="FK285" s="6">
        <f t="shared" si="360"/>
        <v>19960267.825200025</v>
      </c>
      <c r="FL285" s="6">
        <f t="shared" si="360"/>
        <v>58162305.44035314</v>
      </c>
      <c r="FM285" s="6">
        <f t="shared" si="360"/>
        <v>30178641.347678717</v>
      </c>
      <c r="FN285" s="6">
        <f t="shared" si="360"/>
        <v>177783843.20833099</v>
      </c>
      <c r="FO285" s="6">
        <f t="shared" si="360"/>
        <v>11068304.869199999</v>
      </c>
      <c r="FP285" s="6">
        <f t="shared" si="360"/>
        <v>22148400.304207999</v>
      </c>
      <c r="FQ285" s="6">
        <f t="shared" si="360"/>
        <v>7948373.4045663457</v>
      </c>
      <c r="FR285" s="6">
        <f t="shared" si="360"/>
        <v>2395982.2835458498</v>
      </c>
      <c r="FS285" s="6">
        <f t="shared" si="360"/>
        <v>3098458.3180920002</v>
      </c>
      <c r="FT285" s="13">
        <f t="shared" si="360"/>
        <v>1425825.5658800001</v>
      </c>
      <c r="FU285" s="6">
        <f t="shared" si="360"/>
        <v>7685887.6960607646</v>
      </c>
      <c r="FV285" s="6">
        <f t="shared" si="360"/>
        <v>6316855.5688345367</v>
      </c>
      <c r="FW285" s="6">
        <f t="shared" si="360"/>
        <v>2597168.2542107417</v>
      </c>
      <c r="FX285" s="6">
        <f t="shared" si="360"/>
        <v>1057683.2399071334</v>
      </c>
      <c r="FY285" s="6">
        <f>FY274+FY283</f>
        <v>0</v>
      </c>
      <c r="FZ285" s="148">
        <f>SUM(C285:FX285)</f>
        <v>7227343518.7599964</v>
      </c>
      <c r="GA285" s="149"/>
      <c r="GB285" s="149">
        <f>FZ285-GA285</f>
        <v>7227343518.7599964</v>
      </c>
      <c r="GC285" s="13"/>
      <c r="GD285" s="48"/>
      <c r="GE285" s="4"/>
      <c r="GF285" s="6"/>
      <c r="GG285" s="4"/>
      <c r="GH285" s="48"/>
      <c r="GI285" s="48"/>
      <c r="GJ285" s="48"/>
      <c r="GK285" s="48"/>
      <c r="GL285" s="48"/>
      <c r="GM285" s="48"/>
    </row>
    <row r="286" spans="1:195" x14ac:dyDescent="0.25">
      <c r="A286" s="2" t="s">
        <v>667</v>
      </c>
      <c r="B286" s="13" t="s">
        <v>668</v>
      </c>
      <c r="C286" s="6">
        <f t="shared" ref="C286:BN287" si="361">C273</f>
        <v>21564202.229599997</v>
      </c>
      <c r="D286" s="6">
        <f t="shared" si="361"/>
        <v>84330798.461999997</v>
      </c>
      <c r="E286" s="6">
        <f t="shared" si="361"/>
        <v>21629164.872975998</v>
      </c>
      <c r="F286" s="6">
        <f t="shared" si="361"/>
        <v>50196246.226470001</v>
      </c>
      <c r="G286" s="6">
        <f t="shared" si="361"/>
        <v>5418874.0171449995</v>
      </c>
      <c r="H286" s="6">
        <f t="shared" si="361"/>
        <v>2889281.6910000001</v>
      </c>
      <c r="I286" s="6">
        <f t="shared" si="361"/>
        <v>23074284.024</v>
      </c>
      <c r="J286" s="6">
        <f t="shared" si="361"/>
        <v>4002495.1740000001</v>
      </c>
      <c r="K286" s="6">
        <f t="shared" si="361"/>
        <v>1127004.9750000001</v>
      </c>
      <c r="L286" s="6">
        <f t="shared" si="361"/>
        <v>14171586.612470001</v>
      </c>
      <c r="M286" s="6">
        <f t="shared" si="361"/>
        <v>5013671.9699729998</v>
      </c>
      <c r="N286" s="6">
        <f t="shared" si="361"/>
        <v>135072788.37775201</v>
      </c>
      <c r="O286" s="6">
        <f t="shared" si="361"/>
        <v>50790609.020367004</v>
      </c>
      <c r="P286" s="6">
        <f t="shared" si="361"/>
        <v>1291660.8030000001</v>
      </c>
      <c r="Q286" s="6">
        <f t="shared" si="361"/>
        <v>83875936.15053001</v>
      </c>
      <c r="R286" s="6">
        <f t="shared" si="361"/>
        <v>1701563.1237899999</v>
      </c>
      <c r="S286" s="6">
        <f t="shared" si="361"/>
        <v>6896745.6272399994</v>
      </c>
      <c r="T286" s="6">
        <f t="shared" si="361"/>
        <v>524399.34944299993</v>
      </c>
      <c r="U286" s="6">
        <f t="shared" si="361"/>
        <v>360398.88833399996</v>
      </c>
      <c r="V286" s="6">
        <f t="shared" si="361"/>
        <v>820589.022</v>
      </c>
      <c r="W286" s="6">
        <f t="shared" si="361"/>
        <v>200296.44899999999</v>
      </c>
      <c r="X286" s="6">
        <f t="shared" si="361"/>
        <v>163147.88999200001</v>
      </c>
      <c r="Y286" s="6">
        <f t="shared" si="361"/>
        <v>1291439.40359</v>
      </c>
      <c r="Z286" s="6">
        <f t="shared" si="361"/>
        <v>456209.05024499993</v>
      </c>
      <c r="AA286" s="6">
        <f t="shared" si="361"/>
        <v>107152144.98406</v>
      </c>
      <c r="AB286" s="6">
        <f t="shared" si="361"/>
        <v>183777760.107777</v>
      </c>
      <c r="AC286" s="6">
        <f t="shared" si="361"/>
        <v>3708339.8669960001</v>
      </c>
      <c r="AD286" s="6">
        <f t="shared" si="361"/>
        <v>4141659.636926</v>
      </c>
      <c r="AE286" s="6">
        <f t="shared" si="361"/>
        <v>350807.45147600002</v>
      </c>
      <c r="AF286" s="6">
        <f t="shared" si="361"/>
        <v>576855.31027999998</v>
      </c>
      <c r="AG286" s="6">
        <f t="shared" si="361"/>
        <v>4086173.1866899999</v>
      </c>
      <c r="AH286" s="6">
        <f t="shared" si="361"/>
        <v>568563.49591800012</v>
      </c>
      <c r="AI286" s="6">
        <f t="shared" si="361"/>
        <v>244485.70199999999</v>
      </c>
      <c r="AJ286" s="6">
        <f t="shared" si="361"/>
        <v>537245.64062399999</v>
      </c>
      <c r="AK286" s="6">
        <f t="shared" si="361"/>
        <v>917881.73576000019</v>
      </c>
      <c r="AL286" s="6">
        <f t="shared" si="361"/>
        <v>1993740.588</v>
      </c>
      <c r="AM286" s="6">
        <f t="shared" si="361"/>
        <v>849068.44620900007</v>
      </c>
      <c r="AN286" s="6">
        <f t="shared" si="361"/>
        <v>2467072.8890869999</v>
      </c>
      <c r="AO286" s="6">
        <f t="shared" si="361"/>
        <v>8558611.0567680001</v>
      </c>
      <c r="AP286" s="6">
        <f t="shared" si="361"/>
        <v>540485872.47055805</v>
      </c>
      <c r="AQ286" s="6">
        <f t="shared" si="361"/>
        <v>1923917.633801</v>
      </c>
      <c r="AR286" s="6">
        <f t="shared" si="361"/>
        <v>188704842.65184</v>
      </c>
      <c r="AS286" s="6">
        <f t="shared" si="361"/>
        <v>37384219.740099996</v>
      </c>
      <c r="AT286" s="6">
        <f t="shared" si="361"/>
        <v>6677284.7267119996</v>
      </c>
      <c r="AU286" s="6">
        <f t="shared" si="361"/>
        <v>902967.99606000003</v>
      </c>
      <c r="AV286" s="6">
        <f t="shared" si="361"/>
        <v>598395.79046100006</v>
      </c>
      <c r="AW286" s="6">
        <f t="shared" si="361"/>
        <v>533561.10878000001</v>
      </c>
      <c r="AX286" s="6">
        <f t="shared" si="361"/>
        <v>321671.23484599992</v>
      </c>
      <c r="AY286" s="6">
        <f t="shared" si="361"/>
        <v>1223024.8319999999</v>
      </c>
      <c r="AZ286" s="6">
        <f t="shared" si="361"/>
        <v>11356277.355719998</v>
      </c>
      <c r="BA286" s="6">
        <f t="shared" si="361"/>
        <v>10128565.979747998</v>
      </c>
      <c r="BB286" s="6">
        <f t="shared" si="361"/>
        <v>3523585.125984</v>
      </c>
      <c r="BC286" s="6">
        <f t="shared" si="361"/>
        <v>62110392.478209004</v>
      </c>
      <c r="BD286" s="6">
        <f t="shared" si="361"/>
        <v>11275536.879000001</v>
      </c>
      <c r="BE286" s="6">
        <f t="shared" si="361"/>
        <v>3024007.724928</v>
      </c>
      <c r="BF286" s="6">
        <f t="shared" si="361"/>
        <v>50784408.228936002</v>
      </c>
      <c r="BG286" s="6">
        <f t="shared" si="361"/>
        <v>1017461.628</v>
      </c>
      <c r="BH286" s="6">
        <f t="shared" si="361"/>
        <v>1102057.45627</v>
      </c>
      <c r="BI286" s="6">
        <f t="shared" si="361"/>
        <v>310986.20343599998</v>
      </c>
      <c r="BJ286" s="6">
        <f t="shared" si="361"/>
        <v>14096801.327808</v>
      </c>
      <c r="BK286" s="6">
        <f t="shared" si="361"/>
        <v>26884128.756806999</v>
      </c>
      <c r="BL286" s="6">
        <f t="shared" si="361"/>
        <v>170474.193</v>
      </c>
      <c r="BM286" s="6">
        <f t="shared" si="361"/>
        <v>570403.66899999999</v>
      </c>
      <c r="BN286" s="6">
        <f t="shared" si="361"/>
        <v>7287222.2129999995</v>
      </c>
      <c r="BO286" s="6">
        <f t="shared" ref="BO286:DZ287" si="362">BO273</f>
        <v>2395695.7637859997</v>
      </c>
      <c r="BP286" s="6">
        <f t="shared" si="362"/>
        <v>1454576.6368080003</v>
      </c>
      <c r="BQ286" s="6">
        <f t="shared" si="362"/>
        <v>25145861.220890999</v>
      </c>
      <c r="BR286" s="6">
        <f t="shared" si="362"/>
        <v>3891387.6352000004</v>
      </c>
      <c r="BS286" s="6">
        <f t="shared" si="362"/>
        <v>1573010.565399</v>
      </c>
      <c r="BT286" s="6">
        <f t="shared" si="362"/>
        <v>1576271.2839250001</v>
      </c>
      <c r="BU286" s="6">
        <f t="shared" si="362"/>
        <v>1621993.1883750001</v>
      </c>
      <c r="BV286" s="6">
        <f t="shared" si="362"/>
        <v>8248439.7810000004</v>
      </c>
      <c r="BW286" s="6">
        <f t="shared" si="362"/>
        <v>10372233.502499999</v>
      </c>
      <c r="BX286" s="6">
        <f t="shared" si="362"/>
        <v>925551.02755499992</v>
      </c>
      <c r="BY286" s="6">
        <f t="shared" si="362"/>
        <v>2325300.6390269999</v>
      </c>
      <c r="BZ286" s="6">
        <f t="shared" si="362"/>
        <v>843598.55694400007</v>
      </c>
      <c r="CA286" s="6">
        <f t="shared" si="362"/>
        <v>2460459.4264800004</v>
      </c>
      <c r="CB286" s="6">
        <f t="shared" si="362"/>
        <v>285640448.53627998</v>
      </c>
      <c r="CC286" s="6">
        <f t="shared" si="362"/>
        <v>499169.59986999998</v>
      </c>
      <c r="CD286" s="6">
        <f t="shared" si="362"/>
        <v>349714.63967999996</v>
      </c>
      <c r="CE286" s="6">
        <f t="shared" si="362"/>
        <v>923112.23399999994</v>
      </c>
      <c r="CF286" s="6">
        <f t="shared" si="362"/>
        <v>710726.96138500003</v>
      </c>
      <c r="CG286" s="6">
        <f t="shared" si="362"/>
        <v>648998.973</v>
      </c>
      <c r="CH286" s="6">
        <f t="shared" si="362"/>
        <v>443670.27172799996</v>
      </c>
      <c r="CI286" s="6">
        <f t="shared" si="362"/>
        <v>2544266.0255999998</v>
      </c>
      <c r="CJ286" s="6">
        <f t="shared" si="362"/>
        <v>6104353.9509330001</v>
      </c>
      <c r="CK286" s="6">
        <f t="shared" si="362"/>
        <v>9454385.2256000005</v>
      </c>
      <c r="CL286" s="6">
        <f t="shared" si="362"/>
        <v>1929078.0008369996</v>
      </c>
      <c r="CM286" s="6">
        <f t="shared" si="362"/>
        <v>604975.76272200001</v>
      </c>
      <c r="CN286" s="6">
        <f t="shared" si="362"/>
        <v>102924001.08</v>
      </c>
      <c r="CO286" s="6">
        <f t="shared" si="362"/>
        <v>55142208.397639997</v>
      </c>
      <c r="CP286" s="6">
        <f t="shared" si="362"/>
        <v>9191820.5143469982</v>
      </c>
      <c r="CQ286" s="6">
        <f t="shared" si="362"/>
        <v>1667928.7139369999</v>
      </c>
      <c r="CR286" s="6">
        <f t="shared" si="362"/>
        <v>171071.14247999998</v>
      </c>
      <c r="CS286" s="6">
        <f t="shared" si="362"/>
        <v>1089346.7244260001</v>
      </c>
      <c r="CT286" s="6">
        <f t="shared" si="362"/>
        <v>339691.88027999998</v>
      </c>
      <c r="CU286" s="6">
        <f t="shared" si="362"/>
        <v>349804.85046399996</v>
      </c>
      <c r="CV286" s="6">
        <f t="shared" si="362"/>
        <v>206077.22433299999</v>
      </c>
      <c r="CW286" s="6">
        <f t="shared" si="362"/>
        <v>1290194.2774069998</v>
      </c>
      <c r="CX286" s="6">
        <f t="shared" si="362"/>
        <v>1711900.0722560002</v>
      </c>
      <c r="CY286" s="6">
        <f t="shared" si="362"/>
        <v>172096.48800000001</v>
      </c>
      <c r="CZ286" s="6">
        <f t="shared" si="362"/>
        <v>5696975.6193209998</v>
      </c>
      <c r="DA286" s="6">
        <f t="shared" si="362"/>
        <v>1128547.2150000001</v>
      </c>
      <c r="DB286" s="6">
        <f t="shared" si="362"/>
        <v>656273.39399999997</v>
      </c>
      <c r="DC286" s="6">
        <f t="shared" si="362"/>
        <v>1093059.431202</v>
      </c>
      <c r="DD286" s="6">
        <f t="shared" si="362"/>
        <v>1256505.1874900002</v>
      </c>
      <c r="DE286" s="6">
        <f t="shared" si="362"/>
        <v>3242020.7038500002</v>
      </c>
      <c r="DF286" s="6">
        <f t="shared" si="362"/>
        <v>46955443.024080001</v>
      </c>
      <c r="DG286" s="6">
        <f t="shared" si="362"/>
        <v>994558.35673100001</v>
      </c>
      <c r="DH286" s="6">
        <f t="shared" si="362"/>
        <v>8513795.7825520001</v>
      </c>
      <c r="DI286" s="6">
        <f t="shared" si="362"/>
        <v>11341902.749119999</v>
      </c>
      <c r="DJ286" s="6">
        <f t="shared" si="362"/>
        <v>1243787.449581</v>
      </c>
      <c r="DK286" s="6">
        <f t="shared" si="362"/>
        <v>791037.71312799992</v>
      </c>
      <c r="DL286" s="6">
        <f t="shared" si="362"/>
        <v>12499144.006668</v>
      </c>
      <c r="DM286" s="6">
        <f t="shared" si="362"/>
        <v>750283.83539999998</v>
      </c>
      <c r="DN286" s="6">
        <f t="shared" si="362"/>
        <v>6689928.591</v>
      </c>
      <c r="DO286" s="6">
        <f t="shared" si="362"/>
        <v>7971038.2800000003</v>
      </c>
      <c r="DP286" s="6">
        <f t="shared" si="362"/>
        <v>559689.04799999995</v>
      </c>
      <c r="DQ286" s="6">
        <f t="shared" si="362"/>
        <v>6530402.1323309997</v>
      </c>
      <c r="DR286" s="6">
        <f t="shared" si="362"/>
        <v>1814346.0590580001</v>
      </c>
      <c r="DS286" s="6">
        <f t="shared" si="362"/>
        <v>976344.29580800002</v>
      </c>
      <c r="DT286" s="6">
        <f t="shared" si="362"/>
        <v>229923.65345099999</v>
      </c>
      <c r="DU286" s="6">
        <f t="shared" si="362"/>
        <v>693914.33699999994</v>
      </c>
      <c r="DV286" s="6">
        <f t="shared" si="362"/>
        <v>204866.52299999999</v>
      </c>
      <c r="DW286" s="6">
        <f t="shared" si="362"/>
        <v>414407.46618399996</v>
      </c>
      <c r="DX286" s="6">
        <f t="shared" si="362"/>
        <v>1205979.723553</v>
      </c>
      <c r="DY286" s="6">
        <f t="shared" si="362"/>
        <v>1437386.5580800001</v>
      </c>
      <c r="DZ286" s="6">
        <f t="shared" si="362"/>
        <v>2813131.0870960001</v>
      </c>
      <c r="EA286" s="6">
        <f t="shared" ref="EA286:FX287" si="363">EA273</f>
        <v>3999406.063786</v>
      </c>
      <c r="EB286" s="6">
        <f t="shared" si="363"/>
        <v>2174627.25</v>
      </c>
      <c r="EC286" s="6">
        <f t="shared" si="363"/>
        <v>926875.44293399993</v>
      </c>
      <c r="ED286" s="6">
        <f t="shared" si="363"/>
        <v>14282820.59216</v>
      </c>
      <c r="EE286" s="6">
        <f t="shared" si="363"/>
        <v>442537.31699999998</v>
      </c>
      <c r="EF286" s="6">
        <f t="shared" si="363"/>
        <v>1732188.8099449999</v>
      </c>
      <c r="EG286" s="6">
        <f t="shared" si="363"/>
        <v>652584.32444</v>
      </c>
      <c r="EH286" s="6">
        <f t="shared" si="363"/>
        <v>337023.80394900002</v>
      </c>
      <c r="EI286" s="6">
        <f t="shared" si="363"/>
        <v>29315362.509</v>
      </c>
      <c r="EJ286" s="6">
        <f t="shared" si="363"/>
        <v>20924986.607999999</v>
      </c>
      <c r="EK286" s="6">
        <f t="shared" si="363"/>
        <v>3428088.8884070003</v>
      </c>
      <c r="EL286" s="6">
        <f t="shared" si="363"/>
        <v>643918.07041200006</v>
      </c>
      <c r="EM286" s="6">
        <f t="shared" si="363"/>
        <v>1546138.779264</v>
      </c>
      <c r="EN286" s="6">
        <f t="shared" si="363"/>
        <v>1629529.6769999999</v>
      </c>
      <c r="EO286" s="6">
        <f t="shared" si="363"/>
        <v>1053133.8389999999</v>
      </c>
      <c r="EP286" s="6">
        <f t="shared" si="363"/>
        <v>2609958.975786</v>
      </c>
      <c r="EQ286" s="6">
        <f t="shared" si="363"/>
        <v>9263770.4870489985</v>
      </c>
      <c r="ER286" s="6">
        <f t="shared" si="363"/>
        <v>1871939.539572</v>
      </c>
      <c r="ES286" s="6">
        <f t="shared" si="363"/>
        <v>552490.36706800002</v>
      </c>
      <c r="ET286" s="6">
        <f t="shared" si="363"/>
        <v>630822.49199999997</v>
      </c>
      <c r="EU286" s="6">
        <f t="shared" si="363"/>
        <v>961373.04299999995</v>
      </c>
      <c r="EV286" s="6">
        <f t="shared" si="363"/>
        <v>510193.77449999994</v>
      </c>
      <c r="EW286" s="6">
        <f t="shared" si="363"/>
        <v>5140983.2677380005</v>
      </c>
      <c r="EX286" s="6">
        <f t="shared" si="363"/>
        <v>175260.84686000002</v>
      </c>
      <c r="EY286" s="6">
        <f t="shared" si="363"/>
        <v>898759.63800000004</v>
      </c>
      <c r="EZ286" s="6">
        <f t="shared" si="363"/>
        <v>583987.04994399997</v>
      </c>
      <c r="FA286" s="6">
        <f t="shared" si="363"/>
        <v>24428024.822354</v>
      </c>
      <c r="FB286" s="6">
        <f t="shared" si="363"/>
        <v>3992732.4015360009</v>
      </c>
      <c r="FC286" s="6">
        <f t="shared" si="363"/>
        <v>7060017.1851000004</v>
      </c>
      <c r="FD286" s="6">
        <f t="shared" si="363"/>
        <v>1049618.2828139998</v>
      </c>
      <c r="FE286" s="6">
        <f t="shared" si="363"/>
        <v>487072.26860099996</v>
      </c>
      <c r="FF286" s="6">
        <f t="shared" si="363"/>
        <v>524985.30000000005</v>
      </c>
      <c r="FG286" s="6">
        <f t="shared" si="363"/>
        <v>346252.58999999997</v>
      </c>
      <c r="FH286" s="6">
        <f t="shared" si="363"/>
        <v>913994.62875199993</v>
      </c>
      <c r="FI286" s="6">
        <f t="shared" si="363"/>
        <v>9999771.3389999997</v>
      </c>
      <c r="FJ286" s="6">
        <f t="shared" si="363"/>
        <v>15325789.14769</v>
      </c>
      <c r="FK286" s="6">
        <f t="shared" si="363"/>
        <v>17411957.60193</v>
      </c>
      <c r="FL286" s="6">
        <f t="shared" si="363"/>
        <v>47210859.369000003</v>
      </c>
      <c r="FM286" s="6">
        <f t="shared" si="363"/>
        <v>12360035.922696</v>
      </c>
      <c r="FN286" s="6">
        <f t="shared" si="363"/>
        <v>61093542.491999999</v>
      </c>
      <c r="FO286" s="6">
        <f t="shared" si="363"/>
        <v>10426083.439199999</v>
      </c>
      <c r="FP286" s="6">
        <f t="shared" si="363"/>
        <v>21222623.104208</v>
      </c>
      <c r="FQ286" s="6">
        <f t="shared" si="363"/>
        <v>3485559.40368</v>
      </c>
      <c r="FR286" s="6">
        <f t="shared" si="363"/>
        <v>1231519.5760049999</v>
      </c>
      <c r="FS286" s="6">
        <f t="shared" si="363"/>
        <v>2970829.2780920002</v>
      </c>
      <c r="FT286" s="13">
        <f t="shared" si="363"/>
        <v>1330482.45588</v>
      </c>
      <c r="FU286" s="6">
        <f t="shared" si="363"/>
        <v>2089481.209245</v>
      </c>
      <c r="FV286" s="6">
        <f t="shared" si="363"/>
        <v>1543913.8112320001</v>
      </c>
      <c r="FW286" s="6">
        <f t="shared" si="363"/>
        <v>397400.48357400001</v>
      </c>
      <c r="FX286" s="6">
        <f t="shared" si="363"/>
        <v>343386.55515000003</v>
      </c>
      <c r="FY286" s="6">
        <f>FY275</f>
        <v>0</v>
      </c>
      <c r="FZ286" s="148">
        <f>SUM(C286:FX286)</f>
        <v>2847374678.0358248</v>
      </c>
      <c r="GA286" s="149">
        <v>2847374678.0599999</v>
      </c>
      <c r="GB286" s="149">
        <f>FZ286-GA286</f>
        <v>-2.4175167083740234E-2</v>
      </c>
      <c r="GC286" s="13"/>
      <c r="GD286" s="48"/>
      <c r="GE286" s="4"/>
      <c r="GF286" s="6"/>
      <c r="GG286" s="4"/>
      <c r="GH286" s="48"/>
      <c r="GI286" s="48"/>
      <c r="GJ286" s="48"/>
      <c r="GK286" s="48"/>
      <c r="GL286" s="48"/>
      <c r="GM286" s="48"/>
    </row>
    <row r="287" spans="1:195" x14ac:dyDescent="0.25">
      <c r="A287" s="2" t="s">
        <v>669</v>
      </c>
      <c r="B287" s="13" t="s">
        <v>670</v>
      </c>
      <c r="C287" s="6">
        <f t="shared" si="361"/>
        <v>1566175.82</v>
      </c>
      <c r="D287" s="6">
        <f t="shared" si="361"/>
        <v>5582763.0700000003</v>
      </c>
      <c r="E287" s="6">
        <f t="shared" si="361"/>
        <v>1600694.34</v>
      </c>
      <c r="F287" s="6">
        <f t="shared" si="361"/>
        <v>3004575.61</v>
      </c>
      <c r="G287" s="6">
        <f t="shared" si="361"/>
        <v>287984.68</v>
      </c>
      <c r="H287" s="6">
        <f t="shared" si="361"/>
        <v>223266.16</v>
      </c>
      <c r="I287" s="6">
        <f t="shared" si="361"/>
        <v>1452025.08</v>
      </c>
      <c r="J287" s="6">
        <f t="shared" si="361"/>
        <v>506300.5</v>
      </c>
      <c r="K287" s="6">
        <f t="shared" si="361"/>
        <v>119354.04</v>
      </c>
      <c r="L287" s="6">
        <f t="shared" si="361"/>
        <v>933925.58</v>
      </c>
      <c r="M287" s="6">
        <f t="shared" si="361"/>
        <v>330781.03000000003</v>
      </c>
      <c r="N287" s="6">
        <f t="shared" si="361"/>
        <v>10101071.029999999</v>
      </c>
      <c r="O287" s="6">
        <f t="shared" si="361"/>
        <v>3389254.78</v>
      </c>
      <c r="P287" s="6">
        <f t="shared" si="361"/>
        <v>75974.91</v>
      </c>
      <c r="Q287" s="6">
        <f t="shared" si="361"/>
        <v>5035821.2699999996</v>
      </c>
      <c r="R287" s="6">
        <f t="shared" si="361"/>
        <v>127684.04</v>
      </c>
      <c r="S287" s="6">
        <f t="shared" si="361"/>
        <v>575759.32999999996</v>
      </c>
      <c r="T287" s="6">
        <f t="shared" si="361"/>
        <v>68131.87</v>
      </c>
      <c r="U287" s="6">
        <f t="shared" si="361"/>
        <v>40051.4</v>
      </c>
      <c r="V287" s="6">
        <f t="shared" si="361"/>
        <v>94255.7</v>
      </c>
      <c r="W287" s="6">
        <f t="shared" si="361"/>
        <v>22526.81</v>
      </c>
      <c r="X287" s="6">
        <f t="shared" si="361"/>
        <v>19024.060000000001</v>
      </c>
      <c r="Y287" s="6">
        <f t="shared" si="361"/>
        <v>114462.77</v>
      </c>
      <c r="Z287" s="6">
        <f t="shared" si="361"/>
        <v>17778.060000000001</v>
      </c>
      <c r="AA287" s="6">
        <f t="shared" si="361"/>
        <v>5455740.75</v>
      </c>
      <c r="AB287" s="6">
        <f t="shared" si="361"/>
        <v>11331521.210000001</v>
      </c>
      <c r="AC287" s="6">
        <f t="shared" si="361"/>
        <v>372537.84</v>
      </c>
      <c r="AD287" s="6">
        <f t="shared" si="361"/>
        <v>485584.79</v>
      </c>
      <c r="AE287" s="6">
        <f t="shared" si="361"/>
        <v>37075.4</v>
      </c>
      <c r="AF287" s="6">
        <f t="shared" si="361"/>
        <v>64278.53</v>
      </c>
      <c r="AG287" s="6">
        <f t="shared" si="361"/>
        <v>353591.59</v>
      </c>
      <c r="AH287" s="6">
        <f t="shared" si="361"/>
        <v>147345.20000000001</v>
      </c>
      <c r="AI287" s="6">
        <f t="shared" si="361"/>
        <v>50339.06</v>
      </c>
      <c r="AJ287" s="6">
        <f t="shared" si="361"/>
        <v>116387.35</v>
      </c>
      <c r="AK287" s="6">
        <f t="shared" si="361"/>
        <v>8412.2199999999993</v>
      </c>
      <c r="AL287" s="6">
        <f t="shared" si="361"/>
        <v>126231.03</v>
      </c>
      <c r="AM287" s="6">
        <f t="shared" si="361"/>
        <v>78230.02</v>
      </c>
      <c r="AN287" s="6">
        <f t="shared" si="361"/>
        <v>356483.53</v>
      </c>
      <c r="AO287" s="6">
        <f t="shared" si="361"/>
        <v>1347013.97</v>
      </c>
      <c r="AP287" s="6">
        <f t="shared" si="361"/>
        <v>29216181.890000001</v>
      </c>
      <c r="AQ287" s="6">
        <f t="shared" si="361"/>
        <v>111243.11</v>
      </c>
      <c r="AR287" s="6">
        <f t="shared" si="361"/>
        <v>16420913.42</v>
      </c>
      <c r="AS287" s="6">
        <f t="shared" si="361"/>
        <v>2105124.02</v>
      </c>
      <c r="AT287" s="6">
        <f t="shared" si="361"/>
        <v>1205096.23</v>
      </c>
      <c r="AU287" s="6">
        <f t="shared" si="361"/>
        <v>145018.23000000001</v>
      </c>
      <c r="AV287" s="6">
        <f t="shared" si="361"/>
        <v>82271.59</v>
      </c>
      <c r="AW287" s="6">
        <f t="shared" si="361"/>
        <v>86860.39</v>
      </c>
      <c r="AX287" s="6">
        <f t="shared" si="361"/>
        <v>54656.49</v>
      </c>
      <c r="AY287" s="6">
        <f t="shared" si="361"/>
        <v>143506.49</v>
      </c>
      <c r="AZ287" s="6">
        <f t="shared" si="361"/>
        <v>1001052.56</v>
      </c>
      <c r="BA287" s="6">
        <f t="shared" si="361"/>
        <v>949634.79</v>
      </c>
      <c r="BB287" s="6">
        <f t="shared" si="361"/>
        <v>384513.81</v>
      </c>
      <c r="BC287" s="6">
        <f t="shared" si="361"/>
        <v>7304398.5099999998</v>
      </c>
      <c r="BD287" s="6">
        <f t="shared" si="361"/>
        <v>1343287.14</v>
      </c>
      <c r="BE287" s="6">
        <f t="shared" si="361"/>
        <v>323982.49</v>
      </c>
      <c r="BF287" s="6">
        <f t="shared" si="361"/>
        <v>5588442.04</v>
      </c>
      <c r="BG287" s="6">
        <f t="shared" si="361"/>
        <v>120478.95</v>
      </c>
      <c r="BH287" s="6">
        <f t="shared" si="361"/>
        <v>119334.84</v>
      </c>
      <c r="BI287" s="6">
        <f t="shared" si="361"/>
        <v>15980.23</v>
      </c>
      <c r="BJ287" s="6">
        <f t="shared" si="361"/>
        <v>1523309.07</v>
      </c>
      <c r="BK287" s="6">
        <f t="shared" si="361"/>
        <v>2054604.31</v>
      </c>
      <c r="BL287" s="6">
        <f t="shared" si="361"/>
        <v>13577.56</v>
      </c>
      <c r="BM287" s="6">
        <f t="shared" si="361"/>
        <v>64733.51</v>
      </c>
      <c r="BN287" s="6">
        <f t="shared" si="361"/>
        <v>1051968.3999999999</v>
      </c>
      <c r="BO287" s="6">
        <f t="shared" si="362"/>
        <v>378332.85</v>
      </c>
      <c r="BP287" s="6">
        <f t="shared" si="362"/>
        <v>226298.14</v>
      </c>
      <c r="BQ287" s="6">
        <f t="shared" si="362"/>
        <v>1488888.26</v>
      </c>
      <c r="BR287" s="6">
        <f t="shared" si="362"/>
        <v>297371.87</v>
      </c>
      <c r="BS287" s="6">
        <f t="shared" si="362"/>
        <v>175155.61</v>
      </c>
      <c r="BT287" s="6">
        <f t="shared" si="362"/>
        <v>125600.51</v>
      </c>
      <c r="BU287" s="6">
        <f t="shared" si="362"/>
        <v>134910.79</v>
      </c>
      <c r="BV287" s="6">
        <f t="shared" si="362"/>
        <v>634535.35</v>
      </c>
      <c r="BW287" s="6">
        <f t="shared" si="362"/>
        <v>643842.82999999996</v>
      </c>
      <c r="BX287" s="6">
        <f t="shared" si="362"/>
        <v>52986.14</v>
      </c>
      <c r="BY287" s="6">
        <f t="shared" si="362"/>
        <v>274145.89</v>
      </c>
      <c r="BZ287" s="6">
        <f t="shared" si="362"/>
        <v>107501.18</v>
      </c>
      <c r="CA287" s="6">
        <f t="shared" si="362"/>
        <v>320667.09000000003</v>
      </c>
      <c r="CB287" s="6">
        <f t="shared" si="362"/>
        <v>21936978.27</v>
      </c>
      <c r="CC287" s="6">
        <f t="shared" si="362"/>
        <v>85192.01</v>
      </c>
      <c r="CD287" s="6">
        <f t="shared" si="362"/>
        <v>33009.620000000003</v>
      </c>
      <c r="CE287" s="6">
        <f t="shared" si="362"/>
        <v>76020.259999999995</v>
      </c>
      <c r="CF287" s="6">
        <f t="shared" si="362"/>
        <v>87593.82</v>
      </c>
      <c r="CG287" s="6">
        <f t="shared" si="362"/>
        <v>68959.820000000007</v>
      </c>
      <c r="CH287" s="6">
        <f t="shared" si="362"/>
        <v>46839.85</v>
      </c>
      <c r="CI287" s="6">
        <f t="shared" si="362"/>
        <v>1243320.31</v>
      </c>
      <c r="CJ287" s="6">
        <f t="shared" si="362"/>
        <v>315779</v>
      </c>
      <c r="CK287" s="6">
        <f t="shared" si="362"/>
        <v>1206641.6100000001</v>
      </c>
      <c r="CL287" s="6">
        <f t="shared" si="362"/>
        <v>205487.72</v>
      </c>
      <c r="CM287" s="6">
        <f t="shared" si="362"/>
        <v>65667.350000000006</v>
      </c>
      <c r="CN287" s="6">
        <f t="shared" si="362"/>
        <v>8381279.3399999999</v>
      </c>
      <c r="CO287" s="6">
        <f t="shared" si="362"/>
        <v>3468099.03</v>
      </c>
      <c r="CP287" s="6">
        <f t="shared" si="362"/>
        <v>700007.17</v>
      </c>
      <c r="CQ287" s="6">
        <f t="shared" si="362"/>
        <v>228874.73</v>
      </c>
      <c r="CR287" s="6">
        <f t="shared" si="362"/>
        <v>55224.18</v>
      </c>
      <c r="CS287" s="6">
        <f t="shared" si="362"/>
        <v>217491.73</v>
      </c>
      <c r="CT287" s="6">
        <f t="shared" si="362"/>
        <v>65444.35</v>
      </c>
      <c r="CU287" s="6">
        <f t="shared" si="362"/>
        <v>38592.769999999997</v>
      </c>
      <c r="CV287" s="6">
        <f t="shared" si="362"/>
        <v>28836.799999999999</v>
      </c>
      <c r="CW287" s="6">
        <f t="shared" si="362"/>
        <v>112138.42</v>
      </c>
      <c r="CX287" s="6">
        <f t="shared" si="362"/>
        <v>206176.62</v>
      </c>
      <c r="CY287" s="6">
        <f t="shared" si="362"/>
        <v>24191.26</v>
      </c>
      <c r="CZ287" s="6">
        <f t="shared" si="362"/>
        <v>625294.68000000005</v>
      </c>
      <c r="DA287" s="6">
        <f t="shared" si="362"/>
        <v>122087.63</v>
      </c>
      <c r="DB287" s="6">
        <f t="shared" si="362"/>
        <v>73208.92</v>
      </c>
      <c r="DC287" s="6">
        <f t="shared" si="362"/>
        <v>126729.47</v>
      </c>
      <c r="DD287" s="6">
        <f t="shared" si="362"/>
        <v>86193.25</v>
      </c>
      <c r="DE287" s="6">
        <f t="shared" si="362"/>
        <v>276596.76</v>
      </c>
      <c r="DF287" s="6">
        <f t="shared" si="362"/>
        <v>5722910.3600000003</v>
      </c>
      <c r="DG287" s="6">
        <f t="shared" si="362"/>
        <v>102223.12</v>
      </c>
      <c r="DH287" s="6">
        <f t="shared" si="362"/>
        <v>877061.34</v>
      </c>
      <c r="DI287" s="6">
        <f t="shared" si="362"/>
        <v>1026749.56</v>
      </c>
      <c r="DJ287" s="6">
        <f t="shared" si="362"/>
        <v>119671.5</v>
      </c>
      <c r="DK287" s="6">
        <f t="shared" si="362"/>
        <v>55858.93</v>
      </c>
      <c r="DL287" s="6">
        <f t="shared" si="362"/>
        <v>1677869.85</v>
      </c>
      <c r="DM287" s="6">
        <f t="shared" si="362"/>
        <v>115992.73</v>
      </c>
      <c r="DN287" s="6">
        <f t="shared" si="362"/>
        <v>724327.31</v>
      </c>
      <c r="DO287" s="6">
        <f t="shared" si="362"/>
        <v>719194.33</v>
      </c>
      <c r="DP287" s="6">
        <f t="shared" si="362"/>
        <v>46743.54</v>
      </c>
      <c r="DQ287" s="6">
        <f t="shared" si="362"/>
        <v>335942.53</v>
      </c>
      <c r="DR287" s="6">
        <f t="shared" si="362"/>
        <v>394459.88</v>
      </c>
      <c r="DS287" s="6">
        <f t="shared" si="362"/>
        <v>216576.56</v>
      </c>
      <c r="DT287" s="6">
        <f t="shared" si="362"/>
        <v>48238.74</v>
      </c>
      <c r="DU287" s="6">
        <f t="shared" si="362"/>
        <v>118623</v>
      </c>
      <c r="DV287" s="6">
        <f t="shared" si="362"/>
        <v>44906.33</v>
      </c>
      <c r="DW287" s="6">
        <f t="shared" si="362"/>
        <v>93214.42</v>
      </c>
      <c r="DX287" s="6">
        <f t="shared" si="362"/>
        <v>99712.73</v>
      </c>
      <c r="DY287" s="6">
        <f t="shared" si="362"/>
        <v>138258.01999999999</v>
      </c>
      <c r="DZ287" s="6">
        <f t="shared" si="362"/>
        <v>292870.7</v>
      </c>
      <c r="EA287" s="6">
        <f t="shared" si="363"/>
        <v>706683.06</v>
      </c>
      <c r="EB287" s="6">
        <f t="shared" si="363"/>
        <v>229379.49</v>
      </c>
      <c r="EC287" s="6">
        <f t="shared" si="363"/>
        <v>95680.76</v>
      </c>
      <c r="ED287" s="6">
        <f t="shared" si="363"/>
        <v>487403.03</v>
      </c>
      <c r="EE287" s="6">
        <f t="shared" si="363"/>
        <v>69963.990000000005</v>
      </c>
      <c r="EF287" s="6">
        <f t="shared" si="363"/>
        <v>252211.1</v>
      </c>
      <c r="EG287" s="6">
        <f t="shared" si="363"/>
        <v>96433.64</v>
      </c>
      <c r="EH287" s="6">
        <f t="shared" si="363"/>
        <v>49360.71</v>
      </c>
      <c r="EI287" s="6">
        <f t="shared" si="363"/>
        <v>2307513.36</v>
      </c>
      <c r="EJ287" s="6">
        <f t="shared" si="363"/>
        <v>1989677.2</v>
      </c>
      <c r="EK287" s="6">
        <f t="shared" si="363"/>
        <v>113633.96</v>
      </c>
      <c r="EL287" s="6">
        <f t="shared" si="363"/>
        <v>80251.539999999994</v>
      </c>
      <c r="EM287" s="6">
        <f t="shared" si="363"/>
        <v>189343.97</v>
      </c>
      <c r="EN287" s="6">
        <f t="shared" si="363"/>
        <v>203906.16</v>
      </c>
      <c r="EO287" s="6">
        <f t="shared" si="363"/>
        <v>150529.21</v>
      </c>
      <c r="EP287" s="6">
        <f t="shared" si="363"/>
        <v>144496.54</v>
      </c>
      <c r="EQ287" s="6">
        <f t="shared" si="363"/>
        <v>732355.82</v>
      </c>
      <c r="ER287" s="6">
        <f t="shared" si="363"/>
        <v>118699.25</v>
      </c>
      <c r="ES287" s="6">
        <f t="shared" si="363"/>
        <v>85227.73</v>
      </c>
      <c r="ET287" s="6">
        <f t="shared" si="363"/>
        <v>96188.65</v>
      </c>
      <c r="EU287" s="6">
        <f t="shared" si="363"/>
        <v>98261.1</v>
      </c>
      <c r="EV287" s="6">
        <f t="shared" si="363"/>
        <v>39573.06</v>
      </c>
      <c r="EW287" s="6">
        <f t="shared" si="363"/>
        <v>234272.56</v>
      </c>
      <c r="EX287" s="6">
        <f t="shared" si="363"/>
        <v>11413.13</v>
      </c>
      <c r="EY287" s="6">
        <f t="shared" si="363"/>
        <v>111772.45</v>
      </c>
      <c r="EZ287" s="6">
        <f t="shared" si="363"/>
        <v>90964.15</v>
      </c>
      <c r="FA287" s="6">
        <f t="shared" si="363"/>
        <v>1488953.61</v>
      </c>
      <c r="FB287" s="6">
        <f t="shared" si="363"/>
        <v>412109.59</v>
      </c>
      <c r="FC287" s="6">
        <f t="shared" si="363"/>
        <v>747462.45</v>
      </c>
      <c r="FD287" s="6">
        <f t="shared" si="363"/>
        <v>118979.03</v>
      </c>
      <c r="FE287" s="6">
        <f t="shared" si="363"/>
        <v>59994.75</v>
      </c>
      <c r="FF287" s="6">
        <f t="shared" si="363"/>
        <v>59994.45</v>
      </c>
      <c r="FG287" s="6">
        <f t="shared" si="363"/>
        <v>39460.959999999999</v>
      </c>
      <c r="FH287" s="6">
        <f t="shared" si="363"/>
        <v>113439.77</v>
      </c>
      <c r="FI287" s="6">
        <f t="shared" si="363"/>
        <v>488582.66</v>
      </c>
      <c r="FJ287" s="6">
        <f t="shared" si="363"/>
        <v>561284.49</v>
      </c>
      <c r="FK287" s="6">
        <f t="shared" si="363"/>
        <v>881320.48</v>
      </c>
      <c r="FL287" s="6">
        <f t="shared" si="363"/>
        <v>1751515.72</v>
      </c>
      <c r="FM287" s="6">
        <f t="shared" si="363"/>
        <v>653972.36</v>
      </c>
      <c r="FN287" s="6">
        <f t="shared" si="363"/>
        <v>3351395.37</v>
      </c>
      <c r="FO287" s="6">
        <f t="shared" si="363"/>
        <v>642221.43000000005</v>
      </c>
      <c r="FP287" s="6">
        <f t="shared" si="363"/>
        <v>925777.2</v>
      </c>
      <c r="FQ287" s="6">
        <f t="shared" si="363"/>
        <v>228777.8</v>
      </c>
      <c r="FR287" s="6">
        <f t="shared" si="363"/>
        <v>81701.070000000007</v>
      </c>
      <c r="FS287" s="6">
        <f t="shared" si="363"/>
        <v>127629.04</v>
      </c>
      <c r="FT287" s="13">
        <f t="shared" si="363"/>
        <v>95343.11</v>
      </c>
      <c r="FU287" s="6">
        <f t="shared" si="363"/>
        <v>234354.21</v>
      </c>
      <c r="FV287" s="6">
        <f t="shared" si="363"/>
        <v>145549.63</v>
      </c>
      <c r="FW287" s="6">
        <f t="shared" si="363"/>
        <v>45797.05</v>
      </c>
      <c r="FX287" s="6">
        <f t="shared" si="363"/>
        <v>45115.77</v>
      </c>
      <c r="FY287" s="6">
        <f>FY276</f>
        <v>0</v>
      </c>
      <c r="FZ287" s="148">
        <f>SUM(C287:FX287)</f>
        <v>207176110.86000007</v>
      </c>
      <c r="GA287" s="149">
        <v>207176110.86000007</v>
      </c>
      <c r="GB287" s="149">
        <f>FZ287-GA287</f>
        <v>0</v>
      </c>
      <c r="GC287" s="13"/>
      <c r="GD287" s="48"/>
      <c r="GE287" s="4"/>
      <c r="GF287" s="6"/>
      <c r="GG287" s="4"/>
      <c r="GH287" s="48"/>
      <c r="GI287" s="48"/>
      <c r="GJ287" s="48"/>
      <c r="GK287" s="48"/>
      <c r="GL287" s="48"/>
      <c r="GM287" s="48"/>
    </row>
    <row r="288" spans="1:195" x14ac:dyDescent="0.25">
      <c r="A288" s="2" t="s">
        <v>671</v>
      </c>
      <c r="B288" s="13" t="s">
        <v>654</v>
      </c>
      <c r="C288" s="6">
        <f t="shared" ref="C288:BN288" si="364">C285-C286-C287</f>
        <v>48640562.902292706</v>
      </c>
      <c r="D288" s="6">
        <f t="shared" si="364"/>
        <v>240659802.21302509</v>
      </c>
      <c r="E288" s="6">
        <f t="shared" si="364"/>
        <v>39369566.185939312</v>
      </c>
      <c r="F288" s="6">
        <f t="shared" si="364"/>
        <v>102307011.34064324</v>
      </c>
      <c r="G288" s="6">
        <f t="shared" si="364"/>
        <v>3450832.7162608434</v>
      </c>
      <c r="H288" s="6">
        <f t="shared" si="364"/>
        <v>5482340.694498688</v>
      </c>
      <c r="I288" s="6">
        <f t="shared" si="364"/>
        <v>61395509.201334625</v>
      </c>
      <c r="J288" s="6">
        <f t="shared" si="364"/>
        <v>14852036.034347424</v>
      </c>
      <c r="K288" s="6">
        <f t="shared" si="364"/>
        <v>1819054.3264565594</v>
      </c>
      <c r="L288" s="6">
        <f t="shared" si="364"/>
        <v>6430881.4999595974</v>
      </c>
      <c r="M288" s="6">
        <f t="shared" si="364"/>
        <v>7646312.3977383329</v>
      </c>
      <c r="N288" s="6">
        <f t="shared" si="364"/>
        <v>293244167.95280707</v>
      </c>
      <c r="O288" s="6">
        <f t="shared" si="364"/>
        <v>58941784.69160115</v>
      </c>
      <c r="P288" s="6">
        <f t="shared" si="364"/>
        <v>1723009.3265448306</v>
      </c>
      <c r="Q288" s="6">
        <f t="shared" si="364"/>
        <v>260180092.09747571</v>
      </c>
      <c r="R288" s="6">
        <f t="shared" si="364"/>
        <v>14798086.969601616</v>
      </c>
      <c r="S288" s="6">
        <f t="shared" si="364"/>
        <v>6616576.726065225</v>
      </c>
      <c r="T288" s="6">
        <f t="shared" si="364"/>
        <v>1434572.2710590982</v>
      </c>
      <c r="U288" s="6">
        <f t="shared" si="364"/>
        <v>532075.76633168955</v>
      </c>
      <c r="V288" s="6">
        <f t="shared" si="364"/>
        <v>2126249.8538961899</v>
      </c>
      <c r="W288" s="6">
        <f t="shared" si="364"/>
        <v>1055389.5511156903</v>
      </c>
      <c r="X288" s="6">
        <f t="shared" si="364"/>
        <v>629321.35794452368</v>
      </c>
      <c r="Y288" s="6">
        <f t="shared" si="364"/>
        <v>18200858.493997093</v>
      </c>
      <c r="Z288" s="6">
        <f t="shared" si="364"/>
        <v>2190430.8249149397</v>
      </c>
      <c r="AA288" s="6">
        <f t="shared" si="364"/>
        <v>134338707.36111867</v>
      </c>
      <c r="AB288" s="6">
        <f t="shared" si="364"/>
        <v>44518144.957403041</v>
      </c>
      <c r="AC288" s="6">
        <f t="shared" si="364"/>
        <v>4402341.0206030421</v>
      </c>
      <c r="AD288" s="6">
        <f t="shared" si="364"/>
        <v>6289443.006644439</v>
      </c>
      <c r="AE288" s="6">
        <f t="shared" si="364"/>
        <v>1122819.7920437644</v>
      </c>
      <c r="AF288" s="6">
        <f t="shared" si="364"/>
        <v>1770232.540299054</v>
      </c>
      <c r="AG288" s="6">
        <f t="shared" si="364"/>
        <v>1764781.7764332925</v>
      </c>
      <c r="AH288" s="6">
        <f t="shared" si="364"/>
        <v>8005024.7952565113</v>
      </c>
      <c r="AI288" s="6">
        <f t="shared" si="364"/>
        <v>3164285.014109883</v>
      </c>
      <c r="AJ288" s="6">
        <f t="shared" si="364"/>
        <v>1718561.089523636</v>
      </c>
      <c r="AK288" s="6">
        <f t="shared" si="364"/>
        <v>1801177.4131404713</v>
      </c>
      <c r="AL288" s="6">
        <f t="shared" si="364"/>
        <v>924136.39134513424</v>
      </c>
      <c r="AM288" s="6">
        <f t="shared" si="364"/>
        <v>3196162.2651472557</v>
      </c>
      <c r="AN288" s="6">
        <f t="shared" si="364"/>
        <v>1010639.2896629383</v>
      </c>
      <c r="AO288" s="6">
        <f t="shared" si="364"/>
        <v>27683611.231327042</v>
      </c>
      <c r="AP288" s="6">
        <f t="shared" si="364"/>
        <v>186886377.81964171</v>
      </c>
      <c r="AQ288" s="6">
        <f t="shared" si="364"/>
        <v>843406.58421135193</v>
      </c>
      <c r="AR288" s="6">
        <f t="shared" si="364"/>
        <v>307820464.1271835</v>
      </c>
      <c r="AS288" s="6">
        <f t="shared" si="364"/>
        <v>18667768.324623879</v>
      </c>
      <c r="AT288" s="6">
        <f t="shared" si="364"/>
        <v>10313382.914475277</v>
      </c>
      <c r="AU288" s="6">
        <f t="shared" si="364"/>
        <v>1979264.4965589442</v>
      </c>
      <c r="AV288" s="6">
        <f t="shared" si="364"/>
        <v>2857323.2916975608</v>
      </c>
      <c r="AW288" s="6">
        <f t="shared" si="364"/>
        <v>2320969.6073129494</v>
      </c>
      <c r="AX288" s="6">
        <f t="shared" si="364"/>
        <v>514487.37269135658</v>
      </c>
      <c r="AY288" s="6">
        <f t="shared" si="364"/>
        <v>2916655.8091155849</v>
      </c>
      <c r="AZ288" s="6">
        <f t="shared" si="364"/>
        <v>85282907.688486874</v>
      </c>
      <c r="BA288" s="6">
        <f t="shared" si="364"/>
        <v>61234071.726307012</v>
      </c>
      <c r="BB288" s="6">
        <f t="shared" si="364"/>
        <v>60719261.51650387</v>
      </c>
      <c r="BC288" s="6">
        <f t="shared" si="364"/>
        <v>167057818.83973724</v>
      </c>
      <c r="BD288" s="6">
        <f t="shared" si="364"/>
        <v>27157102.846060932</v>
      </c>
      <c r="BE288" s="6">
        <f t="shared" si="364"/>
        <v>8300503.1966414992</v>
      </c>
      <c r="BF288" s="6">
        <f t="shared" si="364"/>
        <v>142060450.31960043</v>
      </c>
      <c r="BG288" s="6">
        <f t="shared" si="364"/>
        <v>8096194.8616751572</v>
      </c>
      <c r="BH288" s="6">
        <f t="shared" si="364"/>
        <v>4365497.0373148471</v>
      </c>
      <c r="BI288" s="6">
        <f t="shared" si="364"/>
        <v>2686547.3979928377</v>
      </c>
      <c r="BJ288" s="6">
        <f t="shared" si="364"/>
        <v>34841202.545543745</v>
      </c>
      <c r="BK288" s="6">
        <f t="shared" si="364"/>
        <v>175766815.47172365</v>
      </c>
      <c r="BL288" s="6">
        <f t="shared" si="364"/>
        <v>2565154.4355932735</v>
      </c>
      <c r="BM288" s="6">
        <f t="shared" si="364"/>
        <v>2502787.4803770157</v>
      </c>
      <c r="BN288" s="6">
        <f t="shared" si="364"/>
        <v>19832745.582760729</v>
      </c>
      <c r="BO288" s="6">
        <f t="shared" ref="BO288:DZ288" si="365">BO285-BO286-BO287</f>
        <v>8101896.5235936027</v>
      </c>
      <c r="BP288" s="6">
        <f t="shared" si="365"/>
        <v>1045683.3420168496</v>
      </c>
      <c r="BQ288" s="6">
        <f t="shared" si="365"/>
        <v>25363874.467837501</v>
      </c>
      <c r="BR288" s="6">
        <f t="shared" si="365"/>
        <v>33264171.359799724</v>
      </c>
      <c r="BS288" s="6">
        <f t="shared" si="365"/>
        <v>9390853.8214176483</v>
      </c>
      <c r="BT288" s="6">
        <f t="shared" si="365"/>
        <v>2554204.2028880459</v>
      </c>
      <c r="BU288" s="6">
        <f t="shared" si="365"/>
        <v>2483982.2005323851</v>
      </c>
      <c r="BV288" s="6">
        <f t="shared" si="365"/>
        <v>1851038.7288383287</v>
      </c>
      <c r="BW288" s="6">
        <f t="shared" si="365"/>
        <v>5363633.2569847163</v>
      </c>
      <c r="BX288" s="6">
        <f t="shared" si="365"/>
        <v>506421.35884618503</v>
      </c>
      <c r="BY288" s="6">
        <f t="shared" si="365"/>
        <v>2115282.6485497029</v>
      </c>
      <c r="BZ288" s="6">
        <f t="shared" si="365"/>
        <v>1629298.7106460005</v>
      </c>
      <c r="CA288" s="6">
        <f t="shared" si="365"/>
        <v>0</v>
      </c>
      <c r="CB288" s="6">
        <f t="shared" si="365"/>
        <v>340829379.67801458</v>
      </c>
      <c r="CC288" s="6">
        <f t="shared" si="365"/>
        <v>1702022.0307362603</v>
      </c>
      <c r="CD288" s="6">
        <f t="shared" si="365"/>
        <v>487664.93269827479</v>
      </c>
      <c r="CE288" s="6">
        <f t="shared" si="365"/>
        <v>1130762.7637746725</v>
      </c>
      <c r="CF288" s="6">
        <f t="shared" si="365"/>
        <v>873118.11513531231</v>
      </c>
      <c r="CG288" s="6">
        <f t="shared" si="365"/>
        <v>1893051.9241439197</v>
      </c>
      <c r="CH288" s="6">
        <f t="shared" si="365"/>
        <v>1218539.6330119243</v>
      </c>
      <c r="CI288" s="6">
        <f t="shared" si="365"/>
        <v>2264160.3059326615</v>
      </c>
      <c r="CJ288" s="6">
        <f t="shared" si="365"/>
        <v>2314037.9374517184</v>
      </c>
      <c r="CK288" s="6">
        <f t="shared" si="365"/>
        <v>35803690.736642107</v>
      </c>
      <c r="CL288" s="6">
        <f t="shared" si="365"/>
        <v>9720674.0764429141</v>
      </c>
      <c r="CM288" s="6">
        <f t="shared" si="365"/>
        <v>7012243.7745572515</v>
      </c>
      <c r="CN288" s="6">
        <f t="shared" si="365"/>
        <v>136430811.58103552</v>
      </c>
      <c r="CO288" s="6">
        <f t="shared" si="365"/>
        <v>61146442.888666399</v>
      </c>
      <c r="CP288" s="6">
        <f t="shared" si="365"/>
        <v>0</v>
      </c>
      <c r="CQ288" s="6">
        <f t="shared" si="365"/>
        <v>6509131.1033691112</v>
      </c>
      <c r="CR288" s="6">
        <f t="shared" si="365"/>
        <v>2274556.3829884264</v>
      </c>
      <c r="CS288" s="6">
        <f t="shared" si="365"/>
        <v>2254577.4898348632</v>
      </c>
      <c r="CT288" s="6">
        <f t="shared" si="365"/>
        <v>1330554.73104993</v>
      </c>
      <c r="CU288" s="6">
        <f t="shared" si="365"/>
        <v>3062243.4926878004</v>
      </c>
      <c r="CV288" s="6">
        <f t="shared" si="365"/>
        <v>542136.9594377483</v>
      </c>
      <c r="CW288" s="6">
        <f t="shared" si="365"/>
        <v>1164001.1583290705</v>
      </c>
      <c r="CX288" s="6">
        <f t="shared" si="365"/>
        <v>2441540.7848298629</v>
      </c>
      <c r="CY288" s="6">
        <f t="shared" si="365"/>
        <v>632020.52699235466</v>
      </c>
      <c r="CZ288" s="6">
        <f t="shared" si="365"/>
        <v>10493238.63023692</v>
      </c>
      <c r="DA288" s="6">
        <f t="shared" si="365"/>
        <v>1276085.4648752948</v>
      </c>
      <c r="DB288" s="6">
        <f t="shared" si="365"/>
        <v>2510888.6979724593</v>
      </c>
      <c r="DC288" s="6">
        <f t="shared" si="365"/>
        <v>937699.11635912978</v>
      </c>
      <c r="DD288" s="6">
        <f t="shared" si="365"/>
        <v>914626.60014621238</v>
      </c>
      <c r="DE288" s="6">
        <f t="shared" si="365"/>
        <v>398181.73569582659</v>
      </c>
      <c r="DF288" s="6">
        <f t="shared" si="365"/>
        <v>118276284.09863417</v>
      </c>
      <c r="DG288" s="6">
        <f t="shared" si="365"/>
        <v>319321.25526922592</v>
      </c>
      <c r="DH288" s="6">
        <f t="shared" si="365"/>
        <v>6888557.5687936861</v>
      </c>
      <c r="DI288" s="6">
        <f t="shared" si="365"/>
        <v>9224637.420874916</v>
      </c>
      <c r="DJ288" s="6">
        <f t="shared" si="365"/>
        <v>4431487.2290747249</v>
      </c>
      <c r="DK288" s="6">
        <f t="shared" si="365"/>
        <v>3479610.0817846907</v>
      </c>
      <c r="DL288" s="6">
        <f t="shared" si="365"/>
        <v>34350219.990401275</v>
      </c>
      <c r="DM288" s="6">
        <f t="shared" si="365"/>
        <v>2409344.8438598407</v>
      </c>
      <c r="DN288" s="6">
        <f t="shared" si="365"/>
        <v>4692334.8369242866</v>
      </c>
      <c r="DO288" s="6">
        <f t="shared" si="365"/>
        <v>18754153.768500809</v>
      </c>
      <c r="DP288" s="6">
        <f t="shared" si="365"/>
        <v>2050240.04932378</v>
      </c>
      <c r="DQ288" s="6">
        <f t="shared" si="365"/>
        <v>0</v>
      </c>
      <c r="DR288" s="6">
        <f t="shared" si="365"/>
        <v>10493315.113102449</v>
      </c>
      <c r="DS288" s="6">
        <f t="shared" si="365"/>
        <v>5885910.1874881601</v>
      </c>
      <c r="DT288" s="6">
        <f t="shared" si="365"/>
        <v>2087793.367347257</v>
      </c>
      <c r="DU288" s="6">
        <f t="shared" si="365"/>
        <v>2904359.1622907384</v>
      </c>
      <c r="DV288" s="6">
        <f t="shared" si="365"/>
        <v>2433037.8837557831</v>
      </c>
      <c r="DW288" s="6">
        <f t="shared" si="365"/>
        <v>2966435.3931746967</v>
      </c>
      <c r="DX288" s="6">
        <f t="shared" si="365"/>
        <v>1257673.4982111598</v>
      </c>
      <c r="DY288" s="6">
        <f t="shared" si="365"/>
        <v>2128487.7902553012</v>
      </c>
      <c r="DZ288" s="6">
        <f t="shared" si="365"/>
        <v>4302623.5979598844</v>
      </c>
      <c r="EA288" s="6">
        <f t="shared" ref="EA288:FY288" si="366">EA285-EA286-EA287</f>
        <v>1067773.6113726697</v>
      </c>
      <c r="EB288" s="6">
        <f t="shared" si="366"/>
        <v>2803103.5717087984</v>
      </c>
      <c r="EC288" s="6">
        <f t="shared" si="366"/>
        <v>2127212.9606213355</v>
      </c>
      <c r="ED288" s="6">
        <f t="shared" si="366"/>
        <v>2543874.6968345223</v>
      </c>
      <c r="EE288" s="6">
        <f t="shared" si="366"/>
        <v>1955601.5648714108</v>
      </c>
      <c r="EF288" s="6">
        <f t="shared" si="366"/>
        <v>10432276.750777863</v>
      </c>
      <c r="EG288" s="6">
        <f t="shared" si="366"/>
        <v>2214549.3440930415</v>
      </c>
      <c r="EH288" s="6">
        <f t="shared" si="366"/>
        <v>2268461.1082812897</v>
      </c>
      <c r="EI288" s="6">
        <f t="shared" si="366"/>
        <v>103107520.35279115</v>
      </c>
      <c r="EJ288" s="6">
        <f t="shared" si="366"/>
        <v>56747433.41865541</v>
      </c>
      <c r="EK288" s="6">
        <f t="shared" si="366"/>
        <v>2424903.9512145361</v>
      </c>
      <c r="EL288" s="6">
        <f t="shared" si="366"/>
        <v>3415846.2653068304</v>
      </c>
      <c r="EM288" s="6">
        <f t="shared" si="366"/>
        <v>2287458.7407808113</v>
      </c>
      <c r="EN288" s="6">
        <f t="shared" si="366"/>
        <v>7425302.2902259575</v>
      </c>
      <c r="EO288" s="6">
        <f t="shared" si="366"/>
        <v>2380235.8058858309</v>
      </c>
      <c r="EP288" s="6">
        <f t="shared" si="366"/>
        <v>1288189.2867093412</v>
      </c>
      <c r="EQ288" s="6">
        <f t="shared" si="366"/>
        <v>12179857.394158829</v>
      </c>
      <c r="ER288" s="6">
        <f t="shared" si="366"/>
        <v>1599580.9728173087</v>
      </c>
      <c r="ES288" s="6">
        <f t="shared" si="366"/>
        <v>1570118.8707552054</v>
      </c>
      <c r="ET288" s="6">
        <f t="shared" si="366"/>
        <v>2470445.6730419262</v>
      </c>
      <c r="EU288" s="6">
        <f t="shared" si="366"/>
        <v>4698774.8920983719</v>
      </c>
      <c r="EV288" s="6">
        <f t="shared" si="366"/>
        <v>821389.72129702847</v>
      </c>
      <c r="EW288" s="6">
        <f t="shared" si="366"/>
        <v>4373976.8997851443</v>
      </c>
      <c r="EX288" s="6">
        <f t="shared" si="366"/>
        <v>2602940.4250524836</v>
      </c>
      <c r="EY288" s="6">
        <f t="shared" si="366"/>
        <v>5586038.7964758612</v>
      </c>
      <c r="EZ288" s="6">
        <f t="shared" si="366"/>
        <v>1403284.8198555503</v>
      </c>
      <c r="FA288" s="6">
        <f t="shared" si="366"/>
        <v>3385953.1851644581</v>
      </c>
      <c r="FB288" s="6">
        <f t="shared" si="366"/>
        <v>0</v>
      </c>
      <c r="FC288" s="6">
        <f t="shared" si="366"/>
        <v>9801472.1858988404</v>
      </c>
      <c r="FD288" s="6">
        <f t="shared" si="366"/>
        <v>2580977.2584266015</v>
      </c>
      <c r="FE288" s="6">
        <f t="shared" si="366"/>
        <v>1089114.5975705581</v>
      </c>
      <c r="FF288" s="6">
        <f t="shared" si="366"/>
        <v>2176403.5868809903</v>
      </c>
      <c r="FG288" s="6">
        <f t="shared" si="366"/>
        <v>1534821.0289335805</v>
      </c>
      <c r="FH288" s="6">
        <f t="shared" si="366"/>
        <v>431709.2917953073</v>
      </c>
      <c r="FI288" s="6">
        <f t="shared" si="366"/>
        <v>4842204.9865275212</v>
      </c>
      <c r="FJ288" s="6">
        <f t="shared" si="366"/>
        <v>54063.527566502104</v>
      </c>
      <c r="FK288" s="6">
        <f t="shared" si="366"/>
        <v>1666989.7432700251</v>
      </c>
      <c r="FL288" s="6">
        <f t="shared" si="366"/>
        <v>9199930.3513531368</v>
      </c>
      <c r="FM288" s="6">
        <f t="shared" si="366"/>
        <v>17164633.06498272</v>
      </c>
      <c r="FN288" s="6">
        <f t="shared" si="366"/>
        <v>113338905.34633099</v>
      </c>
      <c r="FO288" s="6">
        <f t="shared" si="366"/>
        <v>0</v>
      </c>
      <c r="FP288" s="6">
        <f t="shared" si="366"/>
        <v>0</v>
      </c>
      <c r="FQ288" s="6">
        <f t="shared" si="366"/>
        <v>4234036.2008863455</v>
      </c>
      <c r="FR288" s="6">
        <f t="shared" si="366"/>
        <v>1082761.6375408499</v>
      </c>
      <c r="FS288" s="6">
        <f t="shared" si="366"/>
        <v>0</v>
      </c>
      <c r="FT288" s="13">
        <f t="shared" si="366"/>
        <v>0</v>
      </c>
      <c r="FU288" s="6">
        <f t="shared" si="366"/>
        <v>5362052.2768157646</v>
      </c>
      <c r="FV288" s="6">
        <f t="shared" si="366"/>
        <v>4627392.1276025372</v>
      </c>
      <c r="FW288" s="6">
        <f t="shared" si="366"/>
        <v>2153970.7206367417</v>
      </c>
      <c r="FX288" s="6">
        <f t="shared" si="366"/>
        <v>669180.91475713335</v>
      </c>
      <c r="FY288" s="6">
        <f t="shared" si="366"/>
        <v>0</v>
      </c>
      <c r="FZ288" s="148">
        <f>SUM(C288:FX288)</f>
        <v>4172792729.8641748</v>
      </c>
      <c r="GA288" s="118">
        <v>4172792730</v>
      </c>
      <c r="GB288" s="149">
        <f>FZ288-GA288</f>
        <v>-0.13582515716552734</v>
      </c>
      <c r="GC288" s="13">
        <v>3970000000</v>
      </c>
      <c r="GD288" s="48"/>
      <c r="GE288" s="4"/>
      <c r="GF288" s="6"/>
      <c r="GG288" s="4"/>
      <c r="GH288" s="48"/>
      <c r="GI288" s="48"/>
      <c r="GJ288" s="48"/>
      <c r="GK288" s="48"/>
      <c r="GL288" s="48"/>
      <c r="GM288" s="48"/>
    </row>
    <row r="289" spans="1:195" x14ac:dyDescent="0.25">
      <c r="A289" s="2" t="s">
        <v>672</v>
      </c>
      <c r="B289" s="13" t="s">
        <v>673</v>
      </c>
      <c r="C289" s="48">
        <f t="shared" ref="C289:BN289" si="367">IF(MIN((((C272*-$GE$273)+C282)),(C63-C277))&lt;0,0,(MIN((((C272*-$GE$273)+C282)),(C63-C277))))</f>
        <v>0</v>
      </c>
      <c r="D289" s="48">
        <f t="shared" si="367"/>
        <v>0</v>
      </c>
      <c r="E289" s="48">
        <f t="shared" si="367"/>
        <v>0</v>
      </c>
      <c r="F289" s="48">
        <f t="shared" si="367"/>
        <v>0</v>
      </c>
      <c r="G289" s="48">
        <f t="shared" si="367"/>
        <v>0</v>
      </c>
      <c r="H289" s="48">
        <f t="shared" si="367"/>
        <v>0</v>
      </c>
      <c r="I289" s="48">
        <f t="shared" si="367"/>
        <v>0</v>
      </c>
      <c r="J289" s="48">
        <f t="shared" si="367"/>
        <v>0</v>
      </c>
      <c r="K289" s="48">
        <f t="shared" si="367"/>
        <v>0</v>
      </c>
      <c r="L289" s="48">
        <f t="shared" si="367"/>
        <v>0</v>
      </c>
      <c r="M289" s="48">
        <f t="shared" si="367"/>
        <v>0</v>
      </c>
      <c r="N289" s="48">
        <f t="shared" si="367"/>
        <v>0</v>
      </c>
      <c r="O289" s="48">
        <f t="shared" si="367"/>
        <v>0</v>
      </c>
      <c r="P289" s="48">
        <f t="shared" si="367"/>
        <v>0</v>
      </c>
      <c r="Q289" s="48">
        <f t="shared" si="367"/>
        <v>0</v>
      </c>
      <c r="R289" s="48">
        <f t="shared" si="367"/>
        <v>0</v>
      </c>
      <c r="S289" s="48">
        <f t="shared" si="367"/>
        <v>0</v>
      </c>
      <c r="T289" s="48">
        <f t="shared" si="367"/>
        <v>0</v>
      </c>
      <c r="U289" s="48">
        <f t="shared" si="367"/>
        <v>0</v>
      </c>
      <c r="V289" s="48">
        <f t="shared" si="367"/>
        <v>0</v>
      </c>
      <c r="W289" s="48">
        <f t="shared" si="367"/>
        <v>0</v>
      </c>
      <c r="X289" s="48">
        <f t="shared" si="367"/>
        <v>0</v>
      </c>
      <c r="Y289" s="48">
        <f t="shared" si="367"/>
        <v>0</v>
      </c>
      <c r="Z289" s="48">
        <f t="shared" si="367"/>
        <v>0</v>
      </c>
      <c r="AA289" s="48">
        <f t="shared" si="367"/>
        <v>0</v>
      </c>
      <c r="AB289" s="48">
        <f t="shared" si="367"/>
        <v>0</v>
      </c>
      <c r="AC289" s="48">
        <f t="shared" si="367"/>
        <v>0</v>
      </c>
      <c r="AD289" s="48">
        <f t="shared" si="367"/>
        <v>0</v>
      </c>
      <c r="AE289" s="48">
        <f t="shared" si="367"/>
        <v>0</v>
      </c>
      <c r="AF289" s="48">
        <f t="shared" si="367"/>
        <v>0</v>
      </c>
      <c r="AG289" s="48">
        <f t="shared" si="367"/>
        <v>0</v>
      </c>
      <c r="AH289" s="48">
        <f t="shared" si="367"/>
        <v>0</v>
      </c>
      <c r="AI289" s="48">
        <f t="shared" si="367"/>
        <v>0</v>
      </c>
      <c r="AJ289" s="48">
        <f t="shared" si="367"/>
        <v>0</v>
      </c>
      <c r="AK289" s="48">
        <f t="shared" si="367"/>
        <v>0</v>
      </c>
      <c r="AL289" s="48">
        <f t="shared" si="367"/>
        <v>0</v>
      </c>
      <c r="AM289" s="48">
        <f t="shared" si="367"/>
        <v>0</v>
      </c>
      <c r="AN289" s="48">
        <f t="shared" si="367"/>
        <v>0</v>
      </c>
      <c r="AO289" s="48">
        <f t="shared" si="367"/>
        <v>0</v>
      </c>
      <c r="AP289" s="48">
        <f t="shared" si="367"/>
        <v>0</v>
      </c>
      <c r="AQ289" s="48">
        <f t="shared" si="367"/>
        <v>0</v>
      </c>
      <c r="AR289" s="48">
        <f t="shared" si="367"/>
        <v>0</v>
      </c>
      <c r="AS289" s="48">
        <f t="shared" si="367"/>
        <v>0</v>
      </c>
      <c r="AT289" s="48">
        <f t="shared" si="367"/>
        <v>0</v>
      </c>
      <c r="AU289" s="48">
        <f t="shared" si="367"/>
        <v>0</v>
      </c>
      <c r="AV289" s="48">
        <f t="shared" si="367"/>
        <v>0</v>
      </c>
      <c r="AW289" s="48">
        <f t="shared" si="367"/>
        <v>0</v>
      </c>
      <c r="AX289" s="48">
        <f t="shared" si="367"/>
        <v>0</v>
      </c>
      <c r="AY289" s="48">
        <f t="shared" si="367"/>
        <v>0</v>
      </c>
      <c r="AZ289" s="48">
        <f t="shared" si="367"/>
        <v>0</v>
      </c>
      <c r="BA289" s="48">
        <f t="shared" si="367"/>
        <v>0</v>
      </c>
      <c r="BB289" s="48">
        <f t="shared" si="367"/>
        <v>0</v>
      </c>
      <c r="BC289" s="48">
        <f t="shared" si="367"/>
        <v>0</v>
      </c>
      <c r="BD289" s="48">
        <f t="shared" si="367"/>
        <v>0</v>
      </c>
      <c r="BE289" s="48">
        <f t="shared" si="367"/>
        <v>0</v>
      </c>
      <c r="BF289" s="48">
        <f t="shared" si="367"/>
        <v>0</v>
      </c>
      <c r="BG289" s="48">
        <f t="shared" si="367"/>
        <v>0</v>
      </c>
      <c r="BH289" s="48">
        <f t="shared" si="367"/>
        <v>0</v>
      </c>
      <c r="BI289" s="48">
        <f t="shared" si="367"/>
        <v>0</v>
      </c>
      <c r="BJ289" s="48">
        <f t="shared" si="367"/>
        <v>0</v>
      </c>
      <c r="BK289" s="48">
        <f t="shared" si="367"/>
        <v>0</v>
      </c>
      <c r="BL289" s="48">
        <f t="shared" si="367"/>
        <v>0</v>
      </c>
      <c r="BM289" s="48">
        <f t="shared" si="367"/>
        <v>0</v>
      </c>
      <c r="BN289" s="48">
        <f t="shared" si="367"/>
        <v>0</v>
      </c>
      <c r="BO289" s="48">
        <f t="shared" ref="BO289:DZ289" si="368">IF(MIN((((BO272*-$GE$273)+BO282)),(BO63-BO277))&lt;0,0,(MIN((((BO272*-$GE$273)+BO282)),(BO63-BO277))))</f>
        <v>0</v>
      </c>
      <c r="BP289" s="48">
        <f t="shared" si="368"/>
        <v>0</v>
      </c>
      <c r="BQ289" s="48">
        <f t="shared" si="368"/>
        <v>0</v>
      </c>
      <c r="BR289" s="48">
        <f t="shared" si="368"/>
        <v>0</v>
      </c>
      <c r="BS289" s="48">
        <f t="shared" si="368"/>
        <v>0</v>
      </c>
      <c r="BT289" s="48">
        <f t="shared" si="368"/>
        <v>0</v>
      </c>
      <c r="BU289" s="48">
        <f t="shared" si="368"/>
        <v>0</v>
      </c>
      <c r="BV289" s="48">
        <f t="shared" si="368"/>
        <v>0</v>
      </c>
      <c r="BW289" s="48">
        <f t="shared" si="368"/>
        <v>0</v>
      </c>
      <c r="BX289" s="48">
        <f t="shared" si="368"/>
        <v>0</v>
      </c>
      <c r="BY289" s="48">
        <f t="shared" si="368"/>
        <v>0</v>
      </c>
      <c r="BZ289" s="48">
        <f t="shared" si="368"/>
        <v>0</v>
      </c>
      <c r="CA289" s="48">
        <f t="shared" si="368"/>
        <v>13117.666986145457</v>
      </c>
      <c r="CB289" s="48">
        <f t="shared" si="368"/>
        <v>0</v>
      </c>
      <c r="CC289" s="48">
        <f t="shared" si="368"/>
        <v>0</v>
      </c>
      <c r="CD289" s="48">
        <f t="shared" si="368"/>
        <v>0</v>
      </c>
      <c r="CE289" s="48">
        <f t="shared" si="368"/>
        <v>0</v>
      </c>
      <c r="CF289" s="48">
        <f t="shared" si="368"/>
        <v>0</v>
      </c>
      <c r="CG289" s="48">
        <f t="shared" si="368"/>
        <v>0</v>
      </c>
      <c r="CH289" s="48">
        <f t="shared" si="368"/>
        <v>0</v>
      </c>
      <c r="CI289" s="48">
        <f t="shared" si="368"/>
        <v>0</v>
      </c>
      <c r="CJ289" s="48">
        <f t="shared" si="368"/>
        <v>0</v>
      </c>
      <c r="CK289" s="48">
        <f t="shared" si="368"/>
        <v>0</v>
      </c>
      <c r="CL289" s="48">
        <f t="shared" si="368"/>
        <v>0</v>
      </c>
      <c r="CM289" s="48">
        <f t="shared" si="368"/>
        <v>0</v>
      </c>
      <c r="CN289" s="48">
        <f t="shared" si="368"/>
        <v>0</v>
      </c>
      <c r="CO289" s="48">
        <f t="shared" si="368"/>
        <v>0</v>
      </c>
      <c r="CP289" s="48">
        <f t="shared" si="368"/>
        <v>320247.96053050744</v>
      </c>
      <c r="CQ289" s="48">
        <f t="shared" si="368"/>
        <v>0</v>
      </c>
      <c r="CR289" s="48">
        <f t="shared" si="368"/>
        <v>0</v>
      </c>
      <c r="CS289" s="48">
        <f t="shared" si="368"/>
        <v>0</v>
      </c>
      <c r="CT289" s="48">
        <f t="shared" si="368"/>
        <v>0</v>
      </c>
      <c r="CU289" s="48">
        <f t="shared" si="368"/>
        <v>0</v>
      </c>
      <c r="CV289" s="48">
        <f t="shared" si="368"/>
        <v>0</v>
      </c>
      <c r="CW289" s="48">
        <f t="shared" si="368"/>
        <v>0</v>
      </c>
      <c r="CX289" s="48">
        <f t="shared" si="368"/>
        <v>0</v>
      </c>
      <c r="CY289" s="48">
        <f t="shared" si="368"/>
        <v>0</v>
      </c>
      <c r="CZ289" s="48">
        <f t="shared" si="368"/>
        <v>0</v>
      </c>
      <c r="DA289" s="48">
        <f t="shared" si="368"/>
        <v>0</v>
      </c>
      <c r="DB289" s="48">
        <f t="shared" si="368"/>
        <v>0</v>
      </c>
      <c r="DC289" s="48">
        <f t="shared" si="368"/>
        <v>0</v>
      </c>
      <c r="DD289" s="48">
        <f t="shared" si="368"/>
        <v>0</v>
      </c>
      <c r="DE289" s="48">
        <f t="shared" si="368"/>
        <v>0</v>
      </c>
      <c r="DF289" s="48">
        <f t="shared" si="368"/>
        <v>0</v>
      </c>
      <c r="DG289" s="48">
        <f t="shared" si="368"/>
        <v>0</v>
      </c>
      <c r="DH289" s="48">
        <f t="shared" si="368"/>
        <v>0</v>
      </c>
      <c r="DI289" s="48">
        <f t="shared" si="368"/>
        <v>0</v>
      </c>
      <c r="DJ289" s="48">
        <f t="shared" si="368"/>
        <v>0</v>
      </c>
      <c r="DK289" s="48">
        <f t="shared" si="368"/>
        <v>0</v>
      </c>
      <c r="DL289" s="48">
        <f t="shared" si="368"/>
        <v>0</v>
      </c>
      <c r="DM289" s="48">
        <f t="shared" si="368"/>
        <v>0</v>
      </c>
      <c r="DN289" s="48">
        <f t="shared" si="368"/>
        <v>0</v>
      </c>
      <c r="DO289" s="48">
        <f t="shared" si="368"/>
        <v>0</v>
      </c>
      <c r="DP289" s="48">
        <f t="shared" si="368"/>
        <v>0</v>
      </c>
      <c r="DQ289" s="48">
        <f t="shared" si="368"/>
        <v>0</v>
      </c>
      <c r="DR289" s="48">
        <f t="shared" si="368"/>
        <v>0</v>
      </c>
      <c r="DS289" s="48">
        <f t="shared" si="368"/>
        <v>0</v>
      </c>
      <c r="DT289" s="48">
        <f t="shared" si="368"/>
        <v>0</v>
      </c>
      <c r="DU289" s="48">
        <f t="shared" si="368"/>
        <v>0</v>
      </c>
      <c r="DV289" s="48">
        <f t="shared" si="368"/>
        <v>0</v>
      </c>
      <c r="DW289" s="48">
        <f t="shared" si="368"/>
        <v>0</v>
      </c>
      <c r="DX289" s="48">
        <f t="shared" si="368"/>
        <v>0</v>
      </c>
      <c r="DY289" s="48">
        <f t="shared" si="368"/>
        <v>0</v>
      </c>
      <c r="DZ289" s="48">
        <f t="shared" si="368"/>
        <v>0</v>
      </c>
      <c r="EA289" s="48">
        <f t="shared" ref="EA289:FX289" si="369">IF(MIN((((EA272*-$GE$273)+EA282)),(EA63-EA277))&lt;0,0,(MIN((((EA272*-$GE$273)+EA282)),(EA63-EA277))))</f>
        <v>0</v>
      </c>
      <c r="EB289" s="48">
        <f t="shared" si="369"/>
        <v>0</v>
      </c>
      <c r="EC289" s="48">
        <f t="shared" si="369"/>
        <v>0</v>
      </c>
      <c r="ED289" s="48">
        <f t="shared" si="369"/>
        <v>0</v>
      </c>
      <c r="EE289" s="48">
        <f t="shared" si="369"/>
        <v>0</v>
      </c>
      <c r="EF289" s="48">
        <f t="shared" si="369"/>
        <v>0</v>
      </c>
      <c r="EG289" s="48">
        <f t="shared" si="369"/>
        <v>0</v>
      </c>
      <c r="EH289" s="48">
        <f t="shared" si="369"/>
        <v>0</v>
      </c>
      <c r="EI289" s="48">
        <f t="shared" si="369"/>
        <v>0</v>
      </c>
      <c r="EJ289" s="48">
        <f t="shared" si="369"/>
        <v>0</v>
      </c>
      <c r="EK289" s="48">
        <f t="shared" si="369"/>
        <v>0</v>
      </c>
      <c r="EL289" s="48">
        <f t="shared" si="369"/>
        <v>0</v>
      </c>
      <c r="EM289" s="48">
        <f t="shared" si="369"/>
        <v>0</v>
      </c>
      <c r="EN289" s="48">
        <f t="shared" si="369"/>
        <v>0</v>
      </c>
      <c r="EO289" s="48">
        <f t="shared" si="369"/>
        <v>0</v>
      </c>
      <c r="EP289" s="48">
        <f t="shared" si="369"/>
        <v>0</v>
      </c>
      <c r="EQ289" s="48">
        <f t="shared" si="369"/>
        <v>0</v>
      </c>
      <c r="ER289" s="48">
        <f t="shared" si="369"/>
        <v>0</v>
      </c>
      <c r="ES289" s="48">
        <f t="shared" si="369"/>
        <v>0</v>
      </c>
      <c r="ET289" s="48">
        <f t="shared" si="369"/>
        <v>0</v>
      </c>
      <c r="EU289" s="48">
        <f t="shared" si="369"/>
        <v>0</v>
      </c>
      <c r="EV289" s="48">
        <f t="shared" si="369"/>
        <v>0</v>
      </c>
      <c r="EW289" s="48">
        <f t="shared" si="369"/>
        <v>0</v>
      </c>
      <c r="EX289" s="48">
        <f t="shared" si="369"/>
        <v>0</v>
      </c>
      <c r="EY289" s="48">
        <f t="shared" si="369"/>
        <v>0</v>
      </c>
      <c r="EZ289" s="48">
        <f t="shared" si="369"/>
        <v>0</v>
      </c>
      <c r="FA289" s="48">
        <f t="shared" si="369"/>
        <v>0</v>
      </c>
      <c r="FB289" s="48">
        <f t="shared" si="369"/>
        <v>211.91780634454335</v>
      </c>
      <c r="FC289" s="48">
        <f t="shared" si="369"/>
        <v>0</v>
      </c>
      <c r="FD289" s="48">
        <f t="shared" si="369"/>
        <v>0</v>
      </c>
      <c r="FE289" s="48">
        <f t="shared" si="369"/>
        <v>0</v>
      </c>
      <c r="FF289" s="48">
        <f t="shared" si="369"/>
        <v>0</v>
      </c>
      <c r="FG289" s="48">
        <f t="shared" si="369"/>
        <v>0</v>
      </c>
      <c r="FH289" s="48">
        <f t="shared" si="369"/>
        <v>0</v>
      </c>
      <c r="FI289" s="48">
        <f t="shared" si="369"/>
        <v>0</v>
      </c>
      <c r="FJ289" s="48">
        <f t="shared" si="369"/>
        <v>0</v>
      </c>
      <c r="FK289" s="48">
        <f t="shared" si="369"/>
        <v>0</v>
      </c>
      <c r="FL289" s="48">
        <f t="shared" si="369"/>
        <v>0</v>
      </c>
      <c r="FM289" s="48">
        <f t="shared" si="369"/>
        <v>0</v>
      </c>
      <c r="FN289" s="48">
        <f t="shared" si="369"/>
        <v>0</v>
      </c>
      <c r="FO289" s="48">
        <f t="shared" si="369"/>
        <v>2364.0164896817878</v>
      </c>
      <c r="FP289" s="48">
        <f t="shared" si="369"/>
        <v>845.86976505967323</v>
      </c>
      <c r="FQ289" s="48">
        <f t="shared" si="369"/>
        <v>0</v>
      </c>
      <c r="FR289" s="48">
        <f t="shared" si="369"/>
        <v>0</v>
      </c>
      <c r="FS289" s="48">
        <f t="shared" si="369"/>
        <v>217.54031751902949</v>
      </c>
      <c r="FT289" s="49">
        <f t="shared" si="369"/>
        <v>1205.0655237146566</v>
      </c>
      <c r="FU289" s="48">
        <f t="shared" si="369"/>
        <v>0</v>
      </c>
      <c r="FV289" s="48">
        <f t="shared" si="369"/>
        <v>0</v>
      </c>
      <c r="FW289" s="48">
        <f t="shared" si="369"/>
        <v>0</v>
      </c>
      <c r="FX289" s="48">
        <f t="shared" si="369"/>
        <v>0</v>
      </c>
      <c r="FY289" s="48">
        <f>IF(MIN((((FY274*-$GE$273)+FY283)),(FY63-FY279))&lt;0,0,(MIN((((FY274*-$GE$273)+FY283)),(FY63-FY279))))</f>
        <v>0</v>
      </c>
      <c r="FZ289" s="148">
        <f>SUM(C289:FX289)</f>
        <v>338210.03741897264</v>
      </c>
      <c r="GA289" s="48"/>
      <c r="GB289" s="154"/>
      <c r="GC289" s="13">
        <f>GC288-FZ288</f>
        <v>-202792729.86417484</v>
      </c>
      <c r="GD289" s="48"/>
      <c r="GE289" s="4"/>
      <c r="GF289" s="6"/>
      <c r="GG289" s="4"/>
      <c r="GH289" s="48"/>
      <c r="GI289" s="48"/>
      <c r="GJ289" s="48"/>
      <c r="GK289" s="48"/>
      <c r="GL289" s="48"/>
      <c r="GM289" s="48"/>
    </row>
    <row r="290" spans="1:195" x14ac:dyDescent="0.25">
      <c r="A290" s="4"/>
      <c r="B290" s="1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c r="BI290" s="6"/>
      <c r="BJ290" s="6"/>
      <c r="BK290" s="6"/>
      <c r="BL290" s="6"/>
      <c r="BM290" s="6"/>
      <c r="BN290" s="6"/>
      <c r="BO290" s="6"/>
      <c r="BP290" s="6"/>
      <c r="BQ290" s="6"/>
      <c r="BR290" s="6"/>
      <c r="BS290" s="6"/>
      <c r="BT290" s="6"/>
      <c r="BU290" s="6"/>
      <c r="BV290" s="6"/>
      <c r="BW290" s="6"/>
      <c r="BX290" s="6"/>
      <c r="BY290" s="6"/>
      <c r="BZ290" s="6"/>
      <c r="CA290" s="6"/>
      <c r="CB290" s="6"/>
      <c r="CC290" s="6"/>
      <c r="CD290" s="6"/>
      <c r="CE290" s="6"/>
      <c r="CF290" s="6"/>
      <c r="CG290" s="6"/>
      <c r="CH290" s="6"/>
      <c r="CI290" s="6"/>
      <c r="CJ290" s="6"/>
      <c r="CK290" s="6"/>
      <c r="CL290" s="6"/>
      <c r="CM290" s="6"/>
      <c r="CN290" s="6"/>
      <c r="CO290" s="6"/>
      <c r="CP290" s="6"/>
      <c r="CQ290" s="6"/>
      <c r="CR290" s="6"/>
      <c r="CS290" s="6"/>
      <c r="CT290" s="6"/>
      <c r="CU290" s="6"/>
      <c r="CV290" s="6"/>
      <c r="CW290" s="6"/>
      <c r="CX290" s="6"/>
      <c r="CY290" s="6"/>
      <c r="CZ290" s="6"/>
      <c r="DA290" s="6"/>
      <c r="DB290" s="6"/>
      <c r="DC290" s="6"/>
      <c r="DD290" s="6"/>
      <c r="DE290" s="6"/>
      <c r="DF290" s="6"/>
      <c r="DG290" s="6"/>
      <c r="DH290" s="6"/>
      <c r="DI290" s="6"/>
      <c r="DJ290" s="6"/>
      <c r="DK290" s="6"/>
      <c r="DL290" s="6"/>
      <c r="DM290" s="6"/>
      <c r="DN290" s="6"/>
      <c r="DO290" s="6"/>
      <c r="DP290" s="6"/>
      <c r="DQ290" s="6"/>
      <c r="DR290" s="6"/>
      <c r="DS290" s="6"/>
      <c r="DT290" s="6"/>
      <c r="DU290" s="6"/>
      <c r="DV290" s="6"/>
      <c r="DW290" s="6"/>
      <c r="DX290" s="6"/>
      <c r="DY290" s="6"/>
      <c r="DZ290" s="6"/>
      <c r="EA290" s="6"/>
      <c r="EB290" s="6"/>
      <c r="EC290" s="6"/>
      <c r="ED290" s="6"/>
      <c r="EE290" s="6"/>
      <c r="EF290" s="6"/>
      <c r="EG290" s="6"/>
      <c r="EH290" s="6"/>
      <c r="EI290" s="6"/>
      <c r="EJ290" s="6"/>
      <c r="EK290" s="6"/>
      <c r="EL290" s="6"/>
      <c r="EM290" s="6"/>
      <c r="EN290" s="6"/>
      <c r="EO290" s="6"/>
      <c r="EP290" s="6"/>
      <c r="EQ290" s="6"/>
      <c r="ER290" s="6"/>
      <c r="ES290" s="6"/>
      <c r="ET290" s="6"/>
      <c r="EU290" s="6"/>
      <c r="EV290" s="6"/>
      <c r="EW290" s="6"/>
      <c r="EX290" s="6"/>
      <c r="EY290" s="6"/>
      <c r="EZ290" s="6"/>
      <c r="FA290" s="6"/>
      <c r="FB290" s="6"/>
      <c r="FC290" s="6"/>
      <c r="FD290" s="6"/>
      <c r="FE290" s="6"/>
      <c r="FF290" s="6"/>
      <c r="FG290" s="6"/>
      <c r="FH290" s="6"/>
      <c r="FI290" s="6"/>
      <c r="FJ290" s="6"/>
      <c r="FK290" s="6"/>
      <c r="FL290" s="6"/>
      <c r="FM290" s="6"/>
      <c r="FN290" s="6"/>
      <c r="FO290" s="6"/>
      <c r="FP290" s="6"/>
      <c r="FQ290" s="6"/>
      <c r="FR290" s="6"/>
      <c r="FS290" s="6"/>
      <c r="FT290" s="13"/>
      <c r="FU290" s="6" t="s">
        <v>2</v>
      </c>
      <c r="FV290" s="6"/>
      <c r="FW290" s="6"/>
      <c r="FX290" s="6"/>
      <c r="FY290" s="6"/>
      <c r="FZ290" s="148"/>
      <c r="GA290" s="48"/>
      <c r="GB290" s="48"/>
      <c r="GC290" s="155">
        <f>GC289/FZ288</f>
        <v>-4.8598802526857304E-2</v>
      </c>
      <c r="GD290" s="48"/>
      <c r="GE290" s="4"/>
      <c r="GF290" s="6"/>
      <c r="GG290" s="4"/>
      <c r="GH290" s="48"/>
      <c r="GI290" s="48"/>
      <c r="GJ290" s="48"/>
      <c r="GK290" s="48"/>
      <c r="GL290" s="48"/>
      <c r="GM290" s="48"/>
    </row>
    <row r="291" spans="1:195" x14ac:dyDescent="0.25">
      <c r="A291" s="2" t="s">
        <v>674</v>
      </c>
      <c r="B291" s="13" t="s">
        <v>675</v>
      </c>
      <c r="C291" s="6">
        <f t="shared" ref="C291:BN291" si="370">(C285-C289)/C103</f>
        <v>8015.9648128544932</v>
      </c>
      <c r="D291" s="6">
        <f t="shared" si="370"/>
        <v>7881.6222225539632</v>
      </c>
      <c r="E291" s="6">
        <f t="shared" si="370"/>
        <v>8556.1589053094194</v>
      </c>
      <c r="F291" s="6">
        <f t="shared" si="370"/>
        <v>7783.7981608693999</v>
      </c>
      <c r="G291" s="6">
        <f t="shared" si="370"/>
        <v>8340.3382635754497</v>
      </c>
      <c r="H291" s="6">
        <f t="shared" si="370"/>
        <v>8221.626693608845</v>
      </c>
      <c r="I291" s="6">
        <f t="shared" si="370"/>
        <v>8552.5833695325273</v>
      </c>
      <c r="J291" s="6">
        <f t="shared" si="370"/>
        <v>7855.8862683495336</v>
      </c>
      <c r="K291" s="6">
        <f t="shared" si="370"/>
        <v>10767.170149127362</v>
      </c>
      <c r="L291" s="6">
        <f t="shared" si="370"/>
        <v>8376.9861497645179</v>
      </c>
      <c r="M291" s="6">
        <f t="shared" si="370"/>
        <v>9856.422911768841</v>
      </c>
      <c r="N291" s="6">
        <f t="shared" si="370"/>
        <v>7989.0014953352465</v>
      </c>
      <c r="O291" s="6">
        <f t="shared" si="370"/>
        <v>7725.5165402297507</v>
      </c>
      <c r="P291" s="6">
        <f t="shared" si="370"/>
        <v>12120.176625666003</v>
      </c>
      <c r="Q291" s="6">
        <f t="shared" si="370"/>
        <v>8699.6964509594745</v>
      </c>
      <c r="R291" s="6">
        <f t="shared" si="370"/>
        <v>7777.0505768903722</v>
      </c>
      <c r="S291" s="6">
        <f t="shared" si="370"/>
        <v>8135.5131558524226</v>
      </c>
      <c r="T291" s="6">
        <f t="shared" si="370"/>
        <v>13903.316121413567</v>
      </c>
      <c r="U291" s="6">
        <f t="shared" si="370"/>
        <v>16504.88592328654</v>
      </c>
      <c r="V291" s="6">
        <f t="shared" si="370"/>
        <v>10468.483910141789</v>
      </c>
      <c r="W291" s="6">
        <f t="shared" si="370"/>
        <v>15683.592762155709</v>
      </c>
      <c r="X291" s="6">
        <f t="shared" si="370"/>
        <v>16229.866158730474</v>
      </c>
      <c r="Y291" s="6">
        <f t="shared" si="370"/>
        <v>7933.4630847240805</v>
      </c>
      <c r="Z291" s="6">
        <f t="shared" si="370"/>
        <v>11223.327443807666</v>
      </c>
      <c r="AA291" s="6">
        <f t="shared" si="370"/>
        <v>7835.2214831499532</v>
      </c>
      <c r="AB291" s="6">
        <f t="shared" si="370"/>
        <v>7949.7664865848128</v>
      </c>
      <c r="AC291" s="6">
        <f t="shared" si="370"/>
        <v>8064.6627318177025</v>
      </c>
      <c r="AD291" s="6">
        <f t="shared" si="370"/>
        <v>7930.757307352299</v>
      </c>
      <c r="AE291" s="6">
        <f t="shared" si="370"/>
        <v>14695.551007001599</v>
      </c>
      <c r="AF291" s="6">
        <f t="shared" si="370"/>
        <v>12929.578448145061</v>
      </c>
      <c r="AG291" s="6">
        <f t="shared" si="370"/>
        <v>8677.687486885723</v>
      </c>
      <c r="AH291" s="6">
        <f t="shared" si="370"/>
        <v>7885.1116556731567</v>
      </c>
      <c r="AI291" s="6">
        <f t="shared" si="370"/>
        <v>9738.4847300390848</v>
      </c>
      <c r="AJ291" s="6">
        <f t="shared" si="370"/>
        <v>13791.826047369977</v>
      </c>
      <c r="AK291" s="6">
        <f t="shared" si="370"/>
        <v>12369.48466621529</v>
      </c>
      <c r="AL291" s="6">
        <f t="shared" si="370"/>
        <v>11175.139535040875</v>
      </c>
      <c r="AM291" s="6">
        <f t="shared" si="370"/>
        <v>9003.1893697734849</v>
      </c>
      <c r="AN291" s="6">
        <f t="shared" si="370"/>
        <v>9818.6829929575888</v>
      </c>
      <c r="AO291" s="6">
        <f t="shared" si="370"/>
        <v>7831.7435323974996</v>
      </c>
      <c r="AP291" s="6">
        <f t="shared" si="370"/>
        <v>8295.7802514451469</v>
      </c>
      <c r="AQ291" s="6">
        <f t="shared" si="370"/>
        <v>12412.968210488796</v>
      </c>
      <c r="AR291" s="6">
        <f t="shared" si="370"/>
        <v>7739.1617020551439</v>
      </c>
      <c r="AS291" s="6">
        <f t="shared" si="370"/>
        <v>8326.0002984572475</v>
      </c>
      <c r="AT291" s="6">
        <f t="shared" si="370"/>
        <v>7924.2939949426354</v>
      </c>
      <c r="AU291" s="6">
        <f t="shared" si="370"/>
        <v>12162.517969541761</v>
      </c>
      <c r="AV291" s="6">
        <f t="shared" si="370"/>
        <v>10886.125145103264</v>
      </c>
      <c r="AW291" s="6">
        <f t="shared" si="370"/>
        <v>12437.171695953275</v>
      </c>
      <c r="AX291" s="6">
        <f t="shared" si="370"/>
        <v>17816.301950747129</v>
      </c>
      <c r="AY291" s="6">
        <f t="shared" si="370"/>
        <v>9270.9678162674991</v>
      </c>
      <c r="AZ291" s="6">
        <f t="shared" si="370"/>
        <v>8345.8901125040065</v>
      </c>
      <c r="BA291" s="6">
        <f t="shared" si="370"/>
        <v>7653.0641452941127</v>
      </c>
      <c r="BB291" s="6">
        <f t="shared" si="370"/>
        <v>7653.2803340069013</v>
      </c>
      <c r="BC291" s="6">
        <f t="shared" si="370"/>
        <v>7962.2283968964339</v>
      </c>
      <c r="BD291" s="6">
        <f t="shared" si="370"/>
        <v>7653.3377328293955</v>
      </c>
      <c r="BE291" s="6">
        <f t="shared" si="370"/>
        <v>8171.5141435071891</v>
      </c>
      <c r="BF291" s="6">
        <f t="shared" si="370"/>
        <v>7642.072895163903</v>
      </c>
      <c r="BG291" s="6">
        <f t="shared" si="370"/>
        <v>8433.7706088913656</v>
      </c>
      <c r="BH291" s="6">
        <f t="shared" si="370"/>
        <v>8732.2434097918831</v>
      </c>
      <c r="BI291" s="6">
        <f t="shared" si="370"/>
        <v>12015.605388472239</v>
      </c>
      <c r="BJ291" s="6">
        <f t="shared" si="370"/>
        <v>7653.1907095399629</v>
      </c>
      <c r="BK291" s="6">
        <f t="shared" si="370"/>
        <v>7677.600113211739</v>
      </c>
      <c r="BL291" s="6">
        <f t="shared" si="370"/>
        <v>12907.071307949642</v>
      </c>
      <c r="BM291" s="6">
        <f t="shared" si="370"/>
        <v>11080.242441303022</v>
      </c>
      <c r="BN291" s="6">
        <f t="shared" si="370"/>
        <v>7653.3377331596648</v>
      </c>
      <c r="BO291" s="6">
        <f t="shared" ref="BO291:DZ291" si="371">(BO285-BO289)/BO103</f>
        <v>7958.9646084007327</v>
      </c>
      <c r="BP291" s="6">
        <f t="shared" si="371"/>
        <v>12393.445994658408</v>
      </c>
      <c r="BQ291" s="6">
        <f t="shared" si="371"/>
        <v>8334.0477214957609</v>
      </c>
      <c r="BR291" s="6">
        <f t="shared" si="371"/>
        <v>7781.1337055657705</v>
      </c>
      <c r="BS291" s="6">
        <f t="shared" si="371"/>
        <v>8514.7683816057543</v>
      </c>
      <c r="BT291" s="6">
        <f t="shared" si="371"/>
        <v>9380.8155098369971</v>
      </c>
      <c r="BU291" s="6">
        <f t="shared" si="371"/>
        <v>9564.4704080004176</v>
      </c>
      <c r="BV291" s="6">
        <f t="shared" si="371"/>
        <v>8077.9755116182496</v>
      </c>
      <c r="BW291" s="6">
        <f t="shared" si="371"/>
        <v>7912.5209359377404</v>
      </c>
      <c r="BX291" s="6">
        <f t="shared" si="371"/>
        <v>16517.89239600873</v>
      </c>
      <c r="BY291" s="6">
        <f t="shared" si="371"/>
        <v>8934.4877346535959</v>
      </c>
      <c r="BZ291" s="6">
        <f t="shared" si="371"/>
        <v>12171.690790518871</v>
      </c>
      <c r="CA291" s="6">
        <f t="shared" si="371"/>
        <v>16282.404997022675</v>
      </c>
      <c r="CB291" s="6">
        <f t="shared" si="371"/>
        <v>7879.1887398812851</v>
      </c>
      <c r="CC291" s="6">
        <f t="shared" si="371"/>
        <v>12954.014960941986</v>
      </c>
      <c r="CD291" s="6">
        <f t="shared" si="371"/>
        <v>16208.364848757443</v>
      </c>
      <c r="CE291" s="6">
        <f t="shared" si="371"/>
        <v>13531.736072266025</v>
      </c>
      <c r="CF291" s="6">
        <f t="shared" si="371"/>
        <v>14081.203846000946</v>
      </c>
      <c r="CG291" s="6">
        <f t="shared" si="371"/>
        <v>11873.627635943245</v>
      </c>
      <c r="CH291" s="6">
        <f t="shared" si="371"/>
        <v>14796.967573505839</v>
      </c>
      <c r="CI291" s="6">
        <f t="shared" si="371"/>
        <v>8232.5488253743188</v>
      </c>
      <c r="CJ291" s="6">
        <f t="shared" si="371"/>
        <v>8296.1349623715032</v>
      </c>
      <c r="CK291" s="6">
        <f t="shared" si="371"/>
        <v>7905.9275798410999</v>
      </c>
      <c r="CL291" s="6">
        <f t="shared" si="371"/>
        <v>8282.2689655441627</v>
      </c>
      <c r="CM291" s="6">
        <f t="shared" si="371"/>
        <v>8895.3188459873236</v>
      </c>
      <c r="CN291" s="6">
        <f t="shared" si="371"/>
        <v>7649.9770565322742</v>
      </c>
      <c r="CO291" s="6">
        <f t="shared" si="371"/>
        <v>7652.8731206821312</v>
      </c>
      <c r="CP291" s="6">
        <f t="shared" si="371"/>
        <v>8726.8232346977475</v>
      </c>
      <c r="CQ291" s="6">
        <f t="shared" si="371"/>
        <v>8469.4554632807158</v>
      </c>
      <c r="CR291" s="6">
        <f t="shared" si="371"/>
        <v>13281.209269614585</v>
      </c>
      <c r="CS291" s="6">
        <f t="shared" si="371"/>
        <v>9646.3053744877125</v>
      </c>
      <c r="CT291" s="6">
        <f t="shared" si="371"/>
        <v>15014.627693165485</v>
      </c>
      <c r="CU291" s="6">
        <f t="shared" si="371"/>
        <v>7668.0913625595567</v>
      </c>
      <c r="CV291" s="6">
        <f t="shared" si="371"/>
        <v>15541.019675414967</v>
      </c>
      <c r="CW291" s="6">
        <f t="shared" si="371"/>
        <v>12673.253608573186</v>
      </c>
      <c r="CX291" s="6">
        <f t="shared" si="371"/>
        <v>8839.4514944968851</v>
      </c>
      <c r="CY291" s="6">
        <f t="shared" si="371"/>
        <v>16566.165499847095</v>
      </c>
      <c r="CZ291" s="6">
        <f t="shared" si="371"/>
        <v>7716.7220088834474</v>
      </c>
      <c r="DA291" s="6">
        <f t="shared" si="371"/>
        <v>12735.485432839188</v>
      </c>
      <c r="DB291" s="6">
        <f t="shared" si="371"/>
        <v>10527.521156505714</v>
      </c>
      <c r="DC291" s="6">
        <f t="shared" si="371"/>
        <v>13777.062691961239</v>
      </c>
      <c r="DD291" s="6">
        <f t="shared" si="371"/>
        <v>13840.128986120249</v>
      </c>
      <c r="DE291" s="6">
        <f t="shared" si="371"/>
        <v>9233.3785939316986</v>
      </c>
      <c r="DF291" s="6">
        <f t="shared" si="371"/>
        <v>7652.9833283067283</v>
      </c>
      <c r="DG291" s="6">
        <f t="shared" si="371"/>
        <v>15911.266651687933</v>
      </c>
      <c r="DH291" s="6">
        <f t="shared" si="371"/>
        <v>7653.3377327561875</v>
      </c>
      <c r="DI291" s="6">
        <f t="shared" si="371"/>
        <v>7807.249161181182</v>
      </c>
      <c r="DJ291" s="6">
        <f t="shared" si="371"/>
        <v>8619.5837850003354</v>
      </c>
      <c r="DK291" s="6">
        <f t="shared" si="371"/>
        <v>8933.5261716140631</v>
      </c>
      <c r="DL291" s="6">
        <f t="shared" si="371"/>
        <v>8052.7088126961071</v>
      </c>
      <c r="DM291" s="6">
        <f t="shared" si="371"/>
        <v>12516.703894764389</v>
      </c>
      <c r="DN291" s="6">
        <f t="shared" si="371"/>
        <v>8221.7933704069856</v>
      </c>
      <c r="DO291" s="6">
        <f t="shared" si="371"/>
        <v>8112.4405493647082</v>
      </c>
      <c r="DP291" s="6">
        <f t="shared" si="371"/>
        <v>12927.847383570706</v>
      </c>
      <c r="DQ291" s="6">
        <f t="shared" si="371"/>
        <v>9980.152125481105</v>
      </c>
      <c r="DR291" s="6">
        <f t="shared" si="371"/>
        <v>8527.7751273316208</v>
      </c>
      <c r="DS291" s="6">
        <f t="shared" si="371"/>
        <v>8838.5953843128482</v>
      </c>
      <c r="DT291" s="6">
        <f t="shared" si="371"/>
        <v>14295.805201197927</v>
      </c>
      <c r="DU291" s="6">
        <f t="shared" si="371"/>
        <v>9616.8085363279133</v>
      </c>
      <c r="DV291" s="6">
        <f t="shared" si="371"/>
        <v>12211.245957013123</v>
      </c>
      <c r="DW291" s="6">
        <f t="shared" si="371"/>
        <v>10107.818677214713</v>
      </c>
      <c r="DX291" s="6">
        <f t="shared" si="371"/>
        <v>15469.921253857332</v>
      </c>
      <c r="DY291" s="6">
        <f t="shared" si="371"/>
        <v>11113.50845585149</v>
      </c>
      <c r="DZ291" s="6">
        <f t="shared" si="371"/>
        <v>8628.7274459071559</v>
      </c>
      <c r="EA291" s="6">
        <f t="shared" ref="EA291:FX291" si="372">(EA285-EA289)/EA103</f>
        <v>8971.1975375367765</v>
      </c>
      <c r="EB291" s="6">
        <f t="shared" si="372"/>
        <v>8693.0055287292125</v>
      </c>
      <c r="EC291" s="6">
        <f t="shared" si="372"/>
        <v>9827.6728972085348</v>
      </c>
      <c r="ED291" s="6">
        <f t="shared" si="372"/>
        <v>10352.22619969777</v>
      </c>
      <c r="EE291" s="6">
        <f t="shared" si="372"/>
        <v>12755.05360140264</v>
      </c>
      <c r="EF291" s="6">
        <f t="shared" si="372"/>
        <v>8091.1486124872044</v>
      </c>
      <c r="EG291" s="6">
        <f t="shared" si="372"/>
        <v>10156.159384965873</v>
      </c>
      <c r="EH291" s="6">
        <f t="shared" si="372"/>
        <v>11403.976040508116</v>
      </c>
      <c r="EI291" s="6">
        <f t="shared" si="372"/>
        <v>8286.9195988357351</v>
      </c>
      <c r="EJ291" s="6">
        <f t="shared" si="372"/>
        <v>7646.1422097647865</v>
      </c>
      <c r="EK291" s="6">
        <f t="shared" si="372"/>
        <v>8299.6617048567769</v>
      </c>
      <c r="EL291" s="6">
        <f t="shared" si="372"/>
        <v>8462.8288546991625</v>
      </c>
      <c r="EM291" s="6">
        <f t="shared" si="372"/>
        <v>9040.3179551568792</v>
      </c>
      <c r="EN291" s="6">
        <f t="shared" si="372"/>
        <v>8171.8783117616576</v>
      </c>
      <c r="EO291" s="6">
        <f t="shared" si="372"/>
        <v>9524.0469170497745</v>
      </c>
      <c r="EP291" s="6">
        <f t="shared" si="372"/>
        <v>10088.956332656206</v>
      </c>
      <c r="EQ291" s="6">
        <f t="shared" si="372"/>
        <v>7987.3158410919996</v>
      </c>
      <c r="ER291" s="6">
        <f t="shared" si="372"/>
        <v>11240.512718814367</v>
      </c>
      <c r="ES291" s="6">
        <f t="shared" si="372"/>
        <v>13611.818543916188</v>
      </c>
      <c r="ET291" s="6">
        <f t="shared" si="372"/>
        <v>13901.986152356201</v>
      </c>
      <c r="EU291" s="6">
        <f t="shared" si="372"/>
        <v>9072.6469751037821</v>
      </c>
      <c r="EV291" s="6">
        <f t="shared" si="372"/>
        <v>16803.389164179269</v>
      </c>
      <c r="EW291" s="6">
        <f t="shared" si="372"/>
        <v>10682.919929348174</v>
      </c>
      <c r="EX291" s="6">
        <f t="shared" si="372"/>
        <v>13502.489844687723</v>
      </c>
      <c r="EY291" s="6">
        <f t="shared" si="372"/>
        <v>7968.7978792895165</v>
      </c>
      <c r="EZ291" s="6">
        <f t="shared" si="372"/>
        <v>14042.135268915879</v>
      </c>
      <c r="FA291" s="6">
        <f t="shared" si="372"/>
        <v>8325.6425779970614</v>
      </c>
      <c r="FB291" s="6">
        <f t="shared" si="372"/>
        <v>11862.725757418952</v>
      </c>
      <c r="FC291" s="6">
        <f t="shared" si="372"/>
        <v>7744.2834994277591</v>
      </c>
      <c r="FD291" s="6">
        <f t="shared" si="372"/>
        <v>9774.699090825341</v>
      </c>
      <c r="FE291" s="6">
        <f t="shared" si="372"/>
        <v>15392.113040183991</v>
      </c>
      <c r="FF291" s="6">
        <f t="shared" si="372"/>
        <v>12416.291982378556</v>
      </c>
      <c r="FG291" s="6">
        <f t="shared" si="372"/>
        <v>15063.016305361416</v>
      </c>
      <c r="FH291" s="6">
        <f t="shared" si="372"/>
        <v>15757.491258610231</v>
      </c>
      <c r="FI291" s="6">
        <f t="shared" si="372"/>
        <v>8064.0465969846518</v>
      </c>
      <c r="FJ291" s="6">
        <f t="shared" si="372"/>
        <v>7653.3377335717032</v>
      </c>
      <c r="FK291" s="6">
        <f t="shared" si="372"/>
        <v>7750.6573312623859</v>
      </c>
      <c r="FL291" s="6">
        <f t="shared" si="372"/>
        <v>7653.3377336113927</v>
      </c>
      <c r="FM291" s="6">
        <f t="shared" si="372"/>
        <v>7653.3377327243652</v>
      </c>
      <c r="FN291" s="6">
        <f t="shared" si="372"/>
        <v>7942.5228606550718</v>
      </c>
      <c r="FO291" s="6">
        <f t="shared" si="372"/>
        <v>9532.2085043589595</v>
      </c>
      <c r="FP291" s="6">
        <f t="shared" si="372"/>
        <v>9538.1371380029886</v>
      </c>
      <c r="FQ291" s="6">
        <f t="shared" si="372"/>
        <v>8289.9180272907233</v>
      </c>
      <c r="FR291" s="6">
        <f t="shared" si="372"/>
        <v>13460.574626662077</v>
      </c>
      <c r="FS291" s="6">
        <f t="shared" si="372"/>
        <v>14363.656827883548</v>
      </c>
      <c r="FT291" s="13">
        <f t="shared" si="372"/>
        <v>19071.224904367944</v>
      </c>
      <c r="FU291" s="6">
        <f t="shared" si="372"/>
        <v>8808.0308228979648</v>
      </c>
      <c r="FV291" s="6">
        <f t="shared" si="372"/>
        <v>8437.0983956652017</v>
      </c>
      <c r="FW291" s="6">
        <f t="shared" si="372"/>
        <v>13024.916019111042</v>
      </c>
      <c r="FX291" s="6">
        <f t="shared" si="372"/>
        <v>17310.69132417567</v>
      </c>
      <c r="FY291" s="6"/>
      <c r="FZ291" s="6">
        <f>(FZ285-FZ289)/FZ103</f>
        <v>8065.0098334823642</v>
      </c>
      <c r="GA291" s="48" t="s">
        <v>676</v>
      </c>
      <c r="GB291" s="154"/>
      <c r="GC291" s="6"/>
      <c r="GD291" s="48"/>
      <c r="GE291" s="4"/>
      <c r="GF291" s="6"/>
      <c r="GG291" s="4"/>
      <c r="GH291" s="48"/>
      <c r="GI291" s="48"/>
      <c r="GJ291" s="48"/>
      <c r="GK291" s="48"/>
      <c r="GL291" s="48"/>
      <c r="GM291" s="48"/>
    </row>
    <row r="292" spans="1:195" x14ac:dyDescent="0.25">
      <c r="A292" s="6"/>
      <c r="B292" s="13"/>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c r="CA292" s="36"/>
      <c r="CB292" s="36"/>
      <c r="CC292" s="36"/>
      <c r="CD292" s="36"/>
      <c r="CE292" s="36"/>
      <c r="CF292" s="36"/>
      <c r="CG292" s="36"/>
      <c r="CH292" s="36"/>
      <c r="CI292" s="36"/>
      <c r="CJ292" s="36"/>
      <c r="CK292" s="36"/>
      <c r="CL292" s="36"/>
      <c r="CM292" s="36"/>
      <c r="CN292" s="36"/>
      <c r="CO292" s="36"/>
      <c r="CP292" s="36"/>
      <c r="CQ292" s="36"/>
      <c r="CR292" s="36"/>
      <c r="CS292" s="36"/>
      <c r="CT292" s="36"/>
      <c r="CU292" s="36"/>
      <c r="CV292" s="36"/>
      <c r="CW292" s="36"/>
      <c r="CX292" s="36"/>
      <c r="CY292" s="36"/>
      <c r="CZ292" s="36"/>
      <c r="DA292" s="36"/>
      <c r="DB292" s="36"/>
      <c r="DC292" s="36"/>
      <c r="DD292" s="36"/>
      <c r="DE292" s="36"/>
      <c r="DF292" s="36"/>
      <c r="DG292" s="36"/>
      <c r="DH292" s="36"/>
      <c r="DI292" s="36"/>
      <c r="DJ292" s="36"/>
      <c r="DK292" s="36"/>
      <c r="DL292" s="36"/>
      <c r="DM292" s="36"/>
      <c r="DN292" s="36"/>
      <c r="DO292" s="36"/>
      <c r="DP292" s="36"/>
      <c r="DQ292" s="36"/>
      <c r="DR292" s="36"/>
      <c r="DS292" s="36"/>
      <c r="DT292" s="36"/>
      <c r="DU292" s="36"/>
      <c r="DV292" s="36"/>
      <c r="DW292" s="36"/>
      <c r="DX292" s="36"/>
      <c r="DY292" s="36"/>
      <c r="DZ292" s="36"/>
      <c r="EA292" s="36"/>
      <c r="EB292" s="36"/>
      <c r="EC292" s="36"/>
      <c r="ED292" s="36"/>
      <c r="EE292" s="36"/>
      <c r="EF292" s="36"/>
      <c r="EG292" s="36"/>
      <c r="EH292" s="36"/>
      <c r="EI292" s="36"/>
      <c r="EJ292" s="36"/>
      <c r="EK292" s="36"/>
      <c r="EL292" s="36"/>
      <c r="EM292" s="36"/>
      <c r="EN292" s="36"/>
      <c r="EO292" s="36"/>
      <c r="EP292" s="36"/>
      <c r="EQ292" s="36"/>
      <c r="ER292" s="36"/>
      <c r="ES292" s="36"/>
      <c r="ET292" s="36"/>
      <c r="EU292" s="36"/>
      <c r="EV292" s="36"/>
      <c r="EW292" s="36"/>
      <c r="EX292" s="36"/>
      <c r="EY292" s="36"/>
      <c r="EZ292" s="36"/>
      <c r="FA292" s="36"/>
      <c r="FB292" s="36"/>
      <c r="FC292" s="36"/>
      <c r="FD292" s="36"/>
      <c r="FE292" s="36"/>
      <c r="FF292" s="36"/>
      <c r="FG292" s="36"/>
      <c r="FH292" s="36"/>
      <c r="FI292" s="36"/>
      <c r="FJ292" s="36"/>
      <c r="FK292" s="36"/>
      <c r="FL292" s="36"/>
      <c r="FM292" s="36"/>
      <c r="FN292" s="36"/>
      <c r="FO292" s="36"/>
      <c r="FP292" s="36"/>
      <c r="FQ292" s="36"/>
      <c r="FR292" s="36"/>
      <c r="FS292" s="36"/>
      <c r="FT292" s="36"/>
      <c r="FU292" s="36"/>
      <c r="FV292" s="36"/>
      <c r="FW292" s="36"/>
      <c r="FX292" s="36"/>
      <c r="FY292" s="36"/>
      <c r="FZ292" s="48"/>
      <c r="GA292" s="48"/>
      <c r="GB292" s="154"/>
      <c r="GC292" s="6"/>
      <c r="GD292" s="48"/>
      <c r="GE292" s="4"/>
      <c r="GF292" s="6"/>
      <c r="GG292" s="4"/>
      <c r="GH292" s="48"/>
      <c r="GI292" s="48"/>
      <c r="GJ292" s="48"/>
      <c r="GK292" s="48"/>
      <c r="GL292" s="48"/>
      <c r="GM292" s="48"/>
    </row>
    <row r="293" spans="1:195" ht="15.6" x14ac:dyDescent="0.3">
      <c r="A293" s="6"/>
      <c r="B293" s="47" t="s">
        <v>677</v>
      </c>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8"/>
      <c r="BP293" s="48"/>
      <c r="BQ293" s="48"/>
      <c r="BR293" s="48"/>
      <c r="BS293" s="48"/>
      <c r="BT293" s="48"/>
      <c r="BU293" s="48"/>
      <c r="BV293" s="48"/>
      <c r="BW293" s="48"/>
      <c r="BX293" s="48"/>
      <c r="BY293" s="48"/>
      <c r="BZ293" s="48"/>
      <c r="CA293" s="48"/>
      <c r="CB293" s="48"/>
      <c r="CC293" s="48"/>
      <c r="CD293" s="48"/>
      <c r="CE293" s="48"/>
      <c r="CF293" s="48"/>
      <c r="CG293" s="48"/>
      <c r="CH293" s="48"/>
      <c r="CI293" s="48"/>
      <c r="CJ293" s="48"/>
      <c r="CK293" s="48"/>
      <c r="CL293" s="48"/>
      <c r="CM293" s="48"/>
      <c r="CN293" s="48"/>
      <c r="CO293" s="48"/>
      <c r="CP293" s="48"/>
      <c r="CQ293" s="48"/>
      <c r="CR293" s="48"/>
      <c r="CS293" s="48"/>
      <c r="CT293" s="48"/>
      <c r="CU293" s="48"/>
      <c r="CV293" s="48"/>
      <c r="CW293" s="48"/>
      <c r="CX293" s="48"/>
      <c r="CY293" s="48"/>
      <c r="CZ293" s="48"/>
      <c r="DA293" s="48"/>
      <c r="DB293" s="48"/>
      <c r="DC293" s="48"/>
      <c r="DD293" s="48"/>
      <c r="DE293" s="48"/>
      <c r="DF293" s="48"/>
      <c r="DG293" s="48"/>
      <c r="DH293" s="48"/>
      <c r="DI293" s="48"/>
      <c r="DJ293" s="48"/>
      <c r="DK293" s="48"/>
      <c r="DL293" s="48"/>
      <c r="DM293" s="48"/>
      <c r="DN293" s="48"/>
      <c r="DO293" s="48"/>
      <c r="DP293" s="48"/>
      <c r="DQ293" s="48"/>
      <c r="DR293" s="48"/>
      <c r="DS293" s="48"/>
      <c r="DT293" s="48"/>
      <c r="DU293" s="48"/>
      <c r="DV293" s="48"/>
      <c r="DW293" s="48"/>
      <c r="DX293" s="48"/>
      <c r="DY293" s="48"/>
      <c r="DZ293" s="48"/>
      <c r="EA293" s="48"/>
      <c r="EB293" s="48"/>
      <c r="EC293" s="48"/>
      <c r="ED293" s="48"/>
      <c r="EE293" s="48"/>
      <c r="EF293" s="48"/>
      <c r="EG293" s="48"/>
      <c r="EH293" s="48"/>
      <c r="EI293" s="48"/>
      <c r="EJ293" s="48"/>
      <c r="EK293" s="48"/>
      <c r="EL293" s="48"/>
      <c r="EM293" s="48"/>
      <c r="EN293" s="48"/>
      <c r="EO293" s="48"/>
      <c r="EP293" s="48"/>
      <c r="EQ293" s="48"/>
      <c r="ER293" s="48"/>
      <c r="ES293" s="48"/>
      <c r="ET293" s="48"/>
      <c r="EU293" s="48"/>
      <c r="EV293" s="48"/>
      <c r="EW293" s="48"/>
      <c r="EX293" s="48"/>
      <c r="EY293" s="48"/>
      <c r="EZ293" s="48"/>
      <c r="FA293" s="48"/>
      <c r="FB293" s="48"/>
      <c r="FC293" s="48"/>
      <c r="FD293" s="48"/>
      <c r="FE293" s="48"/>
      <c r="FF293" s="48"/>
      <c r="FG293" s="48"/>
      <c r="FH293" s="48"/>
      <c r="FI293" s="48"/>
      <c r="FJ293" s="48"/>
      <c r="FK293" s="48"/>
      <c r="FL293" s="48"/>
      <c r="FM293" s="48"/>
      <c r="FN293" s="48"/>
      <c r="FO293" s="48"/>
      <c r="FP293" s="48"/>
      <c r="FQ293" s="48"/>
      <c r="FR293" s="48"/>
      <c r="FS293" s="48"/>
      <c r="FT293" s="49"/>
      <c r="FU293" s="48"/>
      <c r="FV293" s="48"/>
      <c r="FW293" s="48"/>
      <c r="FX293" s="48"/>
      <c r="FY293" s="48"/>
      <c r="FZ293" s="6"/>
      <c r="GA293" s="48"/>
      <c r="GB293" s="48"/>
      <c r="GC293" s="6"/>
      <c r="GD293" s="48"/>
      <c r="GE293" s="4"/>
      <c r="GF293" s="6"/>
      <c r="GG293" s="4"/>
      <c r="GH293" s="48"/>
      <c r="GI293" s="48"/>
      <c r="GJ293" s="48"/>
      <c r="GK293" s="48"/>
      <c r="GL293" s="48"/>
      <c r="GM293" s="48"/>
    </row>
    <row r="294" spans="1:195" x14ac:dyDescent="0.25">
      <c r="A294" s="2" t="s">
        <v>678</v>
      </c>
      <c r="B294" s="13" t="s">
        <v>679</v>
      </c>
      <c r="C294" s="99">
        <f t="shared" ref="C294:BN294" si="373">ROUND(((C285-C289)-((C167+C171)*C295))/C98,2)</f>
        <v>8259.0400000000009</v>
      </c>
      <c r="D294" s="99">
        <f t="shared" si="373"/>
        <v>7881.73</v>
      </c>
      <c r="E294" s="99">
        <f t="shared" si="373"/>
        <v>8556.2099999999991</v>
      </c>
      <c r="F294" s="99">
        <f t="shared" si="373"/>
        <v>7783.85</v>
      </c>
      <c r="G294" s="99">
        <f t="shared" si="373"/>
        <v>8341.26</v>
      </c>
      <c r="H294" s="99">
        <f t="shared" si="373"/>
        <v>8223.34</v>
      </c>
      <c r="I294" s="99">
        <f t="shared" si="373"/>
        <v>8553.3700000000008</v>
      </c>
      <c r="J294" s="99">
        <f t="shared" si="373"/>
        <v>7856.1</v>
      </c>
      <c r="K294" s="99">
        <f t="shared" si="373"/>
        <v>10767.17</v>
      </c>
      <c r="L294" s="99">
        <f t="shared" si="373"/>
        <v>8377.39</v>
      </c>
      <c r="M294" s="99">
        <f t="shared" si="373"/>
        <v>9856.42</v>
      </c>
      <c r="N294" s="99">
        <f t="shared" si="373"/>
        <v>7992.84</v>
      </c>
      <c r="O294" s="99">
        <f t="shared" si="373"/>
        <v>7725.52</v>
      </c>
      <c r="P294" s="99">
        <f t="shared" si="373"/>
        <v>12120.18</v>
      </c>
      <c r="Q294" s="99">
        <f t="shared" si="373"/>
        <v>8704.3799999999992</v>
      </c>
      <c r="R294" s="99">
        <f t="shared" si="373"/>
        <v>9192.5</v>
      </c>
      <c r="S294" s="99">
        <f t="shared" si="373"/>
        <v>8136.82</v>
      </c>
      <c r="T294" s="99">
        <f t="shared" si="373"/>
        <v>13903.32</v>
      </c>
      <c r="U294" s="99">
        <f t="shared" si="373"/>
        <v>16504.89</v>
      </c>
      <c r="V294" s="99">
        <f t="shared" si="373"/>
        <v>10468.48</v>
      </c>
      <c r="W294" s="99">
        <f t="shared" si="373"/>
        <v>15691.29</v>
      </c>
      <c r="X294" s="99">
        <f t="shared" si="373"/>
        <v>16229.87</v>
      </c>
      <c r="Y294" s="99">
        <f t="shared" si="373"/>
        <v>9979.27</v>
      </c>
      <c r="Z294" s="99">
        <f t="shared" si="373"/>
        <v>11239.8</v>
      </c>
      <c r="AA294" s="99">
        <f t="shared" si="373"/>
        <v>7835.23</v>
      </c>
      <c r="AB294" s="99">
        <f t="shared" si="373"/>
        <v>7951.3</v>
      </c>
      <c r="AC294" s="99">
        <f t="shared" si="373"/>
        <v>8064.66</v>
      </c>
      <c r="AD294" s="99">
        <f t="shared" si="373"/>
        <v>7930.76</v>
      </c>
      <c r="AE294" s="99">
        <f t="shared" si="373"/>
        <v>14767.9</v>
      </c>
      <c r="AF294" s="99">
        <f t="shared" si="373"/>
        <v>12929.58</v>
      </c>
      <c r="AG294" s="99">
        <f t="shared" si="373"/>
        <v>8677.69</v>
      </c>
      <c r="AH294" s="99">
        <f t="shared" si="373"/>
        <v>7885.11</v>
      </c>
      <c r="AI294" s="99">
        <f t="shared" si="373"/>
        <v>9738.48</v>
      </c>
      <c r="AJ294" s="99">
        <f t="shared" si="373"/>
        <v>13791.83</v>
      </c>
      <c r="AK294" s="99">
        <f t="shared" si="373"/>
        <v>12369.48</v>
      </c>
      <c r="AL294" s="99">
        <f t="shared" si="373"/>
        <v>11175.14</v>
      </c>
      <c r="AM294" s="99">
        <f t="shared" si="373"/>
        <v>9003.19</v>
      </c>
      <c r="AN294" s="99">
        <f t="shared" si="373"/>
        <v>9818.68</v>
      </c>
      <c r="AO294" s="99">
        <f t="shared" si="373"/>
        <v>7831.85</v>
      </c>
      <c r="AP294" s="99">
        <f t="shared" si="373"/>
        <v>8299.26</v>
      </c>
      <c r="AQ294" s="99">
        <f t="shared" si="373"/>
        <v>12412.97</v>
      </c>
      <c r="AR294" s="99">
        <f t="shared" si="373"/>
        <v>7751.37</v>
      </c>
      <c r="AS294" s="99">
        <f t="shared" si="373"/>
        <v>8326.17</v>
      </c>
      <c r="AT294" s="99">
        <f t="shared" si="373"/>
        <v>7924.81</v>
      </c>
      <c r="AU294" s="99">
        <f t="shared" si="373"/>
        <v>12162.52</v>
      </c>
      <c r="AV294" s="99">
        <f t="shared" si="373"/>
        <v>10886.13</v>
      </c>
      <c r="AW294" s="99">
        <f t="shared" si="373"/>
        <v>12437.17</v>
      </c>
      <c r="AX294" s="99">
        <f t="shared" si="373"/>
        <v>17816.3</v>
      </c>
      <c r="AY294" s="99">
        <f t="shared" si="373"/>
        <v>9270.9699999999993</v>
      </c>
      <c r="AZ294" s="99">
        <f t="shared" si="373"/>
        <v>8345.98</v>
      </c>
      <c r="BA294" s="99">
        <f t="shared" si="373"/>
        <v>7653.32</v>
      </c>
      <c r="BB294" s="99">
        <f t="shared" si="373"/>
        <v>7653.34</v>
      </c>
      <c r="BC294" s="99">
        <f t="shared" si="373"/>
        <v>7968.08</v>
      </c>
      <c r="BD294" s="99">
        <f t="shared" si="373"/>
        <v>7653.4</v>
      </c>
      <c r="BE294" s="99">
        <f t="shared" si="373"/>
        <v>8171.51</v>
      </c>
      <c r="BF294" s="99">
        <f t="shared" si="373"/>
        <v>7653.33</v>
      </c>
      <c r="BG294" s="99">
        <f t="shared" si="373"/>
        <v>8434.08</v>
      </c>
      <c r="BH294" s="99">
        <f t="shared" si="373"/>
        <v>8803.64</v>
      </c>
      <c r="BI294" s="99">
        <f t="shared" si="373"/>
        <v>12130.44</v>
      </c>
      <c r="BJ294" s="99">
        <f t="shared" si="373"/>
        <v>7653.31</v>
      </c>
      <c r="BK294" s="99">
        <f t="shared" si="373"/>
        <v>7844.01</v>
      </c>
      <c r="BL294" s="99">
        <f t="shared" si="373"/>
        <v>13124.71</v>
      </c>
      <c r="BM294" s="99">
        <f t="shared" si="373"/>
        <v>11080.24</v>
      </c>
      <c r="BN294" s="99">
        <f t="shared" si="373"/>
        <v>7653.34</v>
      </c>
      <c r="BO294" s="99">
        <f t="shared" ref="BO294:DZ294" si="374">ROUND(((BO285-BO289)-((BO167+BO171)*BO295))/BO98,2)</f>
        <v>7959.43</v>
      </c>
      <c r="BP294" s="99">
        <f t="shared" si="374"/>
        <v>12393.45</v>
      </c>
      <c r="BQ294" s="99">
        <f t="shared" si="374"/>
        <v>8334.1</v>
      </c>
      <c r="BR294" s="99">
        <f t="shared" si="374"/>
        <v>7781.2</v>
      </c>
      <c r="BS294" s="99">
        <f t="shared" si="374"/>
        <v>8514.77</v>
      </c>
      <c r="BT294" s="99">
        <f t="shared" si="374"/>
        <v>9380.82</v>
      </c>
      <c r="BU294" s="99">
        <f t="shared" si="374"/>
        <v>9564.4699999999993</v>
      </c>
      <c r="BV294" s="99">
        <f t="shared" si="374"/>
        <v>8077.98</v>
      </c>
      <c r="BW294" s="99">
        <f t="shared" si="374"/>
        <v>7912.8</v>
      </c>
      <c r="BX294" s="99">
        <f t="shared" si="374"/>
        <v>16517.89</v>
      </c>
      <c r="BY294" s="99">
        <f t="shared" si="374"/>
        <v>8934.49</v>
      </c>
      <c r="BZ294" s="99">
        <f t="shared" si="374"/>
        <v>12171.69</v>
      </c>
      <c r="CA294" s="99">
        <f t="shared" si="374"/>
        <v>16282.4</v>
      </c>
      <c r="CB294" s="99">
        <f t="shared" si="374"/>
        <v>7881.3</v>
      </c>
      <c r="CC294" s="99">
        <f t="shared" si="374"/>
        <v>12954.01</v>
      </c>
      <c r="CD294" s="99">
        <f t="shared" si="374"/>
        <v>16208.36</v>
      </c>
      <c r="CE294" s="99">
        <f t="shared" si="374"/>
        <v>13531.74</v>
      </c>
      <c r="CF294" s="99">
        <f t="shared" si="374"/>
        <v>14081.2</v>
      </c>
      <c r="CG294" s="99">
        <f t="shared" si="374"/>
        <v>11873.63</v>
      </c>
      <c r="CH294" s="99">
        <f t="shared" si="374"/>
        <v>14796.97</v>
      </c>
      <c r="CI294" s="99">
        <f t="shared" si="374"/>
        <v>8232.5499999999993</v>
      </c>
      <c r="CJ294" s="99">
        <f t="shared" si="374"/>
        <v>8296.1299999999992</v>
      </c>
      <c r="CK294" s="99">
        <f t="shared" si="374"/>
        <v>8002.62</v>
      </c>
      <c r="CL294" s="99">
        <f t="shared" si="374"/>
        <v>8289.64</v>
      </c>
      <c r="CM294" s="99">
        <f t="shared" si="374"/>
        <v>8973.1</v>
      </c>
      <c r="CN294" s="99">
        <f t="shared" si="374"/>
        <v>7653.33</v>
      </c>
      <c r="CO294" s="99">
        <f t="shared" si="374"/>
        <v>7653.33</v>
      </c>
      <c r="CP294" s="99">
        <f t="shared" si="374"/>
        <v>8726.98</v>
      </c>
      <c r="CQ294" s="99">
        <f t="shared" si="374"/>
        <v>8469.4599999999991</v>
      </c>
      <c r="CR294" s="99">
        <f t="shared" si="374"/>
        <v>13281.21</v>
      </c>
      <c r="CS294" s="99">
        <f t="shared" si="374"/>
        <v>9646.31</v>
      </c>
      <c r="CT294" s="99">
        <f t="shared" si="374"/>
        <v>15014.63</v>
      </c>
      <c r="CU294" s="99">
        <f t="shared" si="374"/>
        <v>9502.36</v>
      </c>
      <c r="CV294" s="99">
        <f t="shared" si="374"/>
        <v>15541.02</v>
      </c>
      <c r="CW294" s="99">
        <f t="shared" si="374"/>
        <v>12673.25</v>
      </c>
      <c r="CX294" s="99">
        <f t="shared" si="374"/>
        <v>8842.52</v>
      </c>
      <c r="CY294" s="99">
        <f t="shared" si="374"/>
        <v>16566.169999999998</v>
      </c>
      <c r="CZ294" s="99">
        <f t="shared" si="374"/>
        <v>7716.79</v>
      </c>
      <c r="DA294" s="99">
        <f t="shared" si="374"/>
        <v>12735.49</v>
      </c>
      <c r="DB294" s="99">
        <f t="shared" si="374"/>
        <v>10527.52</v>
      </c>
      <c r="DC294" s="99">
        <f t="shared" si="374"/>
        <v>13777.06</v>
      </c>
      <c r="DD294" s="99">
        <f t="shared" si="374"/>
        <v>13840.13</v>
      </c>
      <c r="DE294" s="99">
        <f t="shared" si="374"/>
        <v>9233.3799999999992</v>
      </c>
      <c r="DF294" s="99">
        <f t="shared" si="374"/>
        <v>7653.32</v>
      </c>
      <c r="DG294" s="99">
        <f t="shared" si="374"/>
        <v>15911.27</v>
      </c>
      <c r="DH294" s="99">
        <f t="shared" si="374"/>
        <v>7653.34</v>
      </c>
      <c r="DI294" s="99">
        <f t="shared" si="374"/>
        <v>7807.88</v>
      </c>
      <c r="DJ294" s="99">
        <f t="shared" si="374"/>
        <v>8621.5</v>
      </c>
      <c r="DK294" s="99">
        <f t="shared" si="374"/>
        <v>8933.5300000000007</v>
      </c>
      <c r="DL294" s="99">
        <f t="shared" si="374"/>
        <v>8052.74</v>
      </c>
      <c r="DM294" s="99">
        <f t="shared" si="374"/>
        <v>12516.7</v>
      </c>
      <c r="DN294" s="99">
        <f t="shared" si="374"/>
        <v>8221.7900000000009</v>
      </c>
      <c r="DO294" s="99">
        <f t="shared" si="374"/>
        <v>8112.44</v>
      </c>
      <c r="DP294" s="99">
        <f t="shared" si="374"/>
        <v>12927.85</v>
      </c>
      <c r="DQ294" s="99">
        <f t="shared" si="374"/>
        <v>9980.15</v>
      </c>
      <c r="DR294" s="99">
        <f t="shared" si="374"/>
        <v>8527.7800000000007</v>
      </c>
      <c r="DS294" s="99">
        <f t="shared" si="374"/>
        <v>8838.82</v>
      </c>
      <c r="DT294" s="99">
        <f t="shared" si="374"/>
        <v>14295.81</v>
      </c>
      <c r="DU294" s="99">
        <f t="shared" si="374"/>
        <v>9616.81</v>
      </c>
      <c r="DV294" s="99">
        <f t="shared" si="374"/>
        <v>12211.25</v>
      </c>
      <c r="DW294" s="99">
        <f t="shared" si="374"/>
        <v>10107.82</v>
      </c>
      <c r="DX294" s="99">
        <f t="shared" si="374"/>
        <v>15469.92</v>
      </c>
      <c r="DY294" s="99">
        <f t="shared" si="374"/>
        <v>11113.51</v>
      </c>
      <c r="DZ294" s="99">
        <f t="shared" si="374"/>
        <v>8630.24</v>
      </c>
      <c r="EA294" s="99">
        <f t="shared" ref="EA294:FX294" si="375">ROUND(((EA285-EA289)-((EA167+EA171)*EA295))/EA98,2)</f>
        <v>8971.2000000000007</v>
      </c>
      <c r="EB294" s="99">
        <f t="shared" si="375"/>
        <v>8693.01</v>
      </c>
      <c r="EC294" s="99">
        <f t="shared" si="375"/>
        <v>9827.67</v>
      </c>
      <c r="ED294" s="99">
        <f t="shared" si="375"/>
        <v>10352.23</v>
      </c>
      <c r="EE294" s="99">
        <f t="shared" si="375"/>
        <v>12840.48</v>
      </c>
      <c r="EF294" s="99">
        <f t="shared" si="375"/>
        <v>8091.64</v>
      </c>
      <c r="EG294" s="99">
        <f t="shared" si="375"/>
        <v>10156.16</v>
      </c>
      <c r="EH294" s="99">
        <f t="shared" si="375"/>
        <v>11421.55</v>
      </c>
      <c r="EI294" s="99">
        <f t="shared" si="375"/>
        <v>8287.16</v>
      </c>
      <c r="EJ294" s="99">
        <f t="shared" si="375"/>
        <v>7653.32</v>
      </c>
      <c r="EK294" s="99">
        <f t="shared" si="375"/>
        <v>8299.66</v>
      </c>
      <c r="EL294" s="99">
        <f t="shared" si="375"/>
        <v>8462.83</v>
      </c>
      <c r="EM294" s="99">
        <f t="shared" si="375"/>
        <v>9040.32</v>
      </c>
      <c r="EN294" s="99">
        <f t="shared" si="375"/>
        <v>8265.1200000000008</v>
      </c>
      <c r="EO294" s="99">
        <f t="shared" si="375"/>
        <v>9524.0499999999993</v>
      </c>
      <c r="EP294" s="99">
        <f t="shared" si="375"/>
        <v>10089.959999999999</v>
      </c>
      <c r="EQ294" s="99">
        <f t="shared" si="375"/>
        <v>7987.32</v>
      </c>
      <c r="ER294" s="99">
        <f t="shared" si="375"/>
        <v>11253.5</v>
      </c>
      <c r="ES294" s="99">
        <f t="shared" si="375"/>
        <v>13615.18</v>
      </c>
      <c r="ET294" s="99">
        <f t="shared" si="375"/>
        <v>13901.99</v>
      </c>
      <c r="EU294" s="99">
        <f t="shared" si="375"/>
        <v>9072.65</v>
      </c>
      <c r="EV294" s="99">
        <f t="shared" si="375"/>
        <v>16803.39</v>
      </c>
      <c r="EW294" s="99">
        <f t="shared" si="375"/>
        <v>10682.92</v>
      </c>
      <c r="EX294" s="99">
        <f t="shared" si="375"/>
        <v>13502.49</v>
      </c>
      <c r="EY294" s="99">
        <f t="shared" si="375"/>
        <v>9233.1200000000008</v>
      </c>
      <c r="EZ294" s="99">
        <f t="shared" si="375"/>
        <v>14042.14</v>
      </c>
      <c r="FA294" s="99">
        <f t="shared" si="375"/>
        <v>8325.93</v>
      </c>
      <c r="FB294" s="99">
        <f t="shared" si="375"/>
        <v>11863.36</v>
      </c>
      <c r="FC294" s="99">
        <f t="shared" si="375"/>
        <v>7744.15</v>
      </c>
      <c r="FD294" s="99">
        <f t="shared" si="375"/>
        <v>9774.7000000000007</v>
      </c>
      <c r="FE294" s="99">
        <f t="shared" si="375"/>
        <v>15392.11</v>
      </c>
      <c r="FF294" s="99">
        <f t="shared" si="375"/>
        <v>12416.29</v>
      </c>
      <c r="FG294" s="99">
        <f t="shared" si="375"/>
        <v>15065.38</v>
      </c>
      <c r="FH294" s="99">
        <f t="shared" si="375"/>
        <v>15757.49</v>
      </c>
      <c r="FI294" s="99">
        <f t="shared" si="375"/>
        <v>8064.43</v>
      </c>
      <c r="FJ294" s="99">
        <f t="shared" si="375"/>
        <v>7653.34</v>
      </c>
      <c r="FK294" s="99">
        <f t="shared" si="375"/>
        <v>7750.66</v>
      </c>
      <c r="FL294" s="99">
        <f t="shared" si="375"/>
        <v>7653.3</v>
      </c>
      <c r="FM294" s="99">
        <f t="shared" si="375"/>
        <v>7653.34</v>
      </c>
      <c r="FN294" s="99">
        <f t="shared" si="375"/>
        <v>7942.67</v>
      </c>
      <c r="FO294" s="99">
        <f t="shared" si="375"/>
        <v>9532.3700000000008</v>
      </c>
      <c r="FP294" s="99">
        <f t="shared" si="375"/>
        <v>9538.14</v>
      </c>
      <c r="FQ294" s="99">
        <f t="shared" si="375"/>
        <v>8289.92</v>
      </c>
      <c r="FR294" s="99">
        <f t="shared" si="375"/>
        <v>13460.57</v>
      </c>
      <c r="FS294" s="99">
        <f t="shared" si="375"/>
        <v>14363.66</v>
      </c>
      <c r="FT294" s="156">
        <f t="shared" si="375"/>
        <v>19071.22</v>
      </c>
      <c r="FU294" s="99">
        <f t="shared" si="375"/>
        <v>8808.0300000000007</v>
      </c>
      <c r="FV294" s="99">
        <f t="shared" si="375"/>
        <v>8437.1</v>
      </c>
      <c r="FW294" s="99">
        <f t="shared" si="375"/>
        <v>13024.92</v>
      </c>
      <c r="FX294" s="99">
        <f t="shared" si="375"/>
        <v>17310.689999999999</v>
      </c>
      <c r="FY294" s="48"/>
      <c r="FZ294" s="131"/>
      <c r="GA294" s="48"/>
      <c r="GB294" s="48"/>
      <c r="GC294" s="6"/>
      <c r="GD294" s="48"/>
      <c r="GE294" s="4"/>
      <c r="GF294" s="6"/>
      <c r="GG294" s="4"/>
      <c r="GH294" s="48"/>
      <c r="GI294" s="48"/>
      <c r="GJ294" s="48"/>
      <c r="GK294" s="48"/>
      <c r="GL294" s="48"/>
      <c r="GM294" s="48"/>
    </row>
    <row r="295" spans="1:195" x14ac:dyDescent="0.25">
      <c r="A295" s="2" t="s">
        <v>680</v>
      </c>
      <c r="B295" s="13" t="s">
        <v>681</v>
      </c>
      <c r="C295" s="99">
        <f t="shared" ref="C295:H295" si="376">(C168+(C168*$GE$273))</f>
        <v>7330.2028905957714</v>
      </c>
      <c r="D295" s="99">
        <f t="shared" si="376"/>
        <v>7330.2028905957714</v>
      </c>
      <c r="E295" s="99">
        <f t="shared" si="376"/>
        <v>7330.2028905957714</v>
      </c>
      <c r="F295" s="99">
        <f t="shared" si="376"/>
        <v>7330.2028905957714</v>
      </c>
      <c r="G295" s="99">
        <f t="shared" si="376"/>
        <v>7330.2028905957714</v>
      </c>
      <c r="H295" s="99">
        <f t="shared" si="376"/>
        <v>7330.2028905957714</v>
      </c>
      <c r="I295" s="99">
        <f>ROUND((I168+(I168*$GE$273)),2)</f>
        <v>7330.2</v>
      </c>
      <c r="J295" s="99">
        <f t="shared" ref="J295:BU295" si="377">(J168+(J168*$GE$273))</f>
        <v>7330.2028905957714</v>
      </c>
      <c r="K295" s="99">
        <f t="shared" si="377"/>
        <v>7330.2028905957714</v>
      </c>
      <c r="L295" s="99">
        <f t="shared" si="377"/>
        <v>7330.2028905957714</v>
      </c>
      <c r="M295" s="99">
        <f t="shared" si="377"/>
        <v>7330.2028905957714</v>
      </c>
      <c r="N295" s="99">
        <f t="shared" si="377"/>
        <v>7330.2028905957714</v>
      </c>
      <c r="O295" s="99">
        <f t="shared" si="377"/>
        <v>7330.2028905957714</v>
      </c>
      <c r="P295" s="99">
        <f t="shared" si="377"/>
        <v>7330.2028905957714</v>
      </c>
      <c r="Q295" s="99">
        <f t="shared" si="377"/>
        <v>7330.2028905957714</v>
      </c>
      <c r="R295" s="99">
        <f t="shared" si="377"/>
        <v>7330.2028905957714</v>
      </c>
      <c r="S295" s="99">
        <f t="shared" si="377"/>
        <v>7330.2028905957714</v>
      </c>
      <c r="T295" s="99">
        <f t="shared" si="377"/>
        <v>7330.2028905957714</v>
      </c>
      <c r="U295" s="99">
        <f t="shared" si="377"/>
        <v>7330.2028905957714</v>
      </c>
      <c r="V295" s="99">
        <f t="shared" si="377"/>
        <v>7330.2028905957714</v>
      </c>
      <c r="W295" s="99">
        <f t="shared" si="377"/>
        <v>7330.2028905957714</v>
      </c>
      <c r="X295" s="99">
        <f t="shared" si="377"/>
        <v>7330.2028905957714</v>
      </c>
      <c r="Y295" s="99">
        <f t="shared" si="377"/>
        <v>7330.2028905957714</v>
      </c>
      <c r="Z295" s="99">
        <f t="shared" si="377"/>
        <v>7330.2028905957714</v>
      </c>
      <c r="AA295" s="99">
        <f t="shared" si="377"/>
        <v>7330.2028905957714</v>
      </c>
      <c r="AB295" s="99">
        <f t="shared" si="377"/>
        <v>7330.2028905957714</v>
      </c>
      <c r="AC295" s="99">
        <f t="shared" si="377"/>
        <v>7330.2028905957714</v>
      </c>
      <c r="AD295" s="99">
        <f t="shared" si="377"/>
        <v>7330.2028905957714</v>
      </c>
      <c r="AE295" s="99">
        <f t="shared" si="377"/>
        <v>7330.2028905957714</v>
      </c>
      <c r="AF295" s="99">
        <f t="shared" si="377"/>
        <v>7330.2028905957714</v>
      </c>
      <c r="AG295" s="99">
        <f t="shared" si="377"/>
        <v>7330.2028905957714</v>
      </c>
      <c r="AH295" s="99">
        <f t="shared" si="377"/>
        <v>7330.2028905957714</v>
      </c>
      <c r="AI295" s="99">
        <f t="shared" si="377"/>
        <v>7330.2028905957714</v>
      </c>
      <c r="AJ295" s="99">
        <f t="shared" si="377"/>
        <v>7330.2028905957714</v>
      </c>
      <c r="AK295" s="99">
        <f t="shared" si="377"/>
        <v>7330.2028905957714</v>
      </c>
      <c r="AL295" s="99">
        <f t="shared" si="377"/>
        <v>7330.2028905957714</v>
      </c>
      <c r="AM295" s="99">
        <f t="shared" si="377"/>
        <v>7330.2028905957714</v>
      </c>
      <c r="AN295" s="99">
        <f t="shared" si="377"/>
        <v>7330.2028905957714</v>
      </c>
      <c r="AO295" s="99">
        <f t="shared" si="377"/>
        <v>7330.2028905957714</v>
      </c>
      <c r="AP295" s="99">
        <f t="shared" si="377"/>
        <v>7330.2028905957714</v>
      </c>
      <c r="AQ295" s="99">
        <f t="shared" si="377"/>
        <v>7330.2028905957714</v>
      </c>
      <c r="AR295" s="99">
        <f t="shared" si="377"/>
        <v>7330.2028905957714</v>
      </c>
      <c r="AS295" s="99">
        <f t="shared" si="377"/>
        <v>7330.2028905957714</v>
      </c>
      <c r="AT295" s="99">
        <f t="shared" si="377"/>
        <v>7330.2028905957714</v>
      </c>
      <c r="AU295" s="99">
        <f t="shared" si="377"/>
        <v>7330.2028905957714</v>
      </c>
      <c r="AV295" s="99">
        <f t="shared" si="377"/>
        <v>7330.2028905957714</v>
      </c>
      <c r="AW295" s="99">
        <f t="shared" si="377"/>
        <v>7330.2028905957714</v>
      </c>
      <c r="AX295" s="99">
        <f t="shared" si="377"/>
        <v>7330.2028905957714</v>
      </c>
      <c r="AY295" s="99">
        <f t="shared" si="377"/>
        <v>7330.2028905957714</v>
      </c>
      <c r="AZ295" s="99">
        <f t="shared" si="377"/>
        <v>7330.2028905957714</v>
      </c>
      <c r="BA295" s="99">
        <f t="shared" si="377"/>
        <v>7330.2028905957714</v>
      </c>
      <c r="BB295" s="99">
        <f t="shared" si="377"/>
        <v>7330.2028905957714</v>
      </c>
      <c r="BC295" s="99">
        <f t="shared" si="377"/>
        <v>7330.2028905957714</v>
      </c>
      <c r="BD295" s="99">
        <f t="shared" si="377"/>
        <v>7330.2028905957714</v>
      </c>
      <c r="BE295" s="99">
        <f t="shared" si="377"/>
        <v>7330.2028905957714</v>
      </c>
      <c r="BF295" s="99">
        <f t="shared" si="377"/>
        <v>7330.2028905957714</v>
      </c>
      <c r="BG295" s="99">
        <f t="shared" si="377"/>
        <v>7330.2028905957714</v>
      </c>
      <c r="BH295" s="99">
        <f t="shared" si="377"/>
        <v>7330.2028905957714</v>
      </c>
      <c r="BI295" s="99">
        <f t="shared" si="377"/>
        <v>7330.2028905957714</v>
      </c>
      <c r="BJ295" s="99">
        <f t="shared" si="377"/>
        <v>7330.2028905957714</v>
      </c>
      <c r="BK295" s="99">
        <f t="shared" si="377"/>
        <v>7330.2028905957714</v>
      </c>
      <c r="BL295" s="99">
        <f t="shared" si="377"/>
        <v>7330.2028905957714</v>
      </c>
      <c r="BM295" s="99">
        <f t="shared" si="377"/>
        <v>7330.2028905957714</v>
      </c>
      <c r="BN295" s="99">
        <f t="shared" si="377"/>
        <v>7330.2028905957714</v>
      </c>
      <c r="BO295" s="99">
        <f t="shared" si="377"/>
        <v>7330.2028905957714</v>
      </c>
      <c r="BP295" s="99">
        <f t="shared" si="377"/>
        <v>7330.2028905957714</v>
      </c>
      <c r="BQ295" s="99">
        <f t="shared" si="377"/>
        <v>7330.2028905957714</v>
      </c>
      <c r="BR295" s="99">
        <f t="shared" si="377"/>
        <v>7330.2028905957714</v>
      </c>
      <c r="BS295" s="99">
        <f t="shared" si="377"/>
        <v>7330.2028905957714</v>
      </c>
      <c r="BT295" s="99">
        <f t="shared" si="377"/>
        <v>7330.2028905957714</v>
      </c>
      <c r="BU295" s="99">
        <f t="shared" si="377"/>
        <v>7330.2028905957714</v>
      </c>
      <c r="BV295" s="99">
        <f t="shared" ref="BV295:CM295" si="378">(BV168+(BV168*$GE$273))</f>
        <v>7330.2028905957714</v>
      </c>
      <c r="BW295" s="99">
        <f t="shared" si="378"/>
        <v>7330.2028905957714</v>
      </c>
      <c r="BX295" s="99">
        <f t="shared" si="378"/>
        <v>7330.2028905957714</v>
      </c>
      <c r="BY295" s="99">
        <f t="shared" si="378"/>
        <v>7330.2028905957714</v>
      </c>
      <c r="BZ295" s="99">
        <f t="shared" si="378"/>
        <v>7330.2028905957714</v>
      </c>
      <c r="CA295" s="99">
        <f t="shared" si="378"/>
        <v>7330.2028905957714</v>
      </c>
      <c r="CB295" s="99">
        <f t="shared" si="378"/>
        <v>7330.2028905957714</v>
      </c>
      <c r="CC295" s="99">
        <f t="shared" si="378"/>
        <v>7330.2028905957714</v>
      </c>
      <c r="CD295" s="99">
        <f t="shared" si="378"/>
        <v>7330.2028905957714</v>
      </c>
      <c r="CE295" s="99">
        <f t="shared" si="378"/>
        <v>7330.2028905957714</v>
      </c>
      <c r="CF295" s="99">
        <f t="shared" si="378"/>
        <v>7330.2028905957714</v>
      </c>
      <c r="CG295" s="99">
        <f t="shared" si="378"/>
        <v>7330.2028905957714</v>
      </c>
      <c r="CH295" s="99">
        <f t="shared" si="378"/>
        <v>7330.2028905957714</v>
      </c>
      <c r="CI295" s="99">
        <f t="shared" si="378"/>
        <v>7330.2028905957714</v>
      </c>
      <c r="CJ295" s="99">
        <f t="shared" si="378"/>
        <v>7330.2028905957714</v>
      </c>
      <c r="CK295" s="99">
        <f t="shared" si="378"/>
        <v>7330.2028905957714</v>
      </c>
      <c r="CL295" s="99">
        <f t="shared" si="378"/>
        <v>7330.2028905957714</v>
      </c>
      <c r="CM295" s="99">
        <f t="shared" si="378"/>
        <v>7330.2028905957714</v>
      </c>
      <c r="CN295" s="99">
        <f t="shared" ref="CN295:EY295" si="379">ROUND((CN168+(CN168*$GE$273)),2)</f>
        <v>7330.2</v>
      </c>
      <c r="CO295" s="99">
        <f t="shared" si="379"/>
        <v>7330.2</v>
      </c>
      <c r="CP295" s="99">
        <f t="shared" si="379"/>
        <v>7330.2</v>
      </c>
      <c r="CQ295" s="99">
        <f t="shared" si="379"/>
        <v>7330.2</v>
      </c>
      <c r="CR295" s="99">
        <f t="shared" si="379"/>
        <v>7330.2</v>
      </c>
      <c r="CS295" s="99">
        <f t="shared" si="379"/>
        <v>7330.2</v>
      </c>
      <c r="CT295" s="99">
        <f t="shared" si="379"/>
        <v>7330.2</v>
      </c>
      <c r="CU295" s="99">
        <f t="shared" si="379"/>
        <v>7330.2</v>
      </c>
      <c r="CV295" s="99">
        <f t="shared" si="379"/>
        <v>7330.2</v>
      </c>
      <c r="CW295" s="99">
        <f t="shared" si="379"/>
        <v>7330.2</v>
      </c>
      <c r="CX295" s="99">
        <f t="shared" si="379"/>
        <v>7330.2</v>
      </c>
      <c r="CY295" s="99">
        <f t="shared" si="379"/>
        <v>7330.2</v>
      </c>
      <c r="CZ295" s="99">
        <f t="shared" si="379"/>
        <v>7330.2</v>
      </c>
      <c r="DA295" s="99">
        <f t="shared" si="379"/>
        <v>7330.2</v>
      </c>
      <c r="DB295" s="99">
        <f t="shared" si="379"/>
        <v>7330.2</v>
      </c>
      <c r="DC295" s="99">
        <f t="shared" si="379"/>
        <v>7330.2</v>
      </c>
      <c r="DD295" s="99">
        <f t="shared" si="379"/>
        <v>7330.2</v>
      </c>
      <c r="DE295" s="99">
        <f t="shared" si="379"/>
        <v>7330.2</v>
      </c>
      <c r="DF295" s="99">
        <f t="shared" si="379"/>
        <v>7330.2</v>
      </c>
      <c r="DG295" s="99">
        <f t="shared" si="379"/>
        <v>7330.2</v>
      </c>
      <c r="DH295" s="99">
        <f t="shared" si="379"/>
        <v>7330.2</v>
      </c>
      <c r="DI295" s="99">
        <f t="shared" si="379"/>
        <v>7330.2</v>
      </c>
      <c r="DJ295" s="99">
        <f t="shared" si="379"/>
        <v>7330.2</v>
      </c>
      <c r="DK295" s="99">
        <f t="shared" si="379"/>
        <v>7330.2</v>
      </c>
      <c r="DL295" s="99">
        <f t="shared" si="379"/>
        <v>7330.2</v>
      </c>
      <c r="DM295" s="99">
        <f t="shared" si="379"/>
        <v>7330.2</v>
      </c>
      <c r="DN295" s="99">
        <f t="shared" si="379"/>
        <v>7330.2</v>
      </c>
      <c r="DO295" s="99">
        <f t="shared" si="379"/>
        <v>7330.2</v>
      </c>
      <c r="DP295" s="99">
        <f t="shared" si="379"/>
        <v>7330.2</v>
      </c>
      <c r="DQ295" s="99">
        <f t="shared" si="379"/>
        <v>7330.2</v>
      </c>
      <c r="DR295" s="99">
        <f t="shared" si="379"/>
        <v>7330.2</v>
      </c>
      <c r="DS295" s="99">
        <f t="shared" si="379"/>
        <v>7330.2</v>
      </c>
      <c r="DT295" s="99">
        <f t="shared" si="379"/>
        <v>7330.2</v>
      </c>
      <c r="DU295" s="99">
        <f t="shared" si="379"/>
        <v>7330.2</v>
      </c>
      <c r="DV295" s="99">
        <f t="shared" si="379"/>
        <v>7330.2</v>
      </c>
      <c r="DW295" s="99">
        <f t="shared" si="379"/>
        <v>7330.2</v>
      </c>
      <c r="DX295" s="99">
        <f t="shared" si="379"/>
        <v>7330.2</v>
      </c>
      <c r="DY295" s="99">
        <f t="shared" si="379"/>
        <v>7330.2</v>
      </c>
      <c r="DZ295" s="99">
        <f t="shared" si="379"/>
        <v>7330.2</v>
      </c>
      <c r="EA295" s="99">
        <f t="shared" si="379"/>
        <v>7330.2</v>
      </c>
      <c r="EB295" s="99">
        <f t="shared" si="379"/>
        <v>7330.2</v>
      </c>
      <c r="EC295" s="99">
        <f t="shared" si="379"/>
        <v>7330.2</v>
      </c>
      <c r="ED295" s="99">
        <f t="shared" si="379"/>
        <v>7330.2</v>
      </c>
      <c r="EE295" s="99">
        <f t="shared" si="379"/>
        <v>7330.2</v>
      </c>
      <c r="EF295" s="99">
        <f t="shared" si="379"/>
        <v>7330.2</v>
      </c>
      <c r="EG295" s="99">
        <f t="shared" si="379"/>
        <v>7330.2</v>
      </c>
      <c r="EH295" s="99">
        <f t="shared" si="379"/>
        <v>7330.2</v>
      </c>
      <c r="EI295" s="99">
        <f t="shared" si="379"/>
        <v>7330.2</v>
      </c>
      <c r="EJ295" s="99">
        <f t="shared" si="379"/>
        <v>7330.2</v>
      </c>
      <c r="EK295" s="99">
        <f t="shared" si="379"/>
        <v>7330.2</v>
      </c>
      <c r="EL295" s="99">
        <f t="shared" si="379"/>
        <v>7330.2</v>
      </c>
      <c r="EM295" s="99">
        <f t="shared" si="379"/>
        <v>7330.2</v>
      </c>
      <c r="EN295" s="99">
        <f t="shared" si="379"/>
        <v>7330.2</v>
      </c>
      <c r="EO295" s="99">
        <f t="shared" si="379"/>
        <v>7330.2</v>
      </c>
      <c r="EP295" s="99">
        <f t="shared" si="379"/>
        <v>7330.2</v>
      </c>
      <c r="EQ295" s="99">
        <f t="shared" si="379"/>
        <v>7330.2</v>
      </c>
      <c r="ER295" s="99">
        <f t="shared" si="379"/>
        <v>7330.2</v>
      </c>
      <c r="ES295" s="99">
        <f t="shared" si="379"/>
        <v>7330.2</v>
      </c>
      <c r="ET295" s="99">
        <f t="shared" si="379"/>
        <v>7330.2</v>
      </c>
      <c r="EU295" s="99">
        <f t="shared" si="379"/>
        <v>7330.2</v>
      </c>
      <c r="EV295" s="99">
        <f t="shared" si="379"/>
        <v>7330.2</v>
      </c>
      <c r="EW295" s="99">
        <f t="shared" si="379"/>
        <v>7330.2</v>
      </c>
      <c r="EX295" s="99">
        <f t="shared" si="379"/>
        <v>7330.2</v>
      </c>
      <c r="EY295" s="99">
        <f t="shared" si="379"/>
        <v>7330.2</v>
      </c>
      <c r="EZ295" s="99">
        <f t="shared" ref="EZ295:FX295" si="380">ROUND((EZ168+(EZ168*$GE$273)),2)</f>
        <v>7330.2</v>
      </c>
      <c r="FA295" s="99">
        <f t="shared" si="380"/>
        <v>7330.2</v>
      </c>
      <c r="FB295" s="99">
        <f t="shared" si="380"/>
        <v>7330.2</v>
      </c>
      <c r="FC295" s="99">
        <f t="shared" si="380"/>
        <v>7330.2</v>
      </c>
      <c r="FD295" s="99">
        <f t="shared" si="380"/>
        <v>7330.2</v>
      </c>
      <c r="FE295" s="99">
        <f t="shared" si="380"/>
        <v>7330.2</v>
      </c>
      <c r="FF295" s="99">
        <f t="shared" si="380"/>
        <v>7330.2</v>
      </c>
      <c r="FG295" s="99">
        <f t="shared" si="380"/>
        <v>7330.2</v>
      </c>
      <c r="FH295" s="99">
        <f t="shared" si="380"/>
        <v>7330.2</v>
      </c>
      <c r="FI295" s="99">
        <f t="shared" si="380"/>
        <v>7330.2</v>
      </c>
      <c r="FJ295" s="99">
        <f t="shared" si="380"/>
        <v>7330.2</v>
      </c>
      <c r="FK295" s="99">
        <f t="shared" si="380"/>
        <v>7330.2</v>
      </c>
      <c r="FL295" s="99">
        <f t="shared" si="380"/>
        <v>7330.2</v>
      </c>
      <c r="FM295" s="99">
        <f t="shared" si="380"/>
        <v>7330.2</v>
      </c>
      <c r="FN295" s="99">
        <f t="shared" si="380"/>
        <v>7330.2</v>
      </c>
      <c r="FO295" s="99">
        <f t="shared" si="380"/>
        <v>7330.2</v>
      </c>
      <c r="FP295" s="99">
        <f t="shared" si="380"/>
        <v>7330.2</v>
      </c>
      <c r="FQ295" s="99">
        <f t="shared" si="380"/>
        <v>7330.2</v>
      </c>
      <c r="FR295" s="99">
        <f t="shared" si="380"/>
        <v>7330.2</v>
      </c>
      <c r="FS295" s="99">
        <f t="shared" si="380"/>
        <v>7330.2</v>
      </c>
      <c r="FT295" s="99">
        <f t="shared" si="380"/>
        <v>7330.2</v>
      </c>
      <c r="FU295" s="99">
        <f t="shared" si="380"/>
        <v>7330.2</v>
      </c>
      <c r="FV295" s="99">
        <f t="shared" si="380"/>
        <v>7330.2</v>
      </c>
      <c r="FW295" s="99">
        <f t="shared" si="380"/>
        <v>7330.2</v>
      </c>
      <c r="FX295" s="99">
        <f t="shared" si="380"/>
        <v>7330.2</v>
      </c>
      <c r="FY295" s="48"/>
      <c r="FZ295" s="131"/>
      <c r="GA295" s="6"/>
      <c r="GB295" s="13"/>
      <c r="GC295" s="13"/>
      <c r="GD295" s="13"/>
      <c r="GE295" s="21"/>
      <c r="GF295" s="6"/>
      <c r="GG295" s="4"/>
      <c r="GH295" s="48"/>
      <c r="GI295" s="48"/>
      <c r="GJ295" s="48"/>
      <c r="GK295" s="48"/>
      <c r="GL295" s="48"/>
      <c r="GM295" s="48"/>
    </row>
    <row r="296" spans="1:195" x14ac:dyDescent="0.25">
      <c r="A296" s="2"/>
      <c r="B296" s="13"/>
      <c r="C296" s="48"/>
      <c r="D296" s="48"/>
      <c r="E296" s="48"/>
      <c r="F296" s="48"/>
      <c r="G296" s="48"/>
      <c r="H296" s="48"/>
      <c r="I296" s="48"/>
      <c r="J296" s="48"/>
      <c r="K296" s="48"/>
      <c r="L296" s="48"/>
      <c r="M296" s="48"/>
      <c r="N296" s="48"/>
      <c r="O296" s="48"/>
      <c r="P296" s="48"/>
      <c r="Q296" s="48"/>
      <c r="R296" s="48"/>
      <c r="S296" s="48"/>
      <c r="T296" s="48"/>
      <c r="U296" s="48"/>
      <c r="V296" s="48"/>
      <c r="W296" s="49"/>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8"/>
      <c r="CT296" s="48"/>
      <c r="CU296" s="48"/>
      <c r="CV296" s="48"/>
      <c r="CW296" s="48"/>
      <c r="CX296" s="48"/>
      <c r="CY296" s="48"/>
      <c r="CZ296" s="48"/>
      <c r="DA296" s="48"/>
      <c r="DB296" s="48"/>
      <c r="DC296" s="48"/>
      <c r="DD296" s="48"/>
      <c r="DE296" s="48"/>
      <c r="DF296" s="48"/>
      <c r="DG296" s="48"/>
      <c r="DH296" s="48"/>
      <c r="DI296" s="48"/>
      <c r="DJ296" s="48"/>
      <c r="DK296" s="48"/>
      <c r="DL296" s="48"/>
      <c r="DM296" s="48"/>
      <c r="DN296" s="48"/>
      <c r="DO296" s="48"/>
      <c r="DP296" s="48"/>
      <c r="DQ296" s="48"/>
      <c r="DR296" s="48"/>
      <c r="DS296" s="48"/>
      <c r="DT296" s="48"/>
      <c r="DU296" s="48"/>
      <c r="DV296" s="48"/>
      <c r="DW296" s="48"/>
      <c r="DX296" s="48"/>
      <c r="DY296" s="48"/>
      <c r="DZ296" s="48"/>
      <c r="EA296" s="48"/>
      <c r="EB296" s="48"/>
      <c r="EC296" s="48"/>
      <c r="ED296" s="48"/>
      <c r="EE296" s="48"/>
      <c r="EF296" s="48"/>
      <c r="EG296" s="48"/>
      <c r="EH296" s="48"/>
      <c r="EI296" s="48"/>
      <c r="EJ296" s="48"/>
      <c r="EK296" s="48"/>
      <c r="EL296" s="48"/>
      <c r="EM296" s="48"/>
      <c r="EN296" s="48"/>
      <c r="EO296" s="48"/>
      <c r="EP296" s="48"/>
      <c r="EQ296" s="48"/>
      <c r="ER296" s="48"/>
      <c r="ES296" s="48"/>
      <c r="ET296" s="48"/>
      <c r="EU296" s="48"/>
      <c r="EV296" s="48"/>
      <c r="EW296" s="48"/>
      <c r="EX296" s="48"/>
      <c r="EY296" s="48"/>
      <c r="EZ296" s="48"/>
      <c r="FA296" s="48"/>
      <c r="FB296" s="48"/>
      <c r="FC296" s="48"/>
      <c r="FD296" s="48"/>
      <c r="FE296" s="48"/>
      <c r="FF296" s="48"/>
      <c r="FG296" s="48"/>
      <c r="FH296" s="48"/>
      <c r="FI296" s="48"/>
      <c r="FJ296" s="48"/>
      <c r="FK296" s="48"/>
      <c r="FL296" s="48"/>
      <c r="FM296" s="48"/>
      <c r="FN296" s="48"/>
      <c r="FO296" s="48"/>
      <c r="FP296" s="48"/>
      <c r="FQ296" s="48"/>
      <c r="FR296" s="48"/>
      <c r="FS296" s="48"/>
      <c r="FT296" s="49"/>
      <c r="FU296" s="48"/>
      <c r="FV296" s="48"/>
      <c r="FW296" s="48"/>
      <c r="FX296" s="48"/>
      <c r="FY296" s="48"/>
      <c r="FZ296" s="131"/>
      <c r="GA296" s="48"/>
      <c r="GB296" s="13"/>
      <c r="GC296" s="13"/>
      <c r="GD296" s="13"/>
      <c r="GE296" s="21"/>
      <c r="GF296" s="4"/>
      <c r="GG296" s="157"/>
      <c r="GH296" s="4"/>
      <c r="GI296" s="4"/>
      <c r="GJ296" s="4"/>
      <c r="GK296" s="4"/>
      <c r="GL296" s="4"/>
      <c r="GM296" s="4"/>
    </row>
    <row r="297" spans="1:195" x14ac:dyDescent="0.25">
      <c r="A297" s="2" t="s">
        <v>682</v>
      </c>
      <c r="B297" s="13" t="s">
        <v>683</v>
      </c>
      <c r="C297" s="48">
        <f t="shared" ref="C297:BN297" si="381">((C294*(C95+C96+C97)+(C295*(C102+C100)))*-1)</f>
        <v>0</v>
      </c>
      <c r="D297" s="48">
        <f t="shared" si="381"/>
        <v>-34278551.235898271</v>
      </c>
      <c r="E297" s="48">
        <f t="shared" si="381"/>
        <v>-5475974.3999999994</v>
      </c>
      <c r="F297" s="48">
        <f t="shared" si="381"/>
        <v>-4561336.1000000006</v>
      </c>
      <c r="G297" s="48">
        <f t="shared" si="381"/>
        <v>0</v>
      </c>
      <c r="H297" s="48">
        <f t="shared" si="381"/>
        <v>0</v>
      </c>
      <c r="I297" s="48">
        <f t="shared" si="381"/>
        <v>-8382302.6000000006</v>
      </c>
      <c r="J297" s="48">
        <f t="shared" si="381"/>
        <v>0</v>
      </c>
      <c r="K297" s="48">
        <f t="shared" si="381"/>
        <v>0</v>
      </c>
      <c r="L297" s="48">
        <f t="shared" si="381"/>
        <v>0</v>
      </c>
      <c r="M297" s="48">
        <f t="shared" si="381"/>
        <v>0</v>
      </c>
      <c r="N297" s="48">
        <f t="shared" si="381"/>
        <v>0</v>
      </c>
      <c r="O297" s="48">
        <f t="shared" si="381"/>
        <v>0</v>
      </c>
      <c r="P297" s="48">
        <f t="shared" si="381"/>
        <v>0</v>
      </c>
      <c r="Q297" s="48">
        <f t="shared" si="381"/>
        <v>-8969863.5899999999</v>
      </c>
      <c r="R297" s="48">
        <f t="shared" si="381"/>
        <v>0</v>
      </c>
      <c r="S297" s="48">
        <f t="shared" si="381"/>
        <v>0</v>
      </c>
      <c r="T297" s="48">
        <f t="shared" si="381"/>
        <v>0</v>
      </c>
      <c r="U297" s="48">
        <f t="shared" si="381"/>
        <v>0</v>
      </c>
      <c r="V297" s="48">
        <f t="shared" si="381"/>
        <v>0</v>
      </c>
      <c r="W297" s="48">
        <f t="shared" si="381"/>
        <v>0</v>
      </c>
      <c r="X297" s="48">
        <f t="shared" si="381"/>
        <v>0</v>
      </c>
      <c r="Y297" s="48">
        <f t="shared" si="381"/>
        <v>0</v>
      </c>
      <c r="Z297" s="48">
        <f t="shared" si="381"/>
        <v>0</v>
      </c>
      <c r="AA297" s="48">
        <f t="shared" si="381"/>
        <v>0</v>
      </c>
      <c r="AB297" s="48">
        <f t="shared" si="381"/>
        <v>0</v>
      </c>
      <c r="AC297" s="48">
        <f t="shared" si="381"/>
        <v>0</v>
      </c>
      <c r="AD297" s="48">
        <f t="shared" si="381"/>
        <v>-610668.52</v>
      </c>
      <c r="AE297" s="48">
        <f t="shared" si="381"/>
        <v>0</v>
      </c>
      <c r="AF297" s="48">
        <f t="shared" si="381"/>
        <v>0</v>
      </c>
      <c r="AG297" s="48">
        <f t="shared" si="381"/>
        <v>0</v>
      </c>
      <c r="AH297" s="48">
        <f t="shared" si="381"/>
        <v>0</v>
      </c>
      <c r="AI297" s="48">
        <f t="shared" si="381"/>
        <v>0</v>
      </c>
      <c r="AJ297" s="48">
        <f t="shared" si="381"/>
        <v>0</v>
      </c>
      <c r="AK297" s="48">
        <f t="shared" si="381"/>
        <v>0</v>
      </c>
      <c r="AL297" s="48">
        <f t="shared" si="381"/>
        <v>0</v>
      </c>
      <c r="AM297" s="48">
        <f t="shared" si="381"/>
        <v>0</v>
      </c>
      <c r="AN297" s="48">
        <f t="shared" si="381"/>
        <v>0</v>
      </c>
      <c r="AO297" s="48">
        <f t="shared" si="381"/>
        <v>0</v>
      </c>
      <c r="AP297" s="48">
        <f t="shared" si="381"/>
        <v>0</v>
      </c>
      <c r="AQ297" s="48">
        <f t="shared" si="381"/>
        <v>0</v>
      </c>
      <c r="AR297" s="48">
        <f t="shared" si="381"/>
        <v>-9247384.4100000001</v>
      </c>
      <c r="AS297" s="48">
        <f t="shared" si="381"/>
        <v>-2431241.64</v>
      </c>
      <c r="AT297" s="48">
        <f t="shared" si="381"/>
        <v>0</v>
      </c>
      <c r="AU297" s="48">
        <f t="shared" si="381"/>
        <v>0</v>
      </c>
      <c r="AV297" s="48">
        <f t="shared" si="381"/>
        <v>0</v>
      </c>
      <c r="AW297" s="48">
        <f t="shared" si="381"/>
        <v>0</v>
      </c>
      <c r="AX297" s="48">
        <f t="shared" si="381"/>
        <v>0</v>
      </c>
      <c r="AY297" s="48">
        <f t="shared" si="381"/>
        <v>0</v>
      </c>
      <c r="AZ297" s="48">
        <f t="shared" si="381"/>
        <v>0</v>
      </c>
      <c r="BA297" s="48">
        <f t="shared" si="381"/>
        <v>0</v>
      </c>
      <c r="BB297" s="48">
        <f t="shared" si="381"/>
        <v>0</v>
      </c>
      <c r="BC297" s="48">
        <f t="shared" si="381"/>
        <v>-27792663.039999999</v>
      </c>
      <c r="BD297" s="48">
        <f t="shared" si="381"/>
        <v>0</v>
      </c>
      <c r="BE297" s="48">
        <f t="shared" si="381"/>
        <v>0</v>
      </c>
      <c r="BF297" s="48">
        <f t="shared" si="381"/>
        <v>0</v>
      </c>
      <c r="BG297" s="48">
        <f t="shared" si="381"/>
        <v>0</v>
      </c>
      <c r="BH297" s="48">
        <f t="shared" si="381"/>
        <v>0</v>
      </c>
      <c r="BI297" s="48">
        <f t="shared" si="381"/>
        <v>0</v>
      </c>
      <c r="BJ297" s="48">
        <f t="shared" si="381"/>
        <v>0</v>
      </c>
      <c r="BK297" s="48">
        <f t="shared" si="381"/>
        <v>0</v>
      </c>
      <c r="BL297" s="48">
        <f t="shared" si="381"/>
        <v>0</v>
      </c>
      <c r="BM297" s="48">
        <f t="shared" si="381"/>
        <v>0</v>
      </c>
      <c r="BN297" s="48">
        <f t="shared" si="381"/>
        <v>0</v>
      </c>
      <c r="BO297" s="48">
        <f t="shared" ref="BO297:DZ297" si="382">((BO294*(BO95+BO96+BO97)+(BO295*(BO102+BO100)))*-1)</f>
        <v>0</v>
      </c>
      <c r="BP297" s="48">
        <f t="shared" si="382"/>
        <v>0</v>
      </c>
      <c r="BQ297" s="48">
        <f t="shared" si="382"/>
        <v>-4725434.7</v>
      </c>
      <c r="BR297" s="48">
        <f t="shared" si="382"/>
        <v>0</v>
      </c>
      <c r="BS297" s="48">
        <f t="shared" si="382"/>
        <v>0</v>
      </c>
      <c r="BT297" s="48">
        <f t="shared" si="382"/>
        <v>0</v>
      </c>
      <c r="BU297" s="48">
        <f t="shared" si="382"/>
        <v>0</v>
      </c>
      <c r="BV297" s="48">
        <f t="shared" si="382"/>
        <v>0</v>
      </c>
      <c r="BW297" s="48">
        <f t="shared" si="382"/>
        <v>0</v>
      </c>
      <c r="BX297" s="48">
        <f t="shared" si="382"/>
        <v>0</v>
      </c>
      <c r="BY297" s="48">
        <f t="shared" si="382"/>
        <v>0</v>
      </c>
      <c r="BZ297" s="48">
        <f t="shared" si="382"/>
        <v>0</v>
      </c>
      <c r="CA297" s="48">
        <f t="shared" si="382"/>
        <v>0</v>
      </c>
      <c r="CB297" s="48">
        <f t="shared" si="382"/>
        <v>-4886406</v>
      </c>
      <c r="CC297" s="48">
        <f t="shared" si="382"/>
        <v>0</v>
      </c>
      <c r="CD297" s="48">
        <f t="shared" si="382"/>
        <v>0</v>
      </c>
      <c r="CE297" s="48">
        <f t="shared" si="382"/>
        <v>0</v>
      </c>
      <c r="CF297" s="48">
        <f t="shared" si="382"/>
        <v>0</v>
      </c>
      <c r="CG297" s="48">
        <f t="shared" si="382"/>
        <v>0</v>
      </c>
      <c r="CH297" s="48">
        <f t="shared" si="382"/>
        <v>0</v>
      </c>
      <c r="CI297" s="48">
        <f t="shared" si="382"/>
        <v>0</v>
      </c>
      <c r="CJ297" s="48">
        <f t="shared" si="382"/>
        <v>0</v>
      </c>
      <c r="CK297" s="48">
        <f t="shared" si="382"/>
        <v>-3529155.42</v>
      </c>
      <c r="CL297" s="48">
        <f t="shared" si="382"/>
        <v>0</v>
      </c>
      <c r="CM297" s="48">
        <f t="shared" si="382"/>
        <v>0</v>
      </c>
      <c r="CN297" s="48">
        <f t="shared" si="382"/>
        <v>-16867939.32</v>
      </c>
      <c r="CO297" s="48">
        <f t="shared" si="382"/>
        <v>0</v>
      </c>
      <c r="CP297" s="48">
        <f t="shared" si="382"/>
        <v>0</v>
      </c>
      <c r="CQ297" s="48">
        <f t="shared" si="382"/>
        <v>0</v>
      </c>
      <c r="CR297" s="48">
        <f t="shared" si="382"/>
        <v>0</v>
      </c>
      <c r="CS297" s="48">
        <f t="shared" si="382"/>
        <v>0</v>
      </c>
      <c r="CT297" s="48">
        <f t="shared" si="382"/>
        <v>0</v>
      </c>
      <c r="CU297" s="48">
        <f t="shared" si="382"/>
        <v>0</v>
      </c>
      <c r="CV297" s="48">
        <f t="shared" si="382"/>
        <v>0</v>
      </c>
      <c r="CW297" s="48">
        <f t="shared" si="382"/>
        <v>0</v>
      </c>
      <c r="CX297" s="48">
        <f t="shared" si="382"/>
        <v>0</v>
      </c>
      <c r="CY297" s="48">
        <f t="shared" si="382"/>
        <v>0</v>
      </c>
      <c r="CZ297" s="48">
        <f t="shared" si="382"/>
        <v>0</v>
      </c>
      <c r="DA297" s="48">
        <f t="shared" si="382"/>
        <v>0</v>
      </c>
      <c r="DB297" s="48">
        <f t="shared" si="382"/>
        <v>0</v>
      </c>
      <c r="DC297" s="48">
        <f t="shared" si="382"/>
        <v>0</v>
      </c>
      <c r="DD297" s="48">
        <f t="shared" si="382"/>
        <v>0</v>
      </c>
      <c r="DE297" s="48">
        <f t="shared" si="382"/>
        <v>0</v>
      </c>
      <c r="DF297" s="48">
        <f t="shared" si="382"/>
        <v>-6268069.0800000001</v>
      </c>
      <c r="DG297" s="48">
        <f t="shared" si="382"/>
        <v>0</v>
      </c>
      <c r="DH297" s="48">
        <f t="shared" si="382"/>
        <v>0</v>
      </c>
      <c r="DI297" s="48">
        <f t="shared" si="382"/>
        <v>0</v>
      </c>
      <c r="DJ297" s="48">
        <f t="shared" si="382"/>
        <v>0</v>
      </c>
      <c r="DK297" s="48">
        <f t="shared" si="382"/>
        <v>0</v>
      </c>
      <c r="DL297" s="48">
        <f t="shared" si="382"/>
        <v>0</v>
      </c>
      <c r="DM297" s="48">
        <f t="shared" si="382"/>
        <v>0</v>
      </c>
      <c r="DN297" s="48">
        <f t="shared" si="382"/>
        <v>0</v>
      </c>
      <c r="DO297" s="48">
        <f t="shared" si="382"/>
        <v>0</v>
      </c>
      <c r="DP297" s="48">
        <f t="shared" si="382"/>
        <v>0</v>
      </c>
      <c r="DQ297" s="48">
        <f t="shared" si="382"/>
        <v>0</v>
      </c>
      <c r="DR297" s="48">
        <f t="shared" si="382"/>
        <v>0</v>
      </c>
      <c r="DS297" s="48">
        <f t="shared" si="382"/>
        <v>0</v>
      </c>
      <c r="DT297" s="48">
        <f t="shared" si="382"/>
        <v>0</v>
      </c>
      <c r="DU297" s="48">
        <f t="shared" si="382"/>
        <v>0</v>
      </c>
      <c r="DV297" s="48">
        <f t="shared" si="382"/>
        <v>0</v>
      </c>
      <c r="DW297" s="48">
        <f t="shared" si="382"/>
        <v>0</v>
      </c>
      <c r="DX297" s="48">
        <f t="shared" si="382"/>
        <v>0</v>
      </c>
      <c r="DY297" s="48">
        <f t="shared" si="382"/>
        <v>0</v>
      </c>
      <c r="DZ297" s="48">
        <f t="shared" si="382"/>
        <v>0</v>
      </c>
      <c r="EA297" s="48">
        <f t="shared" ref="EA297:FX297" si="383">((EA294*(EA95+EA96+EA97)+(EA295*(EA102+EA100)))*-1)</f>
        <v>0</v>
      </c>
      <c r="EB297" s="48">
        <f t="shared" si="383"/>
        <v>0</v>
      </c>
      <c r="EC297" s="48">
        <f t="shared" si="383"/>
        <v>0</v>
      </c>
      <c r="ED297" s="48">
        <f t="shared" si="383"/>
        <v>0</v>
      </c>
      <c r="EE297" s="48">
        <f t="shared" si="383"/>
        <v>0</v>
      </c>
      <c r="EF297" s="48">
        <f t="shared" si="383"/>
        <v>0</v>
      </c>
      <c r="EG297" s="48">
        <f t="shared" si="383"/>
        <v>0</v>
      </c>
      <c r="EH297" s="48">
        <f t="shared" si="383"/>
        <v>0</v>
      </c>
      <c r="EI297" s="48">
        <f t="shared" si="383"/>
        <v>0</v>
      </c>
      <c r="EJ297" s="48">
        <f t="shared" si="383"/>
        <v>0</v>
      </c>
      <c r="EK297" s="48">
        <f t="shared" si="383"/>
        <v>0</v>
      </c>
      <c r="EL297" s="48">
        <f t="shared" si="383"/>
        <v>0</v>
      </c>
      <c r="EM297" s="48">
        <f t="shared" si="383"/>
        <v>0</v>
      </c>
      <c r="EN297" s="48">
        <f t="shared" si="383"/>
        <v>0</v>
      </c>
      <c r="EO297" s="48">
        <f t="shared" si="383"/>
        <v>0</v>
      </c>
      <c r="EP297" s="48">
        <f t="shared" si="383"/>
        <v>0</v>
      </c>
      <c r="EQ297" s="48">
        <f t="shared" si="383"/>
        <v>-718858.79999999993</v>
      </c>
      <c r="ER297" s="48">
        <f t="shared" si="383"/>
        <v>0</v>
      </c>
      <c r="ES297" s="48">
        <f t="shared" si="383"/>
        <v>0</v>
      </c>
      <c r="ET297" s="48">
        <f t="shared" si="383"/>
        <v>0</v>
      </c>
      <c r="EU297" s="48">
        <f t="shared" si="383"/>
        <v>0</v>
      </c>
      <c r="EV297" s="48">
        <f t="shared" si="383"/>
        <v>0</v>
      </c>
      <c r="EW297" s="48">
        <f t="shared" si="383"/>
        <v>0</v>
      </c>
      <c r="EX297" s="48">
        <f t="shared" si="383"/>
        <v>0</v>
      </c>
      <c r="EY297" s="48">
        <f t="shared" si="383"/>
        <v>0</v>
      </c>
      <c r="EZ297" s="48">
        <f t="shared" si="383"/>
        <v>0</v>
      </c>
      <c r="FA297" s="48">
        <f t="shared" si="383"/>
        <v>0</v>
      </c>
      <c r="FB297" s="48">
        <f t="shared" si="383"/>
        <v>0</v>
      </c>
      <c r="FC297" s="48">
        <f t="shared" si="383"/>
        <v>0</v>
      </c>
      <c r="FD297" s="48">
        <f t="shared" si="383"/>
        <v>0</v>
      </c>
      <c r="FE297" s="48">
        <f t="shared" si="383"/>
        <v>0</v>
      </c>
      <c r="FF297" s="48">
        <f t="shared" si="383"/>
        <v>0</v>
      </c>
      <c r="FG297" s="48">
        <f t="shared" si="383"/>
        <v>0</v>
      </c>
      <c r="FH297" s="48">
        <f t="shared" si="383"/>
        <v>0</v>
      </c>
      <c r="FI297" s="48">
        <f t="shared" si="383"/>
        <v>0</v>
      </c>
      <c r="FJ297" s="48">
        <f t="shared" si="383"/>
        <v>0</v>
      </c>
      <c r="FK297" s="48">
        <f t="shared" si="383"/>
        <v>0</v>
      </c>
      <c r="FL297" s="48">
        <f t="shared" si="383"/>
        <v>0</v>
      </c>
      <c r="FM297" s="48">
        <f t="shared" si="383"/>
        <v>0</v>
      </c>
      <c r="FN297" s="48">
        <f t="shared" si="383"/>
        <v>0</v>
      </c>
      <c r="FO297" s="48">
        <f t="shared" si="383"/>
        <v>0</v>
      </c>
      <c r="FP297" s="48">
        <f t="shared" si="383"/>
        <v>0</v>
      </c>
      <c r="FQ297" s="48">
        <f t="shared" si="383"/>
        <v>0</v>
      </c>
      <c r="FR297" s="48">
        <f t="shared" si="383"/>
        <v>0</v>
      </c>
      <c r="FS297" s="48">
        <f t="shared" si="383"/>
        <v>0</v>
      </c>
      <c r="FT297" s="49">
        <f t="shared" si="383"/>
        <v>0</v>
      </c>
      <c r="FU297" s="48">
        <f t="shared" si="383"/>
        <v>0</v>
      </c>
      <c r="FV297" s="48">
        <f t="shared" si="383"/>
        <v>0</v>
      </c>
      <c r="FW297" s="48">
        <f t="shared" si="383"/>
        <v>0</v>
      </c>
      <c r="FX297" s="48">
        <f t="shared" si="383"/>
        <v>0</v>
      </c>
      <c r="FY297" s="48">
        <f>SUM(C297:FX297)</f>
        <v>-138745848.85589829</v>
      </c>
      <c r="FZ297" s="48"/>
      <c r="GA297" s="6"/>
      <c r="GB297" s="13"/>
      <c r="GC297" s="13"/>
      <c r="GD297" s="13"/>
      <c r="GE297" s="21"/>
      <c r="GF297" s="4"/>
      <c r="GG297" s="157"/>
      <c r="GH297" s="4"/>
      <c r="GI297" s="4"/>
      <c r="GJ297" s="4"/>
      <c r="GK297" s="4"/>
      <c r="GL297" s="4"/>
      <c r="GM297" s="4"/>
    </row>
    <row r="298" spans="1:195" x14ac:dyDescent="0.25">
      <c r="A298" s="2"/>
      <c r="B298" s="13"/>
      <c r="C298" s="48"/>
      <c r="D298" s="48"/>
      <c r="E298" s="48"/>
      <c r="F298" s="48"/>
      <c r="G298" s="48"/>
      <c r="H298" s="48"/>
      <c r="I298" s="48"/>
      <c r="J298" s="48"/>
      <c r="K298" s="48"/>
      <c r="L298" s="48"/>
      <c r="M298" s="48"/>
      <c r="N298" s="48"/>
      <c r="O298" s="48"/>
      <c r="P298" s="48"/>
      <c r="Q298" s="48"/>
      <c r="R298" s="48"/>
      <c r="S298" s="48"/>
      <c r="T298" s="48"/>
      <c r="U298" s="48"/>
      <c r="V298" s="48"/>
      <c r="W298" s="49"/>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8"/>
      <c r="CT298" s="48"/>
      <c r="CU298" s="48"/>
      <c r="CV298" s="48"/>
      <c r="CW298" s="48"/>
      <c r="CX298" s="48"/>
      <c r="CY298" s="48"/>
      <c r="CZ298" s="48"/>
      <c r="DA298" s="48"/>
      <c r="DB298" s="48"/>
      <c r="DC298" s="48"/>
      <c r="DD298" s="48"/>
      <c r="DE298" s="48"/>
      <c r="DF298" s="48"/>
      <c r="DG298" s="48"/>
      <c r="DH298" s="48"/>
      <c r="DI298" s="48"/>
      <c r="DJ298" s="48"/>
      <c r="DK298" s="48"/>
      <c r="DL298" s="48"/>
      <c r="DM298" s="48"/>
      <c r="DN298" s="48"/>
      <c r="DO298" s="48"/>
      <c r="DP298" s="48"/>
      <c r="DQ298" s="48"/>
      <c r="DR298" s="48"/>
      <c r="DS298" s="48"/>
      <c r="DT298" s="48"/>
      <c r="DU298" s="48"/>
      <c r="DV298" s="48"/>
      <c r="DW298" s="48"/>
      <c r="DX298" s="48"/>
      <c r="DY298" s="48"/>
      <c r="DZ298" s="48"/>
      <c r="EA298" s="48"/>
      <c r="EB298" s="48"/>
      <c r="EC298" s="48"/>
      <c r="ED298" s="48"/>
      <c r="EE298" s="48"/>
      <c r="EF298" s="48"/>
      <c r="EG298" s="48"/>
      <c r="EH298" s="48"/>
      <c r="EI298" s="48"/>
      <c r="EJ298" s="48"/>
      <c r="EK298" s="48"/>
      <c r="EL298" s="48"/>
      <c r="EM298" s="48"/>
      <c r="EN298" s="48"/>
      <c r="EO298" s="48"/>
      <c r="EP298" s="48"/>
      <c r="EQ298" s="48"/>
      <c r="ER298" s="48"/>
      <c r="ES298" s="48"/>
      <c r="ET298" s="48"/>
      <c r="EU298" s="48"/>
      <c r="EV298" s="48"/>
      <c r="EW298" s="48"/>
      <c r="EX298" s="48"/>
      <c r="EY298" s="48"/>
      <c r="EZ298" s="48"/>
      <c r="FA298" s="48"/>
      <c r="FB298" s="48"/>
      <c r="FC298" s="48"/>
      <c r="FD298" s="48"/>
      <c r="FE298" s="48"/>
      <c r="FF298" s="48"/>
      <c r="FG298" s="48"/>
      <c r="FH298" s="48"/>
      <c r="FI298" s="48"/>
      <c r="FJ298" s="48"/>
      <c r="FK298" s="48"/>
      <c r="FL298" s="48"/>
      <c r="FM298" s="48"/>
      <c r="FN298" s="48"/>
      <c r="FO298" s="48"/>
      <c r="FP298" s="48"/>
      <c r="FQ298" s="48"/>
      <c r="FR298" s="48"/>
      <c r="FS298" s="48"/>
      <c r="FT298" s="49"/>
      <c r="FU298" s="48"/>
      <c r="FV298" s="48"/>
      <c r="FW298" s="48"/>
      <c r="FX298" s="48"/>
      <c r="FY298" s="48"/>
      <c r="FZ298" s="48"/>
      <c r="GA298" s="48"/>
      <c r="GB298" s="13"/>
      <c r="GC298" s="13"/>
      <c r="GD298" s="13"/>
      <c r="GE298" s="21"/>
      <c r="GF298" s="4"/>
      <c r="GG298" s="157"/>
      <c r="GH298" s="4"/>
      <c r="GI298" s="4"/>
      <c r="GJ298" s="4"/>
      <c r="GK298" s="4"/>
      <c r="GL298" s="4"/>
      <c r="GM298" s="4"/>
    </row>
    <row r="299" spans="1:195" x14ac:dyDescent="0.25">
      <c r="A299" s="2" t="s">
        <v>684</v>
      </c>
      <c r="B299" s="13" t="s">
        <v>685</v>
      </c>
      <c r="C299" s="48">
        <f t="shared" ref="C299:BN299" si="384">C285+C297</f>
        <v>71770940.951892704</v>
      </c>
      <c r="D299" s="48">
        <f t="shared" si="384"/>
        <v>296294812.50912684</v>
      </c>
      <c r="E299" s="48">
        <f t="shared" si="384"/>
        <v>57123450.998915315</v>
      </c>
      <c r="F299" s="48">
        <f t="shared" si="384"/>
        <v>150946497.07711324</v>
      </c>
      <c r="G299" s="48">
        <f t="shared" si="384"/>
        <v>9157691.4134058431</v>
      </c>
      <c r="H299" s="48">
        <f t="shared" si="384"/>
        <v>8594888.5454986878</v>
      </c>
      <c r="I299" s="48">
        <f t="shared" si="384"/>
        <v>77539515.705334634</v>
      </c>
      <c r="J299" s="48">
        <f t="shared" si="384"/>
        <v>19360831.708347425</v>
      </c>
      <c r="K299" s="48">
        <f t="shared" si="384"/>
        <v>3065413.3414565595</v>
      </c>
      <c r="L299" s="48">
        <f t="shared" si="384"/>
        <v>21536393.692429598</v>
      </c>
      <c r="M299" s="48">
        <f t="shared" si="384"/>
        <v>12990765.397711333</v>
      </c>
      <c r="N299" s="48">
        <f t="shared" si="384"/>
        <v>438418027.36055905</v>
      </c>
      <c r="O299" s="48">
        <f t="shared" si="384"/>
        <v>113121648.49196815</v>
      </c>
      <c r="P299" s="48">
        <f t="shared" si="384"/>
        <v>3090645.0395448306</v>
      </c>
      <c r="Q299" s="48">
        <f t="shared" si="384"/>
        <v>340121985.92800575</v>
      </c>
      <c r="R299" s="48">
        <f t="shared" si="384"/>
        <v>16627334.133391615</v>
      </c>
      <c r="S299" s="48">
        <f t="shared" si="384"/>
        <v>14089081.683305224</v>
      </c>
      <c r="T299" s="48">
        <f t="shared" si="384"/>
        <v>2027103.4905020983</v>
      </c>
      <c r="U299" s="48">
        <f t="shared" si="384"/>
        <v>932526.05466568959</v>
      </c>
      <c r="V299" s="48">
        <f t="shared" si="384"/>
        <v>3041094.57589619</v>
      </c>
      <c r="W299" s="48">
        <f t="shared" si="384"/>
        <v>1278212.8101156903</v>
      </c>
      <c r="X299" s="48">
        <f t="shared" si="384"/>
        <v>811493.30793652369</v>
      </c>
      <c r="Y299" s="48">
        <f t="shared" si="384"/>
        <v>19606760.667587094</v>
      </c>
      <c r="Z299" s="48">
        <f t="shared" si="384"/>
        <v>2664417.9351599398</v>
      </c>
      <c r="AA299" s="48">
        <f t="shared" si="384"/>
        <v>246946593.09517866</v>
      </c>
      <c r="AB299" s="48">
        <f t="shared" si="384"/>
        <v>239627426.27518004</v>
      </c>
      <c r="AC299" s="48">
        <f t="shared" si="384"/>
        <v>8483218.7275990415</v>
      </c>
      <c r="AD299" s="48">
        <f t="shared" si="384"/>
        <v>10306018.913570439</v>
      </c>
      <c r="AE299" s="48">
        <f t="shared" si="384"/>
        <v>1510702.6435197643</v>
      </c>
      <c r="AF299" s="48">
        <f t="shared" si="384"/>
        <v>2411366.3805790539</v>
      </c>
      <c r="AG299" s="48">
        <f t="shared" si="384"/>
        <v>6204546.5531232925</v>
      </c>
      <c r="AH299" s="48">
        <f t="shared" si="384"/>
        <v>8720933.4911745116</v>
      </c>
      <c r="AI299" s="48">
        <f t="shared" si="384"/>
        <v>3459109.7761098831</v>
      </c>
      <c r="AJ299" s="48">
        <f t="shared" si="384"/>
        <v>2372194.0801476361</v>
      </c>
      <c r="AK299" s="48">
        <f t="shared" si="384"/>
        <v>2727471.3689004714</v>
      </c>
      <c r="AL299" s="48">
        <f t="shared" si="384"/>
        <v>3044108.0093451343</v>
      </c>
      <c r="AM299" s="48">
        <f t="shared" si="384"/>
        <v>4123460.7313562557</v>
      </c>
      <c r="AN299" s="48">
        <f t="shared" si="384"/>
        <v>3834195.7087499383</v>
      </c>
      <c r="AO299" s="48">
        <f t="shared" si="384"/>
        <v>37589236.258095041</v>
      </c>
      <c r="AP299" s="48">
        <f t="shared" si="384"/>
        <v>756588432.18019974</v>
      </c>
      <c r="AQ299" s="48">
        <f t="shared" si="384"/>
        <v>2878567.3280123519</v>
      </c>
      <c r="AR299" s="48">
        <f t="shared" si="384"/>
        <v>503698835.78902352</v>
      </c>
      <c r="AS299" s="48">
        <f t="shared" si="384"/>
        <v>55725870.444723874</v>
      </c>
      <c r="AT299" s="48">
        <f t="shared" si="384"/>
        <v>18195763.871187277</v>
      </c>
      <c r="AU299" s="48">
        <f t="shared" si="384"/>
        <v>3027250.7226189445</v>
      </c>
      <c r="AV299" s="48">
        <f t="shared" si="384"/>
        <v>3537990.6721585607</v>
      </c>
      <c r="AW299" s="48">
        <f t="shared" si="384"/>
        <v>2941391.1060929494</v>
      </c>
      <c r="AX299" s="48">
        <f t="shared" si="384"/>
        <v>890815.09753735643</v>
      </c>
      <c r="AY299" s="48">
        <f t="shared" si="384"/>
        <v>4283187.1311155846</v>
      </c>
      <c r="AZ299" s="48">
        <f t="shared" si="384"/>
        <v>97640237.604206875</v>
      </c>
      <c r="BA299" s="48">
        <f t="shared" si="384"/>
        <v>72312272.496055007</v>
      </c>
      <c r="BB299" s="48">
        <f t="shared" si="384"/>
        <v>64627360.452487871</v>
      </c>
      <c r="BC299" s="48">
        <f t="shared" si="384"/>
        <v>208679946.78794625</v>
      </c>
      <c r="BD299" s="48">
        <f t="shared" si="384"/>
        <v>39775926.865060933</v>
      </c>
      <c r="BE299" s="48">
        <f t="shared" si="384"/>
        <v>11648493.411569498</v>
      </c>
      <c r="BF299" s="48">
        <f t="shared" si="384"/>
        <v>198433300.58853641</v>
      </c>
      <c r="BG299" s="48">
        <f t="shared" si="384"/>
        <v>9234135.4396751579</v>
      </c>
      <c r="BH299" s="48">
        <f t="shared" si="384"/>
        <v>5586889.3335848469</v>
      </c>
      <c r="BI299" s="48">
        <f t="shared" si="384"/>
        <v>3013513.8314288375</v>
      </c>
      <c r="BJ299" s="48">
        <f t="shared" si="384"/>
        <v>50461312.943351746</v>
      </c>
      <c r="BK299" s="48">
        <f t="shared" si="384"/>
        <v>204705548.53853065</v>
      </c>
      <c r="BL299" s="48">
        <f t="shared" si="384"/>
        <v>2749206.1885932735</v>
      </c>
      <c r="BM299" s="48">
        <f t="shared" si="384"/>
        <v>3137924.6593770157</v>
      </c>
      <c r="BN299" s="48">
        <f t="shared" si="384"/>
        <v>28171936.195760727</v>
      </c>
      <c r="BO299" s="48">
        <f t="shared" ref="BO299:DZ299" si="385">BO285+BO297</f>
        <v>10875925.137379602</v>
      </c>
      <c r="BP299" s="48">
        <f t="shared" si="385"/>
        <v>2726558.1188248498</v>
      </c>
      <c r="BQ299" s="48">
        <f t="shared" si="385"/>
        <v>47273189.248728499</v>
      </c>
      <c r="BR299" s="48">
        <f t="shared" si="385"/>
        <v>37452930.864999726</v>
      </c>
      <c r="BS299" s="48">
        <f t="shared" si="385"/>
        <v>11139019.996816648</v>
      </c>
      <c r="BT299" s="48">
        <f t="shared" si="385"/>
        <v>4256075.9968130458</v>
      </c>
      <c r="BU299" s="48">
        <f t="shared" si="385"/>
        <v>4240886.1789073851</v>
      </c>
      <c r="BV299" s="48">
        <f t="shared" si="385"/>
        <v>10734013.859838329</v>
      </c>
      <c r="BW299" s="48">
        <f t="shared" si="385"/>
        <v>16379709.589484716</v>
      </c>
      <c r="BX299" s="48">
        <f t="shared" si="385"/>
        <v>1484958.526401185</v>
      </c>
      <c r="BY299" s="48">
        <f t="shared" si="385"/>
        <v>4714729.177576703</v>
      </c>
      <c r="BZ299" s="48">
        <f t="shared" si="385"/>
        <v>2580398.4475900005</v>
      </c>
      <c r="CA299" s="48">
        <f t="shared" si="385"/>
        <v>2781126.5164800002</v>
      </c>
      <c r="CB299" s="48">
        <f t="shared" si="385"/>
        <v>643520400.48429453</v>
      </c>
      <c r="CC299" s="48">
        <f t="shared" si="385"/>
        <v>2286383.6406062604</v>
      </c>
      <c r="CD299" s="48">
        <f t="shared" si="385"/>
        <v>870389.19237827475</v>
      </c>
      <c r="CE299" s="48">
        <f t="shared" si="385"/>
        <v>2129895.2577746725</v>
      </c>
      <c r="CF299" s="48">
        <f t="shared" si="385"/>
        <v>1671438.8965203124</v>
      </c>
      <c r="CG299" s="48">
        <f t="shared" si="385"/>
        <v>2611010.7171439198</v>
      </c>
      <c r="CH299" s="48">
        <f t="shared" si="385"/>
        <v>1709049.7547399243</v>
      </c>
      <c r="CI299" s="48">
        <f t="shared" si="385"/>
        <v>6051746.6415326614</v>
      </c>
      <c r="CJ299" s="48">
        <f t="shared" si="385"/>
        <v>8734170.8883847184</v>
      </c>
      <c r="CK299" s="48">
        <f t="shared" si="385"/>
        <v>42935562.152242109</v>
      </c>
      <c r="CL299" s="48">
        <f t="shared" si="385"/>
        <v>11855239.797279915</v>
      </c>
      <c r="CM299" s="48">
        <f t="shared" si="385"/>
        <v>7682886.8872792516</v>
      </c>
      <c r="CN299" s="48">
        <f t="shared" si="385"/>
        <v>230868152.68103552</v>
      </c>
      <c r="CO299" s="48">
        <f t="shared" si="385"/>
        <v>119756750.3163064</v>
      </c>
      <c r="CP299" s="48">
        <f t="shared" si="385"/>
        <v>9891827.6843469981</v>
      </c>
      <c r="CQ299" s="48">
        <f t="shared" si="385"/>
        <v>8405934.5473061111</v>
      </c>
      <c r="CR299" s="48">
        <f t="shared" si="385"/>
        <v>2500851.7054684265</v>
      </c>
      <c r="CS299" s="48">
        <f t="shared" si="385"/>
        <v>3561415.9442608636</v>
      </c>
      <c r="CT299" s="48">
        <f t="shared" si="385"/>
        <v>1735690.96132993</v>
      </c>
      <c r="CU299" s="48">
        <f t="shared" si="385"/>
        <v>3450641.1131518004</v>
      </c>
      <c r="CV299" s="48">
        <f t="shared" si="385"/>
        <v>777050.98377074837</v>
      </c>
      <c r="CW299" s="48">
        <f t="shared" si="385"/>
        <v>2566333.8557360703</v>
      </c>
      <c r="CX299" s="48">
        <f t="shared" si="385"/>
        <v>4359617.4770858632</v>
      </c>
      <c r="CY299" s="48">
        <f t="shared" si="385"/>
        <v>828308.27499235468</v>
      </c>
      <c r="CZ299" s="48">
        <f t="shared" si="385"/>
        <v>16815508.92955792</v>
      </c>
      <c r="DA299" s="48">
        <f t="shared" si="385"/>
        <v>2526720.309875295</v>
      </c>
      <c r="DB299" s="48">
        <f t="shared" si="385"/>
        <v>3240371.011972459</v>
      </c>
      <c r="DC299" s="48">
        <f t="shared" si="385"/>
        <v>2157488.0175611298</v>
      </c>
      <c r="DD299" s="48">
        <f t="shared" si="385"/>
        <v>2257325.0376362125</v>
      </c>
      <c r="DE299" s="48">
        <f t="shared" si="385"/>
        <v>3916799.1995458268</v>
      </c>
      <c r="DF299" s="48">
        <f t="shared" si="385"/>
        <v>164686568.40271416</v>
      </c>
      <c r="DG299" s="48">
        <f t="shared" si="385"/>
        <v>1416102.7320002259</v>
      </c>
      <c r="DH299" s="48">
        <f t="shared" si="385"/>
        <v>16279414.691345686</v>
      </c>
      <c r="DI299" s="48">
        <f t="shared" si="385"/>
        <v>21593289.729994915</v>
      </c>
      <c r="DJ299" s="48">
        <f t="shared" si="385"/>
        <v>5794946.178655725</v>
      </c>
      <c r="DK299" s="48">
        <f t="shared" si="385"/>
        <v>4326506.7249126909</v>
      </c>
      <c r="DL299" s="48">
        <f t="shared" si="385"/>
        <v>48527233.847069278</v>
      </c>
      <c r="DM299" s="48">
        <f t="shared" si="385"/>
        <v>3275621.4092598404</v>
      </c>
      <c r="DN299" s="48">
        <f t="shared" si="385"/>
        <v>12106590.737924287</v>
      </c>
      <c r="DO299" s="48">
        <f t="shared" si="385"/>
        <v>27444386.378500808</v>
      </c>
      <c r="DP299" s="48">
        <f t="shared" si="385"/>
        <v>2656672.63732378</v>
      </c>
      <c r="DQ299" s="48">
        <f t="shared" si="385"/>
        <v>6866344.662331</v>
      </c>
      <c r="DR299" s="48">
        <f t="shared" si="385"/>
        <v>12702121.052160449</v>
      </c>
      <c r="DS299" s="48">
        <f t="shared" si="385"/>
        <v>7078831.0432961592</v>
      </c>
      <c r="DT299" s="48">
        <f t="shared" si="385"/>
        <v>2365955.7607982568</v>
      </c>
      <c r="DU299" s="48">
        <f t="shared" si="385"/>
        <v>3716896.4992907383</v>
      </c>
      <c r="DV299" s="48">
        <f t="shared" si="385"/>
        <v>2682810.7367557832</v>
      </c>
      <c r="DW299" s="48">
        <f t="shared" si="385"/>
        <v>3474057.2793586967</v>
      </c>
      <c r="DX299" s="48">
        <f t="shared" si="385"/>
        <v>2563365.9517641598</v>
      </c>
      <c r="DY299" s="48">
        <f t="shared" si="385"/>
        <v>3704132.3683353015</v>
      </c>
      <c r="DZ299" s="48">
        <f t="shared" si="385"/>
        <v>7408625.3850558847</v>
      </c>
      <c r="EA299" s="48">
        <f t="shared" ref="EA299:FX299" si="386">EA285+EA297</f>
        <v>5773862.7351586698</v>
      </c>
      <c r="EB299" s="48">
        <f t="shared" si="386"/>
        <v>5207110.3117087986</v>
      </c>
      <c r="EC299" s="48">
        <f t="shared" si="386"/>
        <v>3149769.1635553353</v>
      </c>
      <c r="ED299" s="48">
        <f t="shared" si="386"/>
        <v>17314098.318994522</v>
      </c>
      <c r="EE299" s="48">
        <f t="shared" si="386"/>
        <v>2468102.8718714109</v>
      </c>
      <c r="EF299" s="48">
        <f t="shared" si="386"/>
        <v>12416676.660722863</v>
      </c>
      <c r="EG299" s="48">
        <f t="shared" si="386"/>
        <v>2963567.3085330417</v>
      </c>
      <c r="EH299" s="48">
        <f t="shared" si="386"/>
        <v>2654845.6222302895</v>
      </c>
      <c r="EI299" s="48">
        <f t="shared" si="386"/>
        <v>134730396.22179115</v>
      </c>
      <c r="EJ299" s="48">
        <f t="shared" si="386"/>
        <v>79662097.226655409</v>
      </c>
      <c r="EK299" s="48">
        <f t="shared" si="386"/>
        <v>5966626.7996215364</v>
      </c>
      <c r="EL299" s="48">
        <f t="shared" si="386"/>
        <v>4140015.8757188306</v>
      </c>
      <c r="EM299" s="48">
        <f t="shared" si="386"/>
        <v>4022941.4900448113</v>
      </c>
      <c r="EN299" s="48">
        <f t="shared" si="386"/>
        <v>9258738.1272259578</v>
      </c>
      <c r="EO299" s="48">
        <f t="shared" si="386"/>
        <v>3583898.8548858305</v>
      </c>
      <c r="EP299" s="48">
        <f t="shared" si="386"/>
        <v>4042644.8024953413</v>
      </c>
      <c r="EQ299" s="48">
        <f t="shared" si="386"/>
        <v>21457124.901207827</v>
      </c>
      <c r="ER299" s="48">
        <f t="shared" si="386"/>
        <v>3590219.7623893088</v>
      </c>
      <c r="ES299" s="48">
        <f t="shared" si="386"/>
        <v>2207836.9678232055</v>
      </c>
      <c r="ET299" s="48">
        <f t="shared" si="386"/>
        <v>3197456.8150419262</v>
      </c>
      <c r="EU299" s="48">
        <f t="shared" si="386"/>
        <v>5758409.0350983711</v>
      </c>
      <c r="EV299" s="48">
        <f t="shared" si="386"/>
        <v>1371156.5557970284</v>
      </c>
      <c r="EW299" s="48">
        <f t="shared" si="386"/>
        <v>9749232.7275231443</v>
      </c>
      <c r="EX299" s="48">
        <f t="shared" si="386"/>
        <v>2789614.4019124834</v>
      </c>
      <c r="EY299" s="48">
        <f t="shared" si="386"/>
        <v>6596570.8844758617</v>
      </c>
      <c r="EZ299" s="48">
        <f t="shared" si="386"/>
        <v>2078236.0197995501</v>
      </c>
      <c r="FA299" s="48">
        <f t="shared" si="386"/>
        <v>29302931.617518459</v>
      </c>
      <c r="FB299" s="48">
        <f t="shared" si="386"/>
        <v>4404841.9915360007</v>
      </c>
      <c r="FC299" s="48">
        <f t="shared" si="386"/>
        <v>17608951.82099884</v>
      </c>
      <c r="FD299" s="48">
        <f t="shared" si="386"/>
        <v>3749574.5712406011</v>
      </c>
      <c r="FE299" s="48">
        <f t="shared" si="386"/>
        <v>1636181.6161715582</v>
      </c>
      <c r="FF299" s="48">
        <f t="shared" si="386"/>
        <v>2761383.3368809908</v>
      </c>
      <c r="FG299" s="48">
        <f t="shared" si="386"/>
        <v>1920534.5789335805</v>
      </c>
      <c r="FH299" s="48">
        <f t="shared" si="386"/>
        <v>1459143.6905473073</v>
      </c>
      <c r="FI299" s="48">
        <f t="shared" si="386"/>
        <v>15330558.985527521</v>
      </c>
      <c r="FJ299" s="48">
        <f t="shared" si="386"/>
        <v>15941137.165256502</v>
      </c>
      <c r="FK299" s="48">
        <f t="shared" si="386"/>
        <v>19960267.825200025</v>
      </c>
      <c r="FL299" s="48">
        <f t="shared" si="386"/>
        <v>58162305.44035314</v>
      </c>
      <c r="FM299" s="48">
        <f t="shared" si="386"/>
        <v>30178641.347678717</v>
      </c>
      <c r="FN299" s="48">
        <f t="shared" si="386"/>
        <v>177783843.20833099</v>
      </c>
      <c r="FO299" s="48">
        <f t="shared" si="386"/>
        <v>11068304.869199999</v>
      </c>
      <c r="FP299" s="48">
        <f t="shared" si="386"/>
        <v>22148400.304207999</v>
      </c>
      <c r="FQ299" s="48">
        <f t="shared" si="386"/>
        <v>7948373.4045663457</v>
      </c>
      <c r="FR299" s="48">
        <f t="shared" si="386"/>
        <v>2395982.2835458498</v>
      </c>
      <c r="FS299" s="48">
        <f t="shared" si="386"/>
        <v>3098458.3180920002</v>
      </c>
      <c r="FT299" s="49">
        <f t="shared" si="386"/>
        <v>1425825.5658800001</v>
      </c>
      <c r="FU299" s="48">
        <f t="shared" si="386"/>
        <v>7685887.6960607646</v>
      </c>
      <c r="FV299" s="48">
        <f t="shared" si="386"/>
        <v>6316855.5688345367</v>
      </c>
      <c r="FW299" s="48">
        <f t="shared" si="386"/>
        <v>2597168.2542107417</v>
      </c>
      <c r="FX299" s="48">
        <f t="shared" si="386"/>
        <v>1057683.2399071334</v>
      </c>
      <c r="FY299" s="48">
        <f>-(FY285+FY297)</f>
        <v>138745848.85589829</v>
      </c>
      <c r="FZ299" s="48">
        <f>SUM(C299:FY299)</f>
        <v>7227343518.7599955</v>
      </c>
      <c r="GA299" s="6"/>
      <c r="GB299" s="49"/>
      <c r="GC299" s="49"/>
      <c r="GD299" s="49"/>
      <c r="GE299" s="21"/>
      <c r="GF299" s="4"/>
      <c r="GG299" s="157"/>
      <c r="GH299" s="4"/>
      <c r="GI299" s="4"/>
      <c r="GJ299" s="4"/>
      <c r="GK299" s="4"/>
      <c r="GL299" s="4"/>
      <c r="GM299" s="4"/>
    </row>
    <row r="300" spans="1:195" x14ac:dyDescent="0.25">
      <c r="A300" s="2" t="s">
        <v>686</v>
      </c>
      <c r="B300" s="13" t="s">
        <v>687</v>
      </c>
      <c r="C300" s="48">
        <f t="shared" ref="C300:BN301" si="387">C286</f>
        <v>21564202.229599997</v>
      </c>
      <c r="D300" s="48">
        <f t="shared" si="387"/>
        <v>84330798.461999997</v>
      </c>
      <c r="E300" s="48">
        <f t="shared" si="387"/>
        <v>21629164.872975998</v>
      </c>
      <c r="F300" s="48">
        <f t="shared" si="387"/>
        <v>50196246.226470001</v>
      </c>
      <c r="G300" s="48">
        <f t="shared" si="387"/>
        <v>5418874.0171449995</v>
      </c>
      <c r="H300" s="48">
        <f t="shared" si="387"/>
        <v>2889281.6910000001</v>
      </c>
      <c r="I300" s="48">
        <f t="shared" si="387"/>
        <v>23074284.024</v>
      </c>
      <c r="J300" s="48">
        <f t="shared" si="387"/>
        <v>4002495.1740000001</v>
      </c>
      <c r="K300" s="48">
        <f t="shared" si="387"/>
        <v>1127004.9750000001</v>
      </c>
      <c r="L300" s="48">
        <f t="shared" si="387"/>
        <v>14171586.612470001</v>
      </c>
      <c r="M300" s="48">
        <f t="shared" si="387"/>
        <v>5013671.9699729998</v>
      </c>
      <c r="N300" s="48">
        <f t="shared" si="387"/>
        <v>135072788.37775201</v>
      </c>
      <c r="O300" s="48">
        <f t="shared" si="387"/>
        <v>50790609.020367004</v>
      </c>
      <c r="P300" s="48">
        <f t="shared" si="387"/>
        <v>1291660.8030000001</v>
      </c>
      <c r="Q300" s="48">
        <f t="shared" si="387"/>
        <v>83875936.15053001</v>
      </c>
      <c r="R300" s="48">
        <f t="shared" si="387"/>
        <v>1701563.1237899999</v>
      </c>
      <c r="S300" s="48">
        <f t="shared" si="387"/>
        <v>6896745.6272399994</v>
      </c>
      <c r="T300" s="48">
        <f t="shared" si="387"/>
        <v>524399.34944299993</v>
      </c>
      <c r="U300" s="48">
        <f t="shared" si="387"/>
        <v>360398.88833399996</v>
      </c>
      <c r="V300" s="48">
        <f t="shared" si="387"/>
        <v>820589.022</v>
      </c>
      <c r="W300" s="48">
        <f t="shared" si="387"/>
        <v>200296.44899999999</v>
      </c>
      <c r="X300" s="48">
        <f t="shared" si="387"/>
        <v>163147.88999200001</v>
      </c>
      <c r="Y300" s="48">
        <f t="shared" si="387"/>
        <v>1291439.40359</v>
      </c>
      <c r="Z300" s="48">
        <f t="shared" si="387"/>
        <v>456209.05024499993</v>
      </c>
      <c r="AA300" s="48">
        <f t="shared" si="387"/>
        <v>107152144.98406</v>
      </c>
      <c r="AB300" s="48">
        <f t="shared" si="387"/>
        <v>183777760.107777</v>
      </c>
      <c r="AC300" s="48">
        <f t="shared" si="387"/>
        <v>3708339.8669960001</v>
      </c>
      <c r="AD300" s="48">
        <f t="shared" si="387"/>
        <v>4141659.636926</v>
      </c>
      <c r="AE300" s="48">
        <f t="shared" si="387"/>
        <v>350807.45147600002</v>
      </c>
      <c r="AF300" s="48">
        <f t="shared" si="387"/>
        <v>576855.31027999998</v>
      </c>
      <c r="AG300" s="48">
        <f t="shared" si="387"/>
        <v>4086173.1866899999</v>
      </c>
      <c r="AH300" s="48">
        <f t="shared" si="387"/>
        <v>568563.49591800012</v>
      </c>
      <c r="AI300" s="48">
        <f t="shared" si="387"/>
        <v>244485.70199999999</v>
      </c>
      <c r="AJ300" s="48">
        <f t="shared" si="387"/>
        <v>537245.64062399999</v>
      </c>
      <c r="AK300" s="48">
        <f t="shared" si="387"/>
        <v>917881.73576000019</v>
      </c>
      <c r="AL300" s="48">
        <f t="shared" si="387"/>
        <v>1993740.588</v>
      </c>
      <c r="AM300" s="48">
        <f t="shared" si="387"/>
        <v>849068.44620900007</v>
      </c>
      <c r="AN300" s="48">
        <f t="shared" si="387"/>
        <v>2467072.8890869999</v>
      </c>
      <c r="AO300" s="48">
        <f t="shared" si="387"/>
        <v>8558611.0567680001</v>
      </c>
      <c r="AP300" s="48">
        <f t="shared" si="387"/>
        <v>540485872.47055805</v>
      </c>
      <c r="AQ300" s="48">
        <f t="shared" si="387"/>
        <v>1923917.633801</v>
      </c>
      <c r="AR300" s="48">
        <f t="shared" si="387"/>
        <v>188704842.65184</v>
      </c>
      <c r="AS300" s="48">
        <f t="shared" si="387"/>
        <v>37384219.740099996</v>
      </c>
      <c r="AT300" s="48">
        <f t="shared" si="387"/>
        <v>6677284.7267119996</v>
      </c>
      <c r="AU300" s="48">
        <f t="shared" si="387"/>
        <v>902967.99606000003</v>
      </c>
      <c r="AV300" s="48">
        <f t="shared" si="387"/>
        <v>598395.79046100006</v>
      </c>
      <c r="AW300" s="48">
        <f t="shared" si="387"/>
        <v>533561.10878000001</v>
      </c>
      <c r="AX300" s="48">
        <f t="shared" si="387"/>
        <v>321671.23484599992</v>
      </c>
      <c r="AY300" s="48">
        <f t="shared" si="387"/>
        <v>1223024.8319999999</v>
      </c>
      <c r="AZ300" s="48">
        <f t="shared" si="387"/>
        <v>11356277.355719998</v>
      </c>
      <c r="BA300" s="48">
        <f t="shared" si="387"/>
        <v>10128565.979747998</v>
      </c>
      <c r="BB300" s="48">
        <f t="shared" si="387"/>
        <v>3523585.125984</v>
      </c>
      <c r="BC300" s="48">
        <f t="shared" si="387"/>
        <v>62110392.478209004</v>
      </c>
      <c r="BD300" s="48">
        <f t="shared" si="387"/>
        <v>11275536.879000001</v>
      </c>
      <c r="BE300" s="48">
        <f t="shared" si="387"/>
        <v>3024007.724928</v>
      </c>
      <c r="BF300" s="48">
        <f t="shared" si="387"/>
        <v>50784408.228936002</v>
      </c>
      <c r="BG300" s="48">
        <f t="shared" si="387"/>
        <v>1017461.628</v>
      </c>
      <c r="BH300" s="48">
        <f t="shared" si="387"/>
        <v>1102057.45627</v>
      </c>
      <c r="BI300" s="48">
        <f t="shared" si="387"/>
        <v>310986.20343599998</v>
      </c>
      <c r="BJ300" s="48">
        <f t="shared" si="387"/>
        <v>14096801.327808</v>
      </c>
      <c r="BK300" s="48">
        <f t="shared" si="387"/>
        <v>26884128.756806999</v>
      </c>
      <c r="BL300" s="48">
        <f t="shared" si="387"/>
        <v>170474.193</v>
      </c>
      <c r="BM300" s="48">
        <f t="shared" si="387"/>
        <v>570403.66899999999</v>
      </c>
      <c r="BN300" s="48">
        <f t="shared" si="387"/>
        <v>7287222.2129999995</v>
      </c>
      <c r="BO300" s="48">
        <f t="shared" ref="BO300:DZ301" si="388">BO286</f>
        <v>2395695.7637859997</v>
      </c>
      <c r="BP300" s="48">
        <f t="shared" si="388"/>
        <v>1454576.6368080003</v>
      </c>
      <c r="BQ300" s="48">
        <f t="shared" si="388"/>
        <v>25145861.220890999</v>
      </c>
      <c r="BR300" s="48">
        <f t="shared" si="388"/>
        <v>3891387.6352000004</v>
      </c>
      <c r="BS300" s="48">
        <f t="shared" si="388"/>
        <v>1573010.565399</v>
      </c>
      <c r="BT300" s="48">
        <f t="shared" si="388"/>
        <v>1576271.2839250001</v>
      </c>
      <c r="BU300" s="48">
        <f t="shared" si="388"/>
        <v>1621993.1883750001</v>
      </c>
      <c r="BV300" s="48">
        <f t="shared" si="388"/>
        <v>8248439.7810000004</v>
      </c>
      <c r="BW300" s="48">
        <f t="shared" si="388"/>
        <v>10372233.502499999</v>
      </c>
      <c r="BX300" s="48">
        <f t="shared" si="388"/>
        <v>925551.02755499992</v>
      </c>
      <c r="BY300" s="48">
        <f t="shared" si="388"/>
        <v>2325300.6390269999</v>
      </c>
      <c r="BZ300" s="48">
        <f t="shared" si="388"/>
        <v>843598.55694400007</v>
      </c>
      <c r="CA300" s="48">
        <f t="shared" si="388"/>
        <v>2460459.4264800004</v>
      </c>
      <c r="CB300" s="48">
        <f t="shared" si="388"/>
        <v>285640448.53627998</v>
      </c>
      <c r="CC300" s="48">
        <f t="shared" si="388"/>
        <v>499169.59986999998</v>
      </c>
      <c r="CD300" s="48">
        <f t="shared" si="388"/>
        <v>349714.63967999996</v>
      </c>
      <c r="CE300" s="48">
        <f t="shared" si="388"/>
        <v>923112.23399999994</v>
      </c>
      <c r="CF300" s="48">
        <f t="shared" si="388"/>
        <v>710726.96138500003</v>
      </c>
      <c r="CG300" s="48">
        <f t="shared" si="388"/>
        <v>648998.973</v>
      </c>
      <c r="CH300" s="48">
        <f t="shared" si="388"/>
        <v>443670.27172799996</v>
      </c>
      <c r="CI300" s="48">
        <f t="shared" si="388"/>
        <v>2544266.0255999998</v>
      </c>
      <c r="CJ300" s="48">
        <f t="shared" si="388"/>
        <v>6104353.9509330001</v>
      </c>
      <c r="CK300" s="48">
        <f t="shared" si="388"/>
        <v>9454385.2256000005</v>
      </c>
      <c r="CL300" s="48">
        <f t="shared" si="388"/>
        <v>1929078.0008369996</v>
      </c>
      <c r="CM300" s="48">
        <f t="shared" si="388"/>
        <v>604975.76272200001</v>
      </c>
      <c r="CN300" s="48">
        <f t="shared" si="388"/>
        <v>102924001.08</v>
      </c>
      <c r="CO300" s="48">
        <f t="shared" si="388"/>
        <v>55142208.397639997</v>
      </c>
      <c r="CP300" s="48">
        <f t="shared" si="388"/>
        <v>9191820.5143469982</v>
      </c>
      <c r="CQ300" s="48">
        <f t="shared" si="388"/>
        <v>1667928.7139369999</v>
      </c>
      <c r="CR300" s="48">
        <f t="shared" si="388"/>
        <v>171071.14247999998</v>
      </c>
      <c r="CS300" s="48">
        <f t="shared" si="388"/>
        <v>1089346.7244260001</v>
      </c>
      <c r="CT300" s="48">
        <f t="shared" si="388"/>
        <v>339691.88027999998</v>
      </c>
      <c r="CU300" s="48">
        <f t="shared" si="388"/>
        <v>349804.85046399996</v>
      </c>
      <c r="CV300" s="48">
        <f t="shared" si="388"/>
        <v>206077.22433299999</v>
      </c>
      <c r="CW300" s="48">
        <f t="shared" si="388"/>
        <v>1290194.2774069998</v>
      </c>
      <c r="CX300" s="48">
        <f t="shared" si="388"/>
        <v>1711900.0722560002</v>
      </c>
      <c r="CY300" s="48">
        <f t="shared" si="388"/>
        <v>172096.48800000001</v>
      </c>
      <c r="CZ300" s="48">
        <f t="shared" si="388"/>
        <v>5696975.6193209998</v>
      </c>
      <c r="DA300" s="48">
        <f t="shared" si="388"/>
        <v>1128547.2150000001</v>
      </c>
      <c r="DB300" s="48">
        <f t="shared" si="388"/>
        <v>656273.39399999997</v>
      </c>
      <c r="DC300" s="48">
        <f t="shared" si="388"/>
        <v>1093059.431202</v>
      </c>
      <c r="DD300" s="48">
        <f t="shared" si="388"/>
        <v>1256505.1874900002</v>
      </c>
      <c r="DE300" s="48">
        <f t="shared" si="388"/>
        <v>3242020.7038500002</v>
      </c>
      <c r="DF300" s="48">
        <f t="shared" si="388"/>
        <v>46955443.024080001</v>
      </c>
      <c r="DG300" s="48">
        <f t="shared" si="388"/>
        <v>994558.35673100001</v>
      </c>
      <c r="DH300" s="48">
        <f t="shared" si="388"/>
        <v>8513795.7825520001</v>
      </c>
      <c r="DI300" s="48">
        <f t="shared" si="388"/>
        <v>11341902.749119999</v>
      </c>
      <c r="DJ300" s="48">
        <f t="shared" si="388"/>
        <v>1243787.449581</v>
      </c>
      <c r="DK300" s="48">
        <f t="shared" si="388"/>
        <v>791037.71312799992</v>
      </c>
      <c r="DL300" s="48">
        <f t="shared" si="388"/>
        <v>12499144.006668</v>
      </c>
      <c r="DM300" s="48">
        <f t="shared" si="388"/>
        <v>750283.83539999998</v>
      </c>
      <c r="DN300" s="48">
        <f t="shared" si="388"/>
        <v>6689928.591</v>
      </c>
      <c r="DO300" s="48">
        <f t="shared" si="388"/>
        <v>7971038.2800000003</v>
      </c>
      <c r="DP300" s="48">
        <f t="shared" si="388"/>
        <v>559689.04799999995</v>
      </c>
      <c r="DQ300" s="48">
        <f t="shared" si="388"/>
        <v>6530402.1323309997</v>
      </c>
      <c r="DR300" s="48">
        <f t="shared" si="388"/>
        <v>1814346.0590580001</v>
      </c>
      <c r="DS300" s="48">
        <f t="shared" si="388"/>
        <v>976344.29580800002</v>
      </c>
      <c r="DT300" s="48">
        <f t="shared" si="388"/>
        <v>229923.65345099999</v>
      </c>
      <c r="DU300" s="48">
        <f t="shared" si="388"/>
        <v>693914.33699999994</v>
      </c>
      <c r="DV300" s="48">
        <f t="shared" si="388"/>
        <v>204866.52299999999</v>
      </c>
      <c r="DW300" s="48">
        <f t="shared" si="388"/>
        <v>414407.46618399996</v>
      </c>
      <c r="DX300" s="48">
        <f t="shared" si="388"/>
        <v>1205979.723553</v>
      </c>
      <c r="DY300" s="48">
        <f t="shared" si="388"/>
        <v>1437386.5580800001</v>
      </c>
      <c r="DZ300" s="48">
        <f t="shared" si="388"/>
        <v>2813131.0870960001</v>
      </c>
      <c r="EA300" s="48">
        <f t="shared" ref="EA300:FY301" si="389">EA286</f>
        <v>3999406.063786</v>
      </c>
      <c r="EB300" s="48">
        <f t="shared" si="389"/>
        <v>2174627.25</v>
      </c>
      <c r="EC300" s="48">
        <f t="shared" si="389"/>
        <v>926875.44293399993</v>
      </c>
      <c r="ED300" s="48">
        <f t="shared" si="389"/>
        <v>14282820.59216</v>
      </c>
      <c r="EE300" s="48">
        <f t="shared" si="389"/>
        <v>442537.31699999998</v>
      </c>
      <c r="EF300" s="48">
        <f t="shared" si="389"/>
        <v>1732188.8099449999</v>
      </c>
      <c r="EG300" s="48">
        <f t="shared" si="389"/>
        <v>652584.32444</v>
      </c>
      <c r="EH300" s="48">
        <f t="shared" si="389"/>
        <v>337023.80394900002</v>
      </c>
      <c r="EI300" s="48">
        <f t="shared" si="389"/>
        <v>29315362.509</v>
      </c>
      <c r="EJ300" s="48">
        <f t="shared" si="389"/>
        <v>20924986.607999999</v>
      </c>
      <c r="EK300" s="48">
        <f t="shared" si="389"/>
        <v>3428088.8884070003</v>
      </c>
      <c r="EL300" s="48">
        <f t="shared" si="389"/>
        <v>643918.07041200006</v>
      </c>
      <c r="EM300" s="48">
        <f t="shared" si="389"/>
        <v>1546138.779264</v>
      </c>
      <c r="EN300" s="48">
        <f t="shared" si="389"/>
        <v>1629529.6769999999</v>
      </c>
      <c r="EO300" s="48">
        <f t="shared" si="389"/>
        <v>1053133.8389999999</v>
      </c>
      <c r="EP300" s="48">
        <f t="shared" si="389"/>
        <v>2609958.975786</v>
      </c>
      <c r="EQ300" s="48">
        <f t="shared" si="389"/>
        <v>9263770.4870489985</v>
      </c>
      <c r="ER300" s="48">
        <f t="shared" si="389"/>
        <v>1871939.539572</v>
      </c>
      <c r="ES300" s="48">
        <f t="shared" si="389"/>
        <v>552490.36706800002</v>
      </c>
      <c r="ET300" s="48">
        <f t="shared" si="389"/>
        <v>630822.49199999997</v>
      </c>
      <c r="EU300" s="48">
        <f t="shared" si="389"/>
        <v>961373.04299999995</v>
      </c>
      <c r="EV300" s="48">
        <f t="shared" si="389"/>
        <v>510193.77449999994</v>
      </c>
      <c r="EW300" s="48">
        <f t="shared" si="389"/>
        <v>5140983.2677380005</v>
      </c>
      <c r="EX300" s="48">
        <f t="shared" si="389"/>
        <v>175260.84686000002</v>
      </c>
      <c r="EY300" s="48">
        <f t="shared" si="389"/>
        <v>898759.63800000004</v>
      </c>
      <c r="EZ300" s="48">
        <f t="shared" si="389"/>
        <v>583987.04994399997</v>
      </c>
      <c r="FA300" s="48">
        <f t="shared" si="389"/>
        <v>24428024.822354</v>
      </c>
      <c r="FB300" s="48">
        <f t="shared" si="389"/>
        <v>3992732.4015360009</v>
      </c>
      <c r="FC300" s="48">
        <f t="shared" si="389"/>
        <v>7060017.1851000004</v>
      </c>
      <c r="FD300" s="48">
        <f t="shared" si="389"/>
        <v>1049618.2828139998</v>
      </c>
      <c r="FE300" s="48">
        <f t="shared" si="389"/>
        <v>487072.26860099996</v>
      </c>
      <c r="FF300" s="48">
        <f t="shared" si="389"/>
        <v>524985.30000000005</v>
      </c>
      <c r="FG300" s="48">
        <f t="shared" si="389"/>
        <v>346252.58999999997</v>
      </c>
      <c r="FH300" s="48">
        <f t="shared" si="389"/>
        <v>913994.62875199993</v>
      </c>
      <c r="FI300" s="48">
        <f t="shared" si="389"/>
        <v>9999771.3389999997</v>
      </c>
      <c r="FJ300" s="48">
        <f t="shared" si="389"/>
        <v>15325789.14769</v>
      </c>
      <c r="FK300" s="48">
        <f t="shared" si="389"/>
        <v>17411957.60193</v>
      </c>
      <c r="FL300" s="48">
        <f t="shared" si="389"/>
        <v>47210859.369000003</v>
      </c>
      <c r="FM300" s="48">
        <f t="shared" si="389"/>
        <v>12360035.922696</v>
      </c>
      <c r="FN300" s="48">
        <f t="shared" si="389"/>
        <v>61093542.491999999</v>
      </c>
      <c r="FO300" s="48">
        <f t="shared" si="389"/>
        <v>10426083.439199999</v>
      </c>
      <c r="FP300" s="48">
        <f t="shared" si="389"/>
        <v>21222623.104208</v>
      </c>
      <c r="FQ300" s="48">
        <f t="shared" si="389"/>
        <v>3485559.40368</v>
      </c>
      <c r="FR300" s="48">
        <f t="shared" si="389"/>
        <v>1231519.5760049999</v>
      </c>
      <c r="FS300" s="48">
        <f t="shared" si="389"/>
        <v>2970829.2780920002</v>
      </c>
      <c r="FT300" s="49">
        <f t="shared" si="389"/>
        <v>1330482.45588</v>
      </c>
      <c r="FU300" s="48">
        <f t="shared" si="389"/>
        <v>2089481.209245</v>
      </c>
      <c r="FV300" s="48">
        <f t="shared" si="389"/>
        <v>1543913.8112320001</v>
      </c>
      <c r="FW300" s="48">
        <f t="shared" si="389"/>
        <v>397400.48357400001</v>
      </c>
      <c r="FX300" s="48">
        <f t="shared" si="389"/>
        <v>343386.55515000003</v>
      </c>
      <c r="FY300" s="48">
        <f t="shared" si="389"/>
        <v>0</v>
      </c>
      <c r="FZ300" s="48">
        <f>SUM(C300:FY300)</f>
        <v>2847374678.0358248</v>
      </c>
      <c r="GA300" s="6"/>
      <c r="GB300" s="49"/>
      <c r="GC300" s="49"/>
      <c r="GD300" s="49"/>
      <c r="GE300" s="21"/>
      <c r="GF300" s="4"/>
      <c r="GG300" s="157"/>
      <c r="GH300" s="4"/>
      <c r="GI300" s="4"/>
      <c r="GJ300" s="4"/>
      <c r="GK300" s="4"/>
      <c r="GL300" s="4"/>
      <c r="GM300" s="4"/>
    </row>
    <row r="301" spans="1:195" x14ac:dyDescent="0.25">
      <c r="A301" s="2" t="s">
        <v>688</v>
      </c>
      <c r="B301" s="13" t="s">
        <v>689</v>
      </c>
      <c r="C301" s="48">
        <f t="shared" si="387"/>
        <v>1566175.82</v>
      </c>
      <c r="D301" s="48">
        <f t="shared" si="387"/>
        <v>5582763.0700000003</v>
      </c>
      <c r="E301" s="48">
        <f t="shared" si="387"/>
        <v>1600694.34</v>
      </c>
      <c r="F301" s="48">
        <f t="shared" si="387"/>
        <v>3004575.61</v>
      </c>
      <c r="G301" s="48">
        <f t="shared" si="387"/>
        <v>287984.68</v>
      </c>
      <c r="H301" s="48">
        <f t="shared" si="387"/>
        <v>223266.16</v>
      </c>
      <c r="I301" s="48">
        <f t="shared" si="387"/>
        <v>1452025.08</v>
      </c>
      <c r="J301" s="48">
        <f t="shared" si="387"/>
        <v>506300.5</v>
      </c>
      <c r="K301" s="48">
        <f t="shared" si="387"/>
        <v>119354.04</v>
      </c>
      <c r="L301" s="48">
        <f t="shared" si="387"/>
        <v>933925.58</v>
      </c>
      <c r="M301" s="48">
        <f t="shared" si="387"/>
        <v>330781.03000000003</v>
      </c>
      <c r="N301" s="48">
        <f t="shared" si="387"/>
        <v>10101071.029999999</v>
      </c>
      <c r="O301" s="48">
        <f t="shared" si="387"/>
        <v>3389254.78</v>
      </c>
      <c r="P301" s="48">
        <f t="shared" si="387"/>
        <v>75974.91</v>
      </c>
      <c r="Q301" s="48">
        <f t="shared" si="387"/>
        <v>5035821.2699999996</v>
      </c>
      <c r="R301" s="48">
        <f t="shared" si="387"/>
        <v>127684.04</v>
      </c>
      <c r="S301" s="48">
        <f t="shared" si="387"/>
        <v>575759.32999999996</v>
      </c>
      <c r="T301" s="48">
        <f t="shared" si="387"/>
        <v>68131.87</v>
      </c>
      <c r="U301" s="48">
        <f t="shared" si="387"/>
        <v>40051.4</v>
      </c>
      <c r="V301" s="48">
        <f t="shared" si="387"/>
        <v>94255.7</v>
      </c>
      <c r="W301" s="48">
        <f t="shared" si="387"/>
        <v>22526.81</v>
      </c>
      <c r="X301" s="48">
        <f t="shared" si="387"/>
        <v>19024.060000000001</v>
      </c>
      <c r="Y301" s="48">
        <f t="shared" si="387"/>
        <v>114462.77</v>
      </c>
      <c r="Z301" s="48">
        <f t="shared" si="387"/>
        <v>17778.060000000001</v>
      </c>
      <c r="AA301" s="48">
        <f t="shared" si="387"/>
        <v>5455740.75</v>
      </c>
      <c r="AB301" s="48">
        <f t="shared" si="387"/>
        <v>11331521.210000001</v>
      </c>
      <c r="AC301" s="48">
        <f t="shared" si="387"/>
        <v>372537.84</v>
      </c>
      <c r="AD301" s="48">
        <f t="shared" si="387"/>
        <v>485584.79</v>
      </c>
      <c r="AE301" s="48">
        <f t="shared" si="387"/>
        <v>37075.4</v>
      </c>
      <c r="AF301" s="48">
        <f t="shared" si="387"/>
        <v>64278.53</v>
      </c>
      <c r="AG301" s="48">
        <f t="shared" si="387"/>
        <v>353591.59</v>
      </c>
      <c r="AH301" s="48">
        <f t="shared" si="387"/>
        <v>147345.20000000001</v>
      </c>
      <c r="AI301" s="48">
        <f t="shared" si="387"/>
        <v>50339.06</v>
      </c>
      <c r="AJ301" s="48">
        <f t="shared" si="387"/>
        <v>116387.35</v>
      </c>
      <c r="AK301" s="48">
        <f t="shared" si="387"/>
        <v>8412.2199999999993</v>
      </c>
      <c r="AL301" s="48">
        <f t="shared" si="387"/>
        <v>126231.03</v>
      </c>
      <c r="AM301" s="48">
        <f t="shared" si="387"/>
        <v>78230.02</v>
      </c>
      <c r="AN301" s="48">
        <f t="shared" si="387"/>
        <v>356483.53</v>
      </c>
      <c r="AO301" s="48">
        <f t="shared" si="387"/>
        <v>1347013.97</v>
      </c>
      <c r="AP301" s="48">
        <f t="shared" si="387"/>
        <v>29216181.890000001</v>
      </c>
      <c r="AQ301" s="48">
        <f t="shared" si="387"/>
        <v>111243.11</v>
      </c>
      <c r="AR301" s="48">
        <f t="shared" si="387"/>
        <v>16420913.42</v>
      </c>
      <c r="AS301" s="48">
        <f t="shared" si="387"/>
        <v>2105124.02</v>
      </c>
      <c r="AT301" s="48">
        <f t="shared" si="387"/>
        <v>1205096.23</v>
      </c>
      <c r="AU301" s="48">
        <f t="shared" si="387"/>
        <v>145018.23000000001</v>
      </c>
      <c r="AV301" s="48">
        <f t="shared" si="387"/>
        <v>82271.59</v>
      </c>
      <c r="AW301" s="48">
        <f t="shared" si="387"/>
        <v>86860.39</v>
      </c>
      <c r="AX301" s="48">
        <f t="shared" si="387"/>
        <v>54656.49</v>
      </c>
      <c r="AY301" s="48">
        <f t="shared" si="387"/>
        <v>143506.49</v>
      </c>
      <c r="AZ301" s="48">
        <f t="shared" si="387"/>
        <v>1001052.56</v>
      </c>
      <c r="BA301" s="48">
        <f t="shared" si="387"/>
        <v>949634.79</v>
      </c>
      <c r="BB301" s="48">
        <f t="shared" si="387"/>
        <v>384513.81</v>
      </c>
      <c r="BC301" s="48">
        <f t="shared" si="387"/>
        <v>7304398.5099999998</v>
      </c>
      <c r="BD301" s="48">
        <f t="shared" si="387"/>
        <v>1343287.14</v>
      </c>
      <c r="BE301" s="48">
        <f t="shared" si="387"/>
        <v>323982.49</v>
      </c>
      <c r="BF301" s="48">
        <f t="shared" si="387"/>
        <v>5588442.04</v>
      </c>
      <c r="BG301" s="48">
        <f t="shared" si="387"/>
        <v>120478.95</v>
      </c>
      <c r="BH301" s="48">
        <f t="shared" si="387"/>
        <v>119334.84</v>
      </c>
      <c r="BI301" s="48">
        <f t="shared" si="387"/>
        <v>15980.23</v>
      </c>
      <c r="BJ301" s="48">
        <f t="shared" si="387"/>
        <v>1523309.07</v>
      </c>
      <c r="BK301" s="48">
        <f t="shared" si="387"/>
        <v>2054604.31</v>
      </c>
      <c r="BL301" s="48">
        <f t="shared" si="387"/>
        <v>13577.56</v>
      </c>
      <c r="BM301" s="48">
        <f t="shared" si="387"/>
        <v>64733.51</v>
      </c>
      <c r="BN301" s="48">
        <f t="shared" si="387"/>
        <v>1051968.3999999999</v>
      </c>
      <c r="BO301" s="48">
        <f t="shared" si="388"/>
        <v>378332.85</v>
      </c>
      <c r="BP301" s="48">
        <f t="shared" si="388"/>
        <v>226298.14</v>
      </c>
      <c r="BQ301" s="48">
        <f t="shared" si="388"/>
        <v>1488888.26</v>
      </c>
      <c r="BR301" s="48">
        <f t="shared" si="388"/>
        <v>297371.87</v>
      </c>
      <c r="BS301" s="48">
        <f t="shared" si="388"/>
        <v>175155.61</v>
      </c>
      <c r="BT301" s="48">
        <f t="shared" si="388"/>
        <v>125600.51</v>
      </c>
      <c r="BU301" s="48">
        <f t="shared" si="388"/>
        <v>134910.79</v>
      </c>
      <c r="BV301" s="48">
        <f t="shared" si="388"/>
        <v>634535.35</v>
      </c>
      <c r="BW301" s="48">
        <f t="shared" si="388"/>
        <v>643842.82999999996</v>
      </c>
      <c r="BX301" s="48">
        <f t="shared" si="388"/>
        <v>52986.14</v>
      </c>
      <c r="BY301" s="48">
        <f t="shared" si="388"/>
        <v>274145.89</v>
      </c>
      <c r="BZ301" s="48">
        <f t="shared" si="388"/>
        <v>107501.18</v>
      </c>
      <c r="CA301" s="48">
        <f t="shared" si="388"/>
        <v>320667.09000000003</v>
      </c>
      <c r="CB301" s="48">
        <f t="shared" si="388"/>
        <v>21936978.27</v>
      </c>
      <c r="CC301" s="48">
        <f t="shared" si="388"/>
        <v>85192.01</v>
      </c>
      <c r="CD301" s="48">
        <f t="shared" si="388"/>
        <v>33009.620000000003</v>
      </c>
      <c r="CE301" s="48">
        <f t="shared" si="388"/>
        <v>76020.259999999995</v>
      </c>
      <c r="CF301" s="48">
        <f t="shared" si="388"/>
        <v>87593.82</v>
      </c>
      <c r="CG301" s="48">
        <f t="shared" si="388"/>
        <v>68959.820000000007</v>
      </c>
      <c r="CH301" s="48">
        <f t="shared" si="388"/>
        <v>46839.85</v>
      </c>
      <c r="CI301" s="48">
        <f t="shared" si="388"/>
        <v>1243320.31</v>
      </c>
      <c r="CJ301" s="48">
        <f t="shared" si="388"/>
        <v>315779</v>
      </c>
      <c r="CK301" s="48">
        <f t="shared" si="388"/>
        <v>1206641.6100000001</v>
      </c>
      <c r="CL301" s="48">
        <f t="shared" si="388"/>
        <v>205487.72</v>
      </c>
      <c r="CM301" s="48">
        <f t="shared" si="388"/>
        <v>65667.350000000006</v>
      </c>
      <c r="CN301" s="48">
        <f t="shared" si="388"/>
        <v>8381279.3399999999</v>
      </c>
      <c r="CO301" s="48">
        <f t="shared" si="388"/>
        <v>3468099.03</v>
      </c>
      <c r="CP301" s="48">
        <f t="shared" si="388"/>
        <v>700007.17</v>
      </c>
      <c r="CQ301" s="48">
        <f t="shared" si="388"/>
        <v>228874.73</v>
      </c>
      <c r="CR301" s="48">
        <f t="shared" si="388"/>
        <v>55224.18</v>
      </c>
      <c r="CS301" s="48">
        <f t="shared" si="388"/>
        <v>217491.73</v>
      </c>
      <c r="CT301" s="48">
        <f t="shared" si="388"/>
        <v>65444.35</v>
      </c>
      <c r="CU301" s="48">
        <f t="shared" si="388"/>
        <v>38592.769999999997</v>
      </c>
      <c r="CV301" s="48">
        <f t="shared" si="388"/>
        <v>28836.799999999999</v>
      </c>
      <c r="CW301" s="48">
        <f t="shared" si="388"/>
        <v>112138.42</v>
      </c>
      <c r="CX301" s="48">
        <f t="shared" si="388"/>
        <v>206176.62</v>
      </c>
      <c r="CY301" s="48">
        <f t="shared" si="388"/>
        <v>24191.26</v>
      </c>
      <c r="CZ301" s="48">
        <f t="shared" si="388"/>
        <v>625294.68000000005</v>
      </c>
      <c r="DA301" s="48">
        <f t="shared" si="388"/>
        <v>122087.63</v>
      </c>
      <c r="DB301" s="48">
        <f t="shared" si="388"/>
        <v>73208.92</v>
      </c>
      <c r="DC301" s="48">
        <f t="shared" si="388"/>
        <v>126729.47</v>
      </c>
      <c r="DD301" s="48">
        <f t="shared" si="388"/>
        <v>86193.25</v>
      </c>
      <c r="DE301" s="48">
        <f t="shared" si="388"/>
        <v>276596.76</v>
      </c>
      <c r="DF301" s="48">
        <f t="shared" si="388"/>
        <v>5722910.3600000003</v>
      </c>
      <c r="DG301" s="48">
        <f t="shared" si="388"/>
        <v>102223.12</v>
      </c>
      <c r="DH301" s="48">
        <f t="shared" si="388"/>
        <v>877061.34</v>
      </c>
      <c r="DI301" s="48">
        <f t="shared" si="388"/>
        <v>1026749.56</v>
      </c>
      <c r="DJ301" s="48">
        <f t="shared" si="388"/>
        <v>119671.5</v>
      </c>
      <c r="DK301" s="48">
        <f t="shared" si="388"/>
        <v>55858.93</v>
      </c>
      <c r="DL301" s="48">
        <f t="shared" si="388"/>
        <v>1677869.85</v>
      </c>
      <c r="DM301" s="48">
        <f t="shared" si="388"/>
        <v>115992.73</v>
      </c>
      <c r="DN301" s="48">
        <f t="shared" si="388"/>
        <v>724327.31</v>
      </c>
      <c r="DO301" s="48">
        <f t="shared" si="388"/>
        <v>719194.33</v>
      </c>
      <c r="DP301" s="48">
        <f t="shared" si="388"/>
        <v>46743.54</v>
      </c>
      <c r="DQ301" s="48">
        <f t="shared" si="388"/>
        <v>335942.53</v>
      </c>
      <c r="DR301" s="48">
        <f t="shared" si="388"/>
        <v>394459.88</v>
      </c>
      <c r="DS301" s="48">
        <f t="shared" si="388"/>
        <v>216576.56</v>
      </c>
      <c r="DT301" s="48">
        <f t="shared" si="388"/>
        <v>48238.74</v>
      </c>
      <c r="DU301" s="48">
        <f t="shared" si="388"/>
        <v>118623</v>
      </c>
      <c r="DV301" s="48">
        <f t="shared" si="388"/>
        <v>44906.33</v>
      </c>
      <c r="DW301" s="48">
        <f t="shared" si="388"/>
        <v>93214.42</v>
      </c>
      <c r="DX301" s="48">
        <f t="shared" si="388"/>
        <v>99712.73</v>
      </c>
      <c r="DY301" s="48">
        <f t="shared" si="388"/>
        <v>138258.01999999999</v>
      </c>
      <c r="DZ301" s="48">
        <f t="shared" si="388"/>
        <v>292870.7</v>
      </c>
      <c r="EA301" s="48">
        <f t="shared" si="389"/>
        <v>706683.06</v>
      </c>
      <c r="EB301" s="48">
        <f t="shared" si="389"/>
        <v>229379.49</v>
      </c>
      <c r="EC301" s="48">
        <f t="shared" si="389"/>
        <v>95680.76</v>
      </c>
      <c r="ED301" s="48">
        <f t="shared" si="389"/>
        <v>487403.03</v>
      </c>
      <c r="EE301" s="48">
        <f t="shared" si="389"/>
        <v>69963.990000000005</v>
      </c>
      <c r="EF301" s="48">
        <f t="shared" si="389"/>
        <v>252211.1</v>
      </c>
      <c r="EG301" s="48">
        <f t="shared" si="389"/>
        <v>96433.64</v>
      </c>
      <c r="EH301" s="48">
        <f t="shared" si="389"/>
        <v>49360.71</v>
      </c>
      <c r="EI301" s="48">
        <f t="shared" si="389"/>
        <v>2307513.36</v>
      </c>
      <c r="EJ301" s="48">
        <f t="shared" si="389"/>
        <v>1989677.2</v>
      </c>
      <c r="EK301" s="48">
        <f t="shared" si="389"/>
        <v>113633.96</v>
      </c>
      <c r="EL301" s="48">
        <f t="shared" si="389"/>
        <v>80251.539999999994</v>
      </c>
      <c r="EM301" s="48">
        <f t="shared" si="389"/>
        <v>189343.97</v>
      </c>
      <c r="EN301" s="48">
        <f t="shared" si="389"/>
        <v>203906.16</v>
      </c>
      <c r="EO301" s="48">
        <f t="shared" si="389"/>
        <v>150529.21</v>
      </c>
      <c r="EP301" s="48">
        <f t="shared" si="389"/>
        <v>144496.54</v>
      </c>
      <c r="EQ301" s="48">
        <f t="shared" si="389"/>
        <v>732355.82</v>
      </c>
      <c r="ER301" s="48">
        <f t="shared" si="389"/>
        <v>118699.25</v>
      </c>
      <c r="ES301" s="48">
        <f t="shared" si="389"/>
        <v>85227.73</v>
      </c>
      <c r="ET301" s="48">
        <f t="shared" si="389"/>
        <v>96188.65</v>
      </c>
      <c r="EU301" s="48">
        <f t="shared" si="389"/>
        <v>98261.1</v>
      </c>
      <c r="EV301" s="48">
        <f t="shared" si="389"/>
        <v>39573.06</v>
      </c>
      <c r="EW301" s="48">
        <f t="shared" si="389"/>
        <v>234272.56</v>
      </c>
      <c r="EX301" s="48">
        <f t="shared" si="389"/>
        <v>11413.13</v>
      </c>
      <c r="EY301" s="48">
        <f t="shared" si="389"/>
        <v>111772.45</v>
      </c>
      <c r="EZ301" s="48">
        <f t="shared" si="389"/>
        <v>90964.15</v>
      </c>
      <c r="FA301" s="48">
        <f t="shared" si="389"/>
        <v>1488953.61</v>
      </c>
      <c r="FB301" s="48">
        <f t="shared" si="389"/>
        <v>412109.59</v>
      </c>
      <c r="FC301" s="48">
        <f t="shared" si="389"/>
        <v>747462.45</v>
      </c>
      <c r="FD301" s="48">
        <f t="shared" si="389"/>
        <v>118979.03</v>
      </c>
      <c r="FE301" s="48">
        <f t="shared" si="389"/>
        <v>59994.75</v>
      </c>
      <c r="FF301" s="48">
        <f t="shared" si="389"/>
        <v>59994.45</v>
      </c>
      <c r="FG301" s="48">
        <f t="shared" si="389"/>
        <v>39460.959999999999</v>
      </c>
      <c r="FH301" s="48">
        <f t="shared" si="389"/>
        <v>113439.77</v>
      </c>
      <c r="FI301" s="48">
        <f t="shared" si="389"/>
        <v>488582.66</v>
      </c>
      <c r="FJ301" s="48">
        <f t="shared" si="389"/>
        <v>561284.49</v>
      </c>
      <c r="FK301" s="48">
        <f t="shared" si="389"/>
        <v>881320.48</v>
      </c>
      <c r="FL301" s="48">
        <f t="shared" si="389"/>
        <v>1751515.72</v>
      </c>
      <c r="FM301" s="48">
        <f t="shared" si="389"/>
        <v>653972.36</v>
      </c>
      <c r="FN301" s="48">
        <f t="shared" si="389"/>
        <v>3351395.37</v>
      </c>
      <c r="FO301" s="48">
        <f t="shared" si="389"/>
        <v>642221.43000000005</v>
      </c>
      <c r="FP301" s="48">
        <f t="shared" si="389"/>
        <v>925777.2</v>
      </c>
      <c r="FQ301" s="48">
        <f t="shared" si="389"/>
        <v>228777.8</v>
      </c>
      <c r="FR301" s="48">
        <f t="shared" si="389"/>
        <v>81701.070000000007</v>
      </c>
      <c r="FS301" s="48">
        <f t="shared" si="389"/>
        <v>127629.04</v>
      </c>
      <c r="FT301" s="49">
        <f t="shared" si="389"/>
        <v>95343.11</v>
      </c>
      <c r="FU301" s="48">
        <f t="shared" si="389"/>
        <v>234354.21</v>
      </c>
      <c r="FV301" s="48">
        <f t="shared" si="389"/>
        <v>145549.63</v>
      </c>
      <c r="FW301" s="48">
        <f t="shared" si="389"/>
        <v>45797.05</v>
      </c>
      <c r="FX301" s="48">
        <f t="shared" si="389"/>
        <v>45115.77</v>
      </c>
      <c r="FY301" s="48">
        <f t="shared" si="389"/>
        <v>0</v>
      </c>
      <c r="FZ301" s="48">
        <f>SUM(C301:FY301)</f>
        <v>207176110.86000007</v>
      </c>
      <c r="GB301" s="49"/>
      <c r="GC301" s="49"/>
      <c r="GD301" s="49"/>
      <c r="GE301" s="151"/>
      <c r="GF301" s="12"/>
      <c r="GG301" s="158"/>
      <c r="GH301" s="4"/>
      <c r="GI301" s="4"/>
      <c r="GJ301" s="4"/>
      <c r="GK301" s="4"/>
      <c r="GL301" s="4"/>
      <c r="GM301" s="4"/>
    </row>
    <row r="302" spans="1:195" x14ac:dyDescent="0.25">
      <c r="A302" s="2" t="s">
        <v>690</v>
      </c>
      <c r="B302" s="13" t="s">
        <v>691</v>
      </c>
      <c r="C302" s="48">
        <f t="shared" ref="C302:BN302" si="390">C288+C297</f>
        <v>48640562.902292706</v>
      </c>
      <c r="D302" s="48">
        <f t="shared" si="390"/>
        <v>206381250.97712684</v>
      </c>
      <c r="E302" s="48">
        <f t="shared" si="390"/>
        <v>33893591.785939313</v>
      </c>
      <c r="F302" s="48">
        <f t="shared" si="390"/>
        <v>97745675.240643248</v>
      </c>
      <c r="G302" s="48">
        <f t="shared" si="390"/>
        <v>3450832.7162608434</v>
      </c>
      <c r="H302" s="48">
        <f t="shared" si="390"/>
        <v>5482340.694498688</v>
      </c>
      <c r="I302" s="48">
        <f t="shared" si="390"/>
        <v>53013206.601334624</v>
      </c>
      <c r="J302" s="48">
        <f t="shared" si="390"/>
        <v>14852036.034347424</v>
      </c>
      <c r="K302" s="48">
        <f t="shared" si="390"/>
        <v>1819054.3264565594</v>
      </c>
      <c r="L302" s="48">
        <f t="shared" si="390"/>
        <v>6430881.4999595974</v>
      </c>
      <c r="M302" s="48">
        <f t="shared" si="390"/>
        <v>7646312.3977383329</v>
      </c>
      <c r="N302" s="48">
        <f t="shared" si="390"/>
        <v>293244167.95280707</v>
      </c>
      <c r="O302" s="48">
        <f t="shared" si="390"/>
        <v>58941784.69160115</v>
      </c>
      <c r="P302" s="48">
        <f t="shared" si="390"/>
        <v>1723009.3265448306</v>
      </c>
      <c r="Q302" s="48">
        <f t="shared" si="390"/>
        <v>251210228.5074757</v>
      </c>
      <c r="R302" s="48">
        <f t="shared" si="390"/>
        <v>14798086.969601616</v>
      </c>
      <c r="S302" s="48">
        <f t="shared" si="390"/>
        <v>6616576.726065225</v>
      </c>
      <c r="T302" s="48">
        <f t="shared" si="390"/>
        <v>1434572.2710590982</v>
      </c>
      <c r="U302" s="48">
        <f t="shared" si="390"/>
        <v>532075.76633168955</v>
      </c>
      <c r="V302" s="48">
        <f t="shared" si="390"/>
        <v>2126249.8538961899</v>
      </c>
      <c r="W302" s="48">
        <f t="shared" si="390"/>
        <v>1055389.5511156903</v>
      </c>
      <c r="X302" s="48">
        <f t="shared" si="390"/>
        <v>629321.35794452368</v>
      </c>
      <c r="Y302" s="48">
        <f t="shared" si="390"/>
        <v>18200858.493997093</v>
      </c>
      <c r="Z302" s="48">
        <f t="shared" si="390"/>
        <v>2190430.8249149397</v>
      </c>
      <c r="AA302" s="48">
        <f t="shared" si="390"/>
        <v>134338707.36111867</v>
      </c>
      <c r="AB302" s="48">
        <f t="shared" si="390"/>
        <v>44518144.957403041</v>
      </c>
      <c r="AC302" s="48">
        <f t="shared" si="390"/>
        <v>4402341.0206030421</v>
      </c>
      <c r="AD302" s="48">
        <f t="shared" si="390"/>
        <v>5678774.4866444394</v>
      </c>
      <c r="AE302" s="48">
        <f t="shared" si="390"/>
        <v>1122819.7920437644</v>
      </c>
      <c r="AF302" s="48">
        <f t="shared" si="390"/>
        <v>1770232.540299054</v>
      </c>
      <c r="AG302" s="48">
        <f t="shared" si="390"/>
        <v>1764781.7764332925</v>
      </c>
      <c r="AH302" s="48">
        <f t="shared" si="390"/>
        <v>8005024.7952565113</v>
      </c>
      <c r="AI302" s="48">
        <f t="shared" si="390"/>
        <v>3164285.014109883</v>
      </c>
      <c r="AJ302" s="48">
        <f t="shared" si="390"/>
        <v>1718561.089523636</v>
      </c>
      <c r="AK302" s="48">
        <f t="shared" si="390"/>
        <v>1801177.4131404713</v>
      </c>
      <c r="AL302" s="48">
        <f t="shared" si="390"/>
        <v>924136.39134513424</v>
      </c>
      <c r="AM302" s="48">
        <f t="shared" si="390"/>
        <v>3196162.2651472557</v>
      </c>
      <c r="AN302" s="48">
        <f t="shared" si="390"/>
        <v>1010639.2896629383</v>
      </c>
      <c r="AO302" s="48">
        <f t="shared" si="390"/>
        <v>27683611.231327042</v>
      </c>
      <c r="AP302" s="48">
        <f t="shared" si="390"/>
        <v>186886377.81964171</v>
      </c>
      <c r="AQ302" s="48">
        <f t="shared" si="390"/>
        <v>843406.58421135193</v>
      </c>
      <c r="AR302" s="48">
        <f t="shared" si="390"/>
        <v>298573079.71718347</v>
      </c>
      <c r="AS302" s="48">
        <f t="shared" si="390"/>
        <v>16236526.684623878</v>
      </c>
      <c r="AT302" s="48">
        <f t="shared" si="390"/>
        <v>10313382.914475277</v>
      </c>
      <c r="AU302" s="48">
        <f t="shared" si="390"/>
        <v>1979264.4965589442</v>
      </c>
      <c r="AV302" s="48">
        <f t="shared" si="390"/>
        <v>2857323.2916975608</v>
      </c>
      <c r="AW302" s="48">
        <f t="shared" si="390"/>
        <v>2320969.6073129494</v>
      </c>
      <c r="AX302" s="48">
        <f t="shared" si="390"/>
        <v>514487.37269135658</v>
      </c>
      <c r="AY302" s="48">
        <f t="shared" si="390"/>
        <v>2916655.8091155849</v>
      </c>
      <c r="AZ302" s="48">
        <f t="shared" si="390"/>
        <v>85282907.688486874</v>
      </c>
      <c r="BA302" s="48">
        <f t="shared" si="390"/>
        <v>61234071.726307012</v>
      </c>
      <c r="BB302" s="48">
        <f t="shared" si="390"/>
        <v>60719261.51650387</v>
      </c>
      <c r="BC302" s="48">
        <f t="shared" si="390"/>
        <v>139265155.79973724</v>
      </c>
      <c r="BD302" s="48">
        <f t="shared" si="390"/>
        <v>27157102.846060932</v>
      </c>
      <c r="BE302" s="48">
        <f t="shared" si="390"/>
        <v>8300503.1966414992</v>
      </c>
      <c r="BF302" s="48">
        <f t="shared" si="390"/>
        <v>142060450.31960043</v>
      </c>
      <c r="BG302" s="48">
        <f t="shared" si="390"/>
        <v>8096194.8616751572</v>
      </c>
      <c r="BH302" s="48">
        <f t="shared" si="390"/>
        <v>4365497.0373148471</v>
      </c>
      <c r="BI302" s="48">
        <f t="shared" si="390"/>
        <v>2686547.3979928377</v>
      </c>
      <c r="BJ302" s="48">
        <f t="shared" si="390"/>
        <v>34841202.545543745</v>
      </c>
      <c r="BK302" s="48">
        <f t="shared" si="390"/>
        <v>175766815.47172365</v>
      </c>
      <c r="BL302" s="48">
        <f t="shared" si="390"/>
        <v>2565154.4355932735</v>
      </c>
      <c r="BM302" s="48">
        <f t="shared" si="390"/>
        <v>2502787.4803770157</v>
      </c>
      <c r="BN302" s="48">
        <f t="shared" si="390"/>
        <v>19832745.582760729</v>
      </c>
      <c r="BO302" s="48">
        <f t="shared" ref="BO302:DZ302" si="391">BO288+BO297</f>
        <v>8101896.5235936027</v>
      </c>
      <c r="BP302" s="48">
        <f t="shared" si="391"/>
        <v>1045683.3420168496</v>
      </c>
      <c r="BQ302" s="48">
        <f t="shared" si="391"/>
        <v>20638439.767837502</v>
      </c>
      <c r="BR302" s="48">
        <f t="shared" si="391"/>
        <v>33264171.359799724</v>
      </c>
      <c r="BS302" s="48">
        <f t="shared" si="391"/>
        <v>9390853.8214176483</v>
      </c>
      <c r="BT302" s="48">
        <f t="shared" si="391"/>
        <v>2554204.2028880459</v>
      </c>
      <c r="BU302" s="48">
        <f t="shared" si="391"/>
        <v>2483982.2005323851</v>
      </c>
      <c r="BV302" s="48">
        <f t="shared" si="391"/>
        <v>1851038.7288383287</v>
      </c>
      <c r="BW302" s="48">
        <f t="shared" si="391"/>
        <v>5363633.2569847163</v>
      </c>
      <c r="BX302" s="48">
        <f t="shared" si="391"/>
        <v>506421.35884618503</v>
      </c>
      <c r="BY302" s="48">
        <f t="shared" si="391"/>
        <v>2115282.6485497029</v>
      </c>
      <c r="BZ302" s="48">
        <f t="shared" si="391"/>
        <v>1629298.7106460005</v>
      </c>
      <c r="CA302" s="48">
        <f t="shared" si="391"/>
        <v>0</v>
      </c>
      <c r="CB302" s="48">
        <f t="shared" si="391"/>
        <v>335942973.67801458</v>
      </c>
      <c r="CC302" s="48">
        <f t="shared" si="391"/>
        <v>1702022.0307362603</v>
      </c>
      <c r="CD302" s="48">
        <f t="shared" si="391"/>
        <v>487664.93269827479</v>
      </c>
      <c r="CE302" s="48">
        <f t="shared" si="391"/>
        <v>1130762.7637746725</v>
      </c>
      <c r="CF302" s="48">
        <f t="shared" si="391"/>
        <v>873118.11513531231</v>
      </c>
      <c r="CG302" s="48">
        <f t="shared" si="391"/>
        <v>1893051.9241439197</v>
      </c>
      <c r="CH302" s="48">
        <f t="shared" si="391"/>
        <v>1218539.6330119243</v>
      </c>
      <c r="CI302" s="48">
        <f t="shared" si="391"/>
        <v>2264160.3059326615</v>
      </c>
      <c r="CJ302" s="48">
        <f t="shared" si="391"/>
        <v>2314037.9374517184</v>
      </c>
      <c r="CK302" s="48">
        <f t="shared" si="391"/>
        <v>32274535.316642106</v>
      </c>
      <c r="CL302" s="48">
        <f t="shared" si="391"/>
        <v>9720674.0764429141</v>
      </c>
      <c r="CM302" s="48">
        <f t="shared" si="391"/>
        <v>7012243.7745572515</v>
      </c>
      <c r="CN302" s="48">
        <f t="shared" si="391"/>
        <v>119562872.26103553</v>
      </c>
      <c r="CO302" s="48">
        <f t="shared" si="391"/>
        <v>61146442.888666399</v>
      </c>
      <c r="CP302" s="48">
        <f t="shared" si="391"/>
        <v>0</v>
      </c>
      <c r="CQ302" s="48">
        <f t="shared" si="391"/>
        <v>6509131.1033691112</v>
      </c>
      <c r="CR302" s="48">
        <f t="shared" si="391"/>
        <v>2274556.3829884264</v>
      </c>
      <c r="CS302" s="48">
        <f t="shared" si="391"/>
        <v>2254577.4898348632</v>
      </c>
      <c r="CT302" s="48">
        <f t="shared" si="391"/>
        <v>1330554.73104993</v>
      </c>
      <c r="CU302" s="48">
        <f t="shared" si="391"/>
        <v>3062243.4926878004</v>
      </c>
      <c r="CV302" s="48">
        <f t="shared" si="391"/>
        <v>542136.9594377483</v>
      </c>
      <c r="CW302" s="48">
        <f t="shared" si="391"/>
        <v>1164001.1583290705</v>
      </c>
      <c r="CX302" s="48">
        <f t="shared" si="391"/>
        <v>2441540.7848298629</v>
      </c>
      <c r="CY302" s="48">
        <f t="shared" si="391"/>
        <v>632020.52699235466</v>
      </c>
      <c r="CZ302" s="48">
        <f t="shared" si="391"/>
        <v>10493238.63023692</v>
      </c>
      <c r="DA302" s="48">
        <f t="shared" si="391"/>
        <v>1276085.4648752948</v>
      </c>
      <c r="DB302" s="48">
        <f t="shared" si="391"/>
        <v>2510888.6979724593</v>
      </c>
      <c r="DC302" s="48">
        <f t="shared" si="391"/>
        <v>937699.11635912978</v>
      </c>
      <c r="DD302" s="48">
        <f t="shared" si="391"/>
        <v>914626.60014621238</v>
      </c>
      <c r="DE302" s="48">
        <f t="shared" si="391"/>
        <v>398181.73569582659</v>
      </c>
      <c r="DF302" s="48">
        <f t="shared" si="391"/>
        <v>112008215.01863417</v>
      </c>
      <c r="DG302" s="48">
        <f t="shared" si="391"/>
        <v>319321.25526922592</v>
      </c>
      <c r="DH302" s="48">
        <f t="shared" si="391"/>
        <v>6888557.5687936861</v>
      </c>
      <c r="DI302" s="48">
        <f t="shared" si="391"/>
        <v>9224637.420874916</v>
      </c>
      <c r="DJ302" s="48">
        <f t="shared" si="391"/>
        <v>4431487.2290747249</v>
      </c>
      <c r="DK302" s="48">
        <f t="shared" si="391"/>
        <v>3479610.0817846907</v>
      </c>
      <c r="DL302" s="48">
        <f t="shared" si="391"/>
        <v>34350219.990401275</v>
      </c>
      <c r="DM302" s="48">
        <f t="shared" si="391"/>
        <v>2409344.8438598407</v>
      </c>
      <c r="DN302" s="48">
        <f t="shared" si="391"/>
        <v>4692334.8369242866</v>
      </c>
      <c r="DO302" s="48">
        <f t="shared" si="391"/>
        <v>18754153.768500809</v>
      </c>
      <c r="DP302" s="48">
        <f t="shared" si="391"/>
        <v>2050240.04932378</v>
      </c>
      <c r="DQ302" s="48">
        <f t="shared" si="391"/>
        <v>0</v>
      </c>
      <c r="DR302" s="48">
        <f t="shared" si="391"/>
        <v>10493315.113102449</v>
      </c>
      <c r="DS302" s="48">
        <f t="shared" si="391"/>
        <v>5885910.1874881601</v>
      </c>
      <c r="DT302" s="48">
        <f t="shared" si="391"/>
        <v>2087793.367347257</v>
      </c>
      <c r="DU302" s="48">
        <f t="shared" si="391"/>
        <v>2904359.1622907384</v>
      </c>
      <c r="DV302" s="48">
        <f t="shared" si="391"/>
        <v>2433037.8837557831</v>
      </c>
      <c r="DW302" s="48">
        <f t="shared" si="391"/>
        <v>2966435.3931746967</v>
      </c>
      <c r="DX302" s="48">
        <f t="shared" si="391"/>
        <v>1257673.4982111598</v>
      </c>
      <c r="DY302" s="48">
        <f t="shared" si="391"/>
        <v>2128487.7902553012</v>
      </c>
      <c r="DZ302" s="48">
        <f t="shared" si="391"/>
        <v>4302623.5979598844</v>
      </c>
      <c r="EA302" s="48">
        <f t="shared" ref="EA302:FX302" si="392">EA288+EA297</f>
        <v>1067773.6113726697</v>
      </c>
      <c r="EB302" s="48">
        <f t="shared" si="392"/>
        <v>2803103.5717087984</v>
      </c>
      <c r="EC302" s="48">
        <f t="shared" si="392"/>
        <v>2127212.9606213355</v>
      </c>
      <c r="ED302" s="48">
        <f t="shared" si="392"/>
        <v>2543874.6968345223</v>
      </c>
      <c r="EE302" s="48">
        <f t="shared" si="392"/>
        <v>1955601.5648714108</v>
      </c>
      <c r="EF302" s="48">
        <f t="shared" si="392"/>
        <v>10432276.750777863</v>
      </c>
      <c r="EG302" s="48">
        <f t="shared" si="392"/>
        <v>2214549.3440930415</v>
      </c>
      <c r="EH302" s="48">
        <f t="shared" si="392"/>
        <v>2268461.1082812897</v>
      </c>
      <c r="EI302" s="48">
        <f t="shared" si="392"/>
        <v>103107520.35279115</v>
      </c>
      <c r="EJ302" s="48">
        <f t="shared" si="392"/>
        <v>56747433.41865541</v>
      </c>
      <c r="EK302" s="48">
        <f t="shared" si="392"/>
        <v>2424903.9512145361</v>
      </c>
      <c r="EL302" s="48">
        <f t="shared" si="392"/>
        <v>3415846.2653068304</v>
      </c>
      <c r="EM302" s="48">
        <f t="shared" si="392"/>
        <v>2287458.7407808113</v>
      </c>
      <c r="EN302" s="48">
        <f t="shared" si="392"/>
        <v>7425302.2902259575</v>
      </c>
      <c r="EO302" s="48">
        <f t="shared" si="392"/>
        <v>2380235.8058858309</v>
      </c>
      <c r="EP302" s="48">
        <f t="shared" si="392"/>
        <v>1288189.2867093412</v>
      </c>
      <c r="EQ302" s="48">
        <f t="shared" si="392"/>
        <v>11460998.594158828</v>
      </c>
      <c r="ER302" s="48">
        <f t="shared" si="392"/>
        <v>1599580.9728173087</v>
      </c>
      <c r="ES302" s="48">
        <f t="shared" si="392"/>
        <v>1570118.8707552054</v>
      </c>
      <c r="ET302" s="48">
        <f t="shared" si="392"/>
        <v>2470445.6730419262</v>
      </c>
      <c r="EU302" s="48">
        <f t="shared" si="392"/>
        <v>4698774.8920983719</v>
      </c>
      <c r="EV302" s="48">
        <f t="shared" si="392"/>
        <v>821389.72129702847</v>
      </c>
      <c r="EW302" s="48">
        <f t="shared" si="392"/>
        <v>4373976.8997851443</v>
      </c>
      <c r="EX302" s="48">
        <f t="shared" si="392"/>
        <v>2602940.4250524836</v>
      </c>
      <c r="EY302" s="48">
        <f t="shared" si="392"/>
        <v>5586038.7964758612</v>
      </c>
      <c r="EZ302" s="48">
        <f t="shared" si="392"/>
        <v>1403284.8198555503</v>
      </c>
      <c r="FA302" s="48">
        <f t="shared" si="392"/>
        <v>3385953.1851644581</v>
      </c>
      <c r="FB302" s="48">
        <f t="shared" si="392"/>
        <v>0</v>
      </c>
      <c r="FC302" s="48">
        <f t="shared" si="392"/>
        <v>9801472.1858988404</v>
      </c>
      <c r="FD302" s="48">
        <f t="shared" si="392"/>
        <v>2580977.2584266015</v>
      </c>
      <c r="FE302" s="48">
        <f t="shared" si="392"/>
        <v>1089114.5975705581</v>
      </c>
      <c r="FF302" s="48">
        <f t="shared" si="392"/>
        <v>2176403.5868809903</v>
      </c>
      <c r="FG302" s="48">
        <f t="shared" si="392"/>
        <v>1534821.0289335805</v>
      </c>
      <c r="FH302" s="48">
        <f t="shared" si="392"/>
        <v>431709.2917953073</v>
      </c>
      <c r="FI302" s="48">
        <f t="shared" si="392"/>
        <v>4842204.9865275212</v>
      </c>
      <c r="FJ302" s="48">
        <f t="shared" si="392"/>
        <v>54063.527566502104</v>
      </c>
      <c r="FK302" s="48">
        <f t="shared" si="392"/>
        <v>1666989.7432700251</v>
      </c>
      <c r="FL302" s="48">
        <f t="shared" si="392"/>
        <v>9199930.3513531368</v>
      </c>
      <c r="FM302" s="48">
        <f t="shared" si="392"/>
        <v>17164633.06498272</v>
      </c>
      <c r="FN302" s="48">
        <f t="shared" si="392"/>
        <v>113338905.34633099</v>
      </c>
      <c r="FO302" s="48">
        <f t="shared" si="392"/>
        <v>0</v>
      </c>
      <c r="FP302" s="48">
        <f t="shared" si="392"/>
        <v>0</v>
      </c>
      <c r="FQ302" s="48">
        <f t="shared" si="392"/>
        <v>4234036.2008863455</v>
      </c>
      <c r="FR302" s="48">
        <f t="shared" si="392"/>
        <v>1082761.6375408499</v>
      </c>
      <c r="FS302" s="48">
        <f t="shared" si="392"/>
        <v>0</v>
      </c>
      <c r="FT302" s="49">
        <f t="shared" si="392"/>
        <v>0</v>
      </c>
      <c r="FU302" s="48">
        <f t="shared" si="392"/>
        <v>5362052.2768157646</v>
      </c>
      <c r="FV302" s="48">
        <f t="shared" si="392"/>
        <v>4627392.1276025372</v>
      </c>
      <c r="FW302" s="48">
        <f t="shared" si="392"/>
        <v>2153970.7206367417</v>
      </c>
      <c r="FX302" s="48">
        <f t="shared" si="392"/>
        <v>669180.91475713335</v>
      </c>
      <c r="FY302" s="48">
        <f>FY288-FY297</f>
        <v>138745848.85589829</v>
      </c>
      <c r="FZ302" s="48">
        <f>SUM(C302:FY302)</f>
        <v>4172792729.8641748</v>
      </c>
      <c r="GB302" s="49"/>
      <c r="GC302" s="49"/>
      <c r="GD302" s="49"/>
      <c r="GE302" s="13"/>
      <c r="GF302" s="6"/>
      <c r="GG302" s="157"/>
      <c r="GH302" s="4"/>
      <c r="GI302" s="4"/>
      <c r="GJ302" s="4"/>
      <c r="GK302" s="4"/>
      <c r="GL302" s="4"/>
      <c r="GM302" s="4"/>
    </row>
    <row r="303" spans="1:195" x14ac:dyDescent="0.25">
      <c r="A303" s="6"/>
      <c r="B303" s="13" t="s">
        <v>692</v>
      </c>
      <c r="C303" s="48"/>
      <c r="D303" s="48"/>
      <c r="E303" s="48"/>
      <c r="F303" s="48"/>
      <c r="G303" s="48"/>
      <c r="H303" s="48"/>
      <c r="I303" s="48"/>
      <c r="J303" s="48"/>
      <c r="K303" s="48"/>
      <c r="L303" s="48"/>
      <c r="M303" s="48"/>
      <c r="N303" s="48"/>
      <c r="O303" s="48"/>
      <c r="P303" s="48"/>
      <c r="Q303" s="48"/>
      <c r="R303" s="48"/>
      <c r="S303" s="48"/>
      <c r="T303" s="48"/>
      <c r="U303" s="48"/>
      <c r="V303" s="48"/>
      <c r="W303" s="49"/>
      <c r="X303" s="48"/>
      <c r="Y303" s="48"/>
      <c r="Z303" s="48"/>
      <c r="AA303" s="48"/>
      <c r="AB303" s="48"/>
      <c r="AC303" s="48"/>
      <c r="AD303" s="48"/>
      <c r="AE303" s="48"/>
      <c r="AF303" s="48"/>
      <c r="AG303" s="48"/>
      <c r="AH303" s="48"/>
      <c r="AI303" s="48"/>
      <c r="AJ303" s="48"/>
      <c r="AK303" s="48"/>
      <c r="AL303" s="48"/>
      <c r="AM303" s="48"/>
      <c r="AN303" s="48"/>
      <c r="AO303" s="48"/>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8"/>
      <c r="BL303" s="48"/>
      <c r="BM303" s="48"/>
      <c r="BN303" s="48"/>
      <c r="BO303" s="48"/>
      <c r="BP303" s="48"/>
      <c r="BQ303" s="48"/>
      <c r="BR303" s="48"/>
      <c r="BS303" s="48"/>
      <c r="BT303" s="48"/>
      <c r="BU303" s="48"/>
      <c r="BV303" s="48"/>
      <c r="BW303" s="48"/>
      <c r="BX303" s="48"/>
      <c r="BY303" s="48"/>
      <c r="BZ303" s="48"/>
      <c r="CA303" s="48"/>
      <c r="CB303" s="48"/>
      <c r="CC303" s="48"/>
      <c r="CD303" s="48"/>
      <c r="CE303" s="48"/>
      <c r="CF303" s="48"/>
      <c r="CG303" s="48"/>
      <c r="CH303" s="48"/>
      <c r="CI303" s="48"/>
      <c r="CJ303" s="48"/>
      <c r="CK303" s="48"/>
      <c r="CL303" s="48"/>
      <c r="CM303" s="48"/>
      <c r="CN303" s="48"/>
      <c r="CO303" s="48"/>
      <c r="CP303" s="48"/>
      <c r="CQ303" s="48"/>
      <c r="CR303" s="48"/>
      <c r="CS303" s="48"/>
      <c r="CT303" s="48"/>
      <c r="CU303" s="48"/>
      <c r="CV303" s="48"/>
      <c r="CW303" s="48"/>
      <c r="CX303" s="48"/>
      <c r="CY303" s="48"/>
      <c r="CZ303" s="48"/>
      <c r="DA303" s="48"/>
      <c r="DB303" s="48"/>
      <c r="DC303" s="48"/>
      <c r="DD303" s="48"/>
      <c r="DE303" s="48"/>
      <c r="DF303" s="48"/>
      <c r="DG303" s="48"/>
      <c r="DH303" s="48"/>
      <c r="DI303" s="48"/>
      <c r="DJ303" s="48"/>
      <c r="DK303" s="48"/>
      <c r="DL303" s="48"/>
      <c r="DM303" s="48"/>
      <c r="DN303" s="48"/>
      <c r="DO303" s="48"/>
      <c r="DP303" s="48"/>
      <c r="DQ303" s="48"/>
      <c r="DR303" s="48"/>
      <c r="DS303" s="48"/>
      <c r="DT303" s="48"/>
      <c r="DU303" s="48"/>
      <c r="DV303" s="48"/>
      <c r="DW303" s="48"/>
      <c r="DX303" s="48"/>
      <c r="DY303" s="48"/>
      <c r="DZ303" s="48"/>
      <c r="EA303" s="48"/>
      <c r="EB303" s="48"/>
      <c r="EC303" s="48"/>
      <c r="ED303" s="48"/>
      <c r="EE303" s="48"/>
      <c r="EF303" s="48"/>
      <c r="EG303" s="48"/>
      <c r="EH303" s="48"/>
      <c r="EI303" s="48"/>
      <c r="EJ303" s="48"/>
      <c r="EK303" s="48"/>
      <c r="EL303" s="48"/>
      <c r="EM303" s="48"/>
      <c r="EN303" s="48"/>
      <c r="EO303" s="48"/>
      <c r="EP303" s="48"/>
      <c r="EQ303" s="48"/>
      <c r="ER303" s="48"/>
      <c r="ES303" s="48"/>
      <c r="ET303" s="48"/>
      <c r="EU303" s="48"/>
      <c r="EV303" s="48"/>
      <c r="EW303" s="48"/>
      <c r="EX303" s="48"/>
      <c r="EY303" s="48"/>
      <c r="EZ303" s="48"/>
      <c r="FA303" s="48"/>
      <c r="FB303" s="48"/>
      <c r="FC303" s="48"/>
      <c r="FD303" s="48"/>
      <c r="FE303" s="48"/>
      <c r="FF303" s="48"/>
      <c r="FG303" s="48"/>
      <c r="FH303" s="48"/>
      <c r="FI303" s="48"/>
      <c r="FJ303" s="48"/>
      <c r="FK303" s="48"/>
      <c r="FL303" s="48"/>
      <c r="FM303" s="48"/>
      <c r="FN303" s="48"/>
      <c r="FO303" s="48"/>
      <c r="FP303" s="48"/>
      <c r="FQ303" s="48"/>
      <c r="FR303" s="48"/>
      <c r="FS303" s="48"/>
      <c r="FT303" s="49"/>
      <c r="FU303" s="48"/>
      <c r="FV303" s="48"/>
      <c r="FW303" s="48"/>
      <c r="FX303" s="48"/>
      <c r="FY303" s="48"/>
      <c r="FZ303" s="48"/>
      <c r="GB303" s="49"/>
      <c r="GC303" s="49"/>
      <c r="GD303" s="49"/>
      <c r="GE303" s="13"/>
      <c r="GF303" s="6"/>
      <c r="GG303" s="157"/>
      <c r="GH303" s="4"/>
      <c r="GI303" s="4"/>
      <c r="GJ303" s="4"/>
      <c r="GK303" s="4"/>
      <c r="GL303" s="4"/>
      <c r="GM303" s="4"/>
    </row>
    <row r="304" spans="1:195" x14ac:dyDescent="0.25">
      <c r="A304" s="6"/>
      <c r="B304" s="13" t="s">
        <v>693</v>
      </c>
      <c r="C304" s="48">
        <f t="shared" ref="C304:BN304" si="393">-C289</f>
        <v>0</v>
      </c>
      <c r="D304" s="48">
        <f t="shared" si="393"/>
        <v>0</v>
      </c>
      <c r="E304" s="48">
        <f t="shared" si="393"/>
        <v>0</v>
      </c>
      <c r="F304" s="48">
        <f t="shared" si="393"/>
        <v>0</v>
      </c>
      <c r="G304" s="48">
        <f t="shared" si="393"/>
        <v>0</v>
      </c>
      <c r="H304" s="48">
        <f t="shared" si="393"/>
        <v>0</v>
      </c>
      <c r="I304" s="48">
        <f t="shared" si="393"/>
        <v>0</v>
      </c>
      <c r="J304" s="48">
        <f t="shared" si="393"/>
        <v>0</v>
      </c>
      <c r="K304" s="48">
        <f t="shared" si="393"/>
        <v>0</v>
      </c>
      <c r="L304" s="48">
        <f t="shared" si="393"/>
        <v>0</v>
      </c>
      <c r="M304" s="48">
        <f t="shared" si="393"/>
        <v>0</v>
      </c>
      <c r="N304" s="48">
        <f t="shared" si="393"/>
        <v>0</v>
      </c>
      <c r="O304" s="48">
        <f t="shared" si="393"/>
        <v>0</v>
      </c>
      <c r="P304" s="48">
        <f t="shared" si="393"/>
        <v>0</v>
      </c>
      <c r="Q304" s="48">
        <f t="shared" si="393"/>
        <v>0</v>
      </c>
      <c r="R304" s="48">
        <f t="shared" si="393"/>
        <v>0</v>
      </c>
      <c r="S304" s="48">
        <f t="shared" si="393"/>
        <v>0</v>
      </c>
      <c r="T304" s="48">
        <f t="shared" si="393"/>
        <v>0</v>
      </c>
      <c r="U304" s="48">
        <f t="shared" si="393"/>
        <v>0</v>
      </c>
      <c r="V304" s="48">
        <f t="shared" si="393"/>
        <v>0</v>
      </c>
      <c r="W304" s="48">
        <f t="shared" si="393"/>
        <v>0</v>
      </c>
      <c r="X304" s="48">
        <f t="shared" si="393"/>
        <v>0</v>
      </c>
      <c r="Y304" s="48">
        <f t="shared" si="393"/>
        <v>0</v>
      </c>
      <c r="Z304" s="48">
        <f t="shared" si="393"/>
        <v>0</v>
      </c>
      <c r="AA304" s="48">
        <f t="shared" si="393"/>
        <v>0</v>
      </c>
      <c r="AB304" s="48">
        <f t="shared" si="393"/>
        <v>0</v>
      </c>
      <c r="AC304" s="48">
        <f t="shared" si="393"/>
        <v>0</v>
      </c>
      <c r="AD304" s="48">
        <f t="shared" si="393"/>
        <v>0</v>
      </c>
      <c r="AE304" s="48">
        <f t="shared" si="393"/>
        <v>0</v>
      </c>
      <c r="AF304" s="48">
        <f t="shared" si="393"/>
        <v>0</v>
      </c>
      <c r="AG304" s="48">
        <f t="shared" si="393"/>
        <v>0</v>
      </c>
      <c r="AH304" s="48">
        <f t="shared" si="393"/>
        <v>0</v>
      </c>
      <c r="AI304" s="48">
        <f t="shared" si="393"/>
        <v>0</v>
      </c>
      <c r="AJ304" s="48">
        <f t="shared" si="393"/>
        <v>0</v>
      </c>
      <c r="AK304" s="48">
        <f t="shared" si="393"/>
        <v>0</v>
      </c>
      <c r="AL304" s="48">
        <f t="shared" si="393"/>
        <v>0</v>
      </c>
      <c r="AM304" s="48">
        <f t="shared" si="393"/>
        <v>0</v>
      </c>
      <c r="AN304" s="48">
        <f t="shared" si="393"/>
        <v>0</v>
      </c>
      <c r="AO304" s="48">
        <f t="shared" si="393"/>
        <v>0</v>
      </c>
      <c r="AP304" s="48">
        <f t="shared" si="393"/>
        <v>0</v>
      </c>
      <c r="AQ304" s="48">
        <f t="shared" si="393"/>
        <v>0</v>
      </c>
      <c r="AR304" s="48">
        <f t="shared" si="393"/>
        <v>0</v>
      </c>
      <c r="AS304" s="48">
        <f t="shared" si="393"/>
        <v>0</v>
      </c>
      <c r="AT304" s="48">
        <f t="shared" si="393"/>
        <v>0</v>
      </c>
      <c r="AU304" s="48">
        <f t="shared" si="393"/>
        <v>0</v>
      </c>
      <c r="AV304" s="48">
        <f t="shared" si="393"/>
        <v>0</v>
      </c>
      <c r="AW304" s="48">
        <f t="shared" si="393"/>
        <v>0</v>
      </c>
      <c r="AX304" s="48">
        <f t="shared" si="393"/>
        <v>0</v>
      </c>
      <c r="AY304" s="48">
        <f t="shared" si="393"/>
        <v>0</v>
      </c>
      <c r="AZ304" s="48">
        <f t="shared" si="393"/>
        <v>0</v>
      </c>
      <c r="BA304" s="48">
        <f t="shared" si="393"/>
        <v>0</v>
      </c>
      <c r="BB304" s="48">
        <f t="shared" si="393"/>
        <v>0</v>
      </c>
      <c r="BC304" s="48">
        <f t="shared" si="393"/>
        <v>0</v>
      </c>
      <c r="BD304" s="48">
        <f t="shared" si="393"/>
        <v>0</v>
      </c>
      <c r="BE304" s="48">
        <f t="shared" si="393"/>
        <v>0</v>
      </c>
      <c r="BF304" s="48">
        <f t="shared" si="393"/>
        <v>0</v>
      </c>
      <c r="BG304" s="48">
        <f t="shared" si="393"/>
        <v>0</v>
      </c>
      <c r="BH304" s="48">
        <f t="shared" si="393"/>
        <v>0</v>
      </c>
      <c r="BI304" s="48">
        <f t="shared" si="393"/>
        <v>0</v>
      </c>
      <c r="BJ304" s="48">
        <f t="shared" si="393"/>
        <v>0</v>
      </c>
      <c r="BK304" s="48">
        <f t="shared" si="393"/>
        <v>0</v>
      </c>
      <c r="BL304" s="48">
        <f t="shared" si="393"/>
        <v>0</v>
      </c>
      <c r="BM304" s="48">
        <f t="shared" si="393"/>
        <v>0</v>
      </c>
      <c r="BN304" s="48">
        <f t="shared" si="393"/>
        <v>0</v>
      </c>
      <c r="BO304" s="48">
        <f t="shared" ref="BO304:DZ304" si="394">-BO289</f>
        <v>0</v>
      </c>
      <c r="BP304" s="48">
        <f t="shared" si="394"/>
        <v>0</v>
      </c>
      <c r="BQ304" s="48">
        <f t="shared" si="394"/>
        <v>0</v>
      </c>
      <c r="BR304" s="48">
        <f t="shared" si="394"/>
        <v>0</v>
      </c>
      <c r="BS304" s="48">
        <f t="shared" si="394"/>
        <v>0</v>
      </c>
      <c r="BT304" s="48">
        <f t="shared" si="394"/>
        <v>0</v>
      </c>
      <c r="BU304" s="48">
        <f t="shared" si="394"/>
        <v>0</v>
      </c>
      <c r="BV304" s="48">
        <f t="shared" si="394"/>
        <v>0</v>
      </c>
      <c r="BW304" s="48">
        <f t="shared" si="394"/>
        <v>0</v>
      </c>
      <c r="BX304" s="48">
        <f t="shared" si="394"/>
        <v>0</v>
      </c>
      <c r="BY304" s="48">
        <f t="shared" si="394"/>
        <v>0</v>
      </c>
      <c r="BZ304" s="48">
        <f t="shared" si="394"/>
        <v>0</v>
      </c>
      <c r="CA304" s="48">
        <f t="shared" si="394"/>
        <v>-13117.666986145457</v>
      </c>
      <c r="CB304" s="48">
        <f t="shared" si="394"/>
        <v>0</v>
      </c>
      <c r="CC304" s="48">
        <f t="shared" si="394"/>
        <v>0</v>
      </c>
      <c r="CD304" s="48">
        <f t="shared" si="394"/>
        <v>0</v>
      </c>
      <c r="CE304" s="48">
        <f t="shared" si="394"/>
        <v>0</v>
      </c>
      <c r="CF304" s="48">
        <f t="shared" si="394"/>
        <v>0</v>
      </c>
      <c r="CG304" s="48">
        <f t="shared" si="394"/>
        <v>0</v>
      </c>
      <c r="CH304" s="48">
        <f t="shared" si="394"/>
        <v>0</v>
      </c>
      <c r="CI304" s="48">
        <f t="shared" si="394"/>
        <v>0</v>
      </c>
      <c r="CJ304" s="48">
        <f t="shared" si="394"/>
        <v>0</v>
      </c>
      <c r="CK304" s="48">
        <f t="shared" si="394"/>
        <v>0</v>
      </c>
      <c r="CL304" s="48">
        <f t="shared" si="394"/>
        <v>0</v>
      </c>
      <c r="CM304" s="48">
        <f t="shared" si="394"/>
        <v>0</v>
      </c>
      <c r="CN304" s="48">
        <f t="shared" si="394"/>
        <v>0</v>
      </c>
      <c r="CO304" s="48">
        <f t="shared" si="394"/>
        <v>0</v>
      </c>
      <c r="CP304" s="48">
        <f t="shared" si="394"/>
        <v>-320247.96053050744</v>
      </c>
      <c r="CQ304" s="48">
        <f t="shared" si="394"/>
        <v>0</v>
      </c>
      <c r="CR304" s="48">
        <f t="shared" si="394"/>
        <v>0</v>
      </c>
      <c r="CS304" s="48">
        <f t="shared" si="394"/>
        <v>0</v>
      </c>
      <c r="CT304" s="48">
        <f t="shared" si="394"/>
        <v>0</v>
      </c>
      <c r="CU304" s="48">
        <f t="shared" si="394"/>
        <v>0</v>
      </c>
      <c r="CV304" s="48">
        <f t="shared" si="394"/>
        <v>0</v>
      </c>
      <c r="CW304" s="48">
        <f t="shared" si="394"/>
        <v>0</v>
      </c>
      <c r="CX304" s="48">
        <f t="shared" si="394"/>
        <v>0</v>
      </c>
      <c r="CY304" s="48">
        <f t="shared" si="394"/>
        <v>0</v>
      </c>
      <c r="CZ304" s="48">
        <f t="shared" si="394"/>
        <v>0</v>
      </c>
      <c r="DA304" s="48">
        <f t="shared" si="394"/>
        <v>0</v>
      </c>
      <c r="DB304" s="48">
        <f t="shared" si="394"/>
        <v>0</v>
      </c>
      <c r="DC304" s="48">
        <f t="shared" si="394"/>
        <v>0</v>
      </c>
      <c r="DD304" s="48">
        <f t="shared" si="394"/>
        <v>0</v>
      </c>
      <c r="DE304" s="48">
        <f t="shared" si="394"/>
        <v>0</v>
      </c>
      <c r="DF304" s="48">
        <f t="shared" si="394"/>
        <v>0</v>
      </c>
      <c r="DG304" s="48">
        <f t="shared" si="394"/>
        <v>0</v>
      </c>
      <c r="DH304" s="48">
        <f t="shared" si="394"/>
        <v>0</v>
      </c>
      <c r="DI304" s="48">
        <f t="shared" si="394"/>
        <v>0</v>
      </c>
      <c r="DJ304" s="48">
        <f t="shared" si="394"/>
        <v>0</v>
      </c>
      <c r="DK304" s="48">
        <f t="shared" si="394"/>
        <v>0</v>
      </c>
      <c r="DL304" s="48">
        <f t="shared" si="394"/>
        <v>0</v>
      </c>
      <c r="DM304" s="48">
        <f t="shared" si="394"/>
        <v>0</v>
      </c>
      <c r="DN304" s="48">
        <f t="shared" si="394"/>
        <v>0</v>
      </c>
      <c r="DO304" s="48">
        <f t="shared" si="394"/>
        <v>0</v>
      </c>
      <c r="DP304" s="48">
        <f t="shared" si="394"/>
        <v>0</v>
      </c>
      <c r="DQ304" s="48">
        <f t="shared" si="394"/>
        <v>0</v>
      </c>
      <c r="DR304" s="48">
        <f t="shared" si="394"/>
        <v>0</v>
      </c>
      <c r="DS304" s="48">
        <f t="shared" si="394"/>
        <v>0</v>
      </c>
      <c r="DT304" s="48">
        <f t="shared" si="394"/>
        <v>0</v>
      </c>
      <c r="DU304" s="48">
        <f t="shared" si="394"/>
        <v>0</v>
      </c>
      <c r="DV304" s="48">
        <f t="shared" si="394"/>
        <v>0</v>
      </c>
      <c r="DW304" s="48">
        <f t="shared" si="394"/>
        <v>0</v>
      </c>
      <c r="DX304" s="48">
        <f t="shared" si="394"/>
        <v>0</v>
      </c>
      <c r="DY304" s="48">
        <f t="shared" si="394"/>
        <v>0</v>
      </c>
      <c r="DZ304" s="48">
        <f t="shared" si="394"/>
        <v>0</v>
      </c>
      <c r="EA304" s="48">
        <f t="shared" ref="EA304:FY304" si="395">-EA289</f>
        <v>0</v>
      </c>
      <c r="EB304" s="48">
        <f t="shared" si="395"/>
        <v>0</v>
      </c>
      <c r="EC304" s="48">
        <f t="shared" si="395"/>
        <v>0</v>
      </c>
      <c r="ED304" s="48">
        <f t="shared" si="395"/>
        <v>0</v>
      </c>
      <c r="EE304" s="48">
        <f t="shared" si="395"/>
        <v>0</v>
      </c>
      <c r="EF304" s="48">
        <f t="shared" si="395"/>
        <v>0</v>
      </c>
      <c r="EG304" s="48">
        <f t="shared" si="395"/>
        <v>0</v>
      </c>
      <c r="EH304" s="48">
        <f t="shared" si="395"/>
        <v>0</v>
      </c>
      <c r="EI304" s="48">
        <f t="shared" si="395"/>
        <v>0</v>
      </c>
      <c r="EJ304" s="48">
        <f t="shared" si="395"/>
        <v>0</v>
      </c>
      <c r="EK304" s="48">
        <f t="shared" si="395"/>
        <v>0</v>
      </c>
      <c r="EL304" s="48">
        <f t="shared" si="395"/>
        <v>0</v>
      </c>
      <c r="EM304" s="48">
        <f t="shared" si="395"/>
        <v>0</v>
      </c>
      <c r="EN304" s="48">
        <f t="shared" si="395"/>
        <v>0</v>
      </c>
      <c r="EO304" s="48">
        <f t="shared" si="395"/>
        <v>0</v>
      </c>
      <c r="EP304" s="48">
        <f t="shared" si="395"/>
        <v>0</v>
      </c>
      <c r="EQ304" s="48">
        <f t="shared" si="395"/>
        <v>0</v>
      </c>
      <c r="ER304" s="48">
        <f t="shared" si="395"/>
        <v>0</v>
      </c>
      <c r="ES304" s="48">
        <f t="shared" si="395"/>
        <v>0</v>
      </c>
      <c r="ET304" s="48">
        <f t="shared" si="395"/>
        <v>0</v>
      </c>
      <c r="EU304" s="48">
        <f t="shared" si="395"/>
        <v>0</v>
      </c>
      <c r="EV304" s="48">
        <f t="shared" si="395"/>
        <v>0</v>
      </c>
      <c r="EW304" s="48">
        <f t="shared" si="395"/>
        <v>0</v>
      </c>
      <c r="EX304" s="48">
        <f t="shared" si="395"/>
        <v>0</v>
      </c>
      <c r="EY304" s="48">
        <f t="shared" si="395"/>
        <v>0</v>
      </c>
      <c r="EZ304" s="48">
        <f t="shared" si="395"/>
        <v>0</v>
      </c>
      <c r="FA304" s="48">
        <f t="shared" si="395"/>
        <v>0</v>
      </c>
      <c r="FB304" s="48">
        <f t="shared" si="395"/>
        <v>-211.91780634454335</v>
      </c>
      <c r="FC304" s="48">
        <f t="shared" si="395"/>
        <v>0</v>
      </c>
      <c r="FD304" s="48">
        <f t="shared" si="395"/>
        <v>0</v>
      </c>
      <c r="FE304" s="48">
        <f t="shared" si="395"/>
        <v>0</v>
      </c>
      <c r="FF304" s="48">
        <f t="shared" si="395"/>
        <v>0</v>
      </c>
      <c r="FG304" s="48">
        <f t="shared" si="395"/>
        <v>0</v>
      </c>
      <c r="FH304" s="48">
        <f t="shared" si="395"/>
        <v>0</v>
      </c>
      <c r="FI304" s="48">
        <f t="shared" si="395"/>
        <v>0</v>
      </c>
      <c r="FJ304" s="48">
        <f t="shared" si="395"/>
        <v>0</v>
      </c>
      <c r="FK304" s="48">
        <f t="shared" si="395"/>
        <v>0</v>
      </c>
      <c r="FL304" s="48">
        <f t="shared" si="395"/>
        <v>0</v>
      </c>
      <c r="FM304" s="48">
        <f t="shared" si="395"/>
        <v>0</v>
      </c>
      <c r="FN304" s="48">
        <f t="shared" si="395"/>
        <v>0</v>
      </c>
      <c r="FO304" s="48">
        <f t="shared" si="395"/>
        <v>-2364.0164896817878</v>
      </c>
      <c r="FP304" s="48">
        <f t="shared" si="395"/>
        <v>-845.86976505967323</v>
      </c>
      <c r="FQ304" s="48">
        <f t="shared" si="395"/>
        <v>0</v>
      </c>
      <c r="FR304" s="48">
        <f t="shared" si="395"/>
        <v>0</v>
      </c>
      <c r="FS304" s="48">
        <f t="shared" si="395"/>
        <v>-217.54031751902949</v>
      </c>
      <c r="FT304" s="49">
        <f t="shared" si="395"/>
        <v>-1205.0655237146566</v>
      </c>
      <c r="FU304" s="48">
        <f t="shared" si="395"/>
        <v>0</v>
      </c>
      <c r="FV304" s="48">
        <f t="shared" si="395"/>
        <v>0</v>
      </c>
      <c r="FW304" s="48">
        <f t="shared" si="395"/>
        <v>0</v>
      </c>
      <c r="FX304" s="48">
        <f t="shared" si="395"/>
        <v>0</v>
      </c>
      <c r="FY304" s="48">
        <f t="shared" si="395"/>
        <v>0</v>
      </c>
      <c r="FZ304" s="48">
        <f>SUM(C304:FY304)</f>
        <v>-338210.03741897264</v>
      </c>
      <c r="GA304" s="49"/>
      <c r="GB304" s="49"/>
      <c r="GC304" s="49"/>
      <c r="GD304" s="49"/>
      <c r="GE304" s="13"/>
      <c r="GF304" s="6"/>
      <c r="GG304" s="157"/>
      <c r="GH304" s="4"/>
      <c r="GI304" s="4"/>
      <c r="GJ304" s="4"/>
      <c r="GK304" s="4"/>
      <c r="GL304" s="4"/>
      <c r="GM304" s="4"/>
    </row>
    <row r="305" spans="1:195" x14ac:dyDescent="0.25">
      <c r="A305" s="6"/>
      <c r="B305" s="13"/>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c r="AJ305" s="48"/>
      <c r="AK305" s="48"/>
      <c r="AL305" s="48"/>
      <c r="AM305" s="48"/>
      <c r="AN305" s="48"/>
      <c r="AO305" s="48"/>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8"/>
      <c r="BL305" s="48"/>
      <c r="BM305" s="48"/>
      <c r="BN305" s="48"/>
      <c r="BO305" s="48"/>
      <c r="BP305" s="48"/>
      <c r="BQ305" s="48"/>
      <c r="BR305" s="48"/>
      <c r="BS305" s="48"/>
      <c r="BT305" s="48"/>
      <c r="BU305" s="48"/>
      <c r="BV305" s="48"/>
      <c r="BW305" s="48"/>
      <c r="BX305" s="48"/>
      <c r="BY305" s="48"/>
      <c r="BZ305" s="48"/>
      <c r="CA305" s="48"/>
      <c r="CB305" s="48"/>
      <c r="CC305" s="48"/>
      <c r="CD305" s="48"/>
      <c r="CE305" s="48"/>
      <c r="CF305" s="48"/>
      <c r="CG305" s="48"/>
      <c r="CH305" s="48"/>
      <c r="CI305" s="48"/>
      <c r="CJ305" s="48"/>
      <c r="CK305" s="48"/>
      <c r="CL305" s="48"/>
      <c r="CM305" s="48"/>
      <c r="CN305" s="48"/>
      <c r="CO305" s="48"/>
      <c r="CP305" s="48"/>
      <c r="CQ305" s="48"/>
      <c r="CR305" s="48"/>
      <c r="CS305" s="48"/>
      <c r="CT305" s="48"/>
      <c r="CU305" s="48"/>
      <c r="CV305" s="48"/>
      <c r="CW305" s="48"/>
      <c r="CX305" s="48"/>
      <c r="CY305" s="48"/>
      <c r="CZ305" s="48"/>
      <c r="DA305" s="48"/>
      <c r="DB305" s="48"/>
      <c r="DC305" s="48"/>
      <c r="DD305" s="48"/>
      <c r="DE305" s="48"/>
      <c r="DF305" s="48"/>
      <c r="DG305" s="48"/>
      <c r="DH305" s="48"/>
      <c r="DI305" s="48"/>
      <c r="DJ305" s="48"/>
      <c r="DK305" s="48"/>
      <c r="DL305" s="48"/>
      <c r="DM305" s="48"/>
      <c r="DN305" s="48"/>
      <c r="DO305" s="48"/>
      <c r="DP305" s="48"/>
      <c r="DQ305" s="48"/>
      <c r="DR305" s="48"/>
      <c r="DS305" s="48"/>
      <c r="DT305" s="48"/>
      <c r="DU305" s="48"/>
      <c r="DV305" s="48"/>
      <c r="DW305" s="48"/>
      <c r="DX305" s="48"/>
      <c r="DY305" s="48"/>
      <c r="DZ305" s="48"/>
      <c r="EA305" s="48"/>
      <c r="EB305" s="48"/>
      <c r="EC305" s="48"/>
      <c r="ED305" s="48"/>
      <c r="EE305" s="48"/>
      <c r="EF305" s="48"/>
      <c r="EG305" s="48"/>
      <c r="EH305" s="48"/>
      <c r="EI305" s="48"/>
      <c r="EJ305" s="48"/>
      <c r="EK305" s="48"/>
      <c r="EL305" s="48"/>
      <c r="EM305" s="48"/>
      <c r="EN305" s="48"/>
      <c r="EO305" s="48"/>
      <c r="EP305" s="48"/>
      <c r="EQ305" s="48"/>
      <c r="ER305" s="48"/>
      <c r="ES305" s="48"/>
      <c r="ET305" s="48"/>
      <c r="EU305" s="48"/>
      <c r="EV305" s="48"/>
      <c r="EW305" s="48"/>
      <c r="EX305" s="48"/>
      <c r="EY305" s="48"/>
      <c r="EZ305" s="48"/>
      <c r="FA305" s="48"/>
      <c r="FB305" s="48"/>
      <c r="FC305" s="48"/>
      <c r="FD305" s="48"/>
      <c r="FE305" s="48"/>
      <c r="FF305" s="48"/>
      <c r="FG305" s="48"/>
      <c r="FH305" s="48"/>
      <c r="FI305" s="48"/>
      <c r="FJ305" s="48"/>
      <c r="FK305" s="48"/>
      <c r="FL305" s="48"/>
      <c r="FM305" s="48"/>
      <c r="FN305" s="48"/>
      <c r="FO305" s="48"/>
      <c r="FP305" s="48"/>
      <c r="FQ305" s="48"/>
      <c r="FR305" s="48"/>
      <c r="FS305" s="48"/>
      <c r="FT305" s="49"/>
      <c r="FU305" s="48"/>
      <c r="FV305" s="48"/>
      <c r="FW305" s="48"/>
      <c r="FX305" s="48"/>
      <c r="FY305" s="48"/>
      <c r="FZ305" s="48"/>
      <c r="GB305" s="49"/>
      <c r="GC305" s="49"/>
      <c r="GD305" s="49"/>
      <c r="GE305" s="13"/>
      <c r="GF305" s="6"/>
      <c r="GG305" s="159"/>
      <c r="GH305" s="4"/>
      <c r="GI305" s="4"/>
      <c r="GJ305" s="4"/>
      <c r="GK305" s="4"/>
      <c r="GL305" s="4"/>
      <c r="GM305" s="4"/>
    </row>
    <row r="306" spans="1:195" ht="15.6" x14ac:dyDescent="0.3">
      <c r="A306" s="173"/>
      <c r="B306" s="174" t="s">
        <v>716</v>
      </c>
      <c r="C306" s="179"/>
      <c r="D306" s="179"/>
      <c r="E306" s="179"/>
      <c r="F306" s="179"/>
      <c r="G306" s="179"/>
      <c r="H306" s="179"/>
      <c r="I306" s="179"/>
      <c r="J306" s="179"/>
      <c r="K306" s="179"/>
      <c r="L306" s="179"/>
      <c r="M306" s="179"/>
      <c r="N306" s="179"/>
      <c r="O306" s="179"/>
      <c r="P306" s="179"/>
      <c r="Q306" s="179"/>
      <c r="R306" s="179"/>
      <c r="S306" s="179"/>
      <c r="T306" s="179"/>
      <c r="U306" s="179"/>
      <c r="V306" s="179"/>
      <c r="W306" s="179"/>
      <c r="X306" s="179"/>
      <c r="Y306" s="179"/>
      <c r="Z306" s="179"/>
      <c r="AA306" s="179"/>
      <c r="AB306" s="179"/>
      <c r="AC306" s="179"/>
      <c r="AD306" s="179"/>
      <c r="AE306" s="179"/>
      <c r="AF306" s="179"/>
      <c r="AG306" s="179"/>
      <c r="AH306" s="179"/>
      <c r="AI306" s="179"/>
      <c r="AJ306" s="179"/>
      <c r="AK306" s="179"/>
      <c r="AL306" s="179"/>
      <c r="AM306" s="179"/>
      <c r="AN306" s="179"/>
      <c r="AO306" s="179"/>
      <c r="AP306" s="179"/>
      <c r="AQ306" s="179"/>
      <c r="AR306" s="179"/>
      <c r="AS306" s="179"/>
      <c r="AT306" s="179"/>
      <c r="AU306" s="179"/>
      <c r="AV306" s="179"/>
      <c r="AW306" s="179"/>
      <c r="AX306" s="179"/>
      <c r="AY306" s="179"/>
      <c r="AZ306" s="179"/>
      <c r="BA306" s="179"/>
      <c r="BB306" s="179"/>
      <c r="BC306" s="179"/>
      <c r="BD306" s="179"/>
      <c r="BE306" s="179"/>
      <c r="BF306" s="179"/>
      <c r="BG306" s="179"/>
      <c r="BH306" s="179"/>
      <c r="BI306" s="179"/>
      <c r="BJ306" s="179"/>
      <c r="BK306" s="179"/>
      <c r="BL306" s="179"/>
      <c r="BM306" s="179"/>
      <c r="BN306" s="179"/>
      <c r="BO306" s="179"/>
      <c r="BP306" s="179"/>
      <c r="BQ306" s="179"/>
      <c r="BR306" s="179"/>
      <c r="BS306" s="179"/>
      <c r="BT306" s="179"/>
      <c r="BU306" s="179"/>
      <c r="BV306" s="179"/>
      <c r="BW306" s="179"/>
      <c r="BX306" s="179"/>
      <c r="BY306" s="179"/>
      <c r="BZ306" s="179"/>
      <c r="CA306" s="179"/>
      <c r="CB306" s="179"/>
      <c r="CC306" s="179"/>
      <c r="CD306" s="179"/>
      <c r="CE306" s="179"/>
      <c r="CF306" s="179"/>
      <c r="CG306" s="179"/>
      <c r="CH306" s="179"/>
      <c r="CI306" s="179"/>
      <c r="CJ306" s="179"/>
      <c r="CK306" s="179"/>
      <c r="CL306" s="179"/>
      <c r="CM306" s="179"/>
      <c r="CN306" s="179"/>
      <c r="CO306" s="179"/>
      <c r="CP306" s="179"/>
      <c r="CQ306" s="179"/>
      <c r="CR306" s="179"/>
      <c r="CS306" s="179"/>
      <c r="CT306" s="179"/>
      <c r="CU306" s="179"/>
      <c r="CV306" s="179"/>
      <c r="CW306" s="179"/>
      <c r="CX306" s="179"/>
      <c r="CY306" s="179"/>
      <c r="CZ306" s="179"/>
      <c r="DA306" s="179"/>
      <c r="DB306" s="179"/>
      <c r="DC306" s="179"/>
      <c r="DD306" s="179"/>
      <c r="DE306" s="179"/>
      <c r="DF306" s="179"/>
      <c r="DG306" s="179"/>
      <c r="DH306" s="179"/>
      <c r="DI306" s="179"/>
      <c r="DJ306" s="179"/>
      <c r="DK306" s="179"/>
      <c r="DL306" s="179"/>
      <c r="DM306" s="179"/>
      <c r="DN306" s="179"/>
      <c r="DO306" s="179"/>
      <c r="DP306" s="179"/>
      <c r="DQ306" s="179"/>
      <c r="DR306" s="179"/>
      <c r="DS306" s="179"/>
      <c r="DT306" s="179"/>
      <c r="DU306" s="179"/>
      <c r="DV306" s="179"/>
      <c r="DW306" s="179"/>
      <c r="DX306" s="179"/>
      <c r="DY306" s="179"/>
      <c r="DZ306" s="179"/>
      <c r="EA306" s="179"/>
      <c r="EB306" s="179"/>
      <c r="EC306" s="179"/>
      <c r="ED306" s="179"/>
      <c r="EE306" s="179"/>
      <c r="EF306" s="179"/>
      <c r="EG306" s="179"/>
      <c r="EH306" s="179"/>
      <c r="EI306" s="179"/>
      <c r="EJ306" s="179"/>
      <c r="EK306" s="179"/>
      <c r="EL306" s="179"/>
      <c r="EM306" s="179"/>
      <c r="EN306" s="179"/>
      <c r="EO306" s="179"/>
      <c r="EP306" s="179"/>
      <c r="EQ306" s="179"/>
      <c r="ER306" s="179"/>
      <c r="ES306" s="179"/>
      <c r="ET306" s="179"/>
      <c r="EU306" s="179"/>
      <c r="EV306" s="179"/>
      <c r="EW306" s="179"/>
      <c r="EX306" s="179"/>
      <c r="EY306" s="179"/>
      <c r="EZ306" s="179"/>
      <c r="FA306" s="179"/>
      <c r="FB306" s="179"/>
      <c r="FC306" s="179"/>
      <c r="FD306" s="179"/>
      <c r="FE306" s="179"/>
      <c r="FF306" s="179"/>
      <c r="FG306" s="179"/>
      <c r="FH306" s="179"/>
      <c r="FI306" s="179"/>
      <c r="FJ306" s="179"/>
      <c r="FK306" s="179"/>
      <c r="FL306" s="179"/>
      <c r="FM306" s="179"/>
      <c r="FN306" s="179"/>
      <c r="FO306" s="179"/>
      <c r="FP306" s="179"/>
      <c r="FQ306" s="179"/>
      <c r="FR306" s="179"/>
      <c r="FS306" s="179"/>
      <c r="FT306" s="179"/>
      <c r="FU306" s="179"/>
      <c r="FV306" s="179"/>
      <c r="FW306" s="179"/>
      <c r="FX306" s="179"/>
      <c r="FY306" s="48"/>
      <c r="FZ306" s="48"/>
      <c r="GB306" s="48"/>
      <c r="GC306" s="48"/>
      <c r="GD306" s="48"/>
      <c r="GE306" s="4"/>
      <c r="GF306" s="6"/>
      <c r="GG306" s="157"/>
      <c r="GH306" s="4"/>
      <c r="GI306" s="4"/>
      <c r="GJ306" s="4"/>
      <c r="GK306" s="4"/>
      <c r="GL306" s="4"/>
      <c r="GM306" s="4"/>
    </row>
    <row r="307" spans="1:195" x14ac:dyDescent="0.25">
      <c r="A307" s="175" t="s">
        <v>717</v>
      </c>
      <c r="B307" s="173" t="s">
        <v>718</v>
      </c>
      <c r="C307" s="179">
        <f>C299*-$GC$308</f>
        <v>-30086.680700208064</v>
      </c>
      <c r="D307" s="179">
        <f t="shared" ref="D307:BO307" si="396">D299*-$GC$308</f>
        <v>-124208.03320755437</v>
      </c>
      <c r="E307" s="179">
        <f t="shared" si="396"/>
        <v>-23946.391226086093</v>
      </c>
      <c r="F307" s="179">
        <f t="shared" si="396"/>
        <v>-63277.407264565481</v>
      </c>
      <c r="G307" s="179">
        <f t="shared" si="396"/>
        <v>-3838.9428068228872</v>
      </c>
      <c r="H307" s="179">
        <f t="shared" si="396"/>
        <v>-3603.0134744314687</v>
      </c>
      <c r="I307" s="179">
        <f t="shared" si="396"/>
        <v>-32504.891530388239</v>
      </c>
      <c r="J307" s="179">
        <f t="shared" si="396"/>
        <v>-8116.14218754577</v>
      </c>
      <c r="K307" s="179">
        <f t="shared" si="396"/>
        <v>-1285.0341822936514</v>
      </c>
      <c r="L307" s="179">
        <f t="shared" si="396"/>
        <v>-9028.1469333448476</v>
      </c>
      <c r="M307" s="179">
        <f t="shared" si="396"/>
        <v>-5445.7835634931162</v>
      </c>
      <c r="N307" s="179">
        <f t="shared" si="396"/>
        <v>-183786.68340510826</v>
      </c>
      <c r="O307" s="179">
        <f t="shared" si="396"/>
        <v>-47421.071443668523</v>
      </c>
      <c r="P307" s="179">
        <f t="shared" si="396"/>
        <v>-1295.6114163919851</v>
      </c>
      <c r="Q307" s="179">
        <f t="shared" si="396"/>
        <v>-142580.5688766953</v>
      </c>
      <c r="R307" s="179">
        <f t="shared" si="396"/>
        <v>-6970.2484923855754</v>
      </c>
      <c r="S307" s="179">
        <f t="shared" si="396"/>
        <v>-5906.2023758178902</v>
      </c>
      <c r="T307" s="179">
        <f t="shared" si="396"/>
        <v>-849.77032007834521</v>
      </c>
      <c r="U307" s="179">
        <f t="shared" si="396"/>
        <v>-390.9188493175451</v>
      </c>
      <c r="V307" s="179">
        <f t="shared" si="396"/>
        <v>-1274.8396533557002</v>
      </c>
      <c r="W307" s="179">
        <f t="shared" si="396"/>
        <v>-535.83219301310112</v>
      </c>
      <c r="X307" s="179">
        <f t="shared" si="396"/>
        <v>-340.18141217637111</v>
      </c>
      <c r="Y307" s="179">
        <f t="shared" si="396"/>
        <v>-8219.2366429540943</v>
      </c>
      <c r="Z307" s="179">
        <f t="shared" si="396"/>
        <v>-1116.9352192386264</v>
      </c>
      <c r="AA307" s="179">
        <f t="shared" si="396"/>
        <v>-103521.05180617547</v>
      </c>
      <c r="AB307" s="179">
        <f t="shared" si="396"/>
        <v>-100452.82625159538</v>
      </c>
      <c r="AC307" s="179">
        <f t="shared" si="396"/>
        <v>-3556.2010164862809</v>
      </c>
      <c r="AD307" s="179">
        <f t="shared" si="396"/>
        <v>-4320.3265309108629</v>
      </c>
      <c r="AE307" s="179">
        <f t="shared" si="396"/>
        <v>-633.29291027416514</v>
      </c>
      <c r="AF307" s="179">
        <f t="shared" si="396"/>
        <v>-1010.8549418674598</v>
      </c>
      <c r="AG307" s="179">
        <f t="shared" si="396"/>
        <v>-2600.9720446402221</v>
      </c>
      <c r="AH307" s="179">
        <f t="shared" si="396"/>
        <v>-3655.8520464792491</v>
      </c>
      <c r="AI307" s="179">
        <f t="shared" si="396"/>
        <v>-1450.0733856972192</v>
      </c>
      <c r="AJ307" s="179">
        <f t="shared" si="396"/>
        <v>-994.43374855800232</v>
      </c>
      <c r="AK307" s="179">
        <f t="shared" si="396"/>
        <v>-1143.3674842032822</v>
      </c>
      <c r="AL307" s="179">
        <f t="shared" si="396"/>
        <v>-1276.1028973481468</v>
      </c>
      <c r="AM307" s="179">
        <f t="shared" si="396"/>
        <v>-1728.5721039566558</v>
      </c>
      <c r="AN307" s="179">
        <f t="shared" si="396"/>
        <v>-1607.3109882813258</v>
      </c>
      <c r="AO307" s="179">
        <f t="shared" si="396"/>
        <v>-15757.566141149566</v>
      </c>
      <c r="AP307" s="179">
        <f t="shared" si="396"/>
        <v>-317165.05703519541</v>
      </c>
      <c r="AQ307" s="179">
        <f t="shared" si="396"/>
        <v>-1206.7075465822604</v>
      </c>
      <c r="AR307" s="179">
        <f t="shared" si="396"/>
        <v>-211152.67321921929</v>
      </c>
      <c r="AS307" s="179">
        <f t="shared" si="396"/>
        <v>-23360.519572056051</v>
      </c>
      <c r="AT307" s="179">
        <f t="shared" si="396"/>
        <v>-7627.7408436896958</v>
      </c>
      <c r="AU307" s="179">
        <f t="shared" si="396"/>
        <v>-1269.0362517604474</v>
      </c>
      <c r="AV307" s="179">
        <f t="shared" si="396"/>
        <v>-1483.1405895165706</v>
      </c>
      <c r="AW307" s="179">
        <f t="shared" si="396"/>
        <v>-1233.0435389271095</v>
      </c>
      <c r="AX307" s="179">
        <f t="shared" si="396"/>
        <v>-373.43344042954681</v>
      </c>
      <c r="AY307" s="179">
        <f t="shared" si="396"/>
        <v>-1795.5300834009254</v>
      </c>
      <c r="AZ307" s="179">
        <f t="shared" si="396"/>
        <v>-40931.198801744984</v>
      </c>
      <c r="BA307" s="179">
        <f t="shared" si="396"/>
        <v>-30313.609163262194</v>
      </c>
      <c r="BB307" s="179">
        <f t="shared" si="396"/>
        <v>-27092.061670677864</v>
      </c>
      <c r="BC307" s="179">
        <f t="shared" si="396"/>
        <v>-87479.512519610842</v>
      </c>
      <c r="BD307" s="179">
        <f t="shared" si="396"/>
        <v>-16674.236052528118</v>
      </c>
      <c r="BE307" s="179">
        <f t="shared" si="396"/>
        <v>-4883.0974941136892</v>
      </c>
      <c r="BF307" s="179">
        <f t="shared" si="396"/>
        <v>-83184.075280515899</v>
      </c>
      <c r="BG307" s="179">
        <f t="shared" si="396"/>
        <v>-3870.9884645681968</v>
      </c>
      <c r="BH307" s="179">
        <f t="shared" si="396"/>
        <v>-2342.0475370336176</v>
      </c>
      <c r="BI307" s="179">
        <f t="shared" si="396"/>
        <v>-1263.2776891225785</v>
      </c>
      <c r="BJ307" s="179">
        <f t="shared" si="396"/>
        <v>-21153.594896540963</v>
      </c>
      <c r="BK307" s="179">
        <f t="shared" si="396"/>
        <v>-85813.428035839286</v>
      </c>
      <c r="BL307" s="179">
        <f t="shared" si="396"/>
        <v>-1152.4788121516262</v>
      </c>
      <c r="BM307" s="179">
        <f t="shared" si="396"/>
        <v>-1315.4312321370742</v>
      </c>
      <c r="BN307" s="179">
        <f t="shared" si="396"/>
        <v>-11809.794295390728</v>
      </c>
      <c r="BO307" s="179">
        <f t="shared" si="396"/>
        <v>-4559.2336200111822</v>
      </c>
      <c r="BP307" s="179">
        <f t="shared" ref="BP307:EA307" si="397">BP299*-$GC$308</f>
        <v>-1142.984645925558</v>
      </c>
      <c r="BQ307" s="179">
        <f t="shared" si="397"/>
        <v>-19817.120017422527</v>
      </c>
      <c r="BR307" s="179">
        <f t="shared" si="397"/>
        <v>-15700.42634633311</v>
      </c>
      <c r="BS307" s="179">
        <f t="shared" si="397"/>
        <v>-4669.5240930740101</v>
      </c>
      <c r="BT307" s="179">
        <f t="shared" si="397"/>
        <v>-1784.1649817265907</v>
      </c>
      <c r="BU307" s="179">
        <f t="shared" si="397"/>
        <v>-1777.7973460907663</v>
      </c>
      <c r="BV307" s="179">
        <f t="shared" si="397"/>
        <v>-4499.7438148265919</v>
      </c>
      <c r="BW307" s="179">
        <f t="shared" si="397"/>
        <v>-6866.4432407440327</v>
      </c>
      <c r="BX307" s="179">
        <f t="shared" si="397"/>
        <v>-622.50086796034577</v>
      </c>
      <c r="BY307" s="179">
        <f t="shared" si="397"/>
        <v>-1976.4343266557664</v>
      </c>
      <c r="BZ307" s="179">
        <f t="shared" si="397"/>
        <v>-1081.71389621311</v>
      </c>
      <c r="CA307" s="179">
        <f t="shared" si="397"/>
        <v>-1165.8599480296919</v>
      </c>
      <c r="CB307" s="179">
        <f t="shared" si="397"/>
        <v>-269766.46197823604</v>
      </c>
      <c r="CC307" s="179">
        <f t="shared" si="397"/>
        <v>-958.46165092371882</v>
      </c>
      <c r="CD307" s="179">
        <f t="shared" si="397"/>
        <v>-364.87081496604691</v>
      </c>
      <c r="CE307" s="179">
        <f t="shared" si="397"/>
        <v>-892.86106181200898</v>
      </c>
      <c r="CF307" s="179">
        <f t="shared" si="397"/>
        <v>-700.67422445000807</v>
      </c>
      <c r="CG307" s="179">
        <f t="shared" si="397"/>
        <v>-1094.5466885293599</v>
      </c>
      <c r="CH307" s="179">
        <f t="shared" si="397"/>
        <v>-716.44085460848339</v>
      </c>
      <c r="CI307" s="179">
        <f t="shared" si="397"/>
        <v>-2536.9176782061968</v>
      </c>
      <c r="CJ307" s="179">
        <f t="shared" si="397"/>
        <v>-3661.4012191371958</v>
      </c>
      <c r="CK307" s="179">
        <f t="shared" si="397"/>
        <v>-17998.768471271938</v>
      </c>
      <c r="CL307" s="179">
        <f t="shared" si="397"/>
        <v>-4969.7664496866801</v>
      </c>
      <c r="CM307" s="179">
        <f t="shared" si="397"/>
        <v>-3220.6985385397879</v>
      </c>
      <c r="CN307" s="179">
        <f t="shared" si="397"/>
        <v>-96780.901872487186</v>
      </c>
      <c r="CO307" s="179">
        <f t="shared" si="397"/>
        <v>-50202.534071224727</v>
      </c>
      <c r="CP307" s="179">
        <f t="shared" si="397"/>
        <v>-4146.6958233125715</v>
      </c>
      <c r="CQ307" s="179">
        <f t="shared" si="397"/>
        <v>-3523.8031626360817</v>
      </c>
      <c r="CR307" s="179">
        <f t="shared" si="397"/>
        <v>-1048.3675669158838</v>
      </c>
      <c r="CS307" s="179">
        <f t="shared" si="397"/>
        <v>-1492.9605622340787</v>
      </c>
      <c r="CT307" s="179">
        <f t="shared" si="397"/>
        <v>-727.60896060669018</v>
      </c>
      <c r="CU307" s="179">
        <f t="shared" si="397"/>
        <v>-1446.5232865206137</v>
      </c>
      <c r="CV307" s="179">
        <f t="shared" si="397"/>
        <v>-325.7430448370975</v>
      </c>
      <c r="CW307" s="179">
        <f t="shared" si="397"/>
        <v>-1075.8179600769017</v>
      </c>
      <c r="CX307" s="179">
        <f t="shared" si="397"/>
        <v>-1827.5700063072666</v>
      </c>
      <c r="CY307" s="179">
        <f t="shared" si="397"/>
        <v>-347.23031718003284</v>
      </c>
      <c r="CZ307" s="179">
        <f t="shared" si="397"/>
        <v>-7049.13215941005</v>
      </c>
      <c r="DA307" s="179">
        <f t="shared" si="397"/>
        <v>-1059.2117948252146</v>
      </c>
      <c r="DB307" s="179">
        <f t="shared" si="397"/>
        <v>-1358.3771745834197</v>
      </c>
      <c r="DC307" s="179">
        <f t="shared" si="397"/>
        <v>-904.42806291750003</v>
      </c>
      <c r="DD307" s="179">
        <f t="shared" si="397"/>
        <v>-946.28016218247512</v>
      </c>
      <c r="DE307" s="179">
        <f t="shared" si="397"/>
        <v>-1641.9387194958897</v>
      </c>
      <c r="DF307" s="179">
        <f t="shared" si="397"/>
        <v>-69037.303028625931</v>
      </c>
      <c r="DG307" s="179">
        <f t="shared" si="397"/>
        <v>-593.63622897101686</v>
      </c>
      <c r="DH307" s="179">
        <f t="shared" si="397"/>
        <v>-6824.3991970663619</v>
      </c>
      <c r="DI307" s="179">
        <f t="shared" si="397"/>
        <v>-9051.9979919018497</v>
      </c>
      <c r="DJ307" s="179">
        <f t="shared" si="397"/>
        <v>-2429.2658426893286</v>
      </c>
      <c r="DK307" s="179">
        <f t="shared" si="397"/>
        <v>-1813.6898395550195</v>
      </c>
      <c r="DL307" s="179">
        <f t="shared" si="397"/>
        <v>-20342.820794278578</v>
      </c>
      <c r="DM307" s="179">
        <f t="shared" si="397"/>
        <v>-1373.1542895783562</v>
      </c>
      <c r="DN307" s="179">
        <f t="shared" si="397"/>
        <v>-5075.1338225337649</v>
      </c>
      <c r="DO307" s="179">
        <f t="shared" si="397"/>
        <v>-11504.802348022136</v>
      </c>
      <c r="DP307" s="179">
        <f t="shared" si="397"/>
        <v>-1113.688357767481</v>
      </c>
      <c r="DQ307" s="179">
        <f t="shared" si="397"/>
        <v>-2878.4005990893002</v>
      </c>
      <c r="DR307" s="179">
        <f t="shared" si="397"/>
        <v>-5324.7826382533176</v>
      </c>
      <c r="DS307" s="179">
        <f t="shared" si="397"/>
        <v>-2967.4757848462582</v>
      </c>
      <c r="DT307" s="179">
        <f t="shared" si="397"/>
        <v>-991.81861881494228</v>
      </c>
      <c r="DU307" s="179">
        <f t="shared" si="397"/>
        <v>-1558.1386656869861</v>
      </c>
      <c r="DV307" s="179">
        <f t="shared" si="397"/>
        <v>-1124.6455591262884</v>
      </c>
      <c r="DW307" s="179">
        <f t="shared" si="397"/>
        <v>-1456.3394420084194</v>
      </c>
      <c r="DX307" s="179">
        <f t="shared" si="397"/>
        <v>-1074.5738022329685</v>
      </c>
      <c r="DY307" s="179">
        <f t="shared" si="397"/>
        <v>-1552.7878882361335</v>
      </c>
      <c r="DZ307" s="179">
        <f t="shared" si="397"/>
        <v>-3105.7269617941965</v>
      </c>
      <c r="EA307" s="179">
        <f t="shared" si="397"/>
        <v>-2420.4275743854205</v>
      </c>
      <c r="EB307" s="179">
        <f t="shared" ref="EB307:FX307" si="398">EB299*-$GC$308</f>
        <v>-2182.8425716775005</v>
      </c>
      <c r="EC307" s="179">
        <f t="shared" si="398"/>
        <v>-1320.3964981700813</v>
      </c>
      <c r="ED307" s="179">
        <f t="shared" si="398"/>
        <v>-7258.142931200623</v>
      </c>
      <c r="EE307" s="179">
        <f t="shared" si="398"/>
        <v>-1034.6391179549305</v>
      </c>
      <c r="EF307" s="179">
        <f t="shared" si="398"/>
        <v>-5205.1231472539685</v>
      </c>
      <c r="EG307" s="179">
        <f t="shared" si="398"/>
        <v>-1242.3398963819386</v>
      </c>
      <c r="EH307" s="179">
        <f t="shared" si="398"/>
        <v>-1112.9224653460737</v>
      </c>
      <c r="EI307" s="179">
        <f t="shared" si="398"/>
        <v>-56479.549494197483</v>
      </c>
      <c r="EJ307" s="179">
        <f t="shared" si="398"/>
        <v>-33394.686643078006</v>
      </c>
      <c r="EK307" s="179">
        <f t="shared" si="398"/>
        <v>-2501.2350820068687</v>
      </c>
      <c r="EL307" s="179">
        <f t="shared" si="398"/>
        <v>-1735.5120901930979</v>
      </c>
      <c r="EM307" s="179">
        <f t="shared" si="398"/>
        <v>-1686.4340146763197</v>
      </c>
      <c r="EN307" s="179">
        <f t="shared" si="398"/>
        <v>-3881.3020148002338</v>
      </c>
      <c r="EO307" s="179">
        <f t="shared" si="398"/>
        <v>-1502.3854930516657</v>
      </c>
      <c r="EP307" s="179">
        <f t="shared" si="398"/>
        <v>-1694.6937262332976</v>
      </c>
      <c r="EQ307" s="179">
        <f t="shared" si="398"/>
        <v>-8994.9171222353689</v>
      </c>
      <c r="ER307" s="179">
        <f t="shared" si="398"/>
        <v>-1505.0352440967322</v>
      </c>
      <c r="ES307" s="179">
        <f t="shared" si="398"/>
        <v>-925.53455490485055</v>
      </c>
      <c r="ET307" s="179">
        <f t="shared" si="398"/>
        <v>-1340.3873625030649</v>
      </c>
      <c r="EU307" s="179">
        <f t="shared" si="398"/>
        <v>-2413.9493182390693</v>
      </c>
      <c r="EV307" s="179">
        <f t="shared" si="398"/>
        <v>-574.79460262216753</v>
      </c>
      <c r="EW307" s="179">
        <f t="shared" si="398"/>
        <v>-4086.9194168935037</v>
      </c>
      <c r="EX307" s="179">
        <f t="shared" si="398"/>
        <v>-1169.4181053485186</v>
      </c>
      <c r="EY307" s="179">
        <f t="shared" si="398"/>
        <v>-2765.3102952982872</v>
      </c>
      <c r="EZ307" s="179">
        <f t="shared" si="398"/>
        <v>-871.20529169725773</v>
      </c>
      <c r="FA307" s="179">
        <f t="shared" si="398"/>
        <v>-12283.912339218947</v>
      </c>
      <c r="FB307" s="179">
        <f t="shared" si="398"/>
        <v>-1846.5283132214154</v>
      </c>
      <c r="FC307" s="179">
        <f t="shared" si="398"/>
        <v>-7381.7467609746864</v>
      </c>
      <c r="FD307" s="179">
        <f t="shared" si="398"/>
        <v>-1571.8374510674503</v>
      </c>
      <c r="FE307" s="179">
        <f t="shared" si="398"/>
        <v>-685.8942240467569</v>
      </c>
      <c r="FF307" s="179">
        <f t="shared" si="398"/>
        <v>-1157.5835239961764</v>
      </c>
      <c r="FG307" s="179">
        <f t="shared" si="398"/>
        <v>-805.09618354891256</v>
      </c>
      <c r="FH307" s="179">
        <f t="shared" si="398"/>
        <v>-611.6791800548674</v>
      </c>
      <c r="FI307" s="179">
        <f t="shared" si="398"/>
        <v>-6426.6348892156811</v>
      </c>
      <c r="FJ307" s="179">
        <f t="shared" si="398"/>
        <v>-6682.591833521783</v>
      </c>
      <c r="FK307" s="179">
        <f t="shared" si="398"/>
        <v>-8367.4283321708699</v>
      </c>
      <c r="FL307" s="179">
        <f t="shared" si="398"/>
        <v>-24381.883382925491</v>
      </c>
      <c r="FM307" s="179">
        <f t="shared" si="398"/>
        <v>-12651.013546029895</v>
      </c>
      <c r="FN307" s="179">
        <f t="shared" si="398"/>
        <v>-74527.735784462348</v>
      </c>
      <c r="FO307" s="179">
        <f t="shared" si="398"/>
        <v>-4639.8800137703447</v>
      </c>
      <c r="FP307" s="179">
        <f t="shared" si="398"/>
        <v>-9284.702682381705</v>
      </c>
      <c r="FQ307" s="179">
        <f t="shared" si="398"/>
        <v>-3331.991604645485</v>
      </c>
      <c r="FR307" s="179">
        <f t="shared" si="398"/>
        <v>-1004.4058636031903</v>
      </c>
      <c r="FS307" s="179">
        <f t="shared" si="398"/>
        <v>-1298.886775663477</v>
      </c>
      <c r="FT307" s="179">
        <f t="shared" si="398"/>
        <v>-597.71208187975901</v>
      </c>
      <c r="FU307" s="179">
        <f t="shared" si="398"/>
        <v>-3221.9564902184802</v>
      </c>
      <c r="FV307" s="179">
        <f t="shared" si="398"/>
        <v>-2648.0524569999234</v>
      </c>
      <c r="FW307" s="179">
        <f t="shared" si="398"/>
        <v>-1088.7438697721952</v>
      </c>
      <c r="FX307" s="179">
        <f t="shared" si="398"/>
        <v>-443.38526845255592</v>
      </c>
      <c r="FY307" s="48"/>
      <c r="FZ307" s="48">
        <f>SUM(C307:FY307)</f>
        <v>-2971569.9958510748</v>
      </c>
      <c r="GA307" t="s">
        <v>730</v>
      </c>
      <c r="GB307">
        <f>GA308+FZ307</f>
        <v>4.1489251889288425E-3</v>
      </c>
      <c r="GC307" s="49" t="s">
        <v>731</v>
      </c>
      <c r="GD307" s="48"/>
      <c r="GE307" s="4"/>
      <c r="GF307" s="6"/>
      <c r="GG307" s="157"/>
      <c r="GH307" s="4"/>
      <c r="GI307" s="4"/>
      <c r="GJ307" s="4"/>
      <c r="GK307" s="4"/>
      <c r="GL307" s="4"/>
      <c r="GM307" s="4"/>
    </row>
    <row r="308" spans="1:195" x14ac:dyDescent="0.25">
      <c r="A308" s="175" t="s">
        <v>719</v>
      </c>
      <c r="B308" s="173" t="s">
        <v>720</v>
      </c>
      <c r="C308" s="179">
        <f>C299+C307</f>
        <v>71740854.271192491</v>
      </c>
      <c r="D308" s="179">
        <f t="shared" ref="D308:BO308" si="399">D299+D307</f>
        <v>296170604.47591931</v>
      </c>
      <c r="E308" s="179">
        <f t="shared" si="399"/>
        <v>57099504.607689232</v>
      </c>
      <c r="F308" s="179">
        <f t="shared" si="399"/>
        <v>150883219.66984868</v>
      </c>
      <c r="G308" s="179">
        <f t="shared" si="399"/>
        <v>9153852.4705990199</v>
      </c>
      <c r="H308" s="179">
        <f t="shared" si="399"/>
        <v>8591285.5320242569</v>
      </c>
      <c r="I308" s="179">
        <f t="shared" si="399"/>
        <v>77507010.813804239</v>
      </c>
      <c r="J308" s="179">
        <f t="shared" si="399"/>
        <v>19352715.566159878</v>
      </c>
      <c r="K308" s="179">
        <f t="shared" si="399"/>
        <v>3064128.3072742657</v>
      </c>
      <c r="L308" s="179">
        <f t="shared" si="399"/>
        <v>21527365.545496255</v>
      </c>
      <c r="M308" s="179">
        <f t="shared" si="399"/>
        <v>12985319.61414784</v>
      </c>
      <c r="N308" s="179">
        <f t="shared" si="399"/>
        <v>438234240.67715394</v>
      </c>
      <c r="O308" s="179">
        <f t="shared" si="399"/>
        <v>113074227.42052449</v>
      </c>
      <c r="P308" s="179">
        <f t="shared" si="399"/>
        <v>3089349.4281284385</v>
      </c>
      <c r="Q308" s="179">
        <f t="shared" si="399"/>
        <v>339979405.35912907</v>
      </c>
      <c r="R308" s="179">
        <f t="shared" si="399"/>
        <v>16620363.884899229</v>
      </c>
      <c r="S308" s="179">
        <f t="shared" si="399"/>
        <v>14083175.480929406</v>
      </c>
      <c r="T308" s="179">
        <f t="shared" si="399"/>
        <v>2026253.72018202</v>
      </c>
      <c r="U308" s="179">
        <f t="shared" si="399"/>
        <v>932135.135816372</v>
      </c>
      <c r="V308" s="179">
        <f t="shared" si="399"/>
        <v>3039819.7362428345</v>
      </c>
      <c r="W308" s="179">
        <f t="shared" si="399"/>
        <v>1277676.9779226773</v>
      </c>
      <c r="X308" s="179">
        <f t="shared" si="399"/>
        <v>811153.12652434735</v>
      </c>
      <c r="Y308" s="179">
        <f t="shared" si="399"/>
        <v>19598541.430944141</v>
      </c>
      <c r="Z308" s="179">
        <f t="shared" si="399"/>
        <v>2663300.9999407013</v>
      </c>
      <c r="AA308" s="179">
        <f t="shared" si="399"/>
        <v>246843072.04337248</v>
      </c>
      <c r="AB308" s="179">
        <f t="shared" si="399"/>
        <v>239526973.44892845</v>
      </c>
      <c r="AC308" s="179">
        <f t="shared" si="399"/>
        <v>8479662.5265825558</v>
      </c>
      <c r="AD308" s="179">
        <f t="shared" si="399"/>
        <v>10301698.587039528</v>
      </c>
      <c r="AE308" s="179">
        <f t="shared" si="399"/>
        <v>1510069.3506094902</v>
      </c>
      <c r="AF308" s="179">
        <f t="shared" si="399"/>
        <v>2410355.5256371866</v>
      </c>
      <c r="AG308" s="179">
        <f t="shared" si="399"/>
        <v>6201945.5810786523</v>
      </c>
      <c r="AH308" s="179">
        <f t="shared" si="399"/>
        <v>8717277.6391280331</v>
      </c>
      <c r="AI308" s="179">
        <f t="shared" si="399"/>
        <v>3457659.7027241858</v>
      </c>
      <c r="AJ308" s="179">
        <f t="shared" si="399"/>
        <v>2371199.646399078</v>
      </c>
      <c r="AK308" s="179">
        <f t="shared" si="399"/>
        <v>2726328.0014162683</v>
      </c>
      <c r="AL308" s="179">
        <f t="shared" si="399"/>
        <v>3042831.9064477859</v>
      </c>
      <c r="AM308" s="179">
        <f t="shared" si="399"/>
        <v>4121732.159252299</v>
      </c>
      <c r="AN308" s="179">
        <f t="shared" si="399"/>
        <v>3832588.3977616569</v>
      </c>
      <c r="AO308" s="179">
        <f t="shared" si="399"/>
        <v>37573478.69195389</v>
      </c>
      <c r="AP308" s="179">
        <f t="shared" si="399"/>
        <v>756271267.12316453</v>
      </c>
      <c r="AQ308" s="179">
        <f t="shared" si="399"/>
        <v>2877360.6204657694</v>
      </c>
      <c r="AR308" s="179">
        <f t="shared" si="399"/>
        <v>503487683.11580431</v>
      </c>
      <c r="AS308" s="179">
        <f t="shared" si="399"/>
        <v>55702509.925151818</v>
      </c>
      <c r="AT308" s="179">
        <f t="shared" si="399"/>
        <v>18188136.130343586</v>
      </c>
      <c r="AU308" s="179">
        <f t="shared" si="399"/>
        <v>3025981.6863671839</v>
      </c>
      <c r="AV308" s="179">
        <f t="shared" si="399"/>
        <v>3536507.5315690441</v>
      </c>
      <c r="AW308" s="179">
        <f t="shared" si="399"/>
        <v>2940158.0625540223</v>
      </c>
      <c r="AX308" s="179">
        <f t="shared" si="399"/>
        <v>890441.66409692692</v>
      </c>
      <c r="AY308" s="179">
        <f t="shared" si="399"/>
        <v>4281391.6010321835</v>
      </c>
      <c r="AZ308" s="179">
        <f t="shared" si="399"/>
        <v>97599306.405405134</v>
      </c>
      <c r="BA308" s="179">
        <f t="shared" si="399"/>
        <v>72281958.886891738</v>
      </c>
      <c r="BB308" s="179">
        <f t="shared" si="399"/>
        <v>64600268.390817195</v>
      </c>
      <c r="BC308" s="179">
        <f t="shared" si="399"/>
        <v>208592467.27542666</v>
      </c>
      <c r="BD308" s="179">
        <f t="shared" si="399"/>
        <v>39759252.629008405</v>
      </c>
      <c r="BE308" s="179">
        <f t="shared" si="399"/>
        <v>11643610.314075384</v>
      </c>
      <c r="BF308" s="179">
        <f t="shared" si="399"/>
        <v>198350116.51325589</v>
      </c>
      <c r="BG308" s="179">
        <f t="shared" si="399"/>
        <v>9230264.4512105901</v>
      </c>
      <c r="BH308" s="179">
        <f t="shared" si="399"/>
        <v>5584547.2860478135</v>
      </c>
      <c r="BI308" s="179">
        <f t="shared" si="399"/>
        <v>3012250.5537397149</v>
      </c>
      <c r="BJ308" s="179">
        <f t="shared" si="399"/>
        <v>50440159.348455206</v>
      </c>
      <c r="BK308" s="179">
        <f t="shared" si="399"/>
        <v>204619735.11049482</v>
      </c>
      <c r="BL308" s="179">
        <f t="shared" si="399"/>
        <v>2748053.7097811219</v>
      </c>
      <c r="BM308" s="179">
        <f t="shared" si="399"/>
        <v>3136609.2281448785</v>
      </c>
      <c r="BN308" s="179">
        <f t="shared" si="399"/>
        <v>28160126.401465338</v>
      </c>
      <c r="BO308" s="179">
        <f t="shared" si="399"/>
        <v>10871365.903759591</v>
      </c>
      <c r="BP308" s="179">
        <f t="shared" ref="BP308:EA308" si="400">BP299+BP307</f>
        <v>2725415.1341789244</v>
      </c>
      <c r="BQ308" s="179">
        <f t="shared" si="400"/>
        <v>47253372.128711075</v>
      </c>
      <c r="BR308" s="179">
        <f t="shared" si="400"/>
        <v>37437230.438653395</v>
      </c>
      <c r="BS308" s="179">
        <f t="shared" si="400"/>
        <v>11134350.472723573</v>
      </c>
      <c r="BT308" s="179">
        <f t="shared" si="400"/>
        <v>4254291.8318313193</v>
      </c>
      <c r="BU308" s="179">
        <f t="shared" si="400"/>
        <v>4239108.3815612942</v>
      </c>
      <c r="BV308" s="179">
        <f t="shared" si="400"/>
        <v>10729514.116023503</v>
      </c>
      <c r="BW308" s="179">
        <f t="shared" si="400"/>
        <v>16372843.146243973</v>
      </c>
      <c r="BX308" s="179">
        <f t="shared" si="400"/>
        <v>1484336.0255332247</v>
      </c>
      <c r="BY308" s="179">
        <f t="shared" si="400"/>
        <v>4712752.7432500469</v>
      </c>
      <c r="BZ308" s="179">
        <f t="shared" si="400"/>
        <v>2579316.7336937874</v>
      </c>
      <c r="CA308" s="179">
        <f t="shared" si="400"/>
        <v>2779960.6565319705</v>
      </c>
      <c r="CB308" s="179">
        <f t="shared" si="400"/>
        <v>643250634.02231634</v>
      </c>
      <c r="CC308" s="179">
        <f t="shared" si="400"/>
        <v>2285425.1789553366</v>
      </c>
      <c r="CD308" s="179">
        <f t="shared" si="400"/>
        <v>870024.32156330871</v>
      </c>
      <c r="CE308" s="179">
        <f t="shared" si="400"/>
        <v>2129002.3967128606</v>
      </c>
      <c r="CF308" s="179">
        <f t="shared" si="400"/>
        <v>1670738.2222958624</v>
      </c>
      <c r="CG308" s="179">
        <f t="shared" si="400"/>
        <v>2609916.1704553906</v>
      </c>
      <c r="CH308" s="179">
        <f t="shared" si="400"/>
        <v>1708333.3138853158</v>
      </c>
      <c r="CI308" s="179">
        <f t="shared" si="400"/>
        <v>6049209.7238544552</v>
      </c>
      <c r="CJ308" s="179">
        <f t="shared" si="400"/>
        <v>8730509.4871655814</v>
      </c>
      <c r="CK308" s="179">
        <f t="shared" si="400"/>
        <v>42917563.383770838</v>
      </c>
      <c r="CL308" s="179">
        <f t="shared" si="400"/>
        <v>11850270.030830229</v>
      </c>
      <c r="CM308" s="179">
        <f t="shared" si="400"/>
        <v>7679666.1887407117</v>
      </c>
      <c r="CN308" s="179">
        <f t="shared" si="400"/>
        <v>230771371.77916303</v>
      </c>
      <c r="CO308" s="179">
        <f t="shared" si="400"/>
        <v>119706547.78223518</v>
      </c>
      <c r="CP308" s="179">
        <f t="shared" si="400"/>
        <v>9887680.9885236863</v>
      </c>
      <c r="CQ308" s="179">
        <f t="shared" si="400"/>
        <v>8402410.7441434748</v>
      </c>
      <c r="CR308" s="179">
        <f t="shared" si="400"/>
        <v>2499803.3379015108</v>
      </c>
      <c r="CS308" s="179">
        <f t="shared" si="400"/>
        <v>3559922.9836986293</v>
      </c>
      <c r="CT308" s="179">
        <f t="shared" si="400"/>
        <v>1734963.3523693234</v>
      </c>
      <c r="CU308" s="179">
        <f t="shared" si="400"/>
        <v>3449194.5898652798</v>
      </c>
      <c r="CV308" s="179">
        <f t="shared" si="400"/>
        <v>776725.24072591122</v>
      </c>
      <c r="CW308" s="179">
        <f t="shared" si="400"/>
        <v>2565258.0377759933</v>
      </c>
      <c r="CX308" s="179">
        <f t="shared" si="400"/>
        <v>4357789.907079556</v>
      </c>
      <c r="CY308" s="179">
        <f t="shared" si="400"/>
        <v>827961.04467517463</v>
      </c>
      <c r="CZ308" s="179">
        <f t="shared" si="400"/>
        <v>16808459.797398508</v>
      </c>
      <c r="DA308" s="179">
        <f t="shared" si="400"/>
        <v>2525661.0980804698</v>
      </c>
      <c r="DB308" s="179">
        <f t="shared" si="400"/>
        <v>3239012.6347978758</v>
      </c>
      <c r="DC308" s="179">
        <f t="shared" si="400"/>
        <v>2156583.5894982121</v>
      </c>
      <c r="DD308" s="179">
        <f t="shared" si="400"/>
        <v>2256378.7574740299</v>
      </c>
      <c r="DE308" s="179">
        <f t="shared" si="400"/>
        <v>3915157.2608263311</v>
      </c>
      <c r="DF308" s="179">
        <f t="shared" si="400"/>
        <v>164617531.09968555</v>
      </c>
      <c r="DG308" s="179">
        <f t="shared" si="400"/>
        <v>1415509.095771255</v>
      </c>
      <c r="DH308" s="179">
        <f t="shared" si="400"/>
        <v>16272590.29214862</v>
      </c>
      <c r="DI308" s="179">
        <f t="shared" si="400"/>
        <v>21584237.732003015</v>
      </c>
      <c r="DJ308" s="179">
        <f t="shared" si="400"/>
        <v>5792516.9128130358</v>
      </c>
      <c r="DK308" s="179">
        <f t="shared" si="400"/>
        <v>4324693.035073136</v>
      </c>
      <c r="DL308" s="179">
        <f t="shared" si="400"/>
        <v>48506891.026275001</v>
      </c>
      <c r="DM308" s="179">
        <f t="shared" si="400"/>
        <v>3274248.2549702618</v>
      </c>
      <c r="DN308" s="179">
        <f t="shared" si="400"/>
        <v>12101515.604101753</v>
      </c>
      <c r="DO308" s="179">
        <f t="shared" si="400"/>
        <v>27432881.576152787</v>
      </c>
      <c r="DP308" s="179">
        <f t="shared" si="400"/>
        <v>2655558.9489660123</v>
      </c>
      <c r="DQ308" s="179">
        <f t="shared" si="400"/>
        <v>6863466.2617319105</v>
      </c>
      <c r="DR308" s="179">
        <f t="shared" si="400"/>
        <v>12696796.269522196</v>
      </c>
      <c r="DS308" s="179">
        <f t="shared" si="400"/>
        <v>7075863.5675113127</v>
      </c>
      <c r="DT308" s="179">
        <f t="shared" si="400"/>
        <v>2364963.9421794419</v>
      </c>
      <c r="DU308" s="179">
        <f t="shared" si="400"/>
        <v>3715338.3606250514</v>
      </c>
      <c r="DV308" s="179">
        <f t="shared" si="400"/>
        <v>2681686.0911966567</v>
      </c>
      <c r="DW308" s="179">
        <f t="shared" si="400"/>
        <v>3472600.939916688</v>
      </c>
      <c r="DX308" s="179">
        <f t="shared" si="400"/>
        <v>2562291.3779619271</v>
      </c>
      <c r="DY308" s="179">
        <f t="shared" si="400"/>
        <v>3702579.5804470652</v>
      </c>
      <c r="DZ308" s="179">
        <f t="shared" si="400"/>
        <v>7405519.6580940904</v>
      </c>
      <c r="EA308" s="179">
        <f t="shared" si="400"/>
        <v>5771442.3075842848</v>
      </c>
      <c r="EB308" s="179">
        <f t="shared" ref="EB308:FX308" si="401">EB299+EB307</f>
        <v>5204927.469137121</v>
      </c>
      <c r="EC308" s="179">
        <f t="shared" si="401"/>
        <v>3148448.767057165</v>
      </c>
      <c r="ED308" s="179">
        <f t="shared" si="401"/>
        <v>17306840.176063322</v>
      </c>
      <c r="EE308" s="179">
        <f t="shared" si="401"/>
        <v>2467068.2327534561</v>
      </c>
      <c r="EF308" s="179">
        <f t="shared" si="401"/>
        <v>12411471.537575608</v>
      </c>
      <c r="EG308" s="179">
        <f t="shared" si="401"/>
        <v>2962324.9686366599</v>
      </c>
      <c r="EH308" s="179">
        <f t="shared" si="401"/>
        <v>2653732.6997649432</v>
      </c>
      <c r="EI308" s="179">
        <f t="shared" si="401"/>
        <v>134673916.67229694</v>
      </c>
      <c r="EJ308" s="179">
        <f t="shared" si="401"/>
        <v>79628702.54001233</v>
      </c>
      <c r="EK308" s="179">
        <f t="shared" si="401"/>
        <v>5964125.5645395294</v>
      </c>
      <c r="EL308" s="179">
        <f t="shared" si="401"/>
        <v>4138280.3636286375</v>
      </c>
      <c r="EM308" s="179">
        <f t="shared" si="401"/>
        <v>4021255.0560301351</v>
      </c>
      <c r="EN308" s="179">
        <f t="shared" si="401"/>
        <v>9254856.825211158</v>
      </c>
      <c r="EO308" s="179">
        <f t="shared" si="401"/>
        <v>3582396.4693927788</v>
      </c>
      <c r="EP308" s="179">
        <f t="shared" si="401"/>
        <v>4040950.1087691081</v>
      </c>
      <c r="EQ308" s="179">
        <f t="shared" si="401"/>
        <v>21448129.984085593</v>
      </c>
      <c r="ER308" s="179">
        <f t="shared" si="401"/>
        <v>3588714.7271452122</v>
      </c>
      <c r="ES308" s="179">
        <f t="shared" si="401"/>
        <v>2206911.4332683007</v>
      </c>
      <c r="ET308" s="179">
        <f t="shared" si="401"/>
        <v>3196116.4276794232</v>
      </c>
      <c r="EU308" s="179">
        <f t="shared" si="401"/>
        <v>5755995.0857801316</v>
      </c>
      <c r="EV308" s="179">
        <f t="shared" si="401"/>
        <v>1370581.7611944061</v>
      </c>
      <c r="EW308" s="179">
        <f t="shared" si="401"/>
        <v>9745145.8081062511</v>
      </c>
      <c r="EX308" s="179">
        <f t="shared" si="401"/>
        <v>2788444.9838071349</v>
      </c>
      <c r="EY308" s="179">
        <f t="shared" si="401"/>
        <v>6593805.574180563</v>
      </c>
      <c r="EZ308" s="179">
        <f t="shared" si="401"/>
        <v>2077364.8145078528</v>
      </c>
      <c r="FA308" s="179">
        <f t="shared" si="401"/>
        <v>29290647.705179241</v>
      </c>
      <c r="FB308" s="179">
        <f t="shared" si="401"/>
        <v>4402995.4632227793</v>
      </c>
      <c r="FC308" s="179">
        <f t="shared" si="401"/>
        <v>17601570.074237864</v>
      </c>
      <c r="FD308" s="179">
        <f t="shared" si="401"/>
        <v>3748002.7337895338</v>
      </c>
      <c r="FE308" s="179">
        <f t="shared" si="401"/>
        <v>1635495.7219475114</v>
      </c>
      <c r="FF308" s="179">
        <f t="shared" si="401"/>
        <v>2760225.7533569946</v>
      </c>
      <c r="FG308" s="179">
        <f t="shared" si="401"/>
        <v>1919729.4827500316</v>
      </c>
      <c r="FH308" s="179">
        <f t="shared" si="401"/>
        <v>1458532.0113672523</v>
      </c>
      <c r="FI308" s="179">
        <f t="shared" si="401"/>
        <v>15324132.350638306</v>
      </c>
      <c r="FJ308" s="179">
        <f t="shared" si="401"/>
        <v>15934454.57342298</v>
      </c>
      <c r="FK308" s="179">
        <f t="shared" si="401"/>
        <v>19951900.396867853</v>
      </c>
      <c r="FL308" s="179">
        <f t="shared" si="401"/>
        <v>58137923.556970216</v>
      </c>
      <c r="FM308" s="179">
        <f t="shared" si="401"/>
        <v>30165990.334132686</v>
      </c>
      <c r="FN308" s="179">
        <f t="shared" si="401"/>
        <v>177709315.47254652</v>
      </c>
      <c r="FO308" s="179">
        <f t="shared" si="401"/>
        <v>11063664.989186229</v>
      </c>
      <c r="FP308" s="179">
        <f t="shared" si="401"/>
        <v>22139115.601525616</v>
      </c>
      <c r="FQ308" s="179">
        <f t="shared" si="401"/>
        <v>7945041.4129617</v>
      </c>
      <c r="FR308" s="179">
        <f t="shared" si="401"/>
        <v>2394977.8776822467</v>
      </c>
      <c r="FS308" s="179">
        <f t="shared" si="401"/>
        <v>3097159.4313163366</v>
      </c>
      <c r="FT308" s="179">
        <f t="shared" si="401"/>
        <v>1425227.8537981203</v>
      </c>
      <c r="FU308" s="179">
        <f t="shared" si="401"/>
        <v>7682665.739570546</v>
      </c>
      <c r="FV308" s="179">
        <f t="shared" si="401"/>
        <v>6314207.5163775366</v>
      </c>
      <c r="FW308" s="179">
        <f t="shared" si="401"/>
        <v>2596079.5103409695</v>
      </c>
      <c r="FX308" s="179">
        <f t="shared" si="401"/>
        <v>1057239.8546386808</v>
      </c>
      <c r="FY308" s="48"/>
      <c r="FZ308" s="48"/>
      <c r="GA308">
        <v>2971570</v>
      </c>
      <c r="GB308">
        <v>58162.84</v>
      </c>
      <c r="GC308" s="180">
        <f>GA308/FZ299+GB308/FZ299</f>
        <v>4.1920421135867292E-4</v>
      </c>
      <c r="GD308" s="48"/>
      <c r="GE308" s="4"/>
      <c r="GF308" s="6"/>
      <c r="GG308" s="157"/>
      <c r="GH308" s="4"/>
      <c r="GI308" s="4"/>
      <c r="GJ308" s="4"/>
      <c r="GK308" s="4"/>
      <c r="GL308" s="4"/>
      <c r="GM308" s="4"/>
    </row>
    <row r="309" spans="1:195" x14ac:dyDescent="0.25">
      <c r="A309" s="175" t="s">
        <v>721</v>
      </c>
      <c r="B309" s="173" t="s">
        <v>687</v>
      </c>
      <c r="C309" s="179">
        <f>C300</f>
        <v>21564202.229599997</v>
      </c>
      <c r="D309" s="179">
        <f t="shared" ref="D309:BO309" si="402">D300</f>
        <v>84330798.461999997</v>
      </c>
      <c r="E309" s="179">
        <f t="shared" si="402"/>
        <v>21629164.872975998</v>
      </c>
      <c r="F309" s="179">
        <f t="shared" si="402"/>
        <v>50196246.226470001</v>
      </c>
      <c r="G309" s="179">
        <f t="shared" si="402"/>
        <v>5418874.0171449995</v>
      </c>
      <c r="H309" s="179">
        <f t="shared" si="402"/>
        <v>2889281.6910000001</v>
      </c>
      <c r="I309" s="179">
        <f t="shared" si="402"/>
        <v>23074284.024</v>
      </c>
      <c r="J309" s="179">
        <f t="shared" si="402"/>
        <v>4002495.1740000001</v>
      </c>
      <c r="K309" s="179">
        <f t="shared" si="402"/>
        <v>1127004.9750000001</v>
      </c>
      <c r="L309" s="179">
        <f t="shared" si="402"/>
        <v>14171586.612470001</v>
      </c>
      <c r="M309" s="179">
        <f t="shared" si="402"/>
        <v>5013671.9699729998</v>
      </c>
      <c r="N309" s="179">
        <f t="shared" si="402"/>
        <v>135072788.37775201</v>
      </c>
      <c r="O309" s="179">
        <f t="shared" si="402"/>
        <v>50790609.020367004</v>
      </c>
      <c r="P309" s="179">
        <f t="shared" si="402"/>
        <v>1291660.8030000001</v>
      </c>
      <c r="Q309" s="179">
        <f t="shared" si="402"/>
        <v>83875936.15053001</v>
      </c>
      <c r="R309" s="179">
        <f t="shared" si="402"/>
        <v>1701563.1237899999</v>
      </c>
      <c r="S309" s="179">
        <f t="shared" si="402"/>
        <v>6896745.6272399994</v>
      </c>
      <c r="T309" s="179">
        <f t="shared" si="402"/>
        <v>524399.34944299993</v>
      </c>
      <c r="U309" s="179">
        <f t="shared" si="402"/>
        <v>360398.88833399996</v>
      </c>
      <c r="V309" s="179">
        <f t="shared" si="402"/>
        <v>820589.022</v>
      </c>
      <c r="W309" s="179">
        <f t="shared" si="402"/>
        <v>200296.44899999999</v>
      </c>
      <c r="X309" s="179">
        <f t="shared" si="402"/>
        <v>163147.88999200001</v>
      </c>
      <c r="Y309" s="179">
        <f t="shared" si="402"/>
        <v>1291439.40359</v>
      </c>
      <c r="Z309" s="179">
        <f t="shared" si="402"/>
        <v>456209.05024499993</v>
      </c>
      <c r="AA309" s="179">
        <f t="shared" si="402"/>
        <v>107152144.98406</v>
      </c>
      <c r="AB309" s="179">
        <f t="shared" si="402"/>
        <v>183777760.107777</v>
      </c>
      <c r="AC309" s="179">
        <f t="shared" si="402"/>
        <v>3708339.8669960001</v>
      </c>
      <c r="AD309" s="179">
        <f t="shared" si="402"/>
        <v>4141659.636926</v>
      </c>
      <c r="AE309" s="179">
        <f t="shared" si="402"/>
        <v>350807.45147600002</v>
      </c>
      <c r="AF309" s="179">
        <f t="shared" si="402"/>
        <v>576855.31027999998</v>
      </c>
      <c r="AG309" s="179">
        <f t="shared" si="402"/>
        <v>4086173.1866899999</v>
      </c>
      <c r="AH309" s="179">
        <f t="shared" si="402"/>
        <v>568563.49591800012</v>
      </c>
      <c r="AI309" s="179">
        <f t="shared" si="402"/>
        <v>244485.70199999999</v>
      </c>
      <c r="AJ309" s="179">
        <f t="shared" si="402"/>
        <v>537245.64062399999</v>
      </c>
      <c r="AK309" s="179">
        <f t="shared" si="402"/>
        <v>917881.73576000019</v>
      </c>
      <c r="AL309" s="179">
        <f t="shared" si="402"/>
        <v>1993740.588</v>
      </c>
      <c r="AM309" s="179">
        <f t="shared" si="402"/>
        <v>849068.44620900007</v>
      </c>
      <c r="AN309" s="179">
        <f t="shared" si="402"/>
        <v>2467072.8890869999</v>
      </c>
      <c r="AO309" s="179">
        <f t="shared" si="402"/>
        <v>8558611.0567680001</v>
      </c>
      <c r="AP309" s="179">
        <f t="shared" si="402"/>
        <v>540485872.47055805</v>
      </c>
      <c r="AQ309" s="179">
        <f t="shared" si="402"/>
        <v>1923917.633801</v>
      </c>
      <c r="AR309" s="179">
        <f t="shared" si="402"/>
        <v>188704842.65184</v>
      </c>
      <c r="AS309" s="179">
        <f t="shared" si="402"/>
        <v>37384219.740099996</v>
      </c>
      <c r="AT309" s="179">
        <f t="shared" si="402"/>
        <v>6677284.7267119996</v>
      </c>
      <c r="AU309" s="179">
        <f t="shared" si="402"/>
        <v>902967.99606000003</v>
      </c>
      <c r="AV309" s="179">
        <f t="shared" si="402"/>
        <v>598395.79046100006</v>
      </c>
      <c r="AW309" s="179">
        <f t="shared" si="402"/>
        <v>533561.10878000001</v>
      </c>
      <c r="AX309" s="179">
        <f t="shared" si="402"/>
        <v>321671.23484599992</v>
      </c>
      <c r="AY309" s="179">
        <f t="shared" si="402"/>
        <v>1223024.8319999999</v>
      </c>
      <c r="AZ309" s="179">
        <f t="shared" si="402"/>
        <v>11356277.355719998</v>
      </c>
      <c r="BA309" s="179">
        <f t="shared" si="402"/>
        <v>10128565.979747998</v>
      </c>
      <c r="BB309" s="179">
        <f t="shared" si="402"/>
        <v>3523585.125984</v>
      </c>
      <c r="BC309" s="179">
        <f t="shared" si="402"/>
        <v>62110392.478209004</v>
      </c>
      <c r="BD309" s="179">
        <f t="shared" si="402"/>
        <v>11275536.879000001</v>
      </c>
      <c r="BE309" s="179">
        <f t="shared" si="402"/>
        <v>3024007.724928</v>
      </c>
      <c r="BF309" s="179">
        <f t="shared" si="402"/>
        <v>50784408.228936002</v>
      </c>
      <c r="BG309" s="179">
        <f t="shared" si="402"/>
        <v>1017461.628</v>
      </c>
      <c r="BH309" s="179">
        <f t="shared" si="402"/>
        <v>1102057.45627</v>
      </c>
      <c r="BI309" s="179">
        <f t="shared" si="402"/>
        <v>310986.20343599998</v>
      </c>
      <c r="BJ309" s="179">
        <f t="shared" si="402"/>
        <v>14096801.327808</v>
      </c>
      <c r="BK309" s="179">
        <f t="shared" si="402"/>
        <v>26884128.756806999</v>
      </c>
      <c r="BL309" s="179">
        <f t="shared" si="402"/>
        <v>170474.193</v>
      </c>
      <c r="BM309" s="179">
        <f t="shared" si="402"/>
        <v>570403.66899999999</v>
      </c>
      <c r="BN309" s="179">
        <f t="shared" si="402"/>
        <v>7287222.2129999995</v>
      </c>
      <c r="BO309" s="179">
        <f t="shared" si="402"/>
        <v>2395695.7637859997</v>
      </c>
      <c r="BP309" s="179">
        <f t="shared" ref="BP309:EA309" si="403">BP300</f>
        <v>1454576.6368080003</v>
      </c>
      <c r="BQ309" s="179">
        <f t="shared" si="403"/>
        <v>25145861.220890999</v>
      </c>
      <c r="BR309" s="179">
        <f t="shared" si="403"/>
        <v>3891387.6352000004</v>
      </c>
      <c r="BS309" s="179">
        <f t="shared" si="403"/>
        <v>1573010.565399</v>
      </c>
      <c r="BT309" s="179">
        <f t="shared" si="403"/>
        <v>1576271.2839250001</v>
      </c>
      <c r="BU309" s="179">
        <f t="shared" si="403"/>
        <v>1621993.1883750001</v>
      </c>
      <c r="BV309" s="179">
        <f t="shared" si="403"/>
        <v>8248439.7810000004</v>
      </c>
      <c r="BW309" s="179">
        <f t="shared" si="403"/>
        <v>10372233.502499999</v>
      </c>
      <c r="BX309" s="179">
        <f t="shared" si="403"/>
        <v>925551.02755499992</v>
      </c>
      <c r="BY309" s="179">
        <f t="shared" si="403"/>
        <v>2325300.6390269999</v>
      </c>
      <c r="BZ309" s="179">
        <f t="shared" si="403"/>
        <v>843598.55694400007</v>
      </c>
      <c r="CA309" s="179">
        <f t="shared" si="403"/>
        <v>2460459.4264800004</v>
      </c>
      <c r="CB309" s="179">
        <f t="shared" si="403"/>
        <v>285640448.53627998</v>
      </c>
      <c r="CC309" s="179">
        <f t="shared" si="403"/>
        <v>499169.59986999998</v>
      </c>
      <c r="CD309" s="179">
        <f t="shared" si="403"/>
        <v>349714.63967999996</v>
      </c>
      <c r="CE309" s="179">
        <f t="shared" si="403"/>
        <v>923112.23399999994</v>
      </c>
      <c r="CF309" s="179">
        <f t="shared" si="403"/>
        <v>710726.96138500003</v>
      </c>
      <c r="CG309" s="179">
        <f t="shared" si="403"/>
        <v>648998.973</v>
      </c>
      <c r="CH309" s="179">
        <f t="shared" si="403"/>
        <v>443670.27172799996</v>
      </c>
      <c r="CI309" s="179">
        <f t="shared" si="403"/>
        <v>2544266.0255999998</v>
      </c>
      <c r="CJ309" s="179">
        <f t="shared" si="403"/>
        <v>6104353.9509330001</v>
      </c>
      <c r="CK309" s="179">
        <f t="shared" si="403"/>
        <v>9454385.2256000005</v>
      </c>
      <c r="CL309" s="179">
        <f t="shared" si="403"/>
        <v>1929078.0008369996</v>
      </c>
      <c r="CM309" s="179">
        <f t="shared" si="403"/>
        <v>604975.76272200001</v>
      </c>
      <c r="CN309" s="179">
        <f t="shared" si="403"/>
        <v>102924001.08</v>
      </c>
      <c r="CO309" s="179">
        <f t="shared" si="403"/>
        <v>55142208.397639997</v>
      </c>
      <c r="CP309" s="179">
        <f t="shared" si="403"/>
        <v>9191820.5143469982</v>
      </c>
      <c r="CQ309" s="179">
        <f t="shared" si="403"/>
        <v>1667928.7139369999</v>
      </c>
      <c r="CR309" s="179">
        <f t="shared" si="403"/>
        <v>171071.14247999998</v>
      </c>
      <c r="CS309" s="179">
        <f t="shared" si="403"/>
        <v>1089346.7244260001</v>
      </c>
      <c r="CT309" s="179">
        <f t="shared" si="403"/>
        <v>339691.88027999998</v>
      </c>
      <c r="CU309" s="179">
        <f t="shared" si="403"/>
        <v>349804.85046399996</v>
      </c>
      <c r="CV309" s="179">
        <f t="shared" si="403"/>
        <v>206077.22433299999</v>
      </c>
      <c r="CW309" s="179">
        <f t="shared" si="403"/>
        <v>1290194.2774069998</v>
      </c>
      <c r="CX309" s="179">
        <f t="shared" si="403"/>
        <v>1711900.0722560002</v>
      </c>
      <c r="CY309" s="179">
        <f t="shared" si="403"/>
        <v>172096.48800000001</v>
      </c>
      <c r="CZ309" s="179">
        <f t="shared" si="403"/>
        <v>5696975.6193209998</v>
      </c>
      <c r="DA309" s="179">
        <f t="shared" si="403"/>
        <v>1128547.2150000001</v>
      </c>
      <c r="DB309" s="179">
        <f t="shared" si="403"/>
        <v>656273.39399999997</v>
      </c>
      <c r="DC309" s="179">
        <f t="shared" si="403"/>
        <v>1093059.431202</v>
      </c>
      <c r="DD309" s="179">
        <f t="shared" si="403"/>
        <v>1256505.1874900002</v>
      </c>
      <c r="DE309" s="179">
        <f t="shared" si="403"/>
        <v>3242020.7038500002</v>
      </c>
      <c r="DF309" s="179">
        <f t="shared" si="403"/>
        <v>46955443.024080001</v>
      </c>
      <c r="DG309" s="179">
        <f t="shared" si="403"/>
        <v>994558.35673100001</v>
      </c>
      <c r="DH309" s="179">
        <f t="shared" si="403"/>
        <v>8513795.7825520001</v>
      </c>
      <c r="DI309" s="179">
        <f t="shared" si="403"/>
        <v>11341902.749119999</v>
      </c>
      <c r="DJ309" s="179">
        <f t="shared" si="403"/>
        <v>1243787.449581</v>
      </c>
      <c r="DK309" s="179">
        <f t="shared" si="403"/>
        <v>791037.71312799992</v>
      </c>
      <c r="DL309" s="179">
        <f t="shared" si="403"/>
        <v>12499144.006668</v>
      </c>
      <c r="DM309" s="179">
        <f t="shared" si="403"/>
        <v>750283.83539999998</v>
      </c>
      <c r="DN309" s="179">
        <f t="shared" si="403"/>
        <v>6689928.591</v>
      </c>
      <c r="DO309" s="179">
        <f t="shared" si="403"/>
        <v>7971038.2800000003</v>
      </c>
      <c r="DP309" s="179">
        <f t="shared" si="403"/>
        <v>559689.04799999995</v>
      </c>
      <c r="DQ309" s="179">
        <f t="shared" si="403"/>
        <v>6530402.1323309997</v>
      </c>
      <c r="DR309" s="179">
        <f t="shared" si="403"/>
        <v>1814346.0590580001</v>
      </c>
      <c r="DS309" s="179">
        <f t="shared" si="403"/>
        <v>976344.29580800002</v>
      </c>
      <c r="DT309" s="179">
        <f t="shared" si="403"/>
        <v>229923.65345099999</v>
      </c>
      <c r="DU309" s="179">
        <f t="shared" si="403"/>
        <v>693914.33699999994</v>
      </c>
      <c r="DV309" s="179">
        <f t="shared" si="403"/>
        <v>204866.52299999999</v>
      </c>
      <c r="DW309" s="179">
        <f t="shared" si="403"/>
        <v>414407.46618399996</v>
      </c>
      <c r="DX309" s="179">
        <f t="shared" si="403"/>
        <v>1205979.723553</v>
      </c>
      <c r="DY309" s="179">
        <f t="shared" si="403"/>
        <v>1437386.5580800001</v>
      </c>
      <c r="DZ309" s="179">
        <f t="shared" si="403"/>
        <v>2813131.0870960001</v>
      </c>
      <c r="EA309" s="179">
        <f t="shared" si="403"/>
        <v>3999406.063786</v>
      </c>
      <c r="EB309" s="179">
        <f t="shared" ref="EB309:FX309" si="404">EB300</f>
        <v>2174627.25</v>
      </c>
      <c r="EC309" s="179">
        <f t="shared" si="404"/>
        <v>926875.44293399993</v>
      </c>
      <c r="ED309" s="179">
        <f t="shared" si="404"/>
        <v>14282820.59216</v>
      </c>
      <c r="EE309" s="179">
        <f t="shared" si="404"/>
        <v>442537.31699999998</v>
      </c>
      <c r="EF309" s="179">
        <f t="shared" si="404"/>
        <v>1732188.8099449999</v>
      </c>
      <c r="EG309" s="179">
        <f t="shared" si="404"/>
        <v>652584.32444</v>
      </c>
      <c r="EH309" s="179">
        <f t="shared" si="404"/>
        <v>337023.80394900002</v>
      </c>
      <c r="EI309" s="179">
        <f t="shared" si="404"/>
        <v>29315362.509</v>
      </c>
      <c r="EJ309" s="179">
        <f t="shared" si="404"/>
        <v>20924986.607999999</v>
      </c>
      <c r="EK309" s="179">
        <f t="shared" si="404"/>
        <v>3428088.8884070003</v>
      </c>
      <c r="EL309" s="179">
        <f t="shared" si="404"/>
        <v>643918.07041200006</v>
      </c>
      <c r="EM309" s="179">
        <f t="shared" si="404"/>
        <v>1546138.779264</v>
      </c>
      <c r="EN309" s="179">
        <f t="shared" si="404"/>
        <v>1629529.6769999999</v>
      </c>
      <c r="EO309" s="179">
        <f t="shared" si="404"/>
        <v>1053133.8389999999</v>
      </c>
      <c r="EP309" s="179">
        <f t="shared" si="404"/>
        <v>2609958.975786</v>
      </c>
      <c r="EQ309" s="179">
        <f t="shared" si="404"/>
        <v>9263770.4870489985</v>
      </c>
      <c r="ER309" s="179">
        <f t="shared" si="404"/>
        <v>1871939.539572</v>
      </c>
      <c r="ES309" s="179">
        <f t="shared" si="404"/>
        <v>552490.36706800002</v>
      </c>
      <c r="ET309" s="179">
        <f t="shared" si="404"/>
        <v>630822.49199999997</v>
      </c>
      <c r="EU309" s="179">
        <f t="shared" si="404"/>
        <v>961373.04299999995</v>
      </c>
      <c r="EV309" s="179">
        <f t="shared" si="404"/>
        <v>510193.77449999994</v>
      </c>
      <c r="EW309" s="179">
        <f t="shared" si="404"/>
        <v>5140983.2677380005</v>
      </c>
      <c r="EX309" s="179">
        <f t="shared" si="404"/>
        <v>175260.84686000002</v>
      </c>
      <c r="EY309" s="179">
        <f t="shared" si="404"/>
        <v>898759.63800000004</v>
      </c>
      <c r="EZ309" s="179">
        <f t="shared" si="404"/>
        <v>583987.04994399997</v>
      </c>
      <c r="FA309" s="179">
        <f t="shared" si="404"/>
        <v>24428024.822354</v>
      </c>
      <c r="FB309" s="179">
        <f t="shared" si="404"/>
        <v>3992732.4015360009</v>
      </c>
      <c r="FC309" s="179">
        <f t="shared" si="404"/>
        <v>7060017.1851000004</v>
      </c>
      <c r="FD309" s="179">
        <f t="shared" si="404"/>
        <v>1049618.2828139998</v>
      </c>
      <c r="FE309" s="179">
        <f t="shared" si="404"/>
        <v>487072.26860099996</v>
      </c>
      <c r="FF309" s="179">
        <f t="shared" si="404"/>
        <v>524985.30000000005</v>
      </c>
      <c r="FG309" s="179">
        <f t="shared" si="404"/>
        <v>346252.58999999997</v>
      </c>
      <c r="FH309" s="179">
        <f t="shared" si="404"/>
        <v>913994.62875199993</v>
      </c>
      <c r="FI309" s="179">
        <f t="shared" si="404"/>
        <v>9999771.3389999997</v>
      </c>
      <c r="FJ309" s="179">
        <f t="shared" si="404"/>
        <v>15325789.14769</v>
      </c>
      <c r="FK309" s="179">
        <f t="shared" si="404"/>
        <v>17411957.60193</v>
      </c>
      <c r="FL309" s="179">
        <f t="shared" si="404"/>
        <v>47210859.369000003</v>
      </c>
      <c r="FM309" s="179">
        <f t="shared" si="404"/>
        <v>12360035.922696</v>
      </c>
      <c r="FN309" s="179">
        <f t="shared" si="404"/>
        <v>61093542.491999999</v>
      </c>
      <c r="FO309" s="179">
        <f t="shared" si="404"/>
        <v>10426083.439199999</v>
      </c>
      <c r="FP309" s="179">
        <f t="shared" si="404"/>
        <v>21222623.104208</v>
      </c>
      <c r="FQ309" s="179">
        <f t="shared" si="404"/>
        <v>3485559.40368</v>
      </c>
      <c r="FR309" s="179">
        <f t="shared" si="404"/>
        <v>1231519.5760049999</v>
      </c>
      <c r="FS309" s="179">
        <f t="shared" si="404"/>
        <v>2970829.2780920002</v>
      </c>
      <c r="FT309" s="179">
        <f t="shared" si="404"/>
        <v>1330482.45588</v>
      </c>
      <c r="FU309" s="179">
        <f t="shared" si="404"/>
        <v>2089481.209245</v>
      </c>
      <c r="FV309" s="179">
        <f t="shared" si="404"/>
        <v>1543913.8112320001</v>
      </c>
      <c r="FW309" s="179">
        <f t="shared" si="404"/>
        <v>397400.48357400001</v>
      </c>
      <c r="FX309" s="179">
        <f t="shared" si="404"/>
        <v>343386.55515000003</v>
      </c>
      <c r="FY309" s="48"/>
      <c r="FZ309" s="48"/>
      <c r="GB309" s="48"/>
      <c r="GC309" s="48"/>
      <c r="GD309" s="48"/>
      <c r="GE309" s="4"/>
      <c r="GF309" s="6"/>
      <c r="GG309" s="157"/>
      <c r="GH309" s="4"/>
      <c r="GI309" s="4"/>
      <c r="GJ309" s="4"/>
      <c r="GK309" s="4"/>
      <c r="GL309" s="4"/>
      <c r="GM309" s="4"/>
    </row>
    <row r="310" spans="1:195" x14ac:dyDescent="0.25">
      <c r="A310" s="175" t="s">
        <v>722</v>
      </c>
      <c r="B310" s="173" t="s">
        <v>689</v>
      </c>
      <c r="C310" s="179">
        <f>C301</f>
        <v>1566175.82</v>
      </c>
      <c r="D310" s="179">
        <f t="shared" ref="D310:BO310" si="405">D301</f>
        <v>5582763.0700000003</v>
      </c>
      <c r="E310" s="179">
        <f t="shared" si="405"/>
        <v>1600694.34</v>
      </c>
      <c r="F310" s="179">
        <f t="shared" si="405"/>
        <v>3004575.61</v>
      </c>
      <c r="G310" s="179">
        <f t="shared" si="405"/>
        <v>287984.68</v>
      </c>
      <c r="H310" s="179">
        <f t="shared" si="405"/>
        <v>223266.16</v>
      </c>
      <c r="I310" s="179">
        <f t="shared" si="405"/>
        <v>1452025.08</v>
      </c>
      <c r="J310" s="179">
        <f t="shared" si="405"/>
        <v>506300.5</v>
      </c>
      <c r="K310" s="179">
        <f t="shared" si="405"/>
        <v>119354.04</v>
      </c>
      <c r="L310" s="179">
        <f t="shared" si="405"/>
        <v>933925.58</v>
      </c>
      <c r="M310" s="179">
        <f t="shared" si="405"/>
        <v>330781.03000000003</v>
      </c>
      <c r="N310" s="179">
        <f t="shared" si="405"/>
        <v>10101071.029999999</v>
      </c>
      <c r="O310" s="179">
        <f t="shared" si="405"/>
        <v>3389254.78</v>
      </c>
      <c r="P310" s="179">
        <f t="shared" si="405"/>
        <v>75974.91</v>
      </c>
      <c r="Q310" s="179">
        <f t="shared" si="405"/>
        <v>5035821.2699999996</v>
      </c>
      <c r="R310" s="179">
        <f t="shared" si="405"/>
        <v>127684.04</v>
      </c>
      <c r="S310" s="179">
        <f t="shared" si="405"/>
        <v>575759.32999999996</v>
      </c>
      <c r="T310" s="179">
        <f t="shared" si="405"/>
        <v>68131.87</v>
      </c>
      <c r="U310" s="179">
        <f t="shared" si="405"/>
        <v>40051.4</v>
      </c>
      <c r="V310" s="179">
        <f t="shared" si="405"/>
        <v>94255.7</v>
      </c>
      <c r="W310" s="179">
        <f t="shared" si="405"/>
        <v>22526.81</v>
      </c>
      <c r="X310" s="179">
        <f t="shared" si="405"/>
        <v>19024.060000000001</v>
      </c>
      <c r="Y310" s="179">
        <f t="shared" si="405"/>
        <v>114462.77</v>
      </c>
      <c r="Z310" s="179">
        <f t="shared" si="405"/>
        <v>17778.060000000001</v>
      </c>
      <c r="AA310" s="179">
        <f t="shared" si="405"/>
        <v>5455740.75</v>
      </c>
      <c r="AB310" s="179">
        <f t="shared" si="405"/>
        <v>11331521.210000001</v>
      </c>
      <c r="AC310" s="179">
        <f t="shared" si="405"/>
        <v>372537.84</v>
      </c>
      <c r="AD310" s="179">
        <f t="shared" si="405"/>
        <v>485584.79</v>
      </c>
      <c r="AE310" s="179">
        <f t="shared" si="405"/>
        <v>37075.4</v>
      </c>
      <c r="AF310" s="179">
        <f t="shared" si="405"/>
        <v>64278.53</v>
      </c>
      <c r="AG310" s="179">
        <f t="shared" si="405"/>
        <v>353591.59</v>
      </c>
      <c r="AH310" s="179">
        <f t="shared" si="405"/>
        <v>147345.20000000001</v>
      </c>
      <c r="AI310" s="179">
        <f t="shared" si="405"/>
        <v>50339.06</v>
      </c>
      <c r="AJ310" s="179">
        <f t="shared" si="405"/>
        <v>116387.35</v>
      </c>
      <c r="AK310" s="179">
        <f t="shared" si="405"/>
        <v>8412.2199999999993</v>
      </c>
      <c r="AL310" s="179">
        <f t="shared" si="405"/>
        <v>126231.03</v>
      </c>
      <c r="AM310" s="179">
        <f t="shared" si="405"/>
        <v>78230.02</v>
      </c>
      <c r="AN310" s="179">
        <f t="shared" si="405"/>
        <v>356483.53</v>
      </c>
      <c r="AO310" s="179">
        <f t="shared" si="405"/>
        <v>1347013.97</v>
      </c>
      <c r="AP310" s="179">
        <f t="shared" si="405"/>
        <v>29216181.890000001</v>
      </c>
      <c r="AQ310" s="179">
        <f t="shared" si="405"/>
        <v>111243.11</v>
      </c>
      <c r="AR310" s="179">
        <f t="shared" si="405"/>
        <v>16420913.42</v>
      </c>
      <c r="AS310" s="179">
        <f t="shared" si="405"/>
        <v>2105124.02</v>
      </c>
      <c r="AT310" s="179">
        <f t="shared" si="405"/>
        <v>1205096.23</v>
      </c>
      <c r="AU310" s="179">
        <f t="shared" si="405"/>
        <v>145018.23000000001</v>
      </c>
      <c r="AV310" s="179">
        <f t="shared" si="405"/>
        <v>82271.59</v>
      </c>
      <c r="AW310" s="179">
        <f t="shared" si="405"/>
        <v>86860.39</v>
      </c>
      <c r="AX310" s="179">
        <f t="shared" si="405"/>
        <v>54656.49</v>
      </c>
      <c r="AY310" s="179">
        <f t="shared" si="405"/>
        <v>143506.49</v>
      </c>
      <c r="AZ310" s="179">
        <f t="shared" si="405"/>
        <v>1001052.56</v>
      </c>
      <c r="BA310" s="179">
        <f t="shared" si="405"/>
        <v>949634.79</v>
      </c>
      <c r="BB310" s="179">
        <f t="shared" si="405"/>
        <v>384513.81</v>
      </c>
      <c r="BC310" s="179">
        <f t="shared" si="405"/>
        <v>7304398.5099999998</v>
      </c>
      <c r="BD310" s="179">
        <f t="shared" si="405"/>
        <v>1343287.14</v>
      </c>
      <c r="BE310" s="179">
        <f t="shared" si="405"/>
        <v>323982.49</v>
      </c>
      <c r="BF310" s="179">
        <f t="shared" si="405"/>
        <v>5588442.04</v>
      </c>
      <c r="BG310" s="179">
        <f t="shared" si="405"/>
        <v>120478.95</v>
      </c>
      <c r="BH310" s="179">
        <f t="shared" si="405"/>
        <v>119334.84</v>
      </c>
      <c r="BI310" s="179">
        <f t="shared" si="405"/>
        <v>15980.23</v>
      </c>
      <c r="BJ310" s="179">
        <f t="shared" si="405"/>
        <v>1523309.07</v>
      </c>
      <c r="BK310" s="179">
        <f t="shared" si="405"/>
        <v>2054604.31</v>
      </c>
      <c r="BL310" s="179">
        <f t="shared" si="405"/>
        <v>13577.56</v>
      </c>
      <c r="BM310" s="179">
        <f t="shared" si="405"/>
        <v>64733.51</v>
      </c>
      <c r="BN310" s="179">
        <f t="shared" si="405"/>
        <v>1051968.3999999999</v>
      </c>
      <c r="BO310" s="179">
        <f t="shared" si="405"/>
        <v>378332.85</v>
      </c>
      <c r="BP310" s="179">
        <f t="shared" ref="BP310:EA310" si="406">BP301</f>
        <v>226298.14</v>
      </c>
      <c r="BQ310" s="179">
        <f t="shared" si="406"/>
        <v>1488888.26</v>
      </c>
      <c r="BR310" s="179">
        <f t="shared" si="406"/>
        <v>297371.87</v>
      </c>
      <c r="BS310" s="179">
        <f t="shared" si="406"/>
        <v>175155.61</v>
      </c>
      <c r="BT310" s="179">
        <f t="shared" si="406"/>
        <v>125600.51</v>
      </c>
      <c r="BU310" s="179">
        <f t="shared" si="406"/>
        <v>134910.79</v>
      </c>
      <c r="BV310" s="179">
        <f t="shared" si="406"/>
        <v>634535.35</v>
      </c>
      <c r="BW310" s="179">
        <f t="shared" si="406"/>
        <v>643842.82999999996</v>
      </c>
      <c r="BX310" s="179">
        <f t="shared" si="406"/>
        <v>52986.14</v>
      </c>
      <c r="BY310" s="179">
        <f t="shared" si="406"/>
        <v>274145.89</v>
      </c>
      <c r="BZ310" s="179">
        <f t="shared" si="406"/>
        <v>107501.18</v>
      </c>
      <c r="CA310" s="179">
        <f t="shared" si="406"/>
        <v>320667.09000000003</v>
      </c>
      <c r="CB310" s="179">
        <f t="shared" si="406"/>
        <v>21936978.27</v>
      </c>
      <c r="CC310" s="179">
        <f t="shared" si="406"/>
        <v>85192.01</v>
      </c>
      <c r="CD310" s="179">
        <f t="shared" si="406"/>
        <v>33009.620000000003</v>
      </c>
      <c r="CE310" s="179">
        <f t="shared" si="406"/>
        <v>76020.259999999995</v>
      </c>
      <c r="CF310" s="179">
        <f t="shared" si="406"/>
        <v>87593.82</v>
      </c>
      <c r="CG310" s="179">
        <f t="shared" si="406"/>
        <v>68959.820000000007</v>
      </c>
      <c r="CH310" s="179">
        <f t="shared" si="406"/>
        <v>46839.85</v>
      </c>
      <c r="CI310" s="179">
        <f t="shared" si="406"/>
        <v>1243320.31</v>
      </c>
      <c r="CJ310" s="179">
        <f t="shared" si="406"/>
        <v>315779</v>
      </c>
      <c r="CK310" s="179">
        <f t="shared" si="406"/>
        <v>1206641.6100000001</v>
      </c>
      <c r="CL310" s="179">
        <f t="shared" si="406"/>
        <v>205487.72</v>
      </c>
      <c r="CM310" s="179">
        <f t="shared" si="406"/>
        <v>65667.350000000006</v>
      </c>
      <c r="CN310" s="179">
        <f t="shared" si="406"/>
        <v>8381279.3399999999</v>
      </c>
      <c r="CO310" s="179">
        <f t="shared" si="406"/>
        <v>3468099.03</v>
      </c>
      <c r="CP310" s="179">
        <f t="shared" si="406"/>
        <v>700007.17</v>
      </c>
      <c r="CQ310" s="179">
        <f t="shared" si="406"/>
        <v>228874.73</v>
      </c>
      <c r="CR310" s="179">
        <f t="shared" si="406"/>
        <v>55224.18</v>
      </c>
      <c r="CS310" s="179">
        <f t="shared" si="406"/>
        <v>217491.73</v>
      </c>
      <c r="CT310" s="179">
        <f t="shared" si="406"/>
        <v>65444.35</v>
      </c>
      <c r="CU310" s="179">
        <f t="shared" si="406"/>
        <v>38592.769999999997</v>
      </c>
      <c r="CV310" s="179">
        <f t="shared" si="406"/>
        <v>28836.799999999999</v>
      </c>
      <c r="CW310" s="179">
        <f t="shared" si="406"/>
        <v>112138.42</v>
      </c>
      <c r="CX310" s="179">
        <f t="shared" si="406"/>
        <v>206176.62</v>
      </c>
      <c r="CY310" s="179">
        <f t="shared" si="406"/>
        <v>24191.26</v>
      </c>
      <c r="CZ310" s="179">
        <f t="shared" si="406"/>
        <v>625294.68000000005</v>
      </c>
      <c r="DA310" s="179">
        <f t="shared" si="406"/>
        <v>122087.63</v>
      </c>
      <c r="DB310" s="179">
        <f t="shared" si="406"/>
        <v>73208.92</v>
      </c>
      <c r="DC310" s="179">
        <f t="shared" si="406"/>
        <v>126729.47</v>
      </c>
      <c r="DD310" s="179">
        <f t="shared" si="406"/>
        <v>86193.25</v>
      </c>
      <c r="DE310" s="179">
        <f t="shared" si="406"/>
        <v>276596.76</v>
      </c>
      <c r="DF310" s="179">
        <f t="shared" si="406"/>
        <v>5722910.3600000003</v>
      </c>
      <c r="DG310" s="179">
        <f t="shared" si="406"/>
        <v>102223.12</v>
      </c>
      <c r="DH310" s="179">
        <f t="shared" si="406"/>
        <v>877061.34</v>
      </c>
      <c r="DI310" s="179">
        <f t="shared" si="406"/>
        <v>1026749.56</v>
      </c>
      <c r="DJ310" s="179">
        <f t="shared" si="406"/>
        <v>119671.5</v>
      </c>
      <c r="DK310" s="179">
        <f t="shared" si="406"/>
        <v>55858.93</v>
      </c>
      <c r="DL310" s="179">
        <f t="shared" si="406"/>
        <v>1677869.85</v>
      </c>
      <c r="DM310" s="179">
        <f t="shared" si="406"/>
        <v>115992.73</v>
      </c>
      <c r="DN310" s="179">
        <f t="shared" si="406"/>
        <v>724327.31</v>
      </c>
      <c r="DO310" s="179">
        <f t="shared" si="406"/>
        <v>719194.33</v>
      </c>
      <c r="DP310" s="179">
        <f t="shared" si="406"/>
        <v>46743.54</v>
      </c>
      <c r="DQ310" s="179">
        <f t="shared" si="406"/>
        <v>335942.53</v>
      </c>
      <c r="DR310" s="179">
        <f t="shared" si="406"/>
        <v>394459.88</v>
      </c>
      <c r="DS310" s="179">
        <f t="shared" si="406"/>
        <v>216576.56</v>
      </c>
      <c r="DT310" s="179">
        <f t="shared" si="406"/>
        <v>48238.74</v>
      </c>
      <c r="DU310" s="179">
        <f t="shared" si="406"/>
        <v>118623</v>
      </c>
      <c r="DV310" s="179">
        <f t="shared" si="406"/>
        <v>44906.33</v>
      </c>
      <c r="DW310" s="179">
        <f t="shared" si="406"/>
        <v>93214.42</v>
      </c>
      <c r="DX310" s="179">
        <f t="shared" si="406"/>
        <v>99712.73</v>
      </c>
      <c r="DY310" s="179">
        <f t="shared" si="406"/>
        <v>138258.01999999999</v>
      </c>
      <c r="DZ310" s="179">
        <f t="shared" si="406"/>
        <v>292870.7</v>
      </c>
      <c r="EA310" s="179">
        <f t="shared" si="406"/>
        <v>706683.06</v>
      </c>
      <c r="EB310" s="179">
        <f t="shared" ref="EB310:FX310" si="407">EB301</f>
        <v>229379.49</v>
      </c>
      <c r="EC310" s="179">
        <f t="shared" si="407"/>
        <v>95680.76</v>
      </c>
      <c r="ED310" s="179">
        <f t="shared" si="407"/>
        <v>487403.03</v>
      </c>
      <c r="EE310" s="179">
        <f t="shared" si="407"/>
        <v>69963.990000000005</v>
      </c>
      <c r="EF310" s="179">
        <f t="shared" si="407"/>
        <v>252211.1</v>
      </c>
      <c r="EG310" s="179">
        <f t="shared" si="407"/>
        <v>96433.64</v>
      </c>
      <c r="EH310" s="179">
        <f t="shared" si="407"/>
        <v>49360.71</v>
      </c>
      <c r="EI310" s="179">
        <f t="shared" si="407"/>
        <v>2307513.36</v>
      </c>
      <c r="EJ310" s="179">
        <f t="shared" si="407"/>
        <v>1989677.2</v>
      </c>
      <c r="EK310" s="179">
        <f t="shared" si="407"/>
        <v>113633.96</v>
      </c>
      <c r="EL310" s="179">
        <f t="shared" si="407"/>
        <v>80251.539999999994</v>
      </c>
      <c r="EM310" s="179">
        <f t="shared" si="407"/>
        <v>189343.97</v>
      </c>
      <c r="EN310" s="179">
        <f t="shared" si="407"/>
        <v>203906.16</v>
      </c>
      <c r="EO310" s="179">
        <f t="shared" si="407"/>
        <v>150529.21</v>
      </c>
      <c r="EP310" s="179">
        <f t="shared" si="407"/>
        <v>144496.54</v>
      </c>
      <c r="EQ310" s="179">
        <f t="shared" si="407"/>
        <v>732355.82</v>
      </c>
      <c r="ER310" s="179">
        <f t="shared" si="407"/>
        <v>118699.25</v>
      </c>
      <c r="ES310" s="179">
        <f t="shared" si="407"/>
        <v>85227.73</v>
      </c>
      <c r="ET310" s="179">
        <f t="shared" si="407"/>
        <v>96188.65</v>
      </c>
      <c r="EU310" s="179">
        <f t="shared" si="407"/>
        <v>98261.1</v>
      </c>
      <c r="EV310" s="179">
        <f t="shared" si="407"/>
        <v>39573.06</v>
      </c>
      <c r="EW310" s="179">
        <f t="shared" si="407"/>
        <v>234272.56</v>
      </c>
      <c r="EX310" s="179">
        <f t="shared" si="407"/>
        <v>11413.13</v>
      </c>
      <c r="EY310" s="179">
        <f t="shared" si="407"/>
        <v>111772.45</v>
      </c>
      <c r="EZ310" s="179">
        <f t="shared" si="407"/>
        <v>90964.15</v>
      </c>
      <c r="FA310" s="179">
        <f t="shared" si="407"/>
        <v>1488953.61</v>
      </c>
      <c r="FB310" s="179">
        <f t="shared" si="407"/>
        <v>412109.59</v>
      </c>
      <c r="FC310" s="179">
        <f t="shared" si="407"/>
        <v>747462.45</v>
      </c>
      <c r="FD310" s="179">
        <f t="shared" si="407"/>
        <v>118979.03</v>
      </c>
      <c r="FE310" s="179">
        <f t="shared" si="407"/>
        <v>59994.75</v>
      </c>
      <c r="FF310" s="179">
        <f t="shared" si="407"/>
        <v>59994.45</v>
      </c>
      <c r="FG310" s="179">
        <f t="shared" si="407"/>
        <v>39460.959999999999</v>
      </c>
      <c r="FH310" s="179">
        <f t="shared" si="407"/>
        <v>113439.77</v>
      </c>
      <c r="FI310" s="179">
        <f t="shared" si="407"/>
        <v>488582.66</v>
      </c>
      <c r="FJ310" s="179">
        <f t="shared" si="407"/>
        <v>561284.49</v>
      </c>
      <c r="FK310" s="179">
        <f t="shared" si="407"/>
        <v>881320.48</v>
      </c>
      <c r="FL310" s="179">
        <f t="shared" si="407"/>
        <v>1751515.72</v>
      </c>
      <c r="FM310" s="179">
        <f t="shared" si="407"/>
        <v>653972.36</v>
      </c>
      <c r="FN310" s="179">
        <f t="shared" si="407"/>
        <v>3351395.37</v>
      </c>
      <c r="FO310" s="179">
        <f t="shared" si="407"/>
        <v>642221.43000000005</v>
      </c>
      <c r="FP310" s="179">
        <f t="shared" si="407"/>
        <v>925777.2</v>
      </c>
      <c r="FQ310" s="179">
        <f t="shared" si="407"/>
        <v>228777.8</v>
      </c>
      <c r="FR310" s="179">
        <f t="shared" si="407"/>
        <v>81701.070000000007</v>
      </c>
      <c r="FS310" s="179">
        <f t="shared" si="407"/>
        <v>127629.04</v>
      </c>
      <c r="FT310" s="179">
        <f t="shared" si="407"/>
        <v>95343.11</v>
      </c>
      <c r="FU310" s="179">
        <f t="shared" si="407"/>
        <v>234354.21</v>
      </c>
      <c r="FV310" s="179">
        <f t="shared" si="407"/>
        <v>145549.63</v>
      </c>
      <c r="FW310" s="179">
        <f t="shared" si="407"/>
        <v>45797.05</v>
      </c>
      <c r="FX310" s="179">
        <f t="shared" si="407"/>
        <v>45115.77</v>
      </c>
      <c r="FY310" s="48"/>
      <c r="FZ310" s="48"/>
      <c r="GB310" s="48"/>
      <c r="GC310" s="48"/>
      <c r="GD310" s="48"/>
      <c r="GE310" s="4"/>
      <c r="GF310" s="6"/>
      <c r="GG310" s="157"/>
      <c r="GH310" s="4"/>
      <c r="GI310" s="4"/>
      <c r="GJ310" s="4"/>
      <c r="GK310" s="4"/>
      <c r="GL310" s="4"/>
      <c r="GM310" s="4"/>
    </row>
    <row r="311" spans="1:195" x14ac:dyDescent="0.25">
      <c r="A311" s="175" t="s">
        <v>723</v>
      </c>
      <c r="B311" s="173" t="s">
        <v>724</v>
      </c>
      <c r="C311" s="179">
        <f>C308-C309-C310</f>
        <v>48610476.221592493</v>
      </c>
      <c r="D311" s="179">
        <f t="shared" ref="D311:BO311" si="408">D308-D309-D310</f>
        <v>206257042.9439193</v>
      </c>
      <c r="E311" s="179">
        <f t="shared" si="408"/>
        <v>33869645.39471323</v>
      </c>
      <c r="F311" s="179">
        <f t="shared" si="408"/>
        <v>97682397.833378688</v>
      </c>
      <c r="G311" s="179">
        <f t="shared" si="408"/>
        <v>3446993.7734540203</v>
      </c>
      <c r="H311" s="179">
        <f t="shared" si="408"/>
        <v>5478737.6810242571</v>
      </c>
      <c r="I311" s="179">
        <f t="shared" si="408"/>
        <v>52980701.709804237</v>
      </c>
      <c r="J311" s="179">
        <f t="shared" si="408"/>
        <v>14843919.892159877</v>
      </c>
      <c r="K311" s="179">
        <f t="shared" si="408"/>
        <v>1817769.2922742656</v>
      </c>
      <c r="L311" s="179">
        <f t="shared" si="408"/>
        <v>6421853.3530262541</v>
      </c>
      <c r="M311" s="179">
        <f t="shared" si="408"/>
        <v>7640866.61417484</v>
      </c>
      <c r="N311" s="179">
        <f t="shared" si="408"/>
        <v>293060381.26940197</v>
      </c>
      <c r="O311" s="179">
        <f t="shared" si="408"/>
        <v>58894363.620157488</v>
      </c>
      <c r="P311" s="179">
        <f t="shared" si="408"/>
        <v>1721713.7151284385</v>
      </c>
      <c r="Q311" s="179">
        <f t="shared" si="408"/>
        <v>251067647.93859905</v>
      </c>
      <c r="R311" s="179">
        <f t="shared" si="408"/>
        <v>14791116.72110923</v>
      </c>
      <c r="S311" s="179">
        <f t="shared" si="408"/>
        <v>6610670.5236894069</v>
      </c>
      <c r="T311" s="179">
        <f t="shared" si="408"/>
        <v>1433722.5007390198</v>
      </c>
      <c r="U311" s="179">
        <f t="shared" si="408"/>
        <v>531684.84748237196</v>
      </c>
      <c r="V311" s="179">
        <f t="shared" si="408"/>
        <v>2124975.0142428344</v>
      </c>
      <c r="W311" s="179">
        <f t="shared" si="408"/>
        <v>1054853.7189226772</v>
      </c>
      <c r="X311" s="179">
        <f t="shared" si="408"/>
        <v>628981.17653234722</v>
      </c>
      <c r="Y311" s="179">
        <f t="shared" si="408"/>
        <v>18192639.25735414</v>
      </c>
      <c r="Z311" s="179">
        <f t="shared" si="408"/>
        <v>2189313.8896957012</v>
      </c>
      <c r="AA311" s="179">
        <f t="shared" si="408"/>
        <v>134235186.30931246</v>
      </c>
      <c r="AB311" s="179">
        <f t="shared" si="408"/>
        <v>44417692.131151445</v>
      </c>
      <c r="AC311" s="179">
        <f t="shared" si="408"/>
        <v>4398784.8195865564</v>
      </c>
      <c r="AD311" s="179">
        <f t="shared" si="408"/>
        <v>5674454.1601135284</v>
      </c>
      <c r="AE311" s="179">
        <f t="shared" si="408"/>
        <v>1122186.4991334903</v>
      </c>
      <c r="AF311" s="179">
        <f t="shared" si="408"/>
        <v>1769221.6853571867</v>
      </c>
      <c r="AG311" s="179">
        <f t="shared" si="408"/>
        <v>1762180.8043886523</v>
      </c>
      <c r="AH311" s="179">
        <f t="shared" si="408"/>
        <v>8001368.9432100328</v>
      </c>
      <c r="AI311" s="179">
        <f t="shared" si="408"/>
        <v>3162834.9407241857</v>
      </c>
      <c r="AJ311" s="179">
        <f t="shared" si="408"/>
        <v>1717566.6557750779</v>
      </c>
      <c r="AK311" s="179">
        <f t="shared" si="408"/>
        <v>1800034.0456562683</v>
      </c>
      <c r="AL311" s="179">
        <f t="shared" si="408"/>
        <v>922860.28844778589</v>
      </c>
      <c r="AM311" s="179">
        <f t="shared" si="408"/>
        <v>3194433.693043299</v>
      </c>
      <c r="AN311" s="179">
        <f t="shared" si="408"/>
        <v>1009031.9786746569</v>
      </c>
      <c r="AO311" s="179">
        <f t="shared" si="408"/>
        <v>27667853.665185891</v>
      </c>
      <c r="AP311" s="179">
        <f t="shared" si="408"/>
        <v>186569212.7626065</v>
      </c>
      <c r="AQ311" s="179">
        <f t="shared" si="408"/>
        <v>842199.87666476949</v>
      </c>
      <c r="AR311" s="179">
        <f t="shared" si="408"/>
        <v>298361927.04396433</v>
      </c>
      <c r="AS311" s="179">
        <f t="shared" si="408"/>
        <v>16213166.165051822</v>
      </c>
      <c r="AT311" s="179">
        <f t="shared" si="408"/>
        <v>10305755.173631586</v>
      </c>
      <c r="AU311" s="179">
        <f t="shared" si="408"/>
        <v>1977995.4603071841</v>
      </c>
      <c r="AV311" s="179">
        <f t="shared" si="408"/>
        <v>2855840.1511080442</v>
      </c>
      <c r="AW311" s="179">
        <f t="shared" si="408"/>
        <v>2319736.5637740223</v>
      </c>
      <c r="AX311" s="179">
        <f t="shared" si="408"/>
        <v>514113.93925092695</v>
      </c>
      <c r="AY311" s="179">
        <f t="shared" si="408"/>
        <v>2914860.2790321838</v>
      </c>
      <c r="AZ311" s="179">
        <f t="shared" si="408"/>
        <v>85241976.489685133</v>
      </c>
      <c r="BA311" s="179">
        <f t="shared" si="408"/>
        <v>61203758.117143743</v>
      </c>
      <c r="BB311" s="179">
        <f t="shared" si="408"/>
        <v>60692169.454833195</v>
      </c>
      <c r="BC311" s="179">
        <f t="shared" si="408"/>
        <v>139177676.28721768</v>
      </c>
      <c r="BD311" s="179">
        <f t="shared" si="408"/>
        <v>27140428.610008404</v>
      </c>
      <c r="BE311" s="179">
        <f t="shared" si="408"/>
        <v>8295620.099147385</v>
      </c>
      <c r="BF311" s="179">
        <f t="shared" si="408"/>
        <v>141977266.24431989</v>
      </c>
      <c r="BG311" s="179">
        <f t="shared" si="408"/>
        <v>8092323.8732105894</v>
      </c>
      <c r="BH311" s="179">
        <f t="shared" si="408"/>
        <v>4363154.9897778137</v>
      </c>
      <c r="BI311" s="179">
        <f t="shared" si="408"/>
        <v>2685284.1203037151</v>
      </c>
      <c r="BJ311" s="179">
        <f t="shared" si="408"/>
        <v>34820048.950647205</v>
      </c>
      <c r="BK311" s="179">
        <f t="shared" si="408"/>
        <v>175681002.04368782</v>
      </c>
      <c r="BL311" s="179">
        <f t="shared" si="408"/>
        <v>2564001.9567811219</v>
      </c>
      <c r="BM311" s="179">
        <f t="shared" si="408"/>
        <v>2501472.049144879</v>
      </c>
      <c r="BN311" s="179">
        <f t="shared" si="408"/>
        <v>19820935.78846534</v>
      </c>
      <c r="BO311" s="179">
        <f t="shared" si="408"/>
        <v>8097337.2899735924</v>
      </c>
      <c r="BP311" s="179">
        <f t="shared" ref="BP311:EA311" si="409">BP308-BP309-BP310</f>
        <v>1044540.3573709241</v>
      </c>
      <c r="BQ311" s="179">
        <f t="shared" si="409"/>
        <v>20618622.647820074</v>
      </c>
      <c r="BR311" s="179">
        <f t="shared" si="409"/>
        <v>33248470.933453392</v>
      </c>
      <c r="BS311" s="179">
        <f t="shared" si="409"/>
        <v>9386184.2973245736</v>
      </c>
      <c r="BT311" s="179">
        <f t="shared" si="409"/>
        <v>2552420.0379063194</v>
      </c>
      <c r="BU311" s="179">
        <f t="shared" si="409"/>
        <v>2482204.4031862943</v>
      </c>
      <c r="BV311" s="179">
        <f t="shared" si="409"/>
        <v>1846538.9850235027</v>
      </c>
      <c r="BW311" s="179">
        <f t="shared" si="409"/>
        <v>5356766.8137439732</v>
      </c>
      <c r="BX311" s="179">
        <f t="shared" si="409"/>
        <v>505798.85797822475</v>
      </c>
      <c r="BY311" s="179">
        <f t="shared" si="409"/>
        <v>2113306.2142230468</v>
      </c>
      <c r="BZ311" s="179">
        <f t="shared" si="409"/>
        <v>1628216.9967497874</v>
      </c>
      <c r="CA311" s="179">
        <f t="shared" si="409"/>
        <v>-1165.8599480299163</v>
      </c>
      <c r="CB311" s="179">
        <f t="shared" si="409"/>
        <v>335673207.21603638</v>
      </c>
      <c r="CC311" s="179">
        <f t="shared" si="409"/>
        <v>1701063.5690853365</v>
      </c>
      <c r="CD311" s="179">
        <f t="shared" si="409"/>
        <v>487300.06188330875</v>
      </c>
      <c r="CE311" s="179">
        <f t="shared" si="409"/>
        <v>1129869.9027128606</v>
      </c>
      <c r="CF311" s="179">
        <f t="shared" si="409"/>
        <v>872417.44091086229</v>
      </c>
      <c r="CG311" s="179">
        <f t="shared" si="409"/>
        <v>1891957.3774553905</v>
      </c>
      <c r="CH311" s="179">
        <f t="shared" si="409"/>
        <v>1217823.1921573158</v>
      </c>
      <c r="CI311" s="179">
        <f t="shared" si="409"/>
        <v>2261623.3882544553</v>
      </c>
      <c r="CJ311" s="179">
        <f t="shared" si="409"/>
        <v>2310376.5362325814</v>
      </c>
      <c r="CK311" s="179">
        <f t="shared" si="409"/>
        <v>32256536.548170839</v>
      </c>
      <c r="CL311" s="179">
        <f t="shared" si="409"/>
        <v>9715704.3099932279</v>
      </c>
      <c r="CM311" s="179">
        <f t="shared" si="409"/>
        <v>7009023.0760187116</v>
      </c>
      <c r="CN311" s="179">
        <f t="shared" si="409"/>
        <v>119466091.35916303</v>
      </c>
      <c r="CO311" s="179">
        <f t="shared" si="409"/>
        <v>61096240.354595177</v>
      </c>
      <c r="CP311" s="179">
        <f t="shared" si="409"/>
        <v>-4146.6958233119221</v>
      </c>
      <c r="CQ311" s="179">
        <f t="shared" si="409"/>
        <v>6505607.300206475</v>
      </c>
      <c r="CR311" s="179">
        <f t="shared" si="409"/>
        <v>2273508.0154215107</v>
      </c>
      <c r="CS311" s="179">
        <f t="shared" si="409"/>
        <v>2253084.5292726294</v>
      </c>
      <c r="CT311" s="179">
        <f t="shared" si="409"/>
        <v>1329827.1220893234</v>
      </c>
      <c r="CU311" s="179">
        <f t="shared" si="409"/>
        <v>3060796.9694012799</v>
      </c>
      <c r="CV311" s="179">
        <f t="shared" si="409"/>
        <v>541811.21639291116</v>
      </c>
      <c r="CW311" s="179">
        <f t="shared" si="409"/>
        <v>1162925.3403689936</v>
      </c>
      <c r="CX311" s="179">
        <f t="shared" si="409"/>
        <v>2439713.2148235557</v>
      </c>
      <c r="CY311" s="179">
        <f t="shared" si="409"/>
        <v>631673.29667517461</v>
      </c>
      <c r="CZ311" s="179">
        <f t="shared" si="409"/>
        <v>10486189.498077508</v>
      </c>
      <c r="DA311" s="179">
        <f t="shared" si="409"/>
        <v>1275026.2530804696</v>
      </c>
      <c r="DB311" s="179">
        <f t="shared" si="409"/>
        <v>2509530.320797876</v>
      </c>
      <c r="DC311" s="179">
        <f t="shared" si="409"/>
        <v>936794.68829621212</v>
      </c>
      <c r="DD311" s="179">
        <f t="shared" si="409"/>
        <v>913680.31998402975</v>
      </c>
      <c r="DE311" s="179">
        <f t="shared" si="409"/>
        <v>396539.79697633092</v>
      </c>
      <c r="DF311" s="179">
        <f t="shared" si="409"/>
        <v>111939177.71560554</v>
      </c>
      <c r="DG311" s="179">
        <f t="shared" si="409"/>
        <v>318727.61904025497</v>
      </c>
      <c r="DH311" s="179">
        <f t="shared" si="409"/>
        <v>6881733.1695966199</v>
      </c>
      <c r="DI311" s="179">
        <f t="shared" si="409"/>
        <v>9215585.4228830151</v>
      </c>
      <c r="DJ311" s="179">
        <f t="shared" si="409"/>
        <v>4429057.9632320357</v>
      </c>
      <c r="DK311" s="179">
        <f t="shared" si="409"/>
        <v>3477796.3919451358</v>
      </c>
      <c r="DL311" s="179">
        <f t="shared" si="409"/>
        <v>34329877.169606999</v>
      </c>
      <c r="DM311" s="179">
        <f t="shared" si="409"/>
        <v>2407971.6895702616</v>
      </c>
      <c r="DN311" s="179">
        <f t="shared" si="409"/>
        <v>4687259.7031017523</v>
      </c>
      <c r="DO311" s="179">
        <f t="shared" si="409"/>
        <v>18742648.966152787</v>
      </c>
      <c r="DP311" s="179">
        <f t="shared" si="409"/>
        <v>2049126.3609660123</v>
      </c>
      <c r="DQ311" s="179">
        <f t="shared" si="409"/>
        <v>-2878.4005990892183</v>
      </c>
      <c r="DR311" s="179">
        <f t="shared" si="409"/>
        <v>10487990.330464195</v>
      </c>
      <c r="DS311" s="179">
        <f t="shared" si="409"/>
        <v>5882942.7117033126</v>
      </c>
      <c r="DT311" s="179">
        <f t="shared" si="409"/>
        <v>2086801.5487284421</v>
      </c>
      <c r="DU311" s="179">
        <f t="shared" si="409"/>
        <v>2902801.0236250516</v>
      </c>
      <c r="DV311" s="179">
        <f t="shared" si="409"/>
        <v>2431913.2381966566</v>
      </c>
      <c r="DW311" s="179">
        <f t="shared" si="409"/>
        <v>2964979.0537326881</v>
      </c>
      <c r="DX311" s="179">
        <f t="shared" si="409"/>
        <v>1256598.9244089271</v>
      </c>
      <c r="DY311" s="179">
        <f t="shared" si="409"/>
        <v>2126935.0023670648</v>
      </c>
      <c r="DZ311" s="179">
        <f t="shared" si="409"/>
        <v>4299517.8709980901</v>
      </c>
      <c r="EA311" s="179">
        <f t="shared" si="409"/>
        <v>1065353.1837982847</v>
      </c>
      <c r="EB311" s="179">
        <f t="shared" ref="EB311:FX311" si="410">EB308-EB309-EB310</f>
        <v>2800920.7291371208</v>
      </c>
      <c r="EC311" s="179">
        <f t="shared" si="410"/>
        <v>2125892.5641231653</v>
      </c>
      <c r="ED311" s="179">
        <f t="shared" si="410"/>
        <v>2536616.5539033217</v>
      </c>
      <c r="EE311" s="179">
        <f t="shared" si="410"/>
        <v>1954566.9257534561</v>
      </c>
      <c r="EF311" s="179">
        <f t="shared" si="410"/>
        <v>10427071.627630608</v>
      </c>
      <c r="EG311" s="179">
        <f t="shared" si="410"/>
        <v>2213307.0041966597</v>
      </c>
      <c r="EH311" s="179">
        <f t="shared" si="410"/>
        <v>2267348.1858159434</v>
      </c>
      <c r="EI311" s="179">
        <f t="shared" si="410"/>
        <v>103051040.80329694</v>
      </c>
      <c r="EJ311" s="179">
        <f t="shared" si="410"/>
        <v>56714038.732012331</v>
      </c>
      <c r="EK311" s="179">
        <f t="shared" si="410"/>
        <v>2422402.7161325291</v>
      </c>
      <c r="EL311" s="179">
        <f t="shared" si="410"/>
        <v>3414110.7532166373</v>
      </c>
      <c r="EM311" s="179">
        <f t="shared" si="410"/>
        <v>2285772.3067661352</v>
      </c>
      <c r="EN311" s="179">
        <f t="shared" si="410"/>
        <v>7421420.9882111577</v>
      </c>
      <c r="EO311" s="179">
        <f t="shared" si="410"/>
        <v>2378733.4203927787</v>
      </c>
      <c r="EP311" s="179">
        <f t="shared" si="410"/>
        <v>1286494.592983108</v>
      </c>
      <c r="EQ311" s="179">
        <f t="shared" si="410"/>
        <v>11452003.677036595</v>
      </c>
      <c r="ER311" s="179">
        <f t="shared" si="410"/>
        <v>1598075.9375732122</v>
      </c>
      <c r="ES311" s="179">
        <f t="shared" si="410"/>
        <v>1569193.3362003006</v>
      </c>
      <c r="ET311" s="179">
        <f t="shared" si="410"/>
        <v>2469105.2856794233</v>
      </c>
      <c r="EU311" s="179">
        <f t="shared" si="410"/>
        <v>4696360.9427801324</v>
      </c>
      <c r="EV311" s="179">
        <f t="shared" si="410"/>
        <v>820814.9266944062</v>
      </c>
      <c r="EW311" s="179">
        <f t="shared" si="410"/>
        <v>4369889.980368251</v>
      </c>
      <c r="EX311" s="179">
        <f t="shared" si="410"/>
        <v>2601771.0069471351</v>
      </c>
      <c r="EY311" s="179">
        <f t="shared" si="410"/>
        <v>5583273.4861805625</v>
      </c>
      <c r="EZ311" s="179">
        <f t="shared" si="410"/>
        <v>1402413.614563853</v>
      </c>
      <c r="FA311" s="179">
        <f t="shared" si="410"/>
        <v>3373669.2728252402</v>
      </c>
      <c r="FB311" s="179">
        <f t="shared" si="410"/>
        <v>-1846.5283132215845</v>
      </c>
      <c r="FC311" s="179">
        <f t="shared" si="410"/>
        <v>9794090.4391378649</v>
      </c>
      <c r="FD311" s="179">
        <f t="shared" si="410"/>
        <v>2579405.4209755342</v>
      </c>
      <c r="FE311" s="179">
        <f t="shared" si="410"/>
        <v>1088428.7033465113</v>
      </c>
      <c r="FF311" s="179">
        <f t="shared" si="410"/>
        <v>2175246.0033569941</v>
      </c>
      <c r="FG311" s="179">
        <f t="shared" si="410"/>
        <v>1534015.9327500318</v>
      </c>
      <c r="FH311" s="179">
        <f t="shared" si="410"/>
        <v>431097.61261525238</v>
      </c>
      <c r="FI311" s="179">
        <f t="shared" si="410"/>
        <v>4835778.3516383059</v>
      </c>
      <c r="FJ311" s="179">
        <f t="shared" si="410"/>
        <v>47380.93573297956</v>
      </c>
      <c r="FK311" s="179">
        <f t="shared" si="410"/>
        <v>1658622.3149378528</v>
      </c>
      <c r="FL311" s="179">
        <f t="shared" si="410"/>
        <v>9175548.4679702129</v>
      </c>
      <c r="FM311" s="179">
        <f t="shared" si="410"/>
        <v>17151982.051436685</v>
      </c>
      <c r="FN311" s="179">
        <f t="shared" si="410"/>
        <v>113264377.61054651</v>
      </c>
      <c r="FO311" s="179">
        <f t="shared" si="410"/>
        <v>-4639.8800137698418</v>
      </c>
      <c r="FP311" s="179">
        <f t="shared" si="410"/>
        <v>-9284.702682384057</v>
      </c>
      <c r="FQ311" s="179">
        <f t="shared" si="410"/>
        <v>4230704.2092817007</v>
      </c>
      <c r="FR311" s="179">
        <f t="shared" si="410"/>
        <v>1081757.2316772467</v>
      </c>
      <c r="FS311" s="179">
        <f t="shared" si="410"/>
        <v>-1298.8867756635445</v>
      </c>
      <c r="FT311" s="179">
        <f t="shared" si="410"/>
        <v>-597.71208187974116</v>
      </c>
      <c r="FU311" s="179">
        <f t="shared" si="410"/>
        <v>5358830.320325546</v>
      </c>
      <c r="FV311" s="179">
        <f t="shared" si="410"/>
        <v>4624744.0751455361</v>
      </c>
      <c r="FW311" s="179">
        <f t="shared" si="410"/>
        <v>2152881.9767669695</v>
      </c>
      <c r="FX311" s="179">
        <f t="shared" si="410"/>
        <v>668737.52948868077</v>
      </c>
      <c r="FY311" s="48"/>
      <c r="FZ311" s="48"/>
      <c r="GB311" s="48"/>
      <c r="GC311" s="48"/>
      <c r="GD311" s="48"/>
      <c r="GE311" s="4"/>
      <c r="GF311" s="6"/>
      <c r="GG311" s="157"/>
      <c r="GH311" s="4"/>
      <c r="GI311" s="4"/>
      <c r="GJ311" s="4"/>
      <c r="GK311" s="4"/>
      <c r="GL311" s="4"/>
      <c r="GM311" s="4"/>
    </row>
    <row r="312" spans="1:195" x14ac:dyDescent="0.25">
      <c r="A312" s="176"/>
      <c r="B312" s="177" t="s">
        <v>725</v>
      </c>
      <c r="C312" s="153"/>
      <c r="D312" s="153"/>
      <c r="E312" s="153"/>
      <c r="F312" s="153"/>
      <c r="G312" s="153"/>
      <c r="H312" s="153"/>
      <c r="I312" s="153"/>
      <c r="J312" s="153"/>
      <c r="K312" s="153"/>
      <c r="L312" s="153"/>
      <c r="M312" s="153"/>
      <c r="N312" s="153"/>
      <c r="O312" s="153"/>
      <c r="P312" s="153"/>
      <c r="Q312" s="153"/>
      <c r="R312" s="153"/>
      <c r="S312" s="153"/>
      <c r="T312" s="153"/>
      <c r="U312" s="153"/>
      <c r="V312" s="153"/>
      <c r="W312" s="153"/>
      <c r="X312" s="153"/>
      <c r="Y312" s="153"/>
      <c r="Z312" s="153"/>
      <c r="AA312" s="153"/>
      <c r="AB312" s="153"/>
      <c r="AC312" s="153"/>
      <c r="AD312" s="153"/>
      <c r="AE312" s="153"/>
      <c r="AF312" s="153"/>
      <c r="AG312" s="153"/>
      <c r="AH312" s="153"/>
      <c r="AI312" s="153"/>
      <c r="AJ312" s="153"/>
      <c r="AK312" s="153"/>
      <c r="AL312" s="153"/>
      <c r="AM312" s="153"/>
      <c r="AN312" s="153"/>
      <c r="AO312" s="153"/>
      <c r="AP312" s="153"/>
      <c r="AQ312" s="153"/>
      <c r="AR312" s="153"/>
      <c r="AS312" s="153"/>
      <c r="AT312" s="153"/>
      <c r="AU312" s="153"/>
      <c r="AV312" s="153"/>
      <c r="AW312" s="153"/>
      <c r="AX312" s="153"/>
      <c r="AY312" s="153"/>
      <c r="AZ312" s="153"/>
      <c r="BA312" s="153"/>
      <c r="BB312" s="153"/>
      <c r="BC312" s="153"/>
      <c r="BD312" s="153"/>
      <c r="BE312" s="153"/>
      <c r="BF312" s="153"/>
      <c r="BG312" s="153"/>
      <c r="BH312" s="153"/>
      <c r="BI312" s="153"/>
      <c r="BJ312" s="153"/>
      <c r="BK312" s="153"/>
      <c r="BL312" s="153"/>
      <c r="BM312" s="153"/>
      <c r="BN312" s="153"/>
      <c r="BO312" s="153"/>
      <c r="BP312" s="153"/>
      <c r="BQ312" s="153"/>
      <c r="BR312" s="153"/>
      <c r="BS312" s="153"/>
      <c r="BT312" s="153"/>
      <c r="BU312" s="153"/>
      <c r="BV312" s="153"/>
      <c r="BW312" s="153"/>
      <c r="BX312" s="153"/>
      <c r="BY312" s="153"/>
      <c r="BZ312" s="153"/>
      <c r="CA312" s="153"/>
      <c r="CB312" s="153"/>
      <c r="CC312" s="153"/>
      <c r="CD312" s="153"/>
      <c r="CE312" s="153"/>
      <c r="CF312" s="153"/>
      <c r="CG312" s="153"/>
      <c r="CH312" s="153"/>
      <c r="CI312" s="153"/>
      <c r="CJ312" s="153"/>
      <c r="CK312" s="153"/>
      <c r="CL312" s="153"/>
      <c r="CM312" s="153"/>
      <c r="CN312" s="153"/>
      <c r="CO312" s="153"/>
      <c r="CP312" s="153"/>
      <c r="CQ312" s="153"/>
      <c r="CR312" s="153"/>
      <c r="CS312" s="153"/>
      <c r="CT312" s="153"/>
      <c r="CU312" s="153"/>
      <c r="CV312" s="153"/>
      <c r="CW312" s="153"/>
      <c r="CX312" s="153"/>
      <c r="CY312" s="153"/>
      <c r="CZ312" s="153"/>
      <c r="DA312" s="153"/>
      <c r="DB312" s="153"/>
      <c r="DC312" s="153"/>
      <c r="DD312" s="153"/>
      <c r="DE312" s="153"/>
      <c r="DF312" s="153"/>
      <c r="DG312" s="153"/>
      <c r="DH312" s="153"/>
      <c r="DI312" s="153"/>
      <c r="DJ312" s="153"/>
      <c r="DK312" s="153"/>
      <c r="DL312" s="153"/>
      <c r="DM312" s="153"/>
      <c r="DN312" s="153"/>
      <c r="DO312" s="153"/>
      <c r="DP312" s="153"/>
      <c r="DQ312" s="153"/>
      <c r="DR312" s="153"/>
      <c r="DS312" s="153"/>
      <c r="DT312" s="153"/>
      <c r="DU312" s="153"/>
      <c r="DV312" s="153"/>
      <c r="DW312" s="153"/>
      <c r="DX312" s="153"/>
      <c r="DY312" s="153"/>
      <c r="DZ312" s="153"/>
      <c r="EA312" s="153"/>
      <c r="EB312" s="153"/>
      <c r="EC312" s="153"/>
      <c r="ED312" s="153"/>
      <c r="EE312" s="153"/>
      <c r="EF312" s="153"/>
      <c r="EG312" s="153"/>
      <c r="EH312" s="153"/>
      <c r="EI312" s="153"/>
      <c r="EJ312" s="153"/>
      <c r="EK312" s="153"/>
      <c r="EL312" s="153"/>
      <c r="EM312" s="153"/>
      <c r="EN312" s="153"/>
      <c r="EO312" s="153"/>
      <c r="EP312" s="153"/>
      <c r="EQ312" s="153"/>
      <c r="ER312" s="153"/>
      <c r="ES312" s="153"/>
      <c r="ET312" s="153"/>
      <c r="EU312" s="153"/>
      <c r="EV312" s="153"/>
      <c r="EW312" s="153"/>
      <c r="EX312" s="153"/>
      <c r="EY312" s="153"/>
      <c r="EZ312" s="153"/>
      <c r="FA312" s="153"/>
      <c r="FB312" s="153"/>
      <c r="FC312" s="153"/>
      <c r="FD312" s="153"/>
      <c r="FE312" s="153"/>
      <c r="FF312" s="153"/>
      <c r="FG312" s="153"/>
      <c r="FH312" s="153"/>
      <c r="FI312" s="153"/>
      <c r="FJ312" s="153"/>
      <c r="FK312" s="153"/>
      <c r="FL312" s="153"/>
      <c r="FM312" s="153"/>
      <c r="FN312" s="153"/>
      <c r="FO312" s="153"/>
      <c r="FP312" s="153"/>
      <c r="FQ312" s="153"/>
      <c r="FR312" s="153"/>
      <c r="FS312" s="153"/>
      <c r="FT312" s="153"/>
      <c r="FU312" s="153"/>
      <c r="FV312" s="153"/>
      <c r="FW312" s="153"/>
      <c r="FX312" s="153"/>
      <c r="FY312" s="48"/>
      <c r="FZ312" s="48"/>
      <c r="GB312" s="48"/>
      <c r="GC312" s="48"/>
      <c r="GD312" s="48"/>
      <c r="GE312" s="4"/>
      <c r="GF312" s="6"/>
      <c r="GG312" s="157"/>
      <c r="GH312" s="4"/>
      <c r="GI312" s="4"/>
      <c r="GJ312" s="4"/>
      <c r="GK312" s="4"/>
      <c r="GL312" s="4"/>
      <c r="GM312" s="4"/>
    </row>
    <row r="313" spans="1:195" x14ac:dyDescent="0.25">
      <c r="A313" s="176"/>
      <c r="B313" s="177"/>
      <c r="C313" s="153"/>
      <c r="D313" s="153"/>
      <c r="E313" s="153"/>
      <c r="F313" s="153"/>
      <c r="G313" s="153"/>
      <c r="H313" s="153"/>
      <c r="I313" s="153"/>
      <c r="J313" s="153"/>
      <c r="K313" s="153"/>
      <c r="L313" s="153"/>
      <c r="M313" s="153"/>
      <c r="N313" s="153"/>
      <c r="O313" s="153"/>
      <c r="P313" s="153"/>
      <c r="Q313" s="153"/>
      <c r="R313" s="153"/>
      <c r="S313" s="153"/>
      <c r="T313" s="153"/>
      <c r="U313" s="153"/>
      <c r="V313" s="153"/>
      <c r="W313" s="153"/>
      <c r="X313" s="153"/>
      <c r="Y313" s="153"/>
      <c r="Z313" s="153"/>
      <c r="AA313" s="153"/>
      <c r="AB313" s="153"/>
      <c r="AC313" s="153"/>
      <c r="AD313" s="153"/>
      <c r="AE313" s="153"/>
      <c r="AF313" s="153"/>
      <c r="AG313" s="153"/>
      <c r="AH313" s="153"/>
      <c r="AI313" s="153"/>
      <c r="AJ313" s="153"/>
      <c r="AK313" s="153"/>
      <c r="AL313" s="153"/>
      <c r="AM313" s="153"/>
      <c r="AN313" s="153"/>
      <c r="AO313" s="153"/>
      <c r="AP313" s="153"/>
      <c r="AQ313" s="153"/>
      <c r="AR313" s="153"/>
      <c r="AS313" s="153"/>
      <c r="AT313" s="153"/>
      <c r="AU313" s="153"/>
      <c r="AV313" s="153"/>
      <c r="AW313" s="153"/>
      <c r="AX313" s="153"/>
      <c r="AY313" s="153"/>
      <c r="AZ313" s="153"/>
      <c r="BA313" s="153"/>
      <c r="BB313" s="153"/>
      <c r="BC313" s="153"/>
      <c r="BD313" s="153"/>
      <c r="BE313" s="153"/>
      <c r="BF313" s="153"/>
      <c r="BG313" s="153"/>
      <c r="BH313" s="153"/>
      <c r="BI313" s="153"/>
      <c r="BJ313" s="153"/>
      <c r="BK313" s="153"/>
      <c r="BL313" s="153"/>
      <c r="BM313" s="153"/>
      <c r="BN313" s="153"/>
      <c r="BO313" s="153"/>
      <c r="BP313" s="153"/>
      <c r="BQ313" s="153"/>
      <c r="BR313" s="153"/>
      <c r="BS313" s="153"/>
      <c r="BT313" s="153"/>
      <c r="BU313" s="153"/>
      <c r="BV313" s="153"/>
      <c r="BW313" s="153"/>
      <c r="BX313" s="153"/>
      <c r="BY313" s="153"/>
      <c r="BZ313" s="153"/>
      <c r="CA313" s="153"/>
      <c r="CB313" s="153"/>
      <c r="CC313" s="153"/>
      <c r="CD313" s="153"/>
      <c r="CE313" s="153"/>
      <c r="CF313" s="153"/>
      <c r="CG313" s="153"/>
      <c r="CH313" s="153"/>
      <c r="CI313" s="153"/>
      <c r="CJ313" s="153"/>
      <c r="CK313" s="153"/>
      <c r="CL313" s="153"/>
      <c r="CM313" s="153"/>
      <c r="CN313" s="153"/>
      <c r="CO313" s="153"/>
      <c r="CP313" s="153"/>
      <c r="CQ313" s="153"/>
      <c r="CR313" s="153"/>
      <c r="CS313" s="153"/>
      <c r="CT313" s="153"/>
      <c r="CU313" s="153"/>
      <c r="CV313" s="153"/>
      <c r="CW313" s="153"/>
      <c r="CX313" s="153"/>
      <c r="CY313" s="153"/>
      <c r="CZ313" s="153"/>
      <c r="DA313" s="153"/>
      <c r="DB313" s="153"/>
      <c r="DC313" s="153"/>
      <c r="DD313" s="153"/>
      <c r="DE313" s="153"/>
      <c r="DF313" s="153"/>
      <c r="DG313" s="153"/>
      <c r="DH313" s="153"/>
      <c r="DI313" s="153"/>
      <c r="DJ313" s="153"/>
      <c r="DK313" s="153"/>
      <c r="DL313" s="153"/>
      <c r="DM313" s="153"/>
      <c r="DN313" s="153"/>
      <c r="DO313" s="153"/>
      <c r="DP313" s="153"/>
      <c r="DQ313" s="153"/>
      <c r="DR313" s="153"/>
      <c r="DS313" s="153"/>
      <c r="DT313" s="153"/>
      <c r="DU313" s="153"/>
      <c r="DV313" s="153"/>
      <c r="DW313" s="153"/>
      <c r="DX313" s="153"/>
      <c r="DY313" s="153"/>
      <c r="DZ313" s="153"/>
      <c r="EA313" s="153"/>
      <c r="EB313" s="153"/>
      <c r="EC313" s="153"/>
      <c r="ED313" s="153"/>
      <c r="EE313" s="153"/>
      <c r="EF313" s="153"/>
      <c r="EG313" s="153"/>
      <c r="EH313" s="153"/>
      <c r="EI313" s="153"/>
      <c r="EJ313" s="153"/>
      <c r="EK313" s="153"/>
      <c r="EL313" s="153"/>
      <c r="EM313" s="153"/>
      <c r="EN313" s="153"/>
      <c r="EO313" s="153"/>
      <c r="EP313" s="153"/>
      <c r="EQ313" s="153"/>
      <c r="ER313" s="153"/>
      <c r="ES313" s="153"/>
      <c r="ET313" s="153"/>
      <c r="EU313" s="153"/>
      <c r="EV313" s="153"/>
      <c r="EW313" s="153"/>
      <c r="EX313" s="153"/>
      <c r="EY313" s="153"/>
      <c r="EZ313" s="153"/>
      <c r="FA313" s="153"/>
      <c r="FB313" s="153"/>
      <c r="FC313" s="153"/>
      <c r="FD313" s="153"/>
      <c r="FE313" s="153"/>
      <c r="FF313" s="153"/>
      <c r="FG313" s="153"/>
      <c r="FH313" s="153"/>
      <c r="FI313" s="153"/>
      <c r="FJ313" s="153"/>
      <c r="FK313" s="153"/>
      <c r="FL313" s="153"/>
      <c r="FM313" s="153"/>
      <c r="FN313" s="153"/>
      <c r="FO313" s="153"/>
      <c r="FP313" s="153"/>
      <c r="FQ313" s="153"/>
      <c r="FR313" s="153"/>
      <c r="FS313" s="153"/>
      <c r="FT313" s="153"/>
      <c r="FU313" s="153"/>
      <c r="FV313" s="153"/>
      <c r="FW313" s="153"/>
      <c r="FX313" s="153"/>
      <c r="FY313" s="48"/>
      <c r="FZ313" s="48"/>
      <c r="GB313" s="48"/>
      <c r="GC313" s="48"/>
      <c r="GD313" s="48"/>
      <c r="GE313" s="4"/>
      <c r="GF313" s="6"/>
      <c r="GG313" s="157"/>
      <c r="GH313" s="4"/>
      <c r="GI313" s="4"/>
      <c r="GJ313" s="4"/>
      <c r="GK313" s="4"/>
      <c r="GL313" s="4"/>
      <c r="GM313" s="4"/>
    </row>
    <row r="314" spans="1:195" x14ac:dyDescent="0.25">
      <c r="A314" s="175" t="s">
        <v>726</v>
      </c>
      <c r="B314" s="178" t="s">
        <v>727</v>
      </c>
      <c r="C314" s="179">
        <f t="shared" ref="C314:BN314" si="411">C294+(C307/C103)</f>
        <v>8255.6796737923487</v>
      </c>
      <c r="D314" s="179">
        <f t="shared" si="411"/>
        <v>7878.7685974730148</v>
      </c>
      <c r="E314" s="179">
        <f t="shared" si="411"/>
        <v>8552.9369806833929</v>
      </c>
      <c r="F314" s="179">
        <f t="shared" si="411"/>
        <v>7780.6827089624512</v>
      </c>
      <c r="G314" s="179">
        <f t="shared" si="411"/>
        <v>8337.7636950757533</v>
      </c>
      <c r="H314" s="179">
        <f t="shared" si="411"/>
        <v>8219.8934594658203</v>
      </c>
      <c r="I314" s="179">
        <f t="shared" si="411"/>
        <v>8550.1344912524637</v>
      </c>
      <c r="J314" s="179">
        <f t="shared" si="411"/>
        <v>7852.8067793923537</v>
      </c>
      <c r="K314" s="179">
        <f t="shared" si="411"/>
        <v>10762.65635692907</v>
      </c>
      <c r="L314" s="179">
        <f t="shared" si="411"/>
        <v>8373.8783321275241</v>
      </c>
      <c r="M314" s="179">
        <f t="shared" si="411"/>
        <v>9852.2881460064546</v>
      </c>
      <c r="N314" s="179">
        <f t="shared" si="411"/>
        <v>7989.4909769286051</v>
      </c>
      <c r="O314" s="179">
        <f t="shared" si="411"/>
        <v>7722.2814309314153</v>
      </c>
      <c r="P314" s="179">
        <f t="shared" si="411"/>
        <v>12115.09917091611</v>
      </c>
      <c r="Q314" s="179">
        <f t="shared" si="411"/>
        <v>8700.8267584369405</v>
      </c>
      <c r="R314" s="179">
        <f t="shared" si="411"/>
        <v>9189.2398276462191</v>
      </c>
      <c r="S314" s="179">
        <f t="shared" si="411"/>
        <v>8133.4095586235026</v>
      </c>
      <c r="T314" s="179">
        <f t="shared" si="411"/>
        <v>13897.491671330052</v>
      </c>
      <c r="U314" s="179">
        <f t="shared" si="411"/>
        <v>16497.971082312964</v>
      </c>
      <c r="V314" s="179">
        <f t="shared" si="411"/>
        <v>10464.091567458328</v>
      </c>
      <c r="W314" s="179">
        <f t="shared" si="411"/>
        <v>15684.715371864871</v>
      </c>
      <c r="X314" s="179">
        <f t="shared" si="411"/>
        <v>16223.066371756473</v>
      </c>
      <c r="Y314" s="179">
        <f t="shared" si="411"/>
        <v>9975.944258864225</v>
      </c>
      <c r="Z314" s="179">
        <f t="shared" si="411"/>
        <v>11235.095133870098</v>
      </c>
      <c r="AA314" s="179">
        <f t="shared" si="411"/>
        <v>7831.9454421573355</v>
      </c>
      <c r="AB314" s="179">
        <f t="shared" si="411"/>
        <v>7947.9674244095058</v>
      </c>
      <c r="AC314" s="179">
        <f t="shared" si="411"/>
        <v>8061.2792594196344</v>
      </c>
      <c r="AD314" s="179">
        <f t="shared" si="411"/>
        <v>7927.6213683030073</v>
      </c>
      <c r="AE314" s="179">
        <f t="shared" si="411"/>
        <v>14761.739563129628</v>
      </c>
      <c r="AF314" s="179">
        <f t="shared" si="411"/>
        <v>12924.159866263446</v>
      </c>
      <c r="AG314" s="179">
        <f t="shared" si="411"/>
        <v>8674.0522768606443</v>
      </c>
      <c r="AH314" s="179">
        <f t="shared" si="411"/>
        <v>7881.8045279869084</v>
      </c>
      <c r="AI314" s="179">
        <f t="shared" si="411"/>
        <v>9734.3975861889157</v>
      </c>
      <c r="AJ314" s="179">
        <f t="shared" si="411"/>
        <v>13786.048408438615</v>
      </c>
      <c r="AK314" s="179">
        <f t="shared" si="411"/>
        <v>12364.294659935586</v>
      </c>
      <c r="AL314" s="179">
        <f t="shared" si="411"/>
        <v>11170.45533444439</v>
      </c>
      <c r="AM314" s="179">
        <f t="shared" si="411"/>
        <v>8999.4158251005319</v>
      </c>
      <c r="AN314" s="179">
        <f t="shared" si="411"/>
        <v>9814.5639667393571</v>
      </c>
      <c r="AO314" s="179">
        <f t="shared" si="411"/>
        <v>7828.566900128938</v>
      </c>
      <c r="AP314" s="179">
        <f t="shared" si="411"/>
        <v>8295.7823739820888</v>
      </c>
      <c r="AQ314" s="179">
        <f t="shared" si="411"/>
        <v>12407.766431450702</v>
      </c>
      <c r="AR314" s="179">
        <f t="shared" si="411"/>
        <v>7748.1841988038614</v>
      </c>
      <c r="AS314" s="179">
        <f t="shared" si="411"/>
        <v>8322.8256163819533</v>
      </c>
      <c r="AT314" s="179">
        <f t="shared" si="411"/>
        <v>7921.4881025852765</v>
      </c>
      <c r="AU314" s="179">
        <f t="shared" si="411"/>
        <v>12157.421421246443</v>
      </c>
      <c r="AV314" s="179">
        <f t="shared" si="411"/>
        <v>10881.566490493795</v>
      </c>
      <c r="AW314" s="179">
        <f t="shared" si="411"/>
        <v>12431.956285247665</v>
      </c>
      <c r="AX314" s="179">
        <f t="shared" si="411"/>
        <v>17808.83133119141</v>
      </c>
      <c r="AY314" s="179">
        <f t="shared" si="411"/>
        <v>9267.0835712480493</v>
      </c>
      <c r="AZ314" s="179">
        <f t="shared" si="411"/>
        <v>8342.4813677173006</v>
      </c>
      <c r="BA314" s="179">
        <f t="shared" si="411"/>
        <v>7650.1118032804943</v>
      </c>
      <c r="BB314" s="179">
        <f t="shared" si="411"/>
        <v>7650.1317126532758</v>
      </c>
      <c r="BC314" s="179">
        <f t="shared" si="411"/>
        <v>7965.1344924452897</v>
      </c>
      <c r="BD314" s="179">
        <f t="shared" si="411"/>
        <v>7650.191688591447</v>
      </c>
      <c r="BE314" s="179">
        <f t="shared" si="411"/>
        <v>8168.0844668578648</v>
      </c>
      <c r="BF314" s="179">
        <f t="shared" si="411"/>
        <v>7650.1264108588375</v>
      </c>
      <c r="BG314" s="179">
        <f t="shared" si="411"/>
        <v>8430.5445278431198</v>
      </c>
      <c r="BH314" s="179">
        <f t="shared" si="411"/>
        <v>8799.9794067880048</v>
      </c>
      <c r="BI314" s="179">
        <f t="shared" si="411"/>
        <v>12125.403007619128</v>
      </c>
      <c r="BJ314" s="179">
        <f t="shared" si="411"/>
        <v>7650.1017502242303</v>
      </c>
      <c r="BK314" s="179">
        <f t="shared" si="411"/>
        <v>7840.7915176994138</v>
      </c>
      <c r="BL314" s="179">
        <f t="shared" si="411"/>
        <v>13119.299301351401</v>
      </c>
      <c r="BM314" s="179">
        <f t="shared" si="411"/>
        <v>11075.59511570573</v>
      </c>
      <c r="BN314" s="179">
        <f t="shared" si="411"/>
        <v>7650.1316885913093</v>
      </c>
      <c r="BO314" s="179">
        <f t="shared" ref="BO314:DZ314" si="412">BO294+(BO307/BO103)</f>
        <v>7956.0935685181039</v>
      </c>
      <c r="BP314" s="179">
        <f t="shared" si="412"/>
        <v>12388.254615245794</v>
      </c>
      <c r="BQ314" s="179">
        <f t="shared" si="412"/>
        <v>8330.923823182502</v>
      </c>
      <c r="BR314" s="179">
        <f t="shared" si="412"/>
        <v>7777.938115981482</v>
      </c>
      <c r="BS314" s="179">
        <f t="shared" si="412"/>
        <v>8511.2005732356884</v>
      </c>
      <c r="BT314" s="179">
        <f t="shared" si="412"/>
        <v>9376.887522632298</v>
      </c>
      <c r="BU314" s="179">
        <f t="shared" si="412"/>
        <v>9560.4605337255507</v>
      </c>
      <c r="BV314" s="179">
        <f t="shared" si="412"/>
        <v>8074.5936786462771</v>
      </c>
      <c r="BW314" s="179">
        <f t="shared" si="412"/>
        <v>7909.483037901191</v>
      </c>
      <c r="BX314" s="179">
        <f t="shared" si="412"/>
        <v>16510.965629944822</v>
      </c>
      <c r="BY314" s="179">
        <f t="shared" si="412"/>
        <v>8930.7446251153015</v>
      </c>
      <c r="BZ314" s="179">
        <f t="shared" si="412"/>
        <v>12166.587575961259</v>
      </c>
      <c r="CA314" s="179">
        <f t="shared" si="412"/>
        <v>16275.542000305708</v>
      </c>
      <c r="CB314" s="179">
        <f t="shared" si="412"/>
        <v>7878.0219022867122</v>
      </c>
      <c r="CC314" s="179">
        <f t="shared" si="412"/>
        <v>12948.579622374371</v>
      </c>
      <c r="CD314" s="179">
        <f t="shared" si="412"/>
        <v>16201.565385196163</v>
      </c>
      <c r="CE314" s="179">
        <f t="shared" si="412"/>
        <v>13526.067439251512</v>
      </c>
      <c r="CF314" s="179">
        <f t="shared" si="412"/>
        <v>14075.297100046757</v>
      </c>
      <c r="CG314" s="179">
        <f t="shared" si="412"/>
        <v>11868.652525290907</v>
      </c>
      <c r="CH314" s="179">
        <f t="shared" si="412"/>
        <v>14790.767048877848</v>
      </c>
      <c r="CI314" s="179">
        <f t="shared" si="412"/>
        <v>8229.098880862186</v>
      </c>
      <c r="CJ314" s="179">
        <f t="shared" si="412"/>
        <v>8292.652225285774</v>
      </c>
      <c r="CK314" s="179">
        <f t="shared" si="412"/>
        <v>7999.5575266332144</v>
      </c>
      <c r="CL314" s="179">
        <f t="shared" si="412"/>
        <v>8286.1680379700374</v>
      </c>
      <c r="CM314" s="179">
        <f t="shared" si="412"/>
        <v>8969.3710448783841</v>
      </c>
      <c r="CN314" s="179">
        <f t="shared" si="412"/>
        <v>7650.3414500763502</v>
      </c>
      <c r="CO314" s="179">
        <f t="shared" si="412"/>
        <v>7650.1218833588164</v>
      </c>
      <c r="CP314" s="179">
        <f t="shared" si="412"/>
        <v>8723.199278060436</v>
      </c>
      <c r="CQ314" s="179">
        <f t="shared" si="412"/>
        <v>8465.9095686018773</v>
      </c>
      <c r="CR314" s="179">
        <f t="shared" si="412"/>
        <v>13275.642461142241</v>
      </c>
      <c r="CS314" s="179">
        <f t="shared" si="412"/>
        <v>9642.2662281629619</v>
      </c>
      <c r="CT314" s="179">
        <f t="shared" si="412"/>
        <v>15008.335804839042</v>
      </c>
      <c r="CU314" s="179">
        <f t="shared" si="412"/>
        <v>9499.1455038077329</v>
      </c>
      <c r="CV314" s="179">
        <f t="shared" si="412"/>
        <v>15534.505139103259</v>
      </c>
      <c r="CW314" s="179">
        <f t="shared" si="412"/>
        <v>12667.937318715669</v>
      </c>
      <c r="CX314" s="179">
        <f t="shared" si="412"/>
        <v>8838.8144647074059</v>
      </c>
      <c r="CY314" s="179">
        <f t="shared" si="412"/>
        <v>16559.225393656398</v>
      </c>
      <c r="CZ314" s="179">
        <f t="shared" si="412"/>
        <v>7713.5551176359922</v>
      </c>
      <c r="DA314" s="179">
        <f t="shared" si="412"/>
        <v>12730.151230872856</v>
      </c>
      <c r="DB314" s="179">
        <f t="shared" si="412"/>
        <v>10523.106818796026</v>
      </c>
      <c r="DC314" s="179">
        <f t="shared" si="412"/>
        <v>13771.284597299376</v>
      </c>
      <c r="DD314" s="179">
        <f t="shared" si="412"/>
        <v>13834.32815964327</v>
      </c>
      <c r="DE314" s="179">
        <f t="shared" si="412"/>
        <v>9229.5093288083535</v>
      </c>
      <c r="DF314" s="179">
        <f t="shared" si="412"/>
        <v>7650.229464774462</v>
      </c>
      <c r="DG314" s="179">
        <f t="shared" si="412"/>
        <v>15904.599930011562</v>
      </c>
      <c r="DH314" s="179">
        <f t="shared" si="412"/>
        <v>7650.1316885914785</v>
      </c>
      <c r="DI314" s="179">
        <f t="shared" si="412"/>
        <v>7804.6071682725069</v>
      </c>
      <c r="DJ314" s="179">
        <f t="shared" si="412"/>
        <v>8617.8866341771682</v>
      </c>
      <c r="DK314" s="179">
        <f t="shared" si="412"/>
        <v>8929.7850282065774</v>
      </c>
      <c r="DL314" s="179">
        <f t="shared" si="412"/>
        <v>8049.3642705528728</v>
      </c>
      <c r="DM314" s="179">
        <f t="shared" si="412"/>
        <v>12511.452945014986</v>
      </c>
      <c r="DN314" s="179">
        <f t="shared" si="412"/>
        <v>8218.3433895942053</v>
      </c>
      <c r="DO314" s="179">
        <f t="shared" si="412"/>
        <v>8109.0392307573093</v>
      </c>
      <c r="DP314" s="179">
        <f t="shared" si="412"/>
        <v>12922.430591933005</v>
      </c>
      <c r="DQ314" s="179">
        <f t="shared" si="412"/>
        <v>9975.9662781989973</v>
      </c>
      <c r="DR314" s="179">
        <f t="shared" si="412"/>
        <v>8524.205120753104</v>
      </c>
      <c r="DS314" s="179">
        <f t="shared" si="412"/>
        <v>8835.1148235924011</v>
      </c>
      <c r="DT314" s="179">
        <f t="shared" si="412"/>
        <v>14289.817138254894</v>
      </c>
      <c r="DU314" s="179">
        <f t="shared" si="412"/>
        <v>9612.7785933617415</v>
      </c>
      <c r="DV314" s="179">
        <f t="shared" si="412"/>
        <v>12206.130994268884</v>
      </c>
      <c r="DW314" s="179">
        <f t="shared" si="412"/>
        <v>10103.582759842862</v>
      </c>
      <c r="DX314" s="179">
        <f t="shared" si="412"/>
        <v>15463.434943860995</v>
      </c>
      <c r="DY314" s="179">
        <f t="shared" si="412"/>
        <v>11108.851170452337</v>
      </c>
      <c r="DZ314" s="179">
        <f t="shared" si="412"/>
        <v>8626.6228011160092</v>
      </c>
      <c r="EA314" s="179">
        <f t="shared" ref="EA314:FX314" si="413">EA294+(EA307/EA103)</f>
        <v>8967.439236211334</v>
      </c>
      <c r="EB314" s="179">
        <f t="shared" si="413"/>
        <v>8689.3658554729918</v>
      </c>
      <c r="EC314" s="179">
        <f t="shared" si="413"/>
        <v>9823.5501981336347</v>
      </c>
      <c r="ED314" s="179">
        <f t="shared" si="413"/>
        <v>10347.890303180149</v>
      </c>
      <c r="EE314" s="179">
        <f t="shared" si="413"/>
        <v>12835.133027814187</v>
      </c>
      <c r="EF314" s="179">
        <f t="shared" si="413"/>
        <v>8088.2481564269165</v>
      </c>
      <c r="EG314" s="179">
        <f t="shared" si="413"/>
        <v>10151.902495214592</v>
      </c>
      <c r="EH314" s="179">
        <f t="shared" si="413"/>
        <v>11416.769405217585</v>
      </c>
      <c r="EI314" s="179">
        <f t="shared" si="413"/>
        <v>8283.6860884049765</v>
      </c>
      <c r="EJ314" s="179">
        <f t="shared" si="413"/>
        <v>7650.1147049850188</v>
      </c>
      <c r="EK314" s="179">
        <f t="shared" si="413"/>
        <v>8296.1807468604711</v>
      </c>
      <c r="EL314" s="179">
        <f t="shared" si="413"/>
        <v>8459.282346504102</v>
      </c>
      <c r="EM314" s="179">
        <f t="shared" si="413"/>
        <v>9036.5302606411769</v>
      </c>
      <c r="EN314" s="179">
        <f t="shared" si="413"/>
        <v>8261.6943141970005</v>
      </c>
      <c r="EO314" s="179">
        <f t="shared" si="413"/>
        <v>9520.0574794231943</v>
      </c>
      <c r="EP314" s="179">
        <f t="shared" si="413"/>
        <v>10085.730667017137</v>
      </c>
      <c r="EQ314" s="179">
        <f t="shared" si="413"/>
        <v>7984.0802229065566</v>
      </c>
      <c r="ER314" s="179">
        <f t="shared" si="413"/>
        <v>11248.787929730443</v>
      </c>
      <c r="ES314" s="179">
        <f t="shared" si="413"/>
        <v>13609.47386834214</v>
      </c>
      <c r="ET314" s="179">
        <f t="shared" si="413"/>
        <v>13896.162228858682</v>
      </c>
      <c r="EU314" s="179">
        <f t="shared" si="413"/>
        <v>9068.8467081798663</v>
      </c>
      <c r="EV314" s="179">
        <f t="shared" si="413"/>
        <v>16796.345948497277</v>
      </c>
      <c r="EW314" s="179">
        <f t="shared" si="413"/>
        <v>10678.441674976009</v>
      </c>
      <c r="EX314" s="179">
        <f t="shared" si="413"/>
        <v>13496.829699393278</v>
      </c>
      <c r="EY314" s="179">
        <f t="shared" si="413"/>
        <v>9229.7794463695373</v>
      </c>
      <c r="EZ314" s="179">
        <f t="shared" si="413"/>
        <v>14036.253477758803</v>
      </c>
      <c r="FA314" s="179">
        <f t="shared" si="413"/>
        <v>8322.4398555690368</v>
      </c>
      <c r="FB314" s="179">
        <f t="shared" si="413"/>
        <v>11858.386856145378</v>
      </c>
      <c r="FC314" s="179">
        <f t="shared" si="413"/>
        <v>7740.9035637430843</v>
      </c>
      <c r="FD314" s="179">
        <f t="shared" si="413"/>
        <v>9770.6024049763637</v>
      </c>
      <c r="FE314" s="179">
        <f t="shared" si="413"/>
        <v>15385.657561391847</v>
      </c>
      <c r="FF314" s="179">
        <f t="shared" si="413"/>
        <v>12411.085038111529</v>
      </c>
      <c r="FG314" s="179">
        <f t="shared" si="413"/>
        <v>15059.065520129026</v>
      </c>
      <c r="FH314" s="179">
        <f t="shared" si="413"/>
        <v>15750.884393303942</v>
      </c>
      <c r="FI314" s="179">
        <f t="shared" si="413"/>
        <v>8061.049517705952</v>
      </c>
      <c r="FJ314" s="179">
        <f t="shared" si="413"/>
        <v>7650.1316885911365</v>
      </c>
      <c r="FK314" s="179">
        <f t="shared" si="413"/>
        <v>7747.4108918059364</v>
      </c>
      <c r="FL314" s="179">
        <f t="shared" si="413"/>
        <v>7650.0916885911201</v>
      </c>
      <c r="FM314" s="179">
        <f t="shared" si="413"/>
        <v>7650.1316885914921</v>
      </c>
      <c r="FN314" s="179">
        <f t="shared" si="413"/>
        <v>7939.340460968001</v>
      </c>
      <c r="FO314" s="179">
        <f t="shared" si="413"/>
        <v>9528.373204398511</v>
      </c>
      <c r="FP314" s="179">
        <f t="shared" si="413"/>
        <v>9534.1414200334275</v>
      </c>
      <c r="FQ314" s="179">
        <f t="shared" si="413"/>
        <v>8286.444831451141</v>
      </c>
      <c r="FR314" s="179">
        <f t="shared" si="413"/>
        <v>13454.927270429196</v>
      </c>
      <c r="FS314" s="179">
        <f t="shared" si="413"/>
        <v>14357.638271786447</v>
      </c>
      <c r="FT314" s="179">
        <f t="shared" si="413"/>
        <v>19063.218499573231</v>
      </c>
      <c r="FU314" s="179">
        <f t="shared" si="413"/>
        <v>8804.337636385264</v>
      </c>
      <c r="FV314" s="179">
        <f t="shared" si="413"/>
        <v>8433.5631328208892</v>
      </c>
      <c r="FW314" s="179">
        <f t="shared" si="413"/>
        <v>13019.459900352196</v>
      </c>
      <c r="FX314" s="179">
        <f t="shared" si="413"/>
        <v>17303.433285295374</v>
      </c>
      <c r="FY314" s="48"/>
      <c r="FZ314" s="48"/>
      <c r="GB314" s="48"/>
      <c r="GC314" s="48"/>
      <c r="GD314" s="48"/>
      <c r="GE314" s="4"/>
      <c r="GF314" s="6"/>
      <c r="GG314" s="157"/>
      <c r="GH314" s="4"/>
      <c r="GI314" s="4"/>
      <c r="GJ314" s="4"/>
      <c r="GK314" s="4"/>
      <c r="GL314" s="4"/>
      <c r="GM314" s="4"/>
    </row>
    <row r="315" spans="1:195" x14ac:dyDescent="0.25">
      <c r="A315" s="175" t="s">
        <v>728</v>
      </c>
      <c r="B315" s="178" t="s">
        <v>729</v>
      </c>
      <c r="C315" s="179">
        <f>C295-(C295*$GC$308)</f>
        <v>7327.1300386739204</v>
      </c>
      <c r="D315" s="179">
        <f t="shared" ref="D315:BO315" si="414">D295-(D295*$GC$308)</f>
        <v>7327.1300386739204</v>
      </c>
      <c r="E315" s="179">
        <f t="shared" si="414"/>
        <v>7327.1300386739204</v>
      </c>
      <c r="F315" s="179">
        <f t="shared" si="414"/>
        <v>7327.1300386739204</v>
      </c>
      <c r="G315" s="179">
        <f t="shared" si="414"/>
        <v>7327.1300386739204</v>
      </c>
      <c r="H315" s="179">
        <f t="shared" si="414"/>
        <v>7327.1300386739204</v>
      </c>
      <c r="I315" s="179">
        <f t="shared" si="414"/>
        <v>7327.1271492898986</v>
      </c>
      <c r="J315" s="179">
        <f t="shared" si="414"/>
        <v>7327.1300386739204</v>
      </c>
      <c r="K315" s="179">
        <f t="shared" si="414"/>
        <v>7327.1300386739204</v>
      </c>
      <c r="L315" s="179">
        <f t="shared" si="414"/>
        <v>7327.1300386739204</v>
      </c>
      <c r="M315" s="179">
        <f t="shared" si="414"/>
        <v>7327.1300386739204</v>
      </c>
      <c r="N315" s="179">
        <f t="shared" si="414"/>
        <v>7327.1300386739204</v>
      </c>
      <c r="O315" s="179">
        <f t="shared" si="414"/>
        <v>7327.1300386739204</v>
      </c>
      <c r="P315" s="179">
        <f t="shared" si="414"/>
        <v>7327.1300386739204</v>
      </c>
      <c r="Q315" s="179">
        <f t="shared" si="414"/>
        <v>7327.1300386739204</v>
      </c>
      <c r="R315" s="179">
        <f t="shared" si="414"/>
        <v>7327.1300386739204</v>
      </c>
      <c r="S315" s="179">
        <f t="shared" si="414"/>
        <v>7327.1300386739204</v>
      </c>
      <c r="T315" s="179">
        <f t="shared" si="414"/>
        <v>7327.1300386739204</v>
      </c>
      <c r="U315" s="179">
        <f t="shared" si="414"/>
        <v>7327.1300386739204</v>
      </c>
      <c r="V315" s="179">
        <f t="shared" si="414"/>
        <v>7327.1300386739204</v>
      </c>
      <c r="W315" s="179">
        <f t="shared" si="414"/>
        <v>7327.1300386739204</v>
      </c>
      <c r="X315" s="179">
        <f t="shared" si="414"/>
        <v>7327.1300386739204</v>
      </c>
      <c r="Y315" s="179">
        <f t="shared" si="414"/>
        <v>7327.1300386739204</v>
      </c>
      <c r="Z315" s="179">
        <f t="shared" si="414"/>
        <v>7327.1300386739204</v>
      </c>
      <c r="AA315" s="179">
        <f t="shared" si="414"/>
        <v>7327.1300386739204</v>
      </c>
      <c r="AB315" s="179">
        <f t="shared" si="414"/>
        <v>7327.1300386739204</v>
      </c>
      <c r="AC315" s="179">
        <f t="shared" si="414"/>
        <v>7327.1300386739204</v>
      </c>
      <c r="AD315" s="179">
        <f t="shared" si="414"/>
        <v>7327.1300386739204</v>
      </c>
      <c r="AE315" s="179">
        <f t="shared" si="414"/>
        <v>7327.1300386739204</v>
      </c>
      <c r="AF315" s="179">
        <f t="shared" si="414"/>
        <v>7327.1300386739204</v>
      </c>
      <c r="AG315" s="179">
        <f t="shared" si="414"/>
        <v>7327.1300386739204</v>
      </c>
      <c r="AH315" s="179">
        <f t="shared" si="414"/>
        <v>7327.1300386739204</v>
      </c>
      <c r="AI315" s="179">
        <f t="shared" si="414"/>
        <v>7327.1300386739204</v>
      </c>
      <c r="AJ315" s="179">
        <f t="shared" si="414"/>
        <v>7327.1300386739204</v>
      </c>
      <c r="AK315" s="179">
        <f t="shared" si="414"/>
        <v>7327.1300386739204</v>
      </c>
      <c r="AL315" s="179">
        <f t="shared" si="414"/>
        <v>7327.1300386739204</v>
      </c>
      <c r="AM315" s="179">
        <f t="shared" si="414"/>
        <v>7327.1300386739204</v>
      </c>
      <c r="AN315" s="179">
        <f t="shared" si="414"/>
        <v>7327.1300386739204</v>
      </c>
      <c r="AO315" s="179">
        <f t="shared" si="414"/>
        <v>7327.1300386739204</v>
      </c>
      <c r="AP315" s="179">
        <f t="shared" si="414"/>
        <v>7327.1300386739204</v>
      </c>
      <c r="AQ315" s="179">
        <f t="shared" si="414"/>
        <v>7327.1300386739204</v>
      </c>
      <c r="AR315" s="179">
        <f t="shared" si="414"/>
        <v>7327.1300386739204</v>
      </c>
      <c r="AS315" s="179">
        <f t="shared" si="414"/>
        <v>7327.1300386739204</v>
      </c>
      <c r="AT315" s="179">
        <f t="shared" si="414"/>
        <v>7327.1300386739204</v>
      </c>
      <c r="AU315" s="179">
        <f t="shared" si="414"/>
        <v>7327.1300386739204</v>
      </c>
      <c r="AV315" s="179">
        <f t="shared" si="414"/>
        <v>7327.1300386739204</v>
      </c>
      <c r="AW315" s="179">
        <f t="shared" si="414"/>
        <v>7327.1300386739204</v>
      </c>
      <c r="AX315" s="179">
        <f t="shared" si="414"/>
        <v>7327.1300386739204</v>
      </c>
      <c r="AY315" s="179">
        <f t="shared" si="414"/>
        <v>7327.1300386739204</v>
      </c>
      <c r="AZ315" s="179">
        <f t="shared" si="414"/>
        <v>7327.1300386739204</v>
      </c>
      <c r="BA315" s="179">
        <f t="shared" si="414"/>
        <v>7327.1300386739204</v>
      </c>
      <c r="BB315" s="179">
        <f t="shared" si="414"/>
        <v>7327.1300386739204</v>
      </c>
      <c r="BC315" s="179">
        <f t="shared" si="414"/>
        <v>7327.1300386739204</v>
      </c>
      <c r="BD315" s="179">
        <f t="shared" si="414"/>
        <v>7327.1300386739204</v>
      </c>
      <c r="BE315" s="179">
        <f t="shared" si="414"/>
        <v>7327.1300386739204</v>
      </c>
      <c r="BF315" s="179">
        <f t="shared" si="414"/>
        <v>7327.1300386739204</v>
      </c>
      <c r="BG315" s="179">
        <f t="shared" si="414"/>
        <v>7327.1300386739204</v>
      </c>
      <c r="BH315" s="179">
        <f t="shared" si="414"/>
        <v>7327.1300386739204</v>
      </c>
      <c r="BI315" s="179">
        <f t="shared" si="414"/>
        <v>7327.1300386739204</v>
      </c>
      <c r="BJ315" s="179">
        <f t="shared" si="414"/>
        <v>7327.1300386739204</v>
      </c>
      <c r="BK315" s="179">
        <f t="shared" si="414"/>
        <v>7327.1300386739204</v>
      </c>
      <c r="BL315" s="179">
        <f t="shared" si="414"/>
        <v>7327.1300386739204</v>
      </c>
      <c r="BM315" s="179">
        <f t="shared" si="414"/>
        <v>7327.1300386739204</v>
      </c>
      <c r="BN315" s="179">
        <f t="shared" si="414"/>
        <v>7327.1300386739204</v>
      </c>
      <c r="BO315" s="179">
        <f t="shared" si="414"/>
        <v>7327.1300386739204</v>
      </c>
      <c r="BP315" s="179">
        <f t="shared" ref="BP315:EA315" si="415">BP295-(BP295*$GC$308)</f>
        <v>7327.1300386739204</v>
      </c>
      <c r="BQ315" s="179">
        <f t="shared" si="415"/>
        <v>7327.1300386739204</v>
      </c>
      <c r="BR315" s="179">
        <f t="shared" si="415"/>
        <v>7327.1300386739204</v>
      </c>
      <c r="BS315" s="179">
        <f t="shared" si="415"/>
        <v>7327.1300386739204</v>
      </c>
      <c r="BT315" s="179">
        <f t="shared" si="415"/>
        <v>7327.1300386739204</v>
      </c>
      <c r="BU315" s="179">
        <f t="shared" si="415"/>
        <v>7327.1300386739204</v>
      </c>
      <c r="BV315" s="179">
        <f t="shared" si="415"/>
        <v>7327.1300386739204</v>
      </c>
      <c r="BW315" s="179">
        <f t="shared" si="415"/>
        <v>7327.1300386739204</v>
      </c>
      <c r="BX315" s="179">
        <f t="shared" si="415"/>
        <v>7327.1300386739204</v>
      </c>
      <c r="BY315" s="179">
        <f t="shared" si="415"/>
        <v>7327.1300386739204</v>
      </c>
      <c r="BZ315" s="179">
        <f t="shared" si="415"/>
        <v>7327.1300386739204</v>
      </c>
      <c r="CA315" s="179">
        <f t="shared" si="415"/>
        <v>7327.1300386739204</v>
      </c>
      <c r="CB315" s="179">
        <f t="shared" si="415"/>
        <v>7327.1300386739204</v>
      </c>
      <c r="CC315" s="179">
        <f t="shared" si="415"/>
        <v>7327.1300386739204</v>
      </c>
      <c r="CD315" s="179">
        <f t="shared" si="415"/>
        <v>7327.1300386739204</v>
      </c>
      <c r="CE315" s="179">
        <f t="shared" si="415"/>
        <v>7327.1300386739204</v>
      </c>
      <c r="CF315" s="179">
        <f t="shared" si="415"/>
        <v>7327.1300386739204</v>
      </c>
      <c r="CG315" s="179">
        <f t="shared" si="415"/>
        <v>7327.1300386739204</v>
      </c>
      <c r="CH315" s="179">
        <f t="shared" si="415"/>
        <v>7327.1300386739204</v>
      </c>
      <c r="CI315" s="179">
        <f t="shared" si="415"/>
        <v>7327.1300386739204</v>
      </c>
      <c r="CJ315" s="179">
        <f t="shared" si="415"/>
        <v>7327.1300386739204</v>
      </c>
      <c r="CK315" s="179">
        <f t="shared" si="415"/>
        <v>7327.1300386739204</v>
      </c>
      <c r="CL315" s="179">
        <f t="shared" si="415"/>
        <v>7327.1300386739204</v>
      </c>
      <c r="CM315" s="179">
        <f t="shared" si="415"/>
        <v>7327.1300386739204</v>
      </c>
      <c r="CN315" s="179">
        <f t="shared" si="415"/>
        <v>7327.1271492898986</v>
      </c>
      <c r="CO315" s="179">
        <f t="shared" si="415"/>
        <v>7327.1271492898986</v>
      </c>
      <c r="CP315" s="179">
        <f t="shared" si="415"/>
        <v>7327.1271492898986</v>
      </c>
      <c r="CQ315" s="179">
        <f t="shared" si="415"/>
        <v>7327.1271492898986</v>
      </c>
      <c r="CR315" s="179">
        <f t="shared" si="415"/>
        <v>7327.1271492898986</v>
      </c>
      <c r="CS315" s="179">
        <f t="shared" si="415"/>
        <v>7327.1271492898986</v>
      </c>
      <c r="CT315" s="179">
        <f t="shared" si="415"/>
        <v>7327.1271492898986</v>
      </c>
      <c r="CU315" s="179">
        <f t="shared" si="415"/>
        <v>7327.1271492898986</v>
      </c>
      <c r="CV315" s="179">
        <f t="shared" si="415"/>
        <v>7327.1271492898986</v>
      </c>
      <c r="CW315" s="179">
        <f t="shared" si="415"/>
        <v>7327.1271492898986</v>
      </c>
      <c r="CX315" s="179">
        <f t="shared" si="415"/>
        <v>7327.1271492898986</v>
      </c>
      <c r="CY315" s="179">
        <f t="shared" si="415"/>
        <v>7327.1271492898986</v>
      </c>
      <c r="CZ315" s="179">
        <f t="shared" si="415"/>
        <v>7327.1271492898986</v>
      </c>
      <c r="DA315" s="179">
        <f t="shared" si="415"/>
        <v>7327.1271492898986</v>
      </c>
      <c r="DB315" s="179">
        <f t="shared" si="415"/>
        <v>7327.1271492898986</v>
      </c>
      <c r="DC315" s="179">
        <f t="shared" si="415"/>
        <v>7327.1271492898986</v>
      </c>
      <c r="DD315" s="179">
        <f t="shared" si="415"/>
        <v>7327.1271492898986</v>
      </c>
      <c r="DE315" s="179">
        <f t="shared" si="415"/>
        <v>7327.1271492898986</v>
      </c>
      <c r="DF315" s="179">
        <f t="shared" si="415"/>
        <v>7327.1271492898986</v>
      </c>
      <c r="DG315" s="179">
        <f t="shared" si="415"/>
        <v>7327.1271492898986</v>
      </c>
      <c r="DH315" s="179">
        <f t="shared" si="415"/>
        <v>7327.1271492898986</v>
      </c>
      <c r="DI315" s="179">
        <f t="shared" si="415"/>
        <v>7327.1271492898986</v>
      </c>
      <c r="DJ315" s="179">
        <f t="shared" si="415"/>
        <v>7327.1271492898986</v>
      </c>
      <c r="DK315" s="179">
        <f t="shared" si="415"/>
        <v>7327.1271492898986</v>
      </c>
      <c r="DL315" s="179">
        <f t="shared" si="415"/>
        <v>7327.1271492898986</v>
      </c>
      <c r="DM315" s="179">
        <f t="shared" si="415"/>
        <v>7327.1271492898986</v>
      </c>
      <c r="DN315" s="179">
        <f t="shared" si="415"/>
        <v>7327.1271492898986</v>
      </c>
      <c r="DO315" s="179">
        <f t="shared" si="415"/>
        <v>7327.1271492898986</v>
      </c>
      <c r="DP315" s="179">
        <f t="shared" si="415"/>
        <v>7327.1271492898986</v>
      </c>
      <c r="DQ315" s="179">
        <f t="shared" si="415"/>
        <v>7327.1271492898986</v>
      </c>
      <c r="DR315" s="179">
        <f t="shared" si="415"/>
        <v>7327.1271492898986</v>
      </c>
      <c r="DS315" s="179">
        <f t="shared" si="415"/>
        <v>7327.1271492898986</v>
      </c>
      <c r="DT315" s="179">
        <f t="shared" si="415"/>
        <v>7327.1271492898986</v>
      </c>
      <c r="DU315" s="179">
        <f t="shared" si="415"/>
        <v>7327.1271492898986</v>
      </c>
      <c r="DV315" s="179">
        <f t="shared" si="415"/>
        <v>7327.1271492898986</v>
      </c>
      <c r="DW315" s="179">
        <f t="shared" si="415"/>
        <v>7327.1271492898986</v>
      </c>
      <c r="DX315" s="179">
        <f t="shared" si="415"/>
        <v>7327.1271492898986</v>
      </c>
      <c r="DY315" s="179">
        <f t="shared" si="415"/>
        <v>7327.1271492898986</v>
      </c>
      <c r="DZ315" s="179">
        <f t="shared" si="415"/>
        <v>7327.1271492898986</v>
      </c>
      <c r="EA315" s="179">
        <f t="shared" si="415"/>
        <v>7327.1271492898986</v>
      </c>
      <c r="EB315" s="179">
        <f t="shared" ref="EB315:FX315" si="416">EB295-(EB295*$GC$308)</f>
        <v>7327.1271492898986</v>
      </c>
      <c r="EC315" s="179">
        <f t="shared" si="416"/>
        <v>7327.1271492898986</v>
      </c>
      <c r="ED315" s="179">
        <f t="shared" si="416"/>
        <v>7327.1271492898986</v>
      </c>
      <c r="EE315" s="179">
        <f t="shared" si="416"/>
        <v>7327.1271492898986</v>
      </c>
      <c r="EF315" s="179">
        <f t="shared" si="416"/>
        <v>7327.1271492898986</v>
      </c>
      <c r="EG315" s="179">
        <f t="shared" si="416"/>
        <v>7327.1271492898986</v>
      </c>
      <c r="EH315" s="179">
        <f t="shared" si="416"/>
        <v>7327.1271492898986</v>
      </c>
      <c r="EI315" s="179">
        <f t="shared" si="416"/>
        <v>7327.1271492898986</v>
      </c>
      <c r="EJ315" s="179">
        <f t="shared" si="416"/>
        <v>7327.1271492898986</v>
      </c>
      <c r="EK315" s="179">
        <f t="shared" si="416"/>
        <v>7327.1271492898986</v>
      </c>
      <c r="EL315" s="179">
        <f t="shared" si="416"/>
        <v>7327.1271492898986</v>
      </c>
      <c r="EM315" s="179">
        <f t="shared" si="416"/>
        <v>7327.1271492898986</v>
      </c>
      <c r="EN315" s="179">
        <f t="shared" si="416"/>
        <v>7327.1271492898986</v>
      </c>
      <c r="EO315" s="179">
        <f t="shared" si="416"/>
        <v>7327.1271492898986</v>
      </c>
      <c r="EP315" s="179">
        <f t="shared" si="416"/>
        <v>7327.1271492898986</v>
      </c>
      <c r="EQ315" s="179">
        <f t="shared" si="416"/>
        <v>7327.1271492898986</v>
      </c>
      <c r="ER315" s="179">
        <f t="shared" si="416"/>
        <v>7327.1271492898986</v>
      </c>
      <c r="ES315" s="179">
        <f t="shared" si="416"/>
        <v>7327.1271492898986</v>
      </c>
      <c r="ET315" s="179">
        <f t="shared" si="416"/>
        <v>7327.1271492898986</v>
      </c>
      <c r="EU315" s="179">
        <f t="shared" si="416"/>
        <v>7327.1271492898986</v>
      </c>
      <c r="EV315" s="179">
        <f t="shared" si="416"/>
        <v>7327.1271492898986</v>
      </c>
      <c r="EW315" s="179">
        <f t="shared" si="416"/>
        <v>7327.1271492898986</v>
      </c>
      <c r="EX315" s="179">
        <f t="shared" si="416"/>
        <v>7327.1271492898986</v>
      </c>
      <c r="EY315" s="179">
        <f t="shared" si="416"/>
        <v>7327.1271492898986</v>
      </c>
      <c r="EZ315" s="179">
        <f t="shared" si="416"/>
        <v>7327.1271492898986</v>
      </c>
      <c r="FA315" s="179">
        <f t="shared" si="416"/>
        <v>7327.1271492898986</v>
      </c>
      <c r="FB315" s="179">
        <f t="shared" si="416"/>
        <v>7327.1271492898986</v>
      </c>
      <c r="FC315" s="179">
        <f t="shared" si="416"/>
        <v>7327.1271492898986</v>
      </c>
      <c r="FD315" s="179">
        <f t="shared" si="416"/>
        <v>7327.1271492898986</v>
      </c>
      <c r="FE315" s="179">
        <f t="shared" si="416"/>
        <v>7327.1271492898986</v>
      </c>
      <c r="FF315" s="179">
        <f t="shared" si="416"/>
        <v>7327.1271492898986</v>
      </c>
      <c r="FG315" s="179">
        <f t="shared" si="416"/>
        <v>7327.1271492898986</v>
      </c>
      <c r="FH315" s="179">
        <f t="shared" si="416"/>
        <v>7327.1271492898986</v>
      </c>
      <c r="FI315" s="179">
        <f t="shared" si="416"/>
        <v>7327.1271492898986</v>
      </c>
      <c r="FJ315" s="179">
        <f t="shared" si="416"/>
        <v>7327.1271492898986</v>
      </c>
      <c r="FK315" s="179">
        <f t="shared" si="416"/>
        <v>7327.1271492898986</v>
      </c>
      <c r="FL315" s="179">
        <f t="shared" si="416"/>
        <v>7327.1271492898986</v>
      </c>
      <c r="FM315" s="179">
        <f t="shared" si="416"/>
        <v>7327.1271492898986</v>
      </c>
      <c r="FN315" s="179">
        <f t="shared" si="416"/>
        <v>7327.1271492898986</v>
      </c>
      <c r="FO315" s="179">
        <f t="shared" si="416"/>
        <v>7327.1271492898986</v>
      </c>
      <c r="FP315" s="179">
        <f t="shared" si="416"/>
        <v>7327.1271492898986</v>
      </c>
      <c r="FQ315" s="179">
        <f t="shared" si="416"/>
        <v>7327.1271492898986</v>
      </c>
      <c r="FR315" s="179">
        <f t="shared" si="416"/>
        <v>7327.1271492898986</v>
      </c>
      <c r="FS315" s="179">
        <f t="shared" si="416"/>
        <v>7327.1271492898986</v>
      </c>
      <c r="FT315" s="179">
        <f t="shared" si="416"/>
        <v>7327.1271492898986</v>
      </c>
      <c r="FU315" s="179">
        <f t="shared" si="416"/>
        <v>7327.1271492898986</v>
      </c>
      <c r="FV315" s="179">
        <f t="shared" si="416"/>
        <v>7327.1271492898986</v>
      </c>
      <c r="FW315" s="179">
        <f t="shared" si="416"/>
        <v>7327.1271492898986</v>
      </c>
      <c r="FX315" s="179">
        <f t="shared" si="416"/>
        <v>7327.1271492898986</v>
      </c>
      <c r="FY315" s="48"/>
      <c r="FZ315" s="48"/>
      <c r="GB315" s="48"/>
      <c r="GC315" s="48"/>
      <c r="GD315" s="48"/>
      <c r="GE315" s="4"/>
      <c r="GF315" s="6"/>
      <c r="GG315" s="157"/>
      <c r="GH315" s="4"/>
      <c r="GI315" s="4"/>
      <c r="GJ315" s="4"/>
      <c r="GK315" s="4"/>
      <c r="GL315" s="4"/>
      <c r="GM315" s="4"/>
    </row>
    <row r="316" spans="1:195" x14ac:dyDescent="0.25">
      <c r="A316" s="6"/>
      <c r="B316" s="13"/>
      <c r="C316" s="48"/>
      <c r="D316" s="48"/>
      <c r="E316" s="48"/>
      <c r="F316" s="48"/>
      <c r="G316" s="48"/>
      <c r="H316" s="48"/>
      <c r="I316" s="48"/>
      <c r="J316" s="48"/>
      <c r="K316" s="48"/>
      <c r="L316" s="48"/>
      <c r="M316" s="48"/>
      <c r="N316" s="48"/>
      <c r="O316" s="48"/>
      <c r="P316" s="48"/>
      <c r="Q316" s="48"/>
      <c r="R316" s="48"/>
      <c r="S316" s="48"/>
      <c r="T316" s="48"/>
      <c r="U316" s="48"/>
      <c r="V316" s="48"/>
      <c r="W316" s="49"/>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8"/>
      <c r="BL316" s="48"/>
      <c r="BM316" s="48"/>
      <c r="BN316" s="48"/>
      <c r="BO316" s="48"/>
      <c r="BP316" s="48"/>
      <c r="BQ316" s="48"/>
      <c r="BR316" s="48"/>
      <c r="BS316" s="48"/>
      <c r="BT316" s="48"/>
      <c r="BU316" s="48"/>
      <c r="BV316" s="48"/>
      <c r="BW316" s="48"/>
      <c r="BX316" s="48"/>
      <c r="BY316" s="48"/>
      <c r="BZ316" s="48"/>
      <c r="CA316" s="48"/>
      <c r="CB316" s="48"/>
      <c r="CC316" s="48"/>
      <c r="CD316" s="48"/>
      <c r="CE316" s="48"/>
      <c r="CF316" s="48"/>
      <c r="CG316" s="48"/>
      <c r="CH316" s="48"/>
      <c r="CI316" s="48"/>
      <c r="CJ316" s="48"/>
      <c r="CK316" s="48"/>
      <c r="CL316" s="48"/>
      <c r="CM316" s="48"/>
      <c r="CN316" s="48"/>
      <c r="CO316" s="48"/>
      <c r="CP316" s="48"/>
      <c r="CQ316" s="48"/>
      <c r="CR316" s="48"/>
      <c r="CS316" s="48"/>
      <c r="CT316" s="48"/>
      <c r="CU316" s="48"/>
      <c r="CV316" s="48"/>
      <c r="CW316" s="48"/>
      <c r="CX316" s="48"/>
      <c r="CY316" s="48"/>
      <c r="CZ316" s="48"/>
      <c r="DA316" s="48"/>
      <c r="DB316" s="48"/>
      <c r="DC316" s="48"/>
      <c r="DD316" s="48"/>
      <c r="DE316" s="48"/>
      <c r="DF316" s="48"/>
      <c r="DG316" s="48"/>
      <c r="DH316" s="48"/>
      <c r="DI316" s="48"/>
      <c r="DJ316" s="48"/>
      <c r="DK316" s="48"/>
      <c r="DL316" s="48"/>
      <c r="DM316" s="48"/>
      <c r="DN316" s="48"/>
      <c r="DO316" s="48"/>
      <c r="DP316" s="48"/>
      <c r="DQ316" s="48"/>
      <c r="DR316" s="48"/>
      <c r="DS316" s="48"/>
      <c r="DT316" s="48"/>
      <c r="DU316" s="48"/>
      <c r="DV316" s="48"/>
      <c r="DW316" s="48"/>
      <c r="DX316" s="48"/>
      <c r="DY316" s="48"/>
      <c r="DZ316" s="48"/>
      <c r="EA316" s="48"/>
      <c r="EB316" s="48"/>
      <c r="EC316" s="48"/>
      <c r="ED316" s="48"/>
      <c r="EE316" s="48"/>
      <c r="EF316" s="48"/>
      <c r="EG316" s="48"/>
      <c r="EH316" s="48"/>
      <c r="EI316" s="48"/>
      <c r="EJ316" s="48"/>
      <c r="EK316" s="48"/>
      <c r="EL316" s="48"/>
      <c r="EM316" s="48"/>
      <c r="EN316" s="48"/>
      <c r="EO316" s="48"/>
      <c r="EP316" s="48"/>
      <c r="EQ316" s="48"/>
      <c r="ER316" s="48"/>
      <c r="ES316" s="48"/>
      <c r="ET316" s="48"/>
      <c r="EU316" s="48"/>
      <c r="EV316" s="48"/>
      <c r="EW316" s="48"/>
      <c r="EX316" s="48"/>
      <c r="EY316" s="48"/>
      <c r="EZ316" s="48"/>
      <c r="FA316" s="48"/>
      <c r="FB316" s="48"/>
      <c r="FC316" s="48"/>
      <c r="FD316" s="48"/>
      <c r="FE316" s="48"/>
      <c r="FF316" s="48"/>
      <c r="FG316" s="48"/>
      <c r="FH316" s="48"/>
      <c r="FI316" s="48"/>
      <c r="FJ316" s="48"/>
      <c r="FK316" s="48"/>
      <c r="FL316" s="48"/>
      <c r="FM316" s="48"/>
      <c r="FN316" s="48"/>
      <c r="FO316" s="48"/>
      <c r="FP316" s="48"/>
      <c r="FQ316" s="48"/>
      <c r="FR316" s="48"/>
      <c r="FS316" s="48"/>
      <c r="FT316" s="49"/>
      <c r="FU316" s="48"/>
      <c r="FV316" s="48"/>
      <c r="FW316" s="48"/>
      <c r="FX316" s="48"/>
      <c r="FY316" s="48"/>
      <c r="FZ316" s="48"/>
      <c r="GB316" s="48"/>
      <c r="GC316" s="48"/>
      <c r="GD316" s="48"/>
      <c r="GE316" s="4"/>
      <c r="GF316" s="6"/>
      <c r="GG316" s="157"/>
      <c r="GH316" s="4"/>
      <c r="GI316" s="4"/>
      <c r="GJ316" s="4"/>
      <c r="GK316" s="4"/>
      <c r="GL316" s="4"/>
      <c r="GM316" s="4"/>
    </row>
    <row r="317" spans="1:195" ht="15.6" x14ac:dyDescent="0.3">
      <c r="A317" s="2" t="s">
        <v>422</v>
      </c>
      <c r="B317" s="47" t="s">
        <v>694</v>
      </c>
      <c r="C317" s="114"/>
      <c r="D317" s="114"/>
      <c r="E317" s="114"/>
      <c r="F317" s="114"/>
      <c r="G317" s="114"/>
      <c r="H317" s="114"/>
      <c r="I317" s="114"/>
      <c r="J317" s="114"/>
      <c r="K317" s="114"/>
      <c r="L317" s="114"/>
      <c r="M317" s="114"/>
      <c r="N317" s="114"/>
      <c r="O317" s="114"/>
      <c r="P317" s="114"/>
      <c r="Q317" s="114"/>
      <c r="R317" s="114"/>
      <c r="S317" s="114"/>
      <c r="T317" s="114"/>
      <c r="U317" s="114"/>
      <c r="V317" s="114"/>
      <c r="W317" s="160"/>
      <c r="X317" s="114"/>
      <c r="Y317" s="114"/>
      <c r="Z317" s="114"/>
      <c r="AA317" s="114"/>
      <c r="AB317" s="114"/>
      <c r="AC317" s="114"/>
      <c r="AD317" s="114"/>
      <c r="AE317" s="114"/>
      <c r="AF317" s="114"/>
      <c r="AG317" s="114"/>
      <c r="AH317" s="114"/>
      <c r="AI317" s="114"/>
      <c r="AJ317" s="114"/>
      <c r="AK317" s="114"/>
      <c r="AL317" s="114"/>
      <c r="AM317" s="114"/>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c r="BT317" s="114"/>
      <c r="BU317" s="114"/>
      <c r="BV317" s="114"/>
      <c r="BW317" s="114"/>
      <c r="BX317" s="114"/>
      <c r="BY317" s="114"/>
      <c r="BZ317" s="114"/>
      <c r="CA317" s="114"/>
      <c r="CB317" s="114"/>
      <c r="CC317" s="114"/>
      <c r="CD317" s="114"/>
      <c r="CE317" s="114"/>
      <c r="CF317" s="114"/>
      <c r="CG317" s="114"/>
      <c r="CH317" s="114"/>
      <c r="CI317" s="114"/>
      <c r="CJ317" s="114"/>
      <c r="CK317" s="114"/>
      <c r="CL317" s="114"/>
      <c r="CM317" s="114"/>
      <c r="CN317" s="114"/>
      <c r="CO317" s="114"/>
      <c r="CP317" s="114"/>
      <c r="CQ317" s="114"/>
      <c r="CR317" s="114"/>
      <c r="CS317" s="114"/>
      <c r="CT317" s="114"/>
      <c r="CU317" s="114"/>
      <c r="CV317" s="114"/>
      <c r="CW317" s="114"/>
      <c r="CX317" s="114"/>
      <c r="CY317" s="114"/>
      <c r="CZ317" s="114"/>
      <c r="DA317" s="114"/>
      <c r="DB317" s="114"/>
      <c r="DC317" s="114"/>
      <c r="DD317" s="114"/>
      <c r="DE317" s="114"/>
      <c r="DF317" s="114"/>
      <c r="DG317" s="114"/>
      <c r="DH317" s="114"/>
      <c r="DI317" s="114"/>
      <c r="DJ317" s="114"/>
      <c r="DK317" s="114"/>
      <c r="DL317" s="114"/>
      <c r="DM317" s="114"/>
      <c r="DN317" s="114"/>
      <c r="DO317" s="114"/>
      <c r="DP317" s="114"/>
      <c r="DQ317" s="114"/>
      <c r="DR317" s="114"/>
      <c r="DS317" s="114"/>
      <c r="DT317" s="114"/>
      <c r="DU317" s="114"/>
      <c r="DV317" s="114"/>
      <c r="DW317" s="114"/>
      <c r="DX317" s="114"/>
      <c r="DY317" s="114"/>
      <c r="DZ317" s="114"/>
      <c r="EA317" s="114"/>
      <c r="EB317" s="114"/>
      <c r="EC317" s="114"/>
      <c r="ED317" s="114"/>
      <c r="EE317" s="114"/>
      <c r="EF317" s="114"/>
      <c r="EG317" s="114"/>
      <c r="EH317" s="114"/>
      <c r="EI317" s="114"/>
      <c r="EJ317" s="114"/>
      <c r="EK317" s="114"/>
      <c r="EL317" s="114"/>
      <c r="EM317" s="114"/>
      <c r="EN317" s="114"/>
      <c r="EO317" s="114"/>
      <c r="EP317" s="114"/>
      <c r="EQ317" s="114"/>
      <c r="ER317" s="114"/>
      <c r="ES317" s="114"/>
      <c r="ET317" s="114"/>
      <c r="EU317" s="114"/>
      <c r="EV317" s="114"/>
      <c r="EW317" s="114"/>
      <c r="EX317" s="114"/>
      <c r="EY317" s="114"/>
      <c r="EZ317" s="114"/>
      <c r="FA317" s="114"/>
      <c r="FB317" s="114"/>
      <c r="FC317" s="114"/>
      <c r="FD317" s="114"/>
      <c r="FE317" s="114"/>
      <c r="FF317" s="114"/>
      <c r="FG317" s="114"/>
      <c r="FH317" s="114"/>
      <c r="FI317" s="114"/>
      <c r="FJ317" s="114"/>
      <c r="FK317" s="114"/>
      <c r="FL317" s="114"/>
      <c r="FM317" s="114"/>
      <c r="FN317" s="114"/>
      <c r="FO317" s="114"/>
      <c r="FP317" s="114"/>
      <c r="FQ317" s="114"/>
      <c r="FR317" s="114"/>
      <c r="FS317" s="114"/>
      <c r="FT317" s="160"/>
      <c r="FU317" s="114"/>
      <c r="FV317" s="114"/>
      <c r="FW317" s="114"/>
      <c r="FX317" s="114"/>
      <c r="FY317" s="114"/>
      <c r="FZ317" s="48"/>
      <c r="GB317" s="48"/>
      <c r="GC317" s="48"/>
      <c r="GD317" s="48"/>
      <c r="GE317" s="4"/>
      <c r="GF317" s="6"/>
      <c r="GG317" s="157"/>
      <c r="GH317" s="4"/>
      <c r="GI317" s="4"/>
      <c r="GJ317" s="4"/>
      <c r="GK317" s="4"/>
      <c r="GL317" s="4"/>
      <c r="GM317" s="4"/>
    </row>
    <row r="318" spans="1:195" x14ac:dyDescent="0.25">
      <c r="A318" s="2" t="s">
        <v>695</v>
      </c>
      <c r="B318" s="13" t="s">
        <v>696</v>
      </c>
      <c r="C318" s="66">
        <f>+C257</f>
        <v>2.6079999999999999E-2</v>
      </c>
      <c r="D318" s="66">
        <f>+D257</f>
        <v>2.7E-2</v>
      </c>
      <c r="E318" s="66">
        <f>+E257</f>
        <v>2.4687999999999998E-2</v>
      </c>
      <c r="F318" s="66">
        <f>+F257</f>
        <v>2.6262000000000001E-2</v>
      </c>
      <c r="G318" s="66">
        <f>+G257</f>
        <v>2.2284999999999999E-2</v>
      </c>
      <c r="H318" s="66">
        <f>+H257</f>
        <v>2.7E-2</v>
      </c>
      <c r="I318" s="66">
        <f>+I257</f>
        <v>2.7E-2</v>
      </c>
      <c r="J318" s="66">
        <f>+J257</f>
        <v>2.7E-2</v>
      </c>
      <c r="K318" s="66">
        <f>+K257</f>
        <v>2.7E-2</v>
      </c>
      <c r="L318" s="66">
        <f>+L257</f>
        <v>2.1895000000000001E-2</v>
      </c>
      <c r="M318" s="66">
        <f>+M257</f>
        <v>2.0947E-2</v>
      </c>
      <c r="N318" s="66">
        <f>+N257</f>
        <v>1.8756000000000002E-2</v>
      </c>
      <c r="O318" s="66">
        <f>+O257</f>
        <v>2.5353000000000001E-2</v>
      </c>
      <c r="P318" s="66">
        <f>+P257</f>
        <v>2.7E-2</v>
      </c>
      <c r="Q318" s="66">
        <f>+Q257</f>
        <v>2.6010000000000002E-2</v>
      </c>
      <c r="R318" s="66">
        <f>+R257</f>
        <v>2.3909E-2</v>
      </c>
      <c r="S318" s="66">
        <f>+S257</f>
        <v>2.1013999999999998E-2</v>
      </c>
      <c r="T318" s="66">
        <f>+T257</f>
        <v>1.9300999999999999E-2</v>
      </c>
      <c r="U318" s="66">
        <f>+U257</f>
        <v>1.8800999999999998E-2</v>
      </c>
      <c r="V318" s="66">
        <f>+V257</f>
        <v>2.7E-2</v>
      </c>
      <c r="W318" s="46">
        <f>+W257</f>
        <v>2.7E-2</v>
      </c>
      <c r="X318" s="66">
        <f>+X257</f>
        <v>1.0756E-2</v>
      </c>
      <c r="Y318" s="66">
        <f>+Y257</f>
        <v>1.9498000000000001E-2</v>
      </c>
      <c r="Z318" s="66">
        <f>+Z257</f>
        <v>1.8914999999999998E-2</v>
      </c>
      <c r="AA318" s="66">
        <f>+AA257</f>
        <v>2.4995E-2</v>
      </c>
      <c r="AB318" s="66">
        <f>+AB257</f>
        <v>2.5023E-2</v>
      </c>
      <c r="AC318" s="66">
        <f>+AC257</f>
        <v>1.5982E-2</v>
      </c>
      <c r="AD318" s="66">
        <f>+AD257</f>
        <v>1.4692999999999999E-2</v>
      </c>
      <c r="AE318" s="66">
        <f>+AE257</f>
        <v>7.8139999999999998E-3</v>
      </c>
      <c r="AF318" s="66">
        <f>+AF257</f>
        <v>6.6740000000000002E-3</v>
      </c>
      <c r="AG318" s="66">
        <f>+AG257</f>
        <v>1.2480999999999999E-2</v>
      </c>
      <c r="AH318" s="66">
        <f>+AH257</f>
        <v>1.7123000000000003E-2</v>
      </c>
      <c r="AI318" s="66">
        <f>+AI257</f>
        <v>2.7E-2</v>
      </c>
      <c r="AJ318" s="66">
        <f>+AJ257</f>
        <v>1.8787999999999999E-2</v>
      </c>
      <c r="AK318" s="66">
        <f>+AK257</f>
        <v>1.6280000000000003E-2</v>
      </c>
      <c r="AL318" s="66">
        <f>+AL257</f>
        <v>2.7E-2</v>
      </c>
      <c r="AM318" s="66">
        <f>+AM257</f>
        <v>1.6449000000000002E-2</v>
      </c>
      <c r="AN318" s="66">
        <f>+AN257</f>
        <v>2.2903E-2</v>
      </c>
      <c r="AO318" s="66">
        <f>+AO257</f>
        <v>2.2655999999999999E-2</v>
      </c>
      <c r="AP318" s="66">
        <f>+AP257</f>
        <v>2.5541000000000001E-2</v>
      </c>
      <c r="AQ318" s="66">
        <f>+AQ257</f>
        <v>1.5559E-2</v>
      </c>
      <c r="AR318" s="66">
        <f>+AR257</f>
        <v>2.5440000000000001E-2</v>
      </c>
      <c r="AS318" s="66">
        <f>+AS257</f>
        <v>1.1618E-2</v>
      </c>
      <c r="AT318" s="66">
        <f>+AT257</f>
        <v>2.6713999999999998E-2</v>
      </c>
      <c r="AU318" s="66">
        <f>+AU257</f>
        <v>1.9188E-2</v>
      </c>
      <c r="AV318" s="66">
        <f>+AV257</f>
        <v>2.5359000000000003E-2</v>
      </c>
      <c r="AW318" s="66">
        <f>+AW257</f>
        <v>2.0596E-2</v>
      </c>
      <c r="AX318" s="66">
        <f>+AX257</f>
        <v>1.6797999999999997E-2</v>
      </c>
      <c r="AY318" s="66">
        <f>+AY257</f>
        <v>2.7E-2</v>
      </c>
      <c r="AZ318" s="66">
        <f>+AZ257</f>
        <v>1.5719999999999998E-2</v>
      </c>
      <c r="BA318" s="66">
        <f>+BA257</f>
        <v>2.1893999999999997E-2</v>
      </c>
      <c r="BB318" s="66">
        <f>+BB257</f>
        <v>1.9684E-2</v>
      </c>
      <c r="BC318" s="66">
        <f>+BC257</f>
        <v>2.0347000000000001E-2</v>
      </c>
      <c r="BD318" s="66">
        <f>+BD257</f>
        <v>2.7E-2</v>
      </c>
      <c r="BE318" s="66">
        <f>+BE257</f>
        <v>2.2815999999999999E-2</v>
      </c>
      <c r="BF318" s="66">
        <f>+BF257</f>
        <v>2.6952E-2</v>
      </c>
      <c r="BG318" s="66">
        <f>+BG257</f>
        <v>2.7E-2</v>
      </c>
      <c r="BH318" s="66">
        <f>+BH257</f>
        <v>2.1419000000000001E-2</v>
      </c>
      <c r="BI318" s="66">
        <f>+BI257</f>
        <v>8.4329999999999995E-3</v>
      </c>
      <c r="BJ318" s="66">
        <f>+BJ257</f>
        <v>2.3164000000000001E-2</v>
      </c>
      <c r="BK318" s="66">
        <f>+BK257</f>
        <v>2.4458999999999998E-2</v>
      </c>
      <c r="BL318" s="66">
        <f>+BL257</f>
        <v>2.7E-2</v>
      </c>
      <c r="BM318" s="66">
        <f>+BM257</f>
        <v>2.0833999999999998E-2</v>
      </c>
      <c r="BN318" s="66">
        <f>+BN257</f>
        <v>2.7E-2</v>
      </c>
      <c r="BO318" s="66">
        <f>+BO257</f>
        <v>1.5203E-2</v>
      </c>
      <c r="BP318" s="66">
        <f>+BP257</f>
        <v>2.1702000000000003E-2</v>
      </c>
      <c r="BQ318" s="66">
        <f>+BQ257</f>
        <v>2.1759000000000001E-2</v>
      </c>
      <c r="BR318" s="66">
        <f>+BR257</f>
        <v>4.7000000000000002E-3</v>
      </c>
      <c r="BS318" s="66">
        <f>+BS257</f>
        <v>2.2309999999999999E-3</v>
      </c>
      <c r="BT318" s="66">
        <f>+BT257</f>
        <v>4.0750000000000005E-3</v>
      </c>
      <c r="BU318" s="66">
        <f>+BU257</f>
        <v>1.3811E-2</v>
      </c>
      <c r="BV318" s="66">
        <f>+BV257</f>
        <v>1.1775000000000001E-2</v>
      </c>
      <c r="BW318" s="66">
        <f>+BW257</f>
        <v>1.55E-2</v>
      </c>
      <c r="BX318" s="66">
        <f>+BX257</f>
        <v>1.6598999999999999E-2</v>
      </c>
      <c r="BY318" s="66">
        <f>+BY257</f>
        <v>2.3781E-2</v>
      </c>
      <c r="BZ318" s="66">
        <f>+BZ257</f>
        <v>2.6312000000000002E-2</v>
      </c>
      <c r="CA318" s="66">
        <f>+CA257</f>
        <v>2.2440000000000002E-2</v>
      </c>
      <c r="CB318" s="66">
        <f>+CB257</f>
        <v>2.6251999999999998E-2</v>
      </c>
      <c r="CC318" s="66">
        <f>+CC257</f>
        <v>2.2199E-2</v>
      </c>
      <c r="CD318" s="66">
        <f>+CD257</f>
        <v>1.9519999999999999E-2</v>
      </c>
      <c r="CE318" s="66">
        <f>+CE257</f>
        <v>2.7E-2</v>
      </c>
      <c r="CF318" s="66">
        <f>+CF257</f>
        <v>2.2463E-2</v>
      </c>
      <c r="CG318" s="66">
        <f>+CG257</f>
        <v>2.7E-2</v>
      </c>
      <c r="CH318" s="66">
        <f>+CH257</f>
        <v>2.2187999999999999E-2</v>
      </c>
      <c r="CI318" s="66">
        <f>+CI257</f>
        <v>2.418E-2</v>
      </c>
      <c r="CJ318" s="66">
        <f>+CJ257</f>
        <v>2.3469E-2</v>
      </c>
      <c r="CK318" s="66">
        <f>+CK257</f>
        <v>6.6010000000000001E-3</v>
      </c>
      <c r="CL318" s="66">
        <f>+CL257</f>
        <v>8.2289999999999985E-3</v>
      </c>
      <c r="CM318" s="66">
        <f>+CM257</f>
        <v>2.274E-3</v>
      </c>
      <c r="CN318" s="66">
        <f>+CN257</f>
        <v>2.7E-2</v>
      </c>
      <c r="CO318" s="66">
        <f>+CO257</f>
        <v>2.2359999999999998E-2</v>
      </c>
      <c r="CP318" s="66">
        <f>+CP257</f>
        <v>2.0548999999999998E-2</v>
      </c>
      <c r="CQ318" s="66">
        <f>+CQ257</f>
        <v>1.2426999999999999E-2</v>
      </c>
      <c r="CR318" s="66">
        <f>+CR257</f>
        <v>1.6799999999999999E-3</v>
      </c>
      <c r="CS318" s="66">
        <f>+CS257</f>
        <v>2.2658000000000001E-2</v>
      </c>
      <c r="CT318" s="66">
        <f>+CT257</f>
        <v>8.5199999999999998E-3</v>
      </c>
      <c r="CU318" s="66">
        <f>+CU257</f>
        <v>1.9615999999999998E-2</v>
      </c>
      <c r="CV318" s="66">
        <f>+CV257</f>
        <v>1.0978999999999999E-2</v>
      </c>
      <c r="CW318" s="66">
        <f>+CW257</f>
        <v>1.7086999999999998E-2</v>
      </c>
      <c r="CX318" s="66">
        <f>+CX257</f>
        <v>2.1824000000000003E-2</v>
      </c>
      <c r="CY318" s="66">
        <f>+CY257</f>
        <v>2.7E-2</v>
      </c>
      <c r="CZ318" s="66">
        <f>+CZ257</f>
        <v>2.6651000000000001E-2</v>
      </c>
      <c r="DA318" s="66">
        <f>+DA257</f>
        <v>2.7E-2</v>
      </c>
      <c r="DB318" s="66">
        <f>+DB257</f>
        <v>2.7E-2</v>
      </c>
      <c r="DC318" s="66">
        <f>+DC257</f>
        <v>1.7417999999999999E-2</v>
      </c>
      <c r="DD318" s="66">
        <f>+DD257</f>
        <v>3.4300000000000003E-3</v>
      </c>
      <c r="DE318" s="66">
        <f>+DE257</f>
        <v>1.145E-2</v>
      </c>
      <c r="DF318" s="66">
        <f>+DF257</f>
        <v>2.4213999999999999E-2</v>
      </c>
      <c r="DG318" s="66">
        <f>+DG257</f>
        <v>2.0452999999999999E-2</v>
      </c>
      <c r="DH318" s="66">
        <f>+DH257</f>
        <v>2.0516E-2</v>
      </c>
      <c r="DI318" s="66">
        <f>+DI257</f>
        <v>1.8844999999999997E-2</v>
      </c>
      <c r="DJ318" s="66">
        <f>+DJ257</f>
        <v>2.0882999999999999E-2</v>
      </c>
      <c r="DK318" s="66">
        <f>+DK257</f>
        <v>1.5657999999999998E-2</v>
      </c>
      <c r="DL318" s="66">
        <f>+DL257</f>
        <v>2.1967E-2</v>
      </c>
      <c r="DM318" s="66">
        <f>+DM257</f>
        <v>1.9899E-2</v>
      </c>
      <c r="DN318" s="66">
        <f>+DN257</f>
        <v>2.7E-2</v>
      </c>
      <c r="DO318" s="66">
        <f>+DO257</f>
        <v>2.7E-2</v>
      </c>
      <c r="DP318" s="66">
        <f>+DP257</f>
        <v>2.7E-2</v>
      </c>
      <c r="DQ318" s="66">
        <f>+DQ257</f>
        <v>2.1048999999999998E-2</v>
      </c>
      <c r="DR318" s="66">
        <f>+DR257</f>
        <v>2.4417000000000001E-2</v>
      </c>
      <c r="DS318" s="66">
        <f>+DS257</f>
        <v>2.5923999999999999E-2</v>
      </c>
      <c r="DT318" s="66">
        <f>+DT257</f>
        <v>2.1728999999999998E-2</v>
      </c>
      <c r="DU318" s="66">
        <f>+DU257</f>
        <v>2.7E-2</v>
      </c>
      <c r="DV318" s="66">
        <f>+DV257</f>
        <v>2.7E-2</v>
      </c>
      <c r="DW318" s="66">
        <f>+DW257</f>
        <v>2.1996999999999999E-2</v>
      </c>
      <c r="DX318" s="66">
        <f>+DX257</f>
        <v>1.8931E-2</v>
      </c>
      <c r="DY318" s="66">
        <f>+DY257</f>
        <v>1.2928E-2</v>
      </c>
      <c r="DZ318" s="66">
        <f>+DZ257</f>
        <v>1.7662000000000001E-2</v>
      </c>
      <c r="EA318" s="66">
        <f>+EA257</f>
        <v>1.2173E-2</v>
      </c>
      <c r="EB318" s="66">
        <f>+EB257</f>
        <v>2.7E-2</v>
      </c>
      <c r="EC318" s="66">
        <f>+EC257</f>
        <v>2.6620999999999999E-2</v>
      </c>
      <c r="ED318" s="66">
        <f>+ED257</f>
        <v>4.4120000000000001E-3</v>
      </c>
      <c r="EE318" s="66">
        <f>+EE257</f>
        <v>2.7E-2</v>
      </c>
      <c r="EF318" s="66">
        <f>+EF257</f>
        <v>1.9594999999999998E-2</v>
      </c>
      <c r="EG318" s="66">
        <f>+EG257</f>
        <v>2.6536000000000001E-2</v>
      </c>
      <c r="EH318" s="66">
        <f>+EH257</f>
        <v>2.5053000000000002E-2</v>
      </c>
      <c r="EI318" s="66">
        <f>+EI257</f>
        <v>2.7E-2</v>
      </c>
      <c r="EJ318" s="66">
        <f>+EJ257</f>
        <v>2.7E-2</v>
      </c>
      <c r="EK318" s="66">
        <f>+EK257</f>
        <v>5.7670000000000004E-3</v>
      </c>
      <c r="EL318" s="66">
        <f>+EL257</f>
        <v>2.1160000000000003E-3</v>
      </c>
      <c r="EM318" s="66">
        <f>+EM257</f>
        <v>1.6308E-2</v>
      </c>
      <c r="EN318" s="66">
        <f>+EN257</f>
        <v>2.7E-2</v>
      </c>
      <c r="EO318" s="66">
        <f>+EO257</f>
        <v>2.7E-2</v>
      </c>
      <c r="EP318" s="66">
        <f>+EP257</f>
        <v>2.0586E-2</v>
      </c>
      <c r="EQ318" s="66">
        <f>+EQ257</f>
        <v>9.3989999999999994E-3</v>
      </c>
      <c r="ER318" s="66">
        <f>+ER257</f>
        <v>2.1283E-2</v>
      </c>
      <c r="ES318" s="66">
        <f>+ES257</f>
        <v>2.3557999999999999E-2</v>
      </c>
      <c r="ET318" s="66">
        <f>+ET257</f>
        <v>2.7E-2</v>
      </c>
      <c r="EU318" s="66">
        <f>+EU257</f>
        <v>2.7E-2</v>
      </c>
      <c r="EV318" s="66">
        <f>+EV257</f>
        <v>1.0964999999999999E-2</v>
      </c>
      <c r="EW318" s="66">
        <f>+EW257</f>
        <v>6.0530000000000002E-3</v>
      </c>
      <c r="EX318" s="66">
        <f>+EX257</f>
        <v>3.9100000000000003E-3</v>
      </c>
      <c r="EY318" s="66">
        <f>+EY257</f>
        <v>2.7E-2</v>
      </c>
      <c r="EZ318" s="66">
        <f>+EZ257</f>
        <v>2.2942000000000001E-2</v>
      </c>
      <c r="FA318" s="66">
        <f>+FA257</f>
        <v>1.0666E-2</v>
      </c>
      <c r="FB318" s="66">
        <f>+FB257</f>
        <v>8.7680000000000015E-3</v>
      </c>
      <c r="FC318" s="66">
        <f>+FC257</f>
        <v>2.2550000000000001E-2</v>
      </c>
      <c r="FD318" s="66">
        <f>+FD257</f>
        <v>2.4437999999999998E-2</v>
      </c>
      <c r="FE318" s="66">
        <f>+FE257</f>
        <v>1.4180999999999999E-2</v>
      </c>
      <c r="FF318" s="66">
        <f>+FF257</f>
        <v>2.7E-2</v>
      </c>
      <c r="FG318" s="66">
        <f>+FG257</f>
        <v>2.7E-2</v>
      </c>
      <c r="FH318" s="66">
        <f>+FH257</f>
        <v>1.9771999999999998E-2</v>
      </c>
      <c r="FI318" s="66">
        <f>+FI257</f>
        <v>6.1999999999999998E-3</v>
      </c>
      <c r="FJ318" s="66">
        <f>+FJ257</f>
        <v>1.9438E-2</v>
      </c>
      <c r="FK318" s="66">
        <f>+FK257</f>
        <v>1.0845E-2</v>
      </c>
      <c r="FL318" s="66">
        <f>+FL257</f>
        <v>2.7E-2</v>
      </c>
      <c r="FM318" s="66">
        <f>+FM257</f>
        <v>1.8414E-2</v>
      </c>
      <c r="FN318" s="66">
        <f>+FN257</f>
        <v>2.7E-2</v>
      </c>
      <c r="FO318" s="66">
        <f>+FO257</f>
        <v>3.4059999999999997E-3</v>
      </c>
      <c r="FP318" s="66">
        <f>+FP257</f>
        <v>1.1624000000000001E-2</v>
      </c>
      <c r="FQ318" s="66">
        <f>+FQ257</f>
        <v>1.6879999999999999E-2</v>
      </c>
      <c r="FR318" s="66">
        <f>+FR257</f>
        <v>1.1564999999999999E-2</v>
      </c>
      <c r="FS318" s="66">
        <f>+FS257</f>
        <v>4.084E-3</v>
      </c>
      <c r="FT318" s="46">
        <f>+FT257</f>
        <v>1.8439999999999999E-3</v>
      </c>
      <c r="FU318" s="66">
        <f>+FU257</f>
        <v>1.8345E-2</v>
      </c>
      <c r="FV318" s="66">
        <f>+FV257</f>
        <v>1.5032E-2</v>
      </c>
      <c r="FW318" s="66">
        <f>+FW257</f>
        <v>2.1498E-2</v>
      </c>
      <c r="FX318" s="66">
        <f>+FX257</f>
        <v>1.9675000000000002E-2</v>
      </c>
      <c r="FY318" s="66"/>
      <c r="FZ318" s="48"/>
      <c r="GB318" s="48"/>
      <c r="GC318" s="48"/>
      <c r="GD318" s="48"/>
      <c r="GE318" s="4"/>
      <c r="GF318" s="6"/>
      <c r="GG318" s="157"/>
      <c r="GH318" s="4"/>
      <c r="GI318" s="4"/>
      <c r="GJ318" s="4"/>
      <c r="GK318" s="4"/>
      <c r="GL318" s="4"/>
      <c r="GM318" s="4"/>
    </row>
    <row r="319" spans="1:195" x14ac:dyDescent="0.25">
      <c r="A319" s="2" t="s">
        <v>697</v>
      </c>
      <c r="B319" s="13" t="s">
        <v>698</v>
      </c>
      <c r="C319" s="66">
        <f>+C268</f>
        <v>0</v>
      </c>
      <c r="D319" s="66">
        <f>+D268</f>
        <v>0</v>
      </c>
      <c r="E319" s="66">
        <f>+E268</f>
        <v>0</v>
      </c>
      <c r="F319" s="66">
        <f>+F268</f>
        <v>0</v>
      </c>
      <c r="G319" s="66">
        <f>+G268</f>
        <v>0</v>
      </c>
      <c r="H319" s="66">
        <f>+H268</f>
        <v>0</v>
      </c>
      <c r="I319" s="66">
        <f>+I268</f>
        <v>0</v>
      </c>
      <c r="J319" s="66">
        <f>+J268</f>
        <v>0</v>
      </c>
      <c r="K319" s="66">
        <f>+K268</f>
        <v>0</v>
      </c>
      <c r="L319" s="66">
        <f>+L268</f>
        <v>0</v>
      </c>
      <c r="M319" s="66">
        <f>+M268</f>
        <v>0</v>
      </c>
      <c r="N319" s="66">
        <f>+N268</f>
        <v>0</v>
      </c>
      <c r="O319" s="66">
        <f>+O268</f>
        <v>0</v>
      </c>
      <c r="P319" s="66">
        <f>+P268</f>
        <v>0</v>
      </c>
      <c r="Q319" s="66">
        <f>+Q268</f>
        <v>0</v>
      </c>
      <c r="R319" s="66">
        <f>+R268</f>
        <v>0</v>
      </c>
      <c r="S319" s="66">
        <f>+S268</f>
        <v>0</v>
      </c>
      <c r="T319" s="66">
        <f>+T268</f>
        <v>0</v>
      </c>
      <c r="U319" s="66">
        <f>+U268</f>
        <v>0</v>
      </c>
      <c r="V319" s="66">
        <f>+V268</f>
        <v>0</v>
      </c>
      <c r="W319" s="46">
        <f>+W268</f>
        <v>0</v>
      </c>
      <c r="X319" s="66">
        <f>+X268</f>
        <v>0</v>
      </c>
      <c r="Y319" s="66">
        <f>+Y268</f>
        <v>0</v>
      </c>
      <c r="Z319" s="66">
        <f>+Z268</f>
        <v>0</v>
      </c>
      <c r="AA319" s="66">
        <f>+AA268</f>
        <v>0</v>
      </c>
      <c r="AB319" s="66">
        <f>+AB268</f>
        <v>0</v>
      </c>
      <c r="AC319" s="66">
        <f>+AC268</f>
        <v>0</v>
      </c>
      <c r="AD319" s="66">
        <f>+AD268</f>
        <v>0</v>
      </c>
      <c r="AE319" s="66">
        <f>+AE268</f>
        <v>0</v>
      </c>
      <c r="AF319" s="66">
        <f>+AF268</f>
        <v>0</v>
      </c>
      <c r="AG319" s="66">
        <f>+AG268</f>
        <v>0</v>
      </c>
      <c r="AH319" s="66">
        <f>+AH268</f>
        <v>0</v>
      </c>
      <c r="AI319" s="66">
        <f>+AI268</f>
        <v>0</v>
      </c>
      <c r="AJ319" s="66">
        <f>+AJ268</f>
        <v>0</v>
      </c>
      <c r="AK319" s="66">
        <f>+AK268</f>
        <v>0</v>
      </c>
      <c r="AL319" s="66">
        <f>+AL268</f>
        <v>0</v>
      </c>
      <c r="AM319" s="66">
        <f>+AM268</f>
        <v>0</v>
      </c>
      <c r="AN319" s="66">
        <f>+AN268</f>
        <v>0</v>
      </c>
      <c r="AO319" s="66">
        <f>+AO268</f>
        <v>0</v>
      </c>
      <c r="AP319" s="66">
        <f>+AP268</f>
        <v>0</v>
      </c>
      <c r="AQ319" s="66">
        <f>+AQ268</f>
        <v>0</v>
      </c>
      <c r="AR319" s="66">
        <f>+AR268</f>
        <v>0</v>
      </c>
      <c r="AS319" s="66">
        <f>+AS268</f>
        <v>0</v>
      </c>
      <c r="AT319" s="66">
        <f>+AT268</f>
        <v>0</v>
      </c>
      <c r="AU319" s="66">
        <f>+AU268</f>
        <v>0</v>
      </c>
      <c r="AV319" s="66">
        <f>+AV268</f>
        <v>0</v>
      </c>
      <c r="AW319" s="66">
        <f>+AW268</f>
        <v>0</v>
      </c>
      <c r="AX319" s="66">
        <f>+AX268</f>
        <v>0</v>
      </c>
      <c r="AY319" s="66">
        <f>+AY268</f>
        <v>0</v>
      </c>
      <c r="AZ319" s="66">
        <f>+AZ268</f>
        <v>0</v>
      </c>
      <c r="BA319" s="66">
        <f>+BA268</f>
        <v>0</v>
      </c>
      <c r="BB319" s="66">
        <f>+BB268</f>
        <v>0</v>
      </c>
      <c r="BC319" s="66">
        <f>+BC268</f>
        <v>-9.1799999999999998E-4</v>
      </c>
      <c r="BD319" s="66">
        <f>+BD268</f>
        <v>0</v>
      </c>
      <c r="BE319" s="66">
        <f>+BE268</f>
        <v>0</v>
      </c>
      <c r="BF319" s="66">
        <f>+BF268</f>
        <v>0</v>
      </c>
      <c r="BG319" s="66">
        <f>+BG268</f>
        <v>0</v>
      </c>
      <c r="BH319" s="66">
        <f>+BH268</f>
        <v>0</v>
      </c>
      <c r="BI319" s="66">
        <f>+BI268</f>
        <v>0</v>
      </c>
      <c r="BJ319" s="66">
        <f>+BJ268</f>
        <v>0</v>
      </c>
      <c r="BK319" s="66">
        <f>+BK268</f>
        <v>0</v>
      </c>
      <c r="BL319" s="66">
        <f>+BL268</f>
        <v>0</v>
      </c>
      <c r="BM319" s="66">
        <f>+BM268</f>
        <v>0</v>
      </c>
      <c r="BN319" s="66">
        <f>+BN268</f>
        <v>0</v>
      </c>
      <c r="BO319" s="66">
        <f>+BO268</f>
        <v>0</v>
      </c>
      <c r="BP319" s="66">
        <f>+BP268</f>
        <v>0</v>
      </c>
      <c r="BQ319" s="66">
        <f>+BQ268</f>
        <v>0</v>
      </c>
      <c r="BR319" s="66">
        <f>+BR268</f>
        <v>0</v>
      </c>
      <c r="BS319" s="66">
        <f>+BS268</f>
        <v>0</v>
      </c>
      <c r="BT319" s="66">
        <f>+BT268</f>
        <v>0</v>
      </c>
      <c r="BU319" s="66">
        <f>+BU268</f>
        <v>0</v>
      </c>
      <c r="BV319" s="66">
        <f>+BV268</f>
        <v>0</v>
      </c>
      <c r="BW319" s="66">
        <f>+BW268</f>
        <v>0</v>
      </c>
      <c r="BX319" s="66">
        <f>+BX268</f>
        <v>0</v>
      </c>
      <c r="BY319" s="66">
        <f>+BY268</f>
        <v>0</v>
      </c>
      <c r="BZ319" s="66">
        <f>+BZ268</f>
        <v>0</v>
      </c>
      <c r="CA319" s="66">
        <f>+CA268</f>
        <v>6.0099999999999997E-4</v>
      </c>
      <c r="CB319" s="66">
        <f>+CB268</f>
        <v>0</v>
      </c>
      <c r="CC319" s="66">
        <f>+CC268</f>
        <v>0</v>
      </c>
      <c r="CD319" s="66">
        <f>+CD268</f>
        <v>0</v>
      </c>
      <c r="CE319" s="66">
        <f>+CE268</f>
        <v>0</v>
      </c>
      <c r="CF319" s="66">
        <f>+CF268</f>
        <v>0</v>
      </c>
      <c r="CG319" s="66">
        <f>+CG268</f>
        <v>0</v>
      </c>
      <c r="CH319" s="66">
        <f>+CH268</f>
        <v>0</v>
      </c>
      <c r="CI319" s="66">
        <f>+CI268</f>
        <v>0</v>
      </c>
      <c r="CJ319" s="66">
        <f>+CJ268</f>
        <v>0</v>
      </c>
      <c r="CK319" s="66">
        <f>+CK268</f>
        <v>0</v>
      </c>
      <c r="CL319" s="66">
        <f>+CL268</f>
        <v>0</v>
      </c>
      <c r="CM319" s="66">
        <f>+CM268</f>
        <v>0</v>
      </c>
      <c r="CN319" s="66">
        <f>+CN268</f>
        <v>0</v>
      </c>
      <c r="CO319" s="66">
        <f>+CO268</f>
        <v>0</v>
      </c>
      <c r="CP319" s="66">
        <f>+CP268</f>
        <v>0</v>
      </c>
      <c r="CQ319" s="66">
        <f>+CQ268</f>
        <v>0</v>
      </c>
      <c r="CR319" s="66">
        <f>+CR268</f>
        <v>0</v>
      </c>
      <c r="CS319" s="66">
        <f>+CS268</f>
        <v>0</v>
      </c>
      <c r="CT319" s="66">
        <f>+CT268</f>
        <v>0</v>
      </c>
      <c r="CU319" s="66">
        <f>+CU268</f>
        <v>0</v>
      </c>
      <c r="CV319" s="66">
        <f>+CV268</f>
        <v>0</v>
      </c>
      <c r="CW319" s="66">
        <f>+CW268</f>
        <v>0</v>
      </c>
      <c r="CX319" s="66">
        <f>+CX268</f>
        <v>0</v>
      </c>
      <c r="CY319" s="66">
        <f>+CY268</f>
        <v>0</v>
      </c>
      <c r="CZ319" s="66">
        <f>+CZ268</f>
        <v>0</v>
      </c>
      <c r="DA319" s="66">
        <f>+DA268</f>
        <v>0</v>
      </c>
      <c r="DB319" s="66">
        <f>+DB268</f>
        <v>0</v>
      </c>
      <c r="DC319" s="66">
        <f>+DC268</f>
        <v>0</v>
      </c>
      <c r="DD319" s="66">
        <f>+DD268</f>
        <v>0</v>
      </c>
      <c r="DE319" s="66">
        <f>+DE268</f>
        <v>0</v>
      </c>
      <c r="DF319" s="66">
        <f>+DF268</f>
        <v>0</v>
      </c>
      <c r="DG319" s="66">
        <f>+DG268</f>
        <v>0</v>
      </c>
      <c r="DH319" s="66">
        <f>+DH268</f>
        <v>0</v>
      </c>
      <c r="DI319" s="66">
        <f>+DI268</f>
        <v>0</v>
      </c>
      <c r="DJ319" s="66">
        <f>+DJ268</f>
        <v>0</v>
      </c>
      <c r="DK319" s="66">
        <f>+DK268</f>
        <v>0</v>
      </c>
      <c r="DL319" s="66">
        <f>+DL268</f>
        <v>0</v>
      </c>
      <c r="DM319" s="66">
        <f>+DM268</f>
        <v>0</v>
      </c>
      <c r="DN319" s="66">
        <f>+DN268</f>
        <v>0</v>
      </c>
      <c r="DO319" s="66">
        <f>+DO268</f>
        <v>0</v>
      </c>
      <c r="DP319" s="66">
        <f>+DP268</f>
        <v>0</v>
      </c>
      <c r="DQ319" s="66">
        <f>+DQ268</f>
        <v>6.4899999999999995E-4</v>
      </c>
      <c r="DR319" s="66">
        <f>+DR268</f>
        <v>0</v>
      </c>
      <c r="DS319" s="66">
        <f>+DS268</f>
        <v>0</v>
      </c>
      <c r="DT319" s="66">
        <f>+DT268</f>
        <v>0</v>
      </c>
      <c r="DU319" s="66">
        <f>+DU268</f>
        <v>0</v>
      </c>
      <c r="DV319" s="66">
        <f>+DV268</f>
        <v>0</v>
      </c>
      <c r="DW319" s="66">
        <f>+DW268</f>
        <v>0</v>
      </c>
      <c r="DX319" s="66">
        <f>+DX268</f>
        <v>0</v>
      </c>
      <c r="DY319" s="66">
        <f>+DY268</f>
        <v>0</v>
      </c>
      <c r="DZ319" s="66">
        <f>+DZ268</f>
        <v>0</v>
      </c>
      <c r="EA319" s="66">
        <f>+EA268</f>
        <v>0</v>
      </c>
      <c r="EB319" s="66">
        <f>+EB268</f>
        <v>0</v>
      </c>
      <c r="EC319" s="66">
        <f>+EC268</f>
        <v>0</v>
      </c>
      <c r="ED319" s="66">
        <f>+ED268</f>
        <v>0</v>
      </c>
      <c r="EE319" s="66">
        <f>+EE268</f>
        <v>0</v>
      </c>
      <c r="EF319" s="66">
        <f>+EF268</f>
        <v>0</v>
      </c>
      <c r="EG319" s="66">
        <f>+EG268</f>
        <v>0</v>
      </c>
      <c r="EH319" s="66">
        <f>+EH268</f>
        <v>0</v>
      </c>
      <c r="EI319" s="66">
        <f>+EI268</f>
        <v>0</v>
      </c>
      <c r="EJ319" s="66">
        <f>+EJ268</f>
        <v>0</v>
      </c>
      <c r="EK319" s="66">
        <f>+EK268</f>
        <v>0</v>
      </c>
      <c r="EL319" s="66">
        <f>+EL268</f>
        <v>0</v>
      </c>
      <c r="EM319" s="66">
        <f>+EM268</f>
        <v>0</v>
      </c>
      <c r="EN319" s="66">
        <f>+EN268</f>
        <v>0</v>
      </c>
      <c r="EO319" s="66">
        <f>+EO268</f>
        <v>0</v>
      </c>
      <c r="EP319" s="66">
        <f>+EP268</f>
        <v>0</v>
      </c>
      <c r="EQ319" s="66">
        <f>+EQ268</f>
        <v>0</v>
      </c>
      <c r="ER319" s="66">
        <f>+ER268</f>
        <v>0</v>
      </c>
      <c r="ES319" s="66">
        <f>+ES268</f>
        <v>0</v>
      </c>
      <c r="ET319" s="66">
        <f>+ET268</f>
        <v>0</v>
      </c>
      <c r="EU319" s="66">
        <f>+EU268</f>
        <v>0</v>
      </c>
      <c r="EV319" s="66">
        <f>+EV268</f>
        <v>0</v>
      </c>
      <c r="EW319" s="66">
        <f>+EW268</f>
        <v>0</v>
      </c>
      <c r="EX319" s="66">
        <f>+EX268</f>
        <v>0</v>
      </c>
      <c r="EY319" s="66">
        <f>+EY268</f>
        <v>0</v>
      </c>
      <c r="EZ319" s="66">
        <f>+EZ268</f>
        <v>0</v>
      </c>
      <c r="FA319" s="66">
        <f>+FA268</f>
        <v>0</v>
      </c>
      <c r="FB319" s="66">
        <f>+FB268</f>
        <v>3.3199999999999999E-4</v>
      </c>
      <c r="FC319" s="66">
        <f>+FC268</f>
        <v>0</v>
      </c>
      <c r="FD319" s="66">
        <f>+FD268</f>
        <v>0</v>
      </c>
      <c r="FE319" s="66">
        <f>+FE268</f>
        <v>0</v>
      </c>
      <c r="FF319" s="66">
        <f>+FF268</f>
        <v>0</v>
      </c>
      <c r="FG319" s="66">
        <f>+FG268</f>
        <v>0</v>
      </c>
      <c r="FH319" s="66">
        <f>+FH268</f>
        <v>0</v>
      </c>
      <c r="FI319" s="66">
        <f>+FI268</f>
        <v>0</v>
      </c>
      <c r="FJ319" s="66">
        <f>+FJ268</f>
        <v>0</v>
      </c>
      <c r="FK319" s="66">
        <f>+FK268</f>
        <v>0</v>
      </c>
      <c r="FL319" s="66">
        <f>+FL268</f>
        <v>0</v>
      </c>
      <c r="FM319" s="66">
        <f>+FM268</f>
        <v>0</v>
      </c>
      <c r="FN319" s="66">
        <f>+FN268</f>
        <v>0</v>
      </c>
      <c r="FO319" s="66">
        <f>+FO268</f>
        <v>1.6200000000000001E-4</v>
      </c>
      <c r="FP319" s="66">
        <f>+FP268</f>
        <v>4.7800000000000002E-4</v>
      </c>
      <c r="FQ319" s="66">
        <f>+FQ268</f>
        <v>0</v>
      </c>
      <c r="FR319" s="66">
        <f>+FR268</f>
        <v>0</v>
      </c>
      <c r="FS319" s="66">
        <f>+FS268</f>
        <v>1.15E-4</v>
      </c>
      <c r="FT319" s="46">
        <f>+FT268</f>
        <v>9.0000000000000006E-5</v>
      </c>
      <c r="FU319" s="66">
        <f>+FU268</f>
        <v>0</v>
      </c>
      <c r="FV319" s="66">
        <f>+FV268</f>
        <v>0</v>
      </c>
      <c r="FW319" s="66">
        <f>+FW268</f>
        <v>0</v>
      </c>
      <c r="FX319" s="66">
        <f>+FX268</f>
        <v>0</v>
      </c>
      <c r="FY319" s="66"/>
      <c r="FZ319" s="48"/>
      <c r="GA319" s="48"/>
      <c r="GB319" s="48"/>
      <c r="GC319" s="48"/>
      <c r="GD319" s="48"/>
      <c r="GE319" s="4"/>
      <c r="GF319" s="4"/>
      <c r="GG319" s="157"/>
      <c r="GH319" s="4"/>
      <c r="GI319" s="4"/>
      <c r="GJ319" s="4"/>
      <c r="GK319" s="4"/>
      <c r="GL319" s="4"/>
      <c r="GM319" s="4"/>
    </row>
    <row r="320" spans="1:195" x14ac:dyDescent="0.25">
      <c r="A320" s="2" t="s">
        <v>699</v>
      </c>
      <c r="B320" s="13" t="s">
        <v>700</v>
      </c>
      <c r="C320" s="66">
        <f>ROUND((C78/C47),6)</f>
        <v>2.5900000000000001E-4</v>
      </c>
      <c r="D320" s="66">
        <f>ROUND((D78/D47),6)</f>
        <v>0</v>
      </c>
      <c r="E320" s="66">
        <f>ROUND((E78/E47),6)</f>
        <v>0</v>
      </c>
      <c r="F320" s="66">
        <f>ROUND((F78/F47),6)</f>
        <v>0</v>
      </c>
      <c r="G320" s="66">
        <f>ROUND((G78/G47),6)</f>
        <v>0</v>
      </c>
      <c r="H320" s="66">
        <f>ROUND((H78/H47),6)</f>
        <v>0</v>
      </c>
      <c r="I320" s="66">
        <f>ROUND((I78/I47),6)</f>
        <v>6.0700000000000001E-4</v>
      </c>
      <c r="J320" s="66">
        <f>ROUND((J78/J47),6)</f>
        <v>0</v>
      </c>
      <c r="K320" s="66">
        <f>ROUND((K78/K47),6)</f>
        <v>0</v>
      </c>
      <c r="L320" s="66">
        <f>ROUND((L78/L47),6)</f>
        <v>0</v>
      </c>
      <c r="M320" s="66">
        <f>ROUND((M78/M47),6)</f>
        <v>0</v>
      </c>
      <c r="N320" s="66">
        <f>ROUND((N78/N47),6)</f>
        <v>8.9599999999999999E-4</v>
      </c>
      <c r="O320" s="66">
        <f>ROUND((O78/O47),6)</f>
        <v>1.1559999999999999E-3</v>
      </c>
      <c r="P320" s="66">
        <f>ROUND((P78/P47),6)</f>
        <v>1.36E-4</v>
      </c>
      <c r="Q320" s="66">
        <f>ROUND((Q78/Q47),6)</f>
        <v>0</v>
      </c>
      <c r="R320" s="66">
        <f>ROUND((R78/R47),6)</f>
        <v>0</v>
      </c>
      <c r="S320" s="66">
        <f>ROUND((S78/S47),6)</f>
        <v>0</v>
      </c>
      <c r="T320" s="66">
        <f>ROUND((T78/T47),6)</f>
        <v>0</v>
      </c>
      <c r="U320" s="66">
        <f>ROUND((U78/U47),6)</f>
        <v>0</v>
      </c>
      <c r="V320" s="66">
        <f>ROUND((V78/V47),6)</f>
        <v>0</v>
      </c>
      <c r="W320" s="46">
        <f>ROUND((W78/W47),6)</f>
        <v>0</v>
      </c>
      <c r="X320" s="66">
        <f>ROUND((X78/X47),6)</f>
        <v>3.0600000000000001E-4</v>
      </c>
      <c r="Y320" s="66">
        <f>ROUND((Y78/Y47),6)</f>
        <v>0</v>
      </c>
      <c r="Z320" s="66">
        <f>ROUND((Z78/Z47),6)</f>
        <v>5.215E-3</v>
      </c>
      <c r="AA320" s="66">
        <f>ROUND((AA78/AA47),6)</f>
        <v>0</v>
      </c>
      <c r="AB320" s="66">
        <f>ROUND((AB78/AB47),6)</f>
        <v>0</v>
      </c>
      <c r="AC320" s="66">
        <f>ROUND((AC78/AC47),6)</f>
        <v>0</v>
      </c>
      <c r="AD320" s="66">
        <f>ROUND((AD78/AD47),6)</f>
        <v>0</v>
      </c>
      <c r="AE320" s="66">
        <f>ROUND((AE78/AE47),6)</f>
        <v>1.635E-3</v>
      </c>
      <c r="AF320" s="66">
        <f>ROUND((AF78/AF47),6)</f>
        <v>0</v>
      </c>
      <c r="AG320" s="66">
        <f>ROUND((AG78/AG47),6)</f>
        <v>0</v>
      </c>
      <c r="AH320" s="66">
        <f>ROUND((AH78/AH47),6)</f>
        <v>5.718E-3</v>
      </c>
      <c r="AI320" s="66">
        <f>ROUND((AI78/AI47),6)</f>
        <v>0</v>
      </c>
      <c r="AJ320" s="66">
        <f>ROUND((AJ78/AJ47),6)</f>
        <v>0</v>
      </c>
      <c r="AK320" s="66">
        <f>ROUND((AK78/AK47),6)</f>
        <v>0</v>
      </c>
      <c r="AL320" s="66">
        <f>ROUND((AL78/AL47),6)</f>
        <v>0</v>
      </c>
      <c r="AM320" s="66">
        <f>ROUND((AM78/AM47),6)</f>
        <v>0</v>
      </c>
      <c r="AN320" s="66">
        <f>ROUND((AN78/AN47),6)</f>
        <v>0</v>
      </c>
      <c r="AO320" s="66">
        <f>ROUND((AO78/AO47),6)</f>
        <v>0</v>
      </c>
      <c r="AP320" s="66">
        <f>ROUND((AP78/AP47),6)</f>
        <v>0</v>
      </c>
      <c r="AQ320" s="66">
        <f>ROUND((AQ78/AQ47),6)</f>
        <v>0</v>
      </c>
      <c r="AR320" s="66">
        <f>ROUND((AR78/AR47),6)</f>
        <v>0</v>
      </c>
      <c r="AS320" s="66">
        <f>ROUND((AS78/AS47),6)</f>
        <v>6.5799999999999995E-4</v>
      </c>
      <c r="AT320" s="66">
        <f>ROUND((AT78/AT47),6)</f>
        <v>0</v>
      </c>
      <c r="AU320" s="66">
        <f>ROUND((AU78/AU47),6)</f>
        <v>0</v>
      </c>
      <c r="AV320" s="66">
        <f>ROUND((AV78/AV47),6)</f>
        <v>0</v>
      </c>
      <c r="AW320" s="66">
        <f>ROUND((AW78/AW47),6)</f>
        <v>0</v>
      </c>
      <c r="AX320" s="66">
        <f>ROUND((AX78/AX47),6)</f>
        <v>0</v>
      </c>
      <c r="AY320" s="66">
        <f>ROUND((AY78/AY47),6)</f>
        <v>0</v>
      </c>
      <c r="AZ320" s="66">
        <f>ROUND((AZ78/AZ47),6)</f>
        <v>0</v>
      </c>
      <c r="BA320" s="66">
        <f>ROUND((BA78/BA47),6)</f>
        <v>0</v>
      </c>
      <c r="BB320" s="66">
        <f>ROUND((BB78/BB47),6)</f>
        <v>0</v>
      </c>
      <c r="BC320" s="66">
        <f>ROUND((BC78/BC47),6)</f>
        <v>0</v>
      </c>
      <c r="BD320" s="66">
        <f>ROUND((BD78/BD47),6)</f>
        <v>0</v>
      </c>
      <c r="BE320" s="66">
        <f>ROUND((BE78/BE47),6)</f>
        <v>0</v>
      </c>
      <c r="BF320" s="66">
        <f>ROUND((BF78/BF47),6)</f>
        <v>0</v>
      </c>
      <c r="BG320" s="66">
        <f>ROUND((BG78/BG47),6)</f>
        <v>0</v>
      </c>
      <c r="BH320" s="66">
        <f>ROUND((BH78/BH47),6)</f>
        <v>0</v>
      </c>
      <c r="BI320" s="66">
        <f>ROUND((BI78/BI47),6)</f>
        <v>0</v>
      </c>
      <c r="BJ320" s="66">
        <f>ROUND((BJ78/BJ47),6)</f>
        <v>0</v>
      </c>
      <c r="BK320" s="66">
        <f>ROUND((BK78/BK47),6)</f>
        <v>0</v>
      </c>
      <c r="BL320" s="66">
        <f>ROUND((BL78/BL47),6)</f>
        <v>0</v>
      </c>
      <c r="BM320" s="66">
        <f>ROUND((BM78/BM47),6)</f>
        <v>1.482E-3</v>
      </c>
      <c r="BN320" s="66">
        <f>ROUND((BN78/BN47),6)</f>
        <v>0</v>
      </c>
      <c r="BO320" s="66">
        <f>ROUND((BO78/BO47),6)</f>
        <v>0</v>
      </c>
      <c r="BP320" s="66">
        <f>ROUND((BP78/BP47),6)</f>
        <v>0</v>
      </c>
      <c r="BQ320" s="66">
        <f>ROUND((BQ78/BQ47),6)</f>
        <v>0</v>
      </c>
      <c r="BR320" s="66">
        <f>ROUND((BR78/BR47),6)</f>
        <v>0</v>
      </c>
      <c r="BS320" s="66">
        <f>ROUND((BS78/BS47),6)</f>
        <v>0</v>
      </c>
      <c r="BT320" s="66">
        <f>ROUND((BT78/BT47),6)</f>
        <v>0</v>
      </c>
      <c r="BU320" s="66">
        <f>ROUND((BU78/BU47),6)</f>
        <v>0</v>
      </c>
      <c r="BV320" s="66">
        <f>ROUND((BV78/BV47),6)</f>
        <v>1.119E-3</v>
      </c>
      <c r="BW320" s="66">
        <f>ROUND((BW78/BW47),6)</f>
        <v>0</v>
      </c>
      <c r="BX320" s="66">
        <f>ROUND((BX78/BX47),6)</f>
        <v>0</v>
      </c>
      <c r="BY320" s="66">
        <f>ROUND((BY78/BY47),6)</f>
        <v>0</v>
      </c>
      <c r="BZ320" s="66">
        <f>ROUND((BZ78/BZ47),6)</f>
        <v>0</v>
      </c>
      <c r="CA320" s="66">
        <f>ROUND((CA78/CA47),6)</f>
        <v>0</v>
      </c>
      <c r="CB320" s="66">
        <f>ROUND((CB78/CB47),6)</f>
        <v>0</v>
      </c>
      <c r="CC320" s="66">
        <f>ROUND((CC78/CC47),6)</f>
        <v>0</v>
      </c>
      <c r="CD320" s="66">
        <f>ROUND((CD78/CD47),6)</f>
        <v>3.6020000000000002E-3</v>
      </c>
      <c r="CE320" s="66">
        <f>ROUND((CE78/CE47),6)</f>
        <v>0</v>
      </c>
      <c r="CF320" s="66">
        <f>ROUND((CF78/CF47),6)</f>
        <v>4.4050000000000001E-3</v>
      </c>
      <c r="CG320" s="66">
        <f>ROUND((CG78/CG47),6)</f>
        <v>0</v>
      </c>
      <c r="CH320" s="66">
        <f>ROUND((CH78/CH47),6)</f>
        <v>0</v>
      </c>
      <c r="CI320" s="66">
        <f>ROUND((CI78/CI47),6)</f>
        <v>0</v>
      </c>
      <c r="CJ320" s="66">
        <f>ROUND((CJ78/CJ47),6)</f>
        <v>0</v>
      </c>
      <c r="CK320" s="66">
        <f>ROUND((CK78/CK47),6)</f>
        <v>1.83E-3</v>
      </c>
      <c r="CL320" s="66">
        <f>ROUND((CL78/CL47),6)</f>
        <v>1.47E-4</v>
      </c>
      <c r="CM320" s="66">
        <f>ROUND((CM78/CM47),6)</f>
        <v>0</v>
      </c>
      <c r="CN320" s="66">
        <f>ROUND((CN78/CN47),6)</f>
        <v>0</v>
      </c>
      <c r="CO320" s="66">
        <f>ROUND((CO78/CO47),6)</f>
        <v>0</v>
      </c>
      <c r="CP320" s="66">
        <f>ROUND((CP78/CP47),6)</f>
        <v>0</v>
      </c>
      <c r="CQ320" s="66">
        <f>ROUND((CQ78/CQ47),6)</f>
        <v>0</v>
      </c>
      <c r="CR320" s="66">
        <f>ROUND((CR78/CR47),6)</f>
        <v>7.7300000000000003E-4</v>
      </c>
      <c r="CS320" s="66">
        <f>ROUND((CS78/CS47),6)</f>
        <v>0</v>
      </c>
      <c r="CT320" s="66">
        <f>ROUND((CT78/CT47),6)</f>
        <v>7.4299999999999995E-4</v>
      </c>
      <c r="CU320" s="66">
        <f>ROUND((CU78/CU47),6)</f>
        <v>0</v>
      </c>
      <c r="CV320" s="66">
        <f>ROUND((CV78/CV47),6)</f>
        <v>1.5100000000000001E-3</v>
      </c>
      <c r="CW320" s="66">
        <f>ROUND((CW78/CW47),6)</f>
        <v>0</v>
      </c>
      <c r="CX320" s="66">
        <f>ROUND((CX78/CX47),6)</f>
        <v>0</v>
      </c>
      <c r="CY320" s="66">
        <f>ROUND((CY78/CY47),6)</f>
        <v>0</v>
      </c>
      <c r="CZ320" s="66">
        <f>ROUND((CZ78/CZ47),6)</f>
        <v>0</v>
      </c>
      <c r="DA320" s="66">
        <f>ROUND((DA78/DA47),6)</f>
        <v>4.46E-4</v>
      </c>
      <c r="DB320" s="66">
        <f>ROUND((DB78/DB47),6)</f>
        <v>0</v>
      </c>
      <c r="DC320" s="66">
        <f>ROUND((DC78/DC47),6)</f>
        <v>5.8200000000000005E-4</v>
      </c>
      <c r="DD320" s="66">
        <f>ROUND((DD78/DD47),6)</f>
        <v>1.4E-5</v>
      </c>
      <c r="DE320" s="66">
        <f>ROUND((DE78/DE47),6)</f>
        <v>0</v>
      </c>
      <c r="DF320" s="66">
        <f>ROUND((DF78/DF47),6)</f>
        <v>0</v>
      </c>
      <c r="DG320" s="66">
        <f>ROUND((DG78/DG47),6)</f>
        <v>0</v>
      </c>
      <c r="DH320" s="66">
        <f>ROUND((DH78/DH47),6)</f>
        <v>6.7000000000000002E-4</v>
      </c>
      <c r="DI320" s="66">
        <f>ROUND((DI78/DI47),6)</f>
        <v>0</v>
      </c>
      <c r="DJ320" s="66">
        <f>ROUND((DJ78/DJ47),6)</f>
        <v>0</v>
      </c>
      <c r="DK320" s="66">
        <f>ROUND((DK78/DK47),6)</f>
        <v>0</v>
      </c>
      <c r="DL320" s="66">
        <f>ROUND((DL78/DL47),6)</f>
        <v>0</v>
      </c>
      <c r="DM320" s="66">
        <f>ROUND((DM78/DM47),6)</f>
        <v>0</v>
      </c>
      <c r="DN320" s="66">
        <f>ROUND((DN78/DN47),6)</f>
        <v>0</v>
      </c>
      <c r="DO320" s="66">
        <f>ROUND((DO78/DO47),6)</f>
        <v>0</v>
      </c>
      <c r="DP320" s="66">
        <f>ROUND((DP78/DP47),6)</f>
        <v>4.64E-4</v>
      </c>
      <c r="DQ320" s="66">
        <f>ROUND((DQ78/DQ47),6)</f>
        <v>0</v>
      </c>
      <c r="DR320" s="66">
        <f>ROUND((DR78/DR47),6)</f>
        <v>0</v>
      </c>
      <c r="DS320" s="66">
        <f>ROUND((DS78/DS47),6)</f>
        <v>0</v>
      </c>
      <c r="DT320" s="66">
        <f>ROUND((DT78/DT47),6)</f>
        <v>0</v>
      </c>
      <c r="DU320" s="66">
        <f>ROUND((DU78/DU47),6)</f>
        <v>0</v>
      </c>
      <c r="DV320" s="66">
        <f>ROUND((DV78/DV47),6)</f>
        <v>0</v>
      </c>
      <c r="DW320" s="66">
        <f>ROUND((DW78/DW47),6)</f>
        <v>0</v>
      </c>
      <c r="DX320" s="66">
        <f>ROUND((DX78/DX47),6)</f>
        <v>0</v>
      </c>
      <c r="DY320" s="66">
        <f>ROUND((DY78/DY47),6)</f>
        <v>0</v>
      </c>
      <c r="DZ320" s="66">
        <f>ROUND((DZ78/DZ47),6)</f>
        <v>0</v>
      </c>
      <c r="EA320" s="66">
        <f>ROUND((EA78/EA47),6)</f>
        <v>1.6770000000000001E-3</v>
      </c>
      <c r="EB320" s="66">
        <f>ROUND((EB78/EB47),6)</f>
        <v>0</v>
      </c>
      <c r="EC320" s="66">
        <f>ROUND((EC78/EC47),6)</f>
        <v>0</v>
      </c>
      <c r="ED320" s="66">
        <f>ROUND((ED78/ED47),6)</f>
        <v>2.1900000000000001E-4</v>
      </c>
      <c r="EE320" s="66">
        <f>ROUND((EE78/EE47),6)</f>
        <v>0</v>
      </c>
      <c r="EF320" s="66">
        <f>ROUND((EF78/EF47),6)</f>
        <v>0</v>
      </c>
      <c r="EG320" s="66">
        <f>ROUND((EG78/EG47),6)</f>
        <v>0</v>
      </c>
      <c r="EH320" s="66">
        <f>ROUND((EH78/EH47),6)</f>
        <v>0</v>
      </c>
      <c r="EI320" s="66">
        <f>ROUND((EI78/EI47),6)</f>
        <v>0</v>
      </c>
      <c r="EJ320" s="66">
        <f>ROUND((EJ78/EJ47),6)</f>
        <v>0</v>
      </c>
      <c r="EK320" s="66">
        <f>ROUND((EK78/EK47),6)</f>
        <v>0</v>
      </c>
      <c r="EL320" s="66">
        <f>ROUND((EL78/EL47),6)</f>
        <v>2.2060000000000001E-3</v>
      </c>
      <c r="EM320" s="66">
        <f>ROUND((EM78/EM47),6)</f>
        <v>0</v>
      </c>
      <c r="EN320" s="66">
        <f>ROUND((EN78/EN47),6)</f>
        <v>0</v>
      </c>
      <c r="EO320" s="66">
        <f>ROUND((EO78/EO47),6)</f>
        <v>0</v>
      </c>
      <c r="EP320" s="66">
        <f>ROUND((EP78/EP47),6)</f>
        <v>0</v>
      </c>
      <c r="EQ320" s="66">
        <f>ROUND((EQ78/EQ47),6)</f>
        <v>1.08E-3</v>
      </c>
      <c r="ER320" s="66">
        <f>ROUND((ER78/ER47),6)</f>
        <v>0</v>
      </c>
      <c r="ES320" s="66">
        <f>ROUND((ES78/ES47),6)</f>
        <v>0</v>
      </c>
      <c r="ET320" s="66">
        <f>ROUND((ET78/ET47),6)</f>
        <v>0</v>
      </c>
      <c r="EU320" s="66">
        <f>ROUND((EU78/EU47),6)</f>
        <v>0</v>
      </c>
      <c r="EV320" s="66">
        <f>ROUND((EV78/EV47),6)</f>
        <v>4.26E-4</v>
      </c>
      <c r="EW320" s="66">
        <f>ROUND((EW78/EW47),6)</f>
        <v>0</v>
      </c>
      <c r="EX320" s="66">
        <f>ROUND((EX78/EX47),6)</f>
        <v>0</v>
      </c>
      <c r="EY320" s="66">
        <f>ROUND((EY78/EY47),6)</f>
        <v>0</v>
      </c>
      <c r="EZ320" s="66">
        <f>ROUND((EZ78/EZ47),6)</f>
        <v>2.9160000000000002E-3</v>
      </c>
      <c r="FA320" s="66">
        <f>ROUND((FA78/FA47),6)</f>
        <v>6.4400000000000004E-4</v>
      </c>
      <c r="FB320" s="66">
        <f>ROUND((FB78/FB47),6)</f>
        <v>0</v>
      </c>
      <c r="FC320" s="66">
        <f>ROUND((FC78/FC47),6)</f>
        <v>0</v>
      </c>
      <c r="FD320" s="66">
        <f>ROUND((FD78/FD47),6)</f>
        <v>0</v>
      </c>
      <c r="FE320" s="66">
        <f>ROUND((FE78/FE47),6)</f>
        <v>2.2800000000000001E-4</v>
      </c>
      <c r="FF320" s="66">
        <f>ROUND((FF78/FF47),6)</f>
        <v>0</v>
      </c>
      <c r="FG320" s="66">
        <f>ROUND((FG78/FG47),6)</f>
        <v>0</v>
      </c>
      <c r="FH320" s="66">
        <f>ROUND((FH78/FH47),6)</f>
        <v>1.665E-3</v>
      </c>
      <c r="FI320" s="66">
        <f>ROUND((FI78/FI47),6)</f>
        <v>0</v>
      </c>
      <c r="FJ320" s="66">
        <f>ROUND((FJ78/FJ47),6)</f>
        <v>0</v>
      </c>
      <c r="FK320" s="66">
        <f>ROUND((FK78/FK47),6)</f>
        <v>2.9E-5</v>
      </c>
      <c r="FL320" s="66">
        <f>ROUND((FL78/FL47),6)</f>
        <v>0</v>
      </c>
      <c r="FM320" s="66">
        <f>ROUND((FM78/FM47),6)</f>
        <v>0</v>
      </c>
      <c r="FN320" s="66">
        <f>ROUND((FN78/FN47),6)</f>
        <v>0</v>
      </c>
      <c r="FO320" s="66">
        <f>ROUND((FO78/FO47),6)</f>
        <v>0</v>
      </c>
      <c r="FP320" s="66">
        <f>ROUND((FP78/FP47),6)</f>
        <v>0</v>
      </c>
      <c r="FQ320" s="66">
        <f>ROUND((FQ78/FQ47),6)</f>
        <v>0</v>
      </c>
      <c r="FR320" s="66">
        <f>ROUND((FR78/FR47),6)</f>
        <v>0</v>
      </c>
      <c r="FS320" s="66">
        <f>ROUND((FS78/FS47),6)</f>
        <v>0</v>
      </c>
      <c r="FT320" s="46">
        <f>ROUND((FT78/FT47),6)</f>
        <v>0</v>
      </c>
      <c r="FU320" s="66">
        <f>ROUND((FU78/FU47),6)</f>
        <v>0</v>
      </c>
      <c r="FV320" s="66">
        <f>ROUND((FV78/FV47),6)</f>
        <v>0</v>
      </c>
      <c r="FW320" s="66">
        <f>ROUND((FW78/FW47),6)</f>
        <v>0</v>
      </c>
      <c r="FX320" s="66">
        <f>ROUND((FX78/FX47),6)</f>
        <v>0</v>
      </c>
      <c r="FY320" s="66"/>
      <c r="FZ320" s="48"/>
      <c r="GA320" s="48"/>
      <c r="GB320" s="48"/>
      <c r="GC320" s="48"/>
      <c r="GD320" s="48"/>
      <c r="GE320" s="4"/>
      <c r="GF320" s="4"/>
      <c r="GG320" s="157"/>
      <c r="GH320" s="4"/>
      <c r="GI320" s="4"/>
      <c r="GJ320" s="4"/>
      <c r="GK320" s="4"/>
      <c r="GL320" s="4"/>
      <c r="GM320" s="4"/>
    </row>
    <row r="321" spans="1:195" x14ac:dyDescent="0.25">
      <c r="A321" s="6"/>
      <c r="B321" s="13" t="s">
        <v>701</v>
      </c>
      <c r="C321" s="66"/>
      <c r="D321" s="66"/>
      <c r="E321" s="66"/>
      <c r="F321" s="66"/>
      <c r="G321" s="66"/>
      <c r="H321" s="66"/>
      <c r="I321" s="66"/>
      <c r="J321" s="66"/>
      <c r="K321" s="66"/>
      <c r="L321" s="66"/>
      <c r="M321" s="66"/>
      <c r="N321" s="66"/>
      <c r="O321" s="66"/>
      <c r="P321" s="66"/>
      <c r="Q321" s="66"/>
      <c r="R321" s="66"/>
      <c r="S321" s="66"/>
      <c r="T321" s="66"/>
      <c r="U321" s="66"/>
      <c r="V321" s="66"/>
      <c r="W321" s="4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c r="BL321" s="66"/>
      <c r="BM321" s="66"/>
      <c r="BN321" s="66"/>
      <c r="BO321" s="66"/>
      <c r="BP321" s="66"/>
      <c r="BQ321" s="66"/>
      <c r="BR321" s="66"/>
      <c r="BS321" s="66"/>
      <c r="BT321" s="66"/>
      <c r="BU321" s="66"/>
      <c r="BV321" s="66"/>
      <c r="BW321" s="66"/>
      <c r="BX321" s="66"/>
      <c r="BY321" s="66"/>
      <c r="BZ321" s="66"/>
      <c r="CA321" s="66"/>
      <c r="CB321" s="66"/>
      <c r="CC321" s="66"/>
      <c r="CD321" s="66"/>
      <c r="CE321" s="66"/>
      <c r="CF321" s="66"/>
      <c r="CG321" s="66"/>
      <c r="CH321" s="66"/>
      <c r="CI321" s="66"/>
      <c r="CJ321" s="66"/>
      <c r="CK321" s="66"/>
      <c r="CL321" s="66"/>
      <c r="CM321" s="66"/>
      <c r="CN321" s="66"/>
      <c r="CO321" s="66"/>
      <c r="CP321" s="66"/>
      <c r="CQ321" s="66"/>
      <c r="CR321" s="66"/>
      <c r="CS321" s="66"/>
      <c r="CT321" s="66"/>
      <c r="CU321" s="66"/>
      <c r="CV321" s="66"/>
      <c r="CW321" s="66"/>
      <c r="CX321" s="66"/>
      <c r="CY321" s="66"/>
      <c r="CZ321" s="66"/>
      <c r="DA321" s="66"/>
      <c r="DB321" s="66"/>
      <c r="DC321" s="66"/>
      <c r="DD321" s="66"/>
      <c r="DE321" s="66"/>
      <c r="DF321" s="66"/>
      <c r="DG321" s="66"/>
      <c r="DH321" s="66"/>
      <c r="DI321" s="66"/>
      <c r="DJ321" s="66"/>
      <c r="DK321" s="66"/>
      <c r="DL321" s="66"/>
      <c r="DM321" s="66"/>
      <c r="DN321" s="66"/>
      <c r="DO321" s="66"/>
      <c r="DP321" s="66"/>
      <c r="DQ321" s="66"/>
      <c r="DR321" s="66"/>
      <c r="DS321" s="66"/>
      <c r="DT321" s="66"/>
      <c r="DU321" s="66"/>
      <c r="DV321" s="66"/>
      <c r="DW321" s="66"/>
      <c r="DX321" s="66"/>
      <c r="DY321" s="66"/>
      <c r="DZ321" s="66"/>
      <c r="EA321" s="66"/>
      <c r="EB321" s="66"/>
      <c r="EC321" s="66"/>
      <c r="ED321" s="66"/>
      <c r="EE321" s="66"/>
      <c r="EF321" s="66"/>
      <c r="EG321" s="66"/>
      <c r="EH321" s="66"/>
      <c r="EI321" s="66"/>
      <c r="EJ321" s="66"/>
      <c r="EK321" s="66"/>
      <c r="EL321" s="66"/>
      <c r="EM321" s="66"/>
      <c r="EN321" s="66"/>
      <c r="EO321" s="66"/>
      <c r="EP321" s="66"/>
      <c r="EQ321" s="66"/>
      <c r="ER321" s="66"/>
      <c r="ES321" s="66"/>
      <c r="ET321" s="66"/>
      <c r="EU321" s="66"/>
      <c r="EV321" s="66"/>
      <c r="EW321" s="66"/>
      <c r="EX321" s="66"/>
      <c r="EY321" s="66"/>
      <c r="EZ321" s="66"/>
      <c r="FA321" s="66"/>
      <c r="FB321" s="66"/>
      <c r="FC321" s="66"/>
      <c r="FD321" s="66"/>
      <c r="FE321" s="66"/>
      <c r="FF321" s="66"/>
      <c r="FG321" s="66"/>
      <c r="FH321" s="66"/>
      <c r="FI321" s="66"/>
      <c r="FJ321" s="66"/>
      <c r="FK321" s="66"/>
      <c r="FL321" s="66"/>
      <c r="FM321" s="66"/>
      <c r="FN321" s="66"/>
      <c r="FO321" s="66"/>
      <c r="FP321" s="66"/>
      <c r="FQ321" s="66"/>
      <c r="FR321" s="66"/>
      <c r="FS321" s="66"/>
      <c r="FT321" s="46"/>
      <c r="FU321" s="66"/>
      <c r="FV321" s="66"/>
      <c r="FW321" s="66"/>
      <c r="FX321" s="66"/>
      <c r="FY321" s="66"/>
      <c r="FZ321" s="48"/>
      <c r="GA321" s="48"/>
      <c r="GB321" s="48"/>
      <c r="GC321" s="48"/>
      <c r="GD321" s="48"/>
      <c r="GE321" s="4"/>
      <c r="GF321" s="4"/>
      <c r="GG321" s="157"/>
      <c r="GH321" s="4"/>
      <c r="GI321" s="4"/>
      <c r="GJ321" s="4"/>
      <c r="GK321" s="4"/>
      <c r="GL321" s="4"/>
      <c r="GM321" s="4"/>
    </row>
    <row r="322" spans="1:195" x14ac:dyDescent="0.25">
      <c r="A322" s="2" t="s">
        <v>702</v>
      </c>
      <c r="B322" s="13" t="s">
        <v>703</v>
      </c>
      <c r="C322" s="66">
        <f>ROUND((C79/C47),6)</f>
        <v>0</v>
      </c>
      <c r="D322" s="66">
        <f>ROUND((D79/D47),6)</f>
        <v>0</v>
      </c>
      <c r="E322" s="66">
        <f>ROUND((E79/E47),6)</f>
        <v>0</v>
      </c>
      <c r="F322" s="66">
        <f>ROUND((F79/F47),6)</f>
        <v>0</v>
      </c>
      <c r="G322" s="66">
        <f>ROUND((G79/G47),6)</f>
        <v>0</v>
      </c>
      <c r="H322" s="66">
        <f>ROUND((H79/H47),6)</f>
        <v>0</v>
      </c>
      <c r="I322" s="66">
        <f>ROUND((I79/I47),6)</f>
        <v>0</v>
      </c>
      <c r="J322" s="66">
        <f>ROUND((J79/J47),6)</f>
        <v>0</v>
      </c>
      <c r="K322" s="66">
        <f>ROUND((K79/K47),6)</f>
        <v>0</v>
      </c>
      <c r="L322" s="66">
        <f>ROUND((L79/L47),6)</f>
        <v>0</v>
      </c>
      <c r="M322" s="66">
        <f>ROUND((M79/M47),6)</f>
        <v>0</v>
      </c>
      <c r="N322" s="66">
        <f>ROUND((N79/N47),6)</f>
        <v>5.3999999999999998E-5</v>
      </c>
      <c r="O322" s="66">
        <f>ROUND((O79/O47),6)</f>
        <v>0</v>
      </c>
      <c r="P322" s="66">
        <f>ROUND((P79/P47),6)</f>
        <v>0</v>
      </c>
      <c r="Q322" s="66">
        <f>ROUND((Q79/Q47),6)</f>
        <v>0</v>
      </c>
      <c r="R322" s="66">
        <f>ROUND((R79/R47),6)</f>
        <v>0</v>
      </c>
      <c r="S322" s="66">
        <f>ROUND((S79/S47),6)</f>
        <v>0</v>
      </c>
      <c r="T322" s="66">
        <f>ROUND((T79/T47),6)</f>
        <v>0</v>
      </c>
      <c r="U322" s="66">
        <f>ROUND((U79/U47),6)</f>
        <v>0</v>
      </c>
      <c r="V322" s="66">
        <f>ROUND((V79/V47),6)</f>
        <v>0</v>
      </c>
      <c r="W322" s="46">
        <f>ROUND((W79/W47),6)</f>
        <v>0</v>
      </c>
      <c r="X322" s="66">
        <f>ROUND((X79/X47),6)</f>
        <v>0</v>
      </c>
      <c r="Y322" s="66">
        <f>ROUND((Y79/Y47),6)</f>
        <v>0</v>
      </c>
      <c r="Z322" s="66">
        <f>ROUND((Z79/Z47),6)</f>
        <v>0</v>
      </c>
      <c r="AA322" s="66">
        <f>ROUND((AA79/AA47),6)</f>
        <v>0</v>
      </c>
      <c r="AB322" s="66">
        <f>ROUND((AB79/AB47),6)</f>
        <v>0</v>
      </c>
      <c r="AC322" s="66">
        <f>ROUND((AC79/AC47),6)</f>
        <v>0</v>
      </c>
      <c r="AD322" s="66">
        <f>ROUND((AD79/AD47),6)</f>
        <v>0</v>
      </c>
      <c r="AE322" s="66">
        <f>ROUND((AE79/AE47),6)</f>
        <v>0</v>
      </c>
      <c r="AF322" s="66">
        <f>ROUND((AF79/AF47),6)</f>
        <v>0</v>
      </c>
      <c r="AG322" s="66">
        <f>ROUND((AG79/AG47),6)</f>
        <v>0</v>
      </c>
      <c r="AH322" s="66">
        <f>ROUND((AH79/AH47),6)</f>
        <v>0</v>
      </c>
      <c r="AI322" s="66">
        <f>ROUND((AI79/AI47),6)</f>
        <v>0</v>
      </c>
      <c r="AJ322" s="66">
        <f>ROUND((AJ79/AJ47),6)</f>
        <v>0</v>
      </c>
      <c r="AK322" s="66">
        <f>ROUND((AK79/AK47),6)</f>
        <v>0</v>
      </c>
      <c r="AL322" s="66">
        <f>ROUND((AL79/AL47),6)</f>
        <v>0</v>
      </c>
      <c r="AM322" s="66">
        <f>ROUND((AM79/AM47),6)</f>
        <v>0</v>
      </c>
      <c r="AN322" s="66">
        <f>ROUND((AN79/AN47),6)</f>
        <v>0</v>
      </c>
      <c r="AO322" s="66">
        <f>ROUND((AO79/AO47),6)</f>
        <v>0</v>
      </c>
      <c r="AP322" s="66">
        <f>ROUND((AP79/AP47),6)</f>
        <v>0</v>
      </c>
      <c r="AQ322" s="66">
        <f>ROUND((AQ79/AQ47),6)</f>
        <v>0</v>
      </c>
      <c r="AR322" s="66">
        <f>ROUND((AR79/AR47),6)</f>
        <v>0</v>
      </c>
      <c r="AS322" s="66">
        <f>ROUND((AS79/AS47),6)</f>
        <v>0</v>
      </c>
      <c r="AT322" s="66">
        <f>ROUND((AT79/AT47),6)</f>
        <v>0</v>
      </c>
      <c r="AU322" s="66">
        <f>ROUND((AU79/AU47),6)</f>
        <v>0</v>
      </c>
      <c r="AV322" s="66">
        <f>ROUND((AV79/AV47),6)</f>
        <v>0</v>
      </c>
      <c r="AW322" s="66">
        <f>ROUND((AW79/AW47),6)</f>
        <v>0</v>
      </c>
      <c r="AX322" s="66">
        <f>ROUND((AX79/AX47),6)</f>
        <v>0</v>
      </c>
      <c r="AY322" s="66">
        <f>ROUND((AY79/AY47),6)</f>
        <v>0</v>
      </c>
      <c r="AZ322" s="66">
        <f>ROUND((AZ79/AZ47),6)</f>
        <v>0</v>
      </c>
      <c r="BA322" s="66">
        <f>ROUND((BA79/BA47),6)</f>
        <v>0</v>
      </c>
      <c r="BB322" s="66">
        <f>ROUND((BB79/BB47),6)</f>
        <v>0</v>
      </c>
      <c r="BC322" s="66">
        <f>ROUND((BC79/BC47),6)</f>
        <v>0</v>
      </c>
      <c r="BD322" s="66">
        <f>ROUND((BD79/BD47),6)</f>
        <v>0</v>
      </c>
      <c r="BE322" s="66">
        <f>ROUND((BE79/BE47),6)</f>
        <v>0</v>
      </c>
      <c r="BF322" s="66">
        <f>ROUND((BF79/BF47),6)</f>
        <v>0</v>
      </c>
      <c r="BG322" s="66">
        <f>ROUND((BG79/BG47),6)</f>
        <v>0</v>
      </c>
      <c r="BH322" s="66">
        <f>ROUND((BH79/BH47),6)</f>
        <v>0</v>
      </c>
      <c r="BI322" s="66">
        <f>ROUND((BI79/BI47),6)</f>
        <v>0</v>
      </c>
      <c r="BJ322" s="66">
        <f>ROUND((BJ79/BJ47),6)</f>
        <v>0</v>
      </c>
      <c r="BK322" s="66">
        <f>ROUND((BK79/BK47),6)</f>
        <v>0</v>
      </c>
      <c r="BL322" s="66">
        <f>ROUND((BL79/BL47),6)</f>
        <v>0</v>
      </c>
      <c r="BM322" s="66">
        <f>ROUND((BM79/BM47),6)</f>
        <v>0</v>
      </c>
      <c r="BN322" s="66">
        <f>ROUND((BN79/BN47),6)</f>
        <v>0</v>
      </c>
      <c r="BO322" s="66">
        <f>ROUND((BO79/BO47),6)</f>
        <v>0</v>
      </c>
      <c r="BP322" s="66">
        <f>ROUND((BP79/BP47),6)</f>
        <v>0</v>
      </c>
      <c r="BQ322" s="66">
        <f>ROUND((BQ79/BQ47),6)</f>
        <v>0</v>
      </c>
      <c r="BR322" s="66">
        <f>ROUND((BR79/BR47),6)</f>
        <v>0</v>
      </c>
      <c r="BS322" s="66">
        <f>ROUND((BS79/BS47),6)</f>
        <v>0</v>
      </c>
      <c r="BT322" s="66">
        <f>ROUND((BT79/BT47),6)</f>
        <v>0</v>
      </c>
      <c r="BU322" s="66">
        <f>ROUND((BU79/BU47),6)</f>
        <v>0</v>
      </c>
      <c r="BV322" s="66">
        <f>ROUND((BV79/BV47),6)</f>
        <v>0</v>
      </c>
      <c r="BW322" s="66">
        <f>ROUND((BW79/BW47),6)</f>
        <v>0</v>
      </c>
      <c r="BX322" s="66">
        <f>ROUND((BX79/BX47),6)</f>
        <v>0</v>
      </c>
      <c r="BY322" s="66">
        <f>ROUND((BY79/BY47),6)</f>
        <v>0</v>
      </c>
      <c r="BZ322" s="66">
        <f>ROUND((BZ79/BZ47),6)</f>
        <v>0</v>
      </c>
      <c r="CA322" s="66">
        <f>ROUND((CA79/CA47),6)</f>
        <v>0</v>
      </c>
      <c r="CB322" s="66">
        <f>ROUND((CB79/CB47),6)</f>
        <v>0</v>
      </c>
      <c r="CC322" s="66">
        <f>ROUND((CC79/CC47),6)</f>
        <v>0</v>
      </c>
      <c r="CD322" s="66">
        <f>ROUND((CD79/CD47),6)</f>
        <v>0</v>
      </c>
      <c r="CE322" s="66">
        <f>ROUND((CE79/CE47),6)</f>
        <v>0</v>
      </c>
      <c r="CF322" s="66">
        <f>ROUND((CF79/CF47),6)</f>
        <v>0</v>
      </c>
      <c r="CG322" s="66">
        <f>ROUND((CG79/CG47),6)</f>
        <v>0</v>
      </c>
      <c r="CH322" s="66">
        <f>ROUND((CH79/CH47),6)</f>
        <v>0</v>
      </c>
      <c r="CI322" s="66">
        <f>ROUND((CI79/CI47),6)</f>
        <v>0</v>
      </c>
      <c r="CJ322" s="66">
        <f>ROUND((CJ79/CJ47),6)</f>
        <v>0</v>
      </c>
      <c r="CK322" s="66">
        <f>ROUND((CK79/CK47),6)</f>
        <v>0</v>
      </c>
      <c r="CL322" s="66">
        <f>ROUND((CL79/CL47),6)</f>
        <v>0</v>
      </c>
      <c r="CM322" s="66">
        <f>ROUND((CM79/CM47),6)</f>
        <v>0</v>
      </c>
      <c r="CN322" s="66">
        <f>ROUND((CN79/CN47),6)</f>
        <v>0</v>
      </c>
      <c r="CO322" s="66">
        <f>ROUND((CO79/CO47),6)</f>
        <v>0</v>
      </c>
      <c r="CP322" s="66">
        <f>ROUND((CP79/CP47),6)</f>
        <v>0</v>
      </c>
      <c r="CQ322" s="66">
        <f>ROUND((CQ79/CQ47),6)</f>
        <v>0</v>
      </c>
      <c r="CR322" s="66">
        <f>ROUND((CR79/CR47),6)</f>
        <v>0</v>
      </c>
      <c r="CS322" s="66">
        <f>ROUND((CS79/CS47),6)</f>
        <v>0</v>
      </c>
      <c r="CT322" s="66">
        <f>ROUND((CT79/CT47),6)</f>
        <v>0</v>
      </c>
      <c r="CU322" s="66">
        <f>ROUND((CU79/CU47),6)</f>
        <v>0</v>
      </c>
      <c r="CV322" s="66">
        <f>ROUND((CV79/CV47),6)</f>
        <v>0</v>
      </c>
      <c r="CW322" s="66">
        <f>ROUND((CW79/CW47),6)</f>
        <v>0</v>
      </c>
      <c r="CX322" s="66">
        <f>ROUND((CX79/CX47),6)</f>
        <v>0</v>
      </c>
      <c r="CY322" s="66">
        <f>ROUND((CY79/CY47),6)</f>
        <v>0</v>
      </c>
      <c r="CZ322" s="66">
        <f>ROUND((CZ79/CZ47),6)</f>
        <v>0</v>
      </c>
      <c r="DA322" s="66">
        <f>ROUND((DA79/DA47),6)</f>
        <v>0</v>
      </c>
      <c r="DB322" s="66">
        <f>ROUND((DB79/DB47),6)</f>
        <v>0</v>
      </c>
      <c r="DC322" s="66">
        <f>ROUND((DC79/DC47),6)</f>
        <v>0</v>
      </c>
      <c r="DD322" s="66">
        <f>ROUND((DD79/DD47),6)</f>
        <v>0</v>
      </c>
      <c r="DE322" s="66">
        <f>ROUND((DE79/DE47),6)</f>
        <v>0</v>
      </c>
      <c r="DF322" s="66">
        <f>ROUND((DF79/DF47),6)</f>
        <v>0</v>
      </c>
      <c r="DG322" s="66">
        <f>ROUND((DG79/DG47),6)</f>
        <v>0</v>
      </c>
      <c r="DH322" s="66">
        <f>ROUND((DH79/DH47),6)</f>
        <v>0</v>
      </c>
      <c r="DI322" s="66">
        <f>ROUND((DI79/DI47),6)</f>
        <v>0</v>
      </c>
      <c r="DJ322" s="66">
        <f>ROUND((DJ79/DJ47),6)</f>
        <v>0</v>
      </c>
      <c r="DK322" s="66">
        <f>ROUND((DK79/DK47),6)</f>
        <v>0</v>
      </c>
      <c r="DL322" s="66">
        <f>ROUND((DL79/DL47),6)</f>
        <v>0</v>
      </c>
      <c r="DM322" s="66">
        <f>ROUND((DM79/DM47),6)</f>
        <v>0</v>
      </c>
      <c r="DN322" s="66">
        <f>ROUND((DN79/DN47),6)</f>
        <v>0</v>
      </c>
      <c r="DO322" s="66">
        <f>ROUND((DO79/DO47),6)</f>
        <v>0</v>
      </c>
      <c r="DP322" s="66">
        <f>ROUND((DP79/DP47),6)</f>
        <v>0</v>
      </c>
      <c r="DQ322" s="66">
        <f>ROUND((DQ79/DQ47),6)</f>
        <v>0</v>
      </c>
      <c r="DR322" s="66">
        <f>ROUND((DR79/DR47),6)</f>
        <v>0</v>
      </c>
      <c r="DS322" s="66">
        <f>ROUND((DS79/DS47),6)</f>
        <v>0</v>
      </c>
      <c r="DT322" s="66">
        <f>ROUND((DT79/DT47),6)</f>
        <v>0</v>
      </c>
      <c r="DU322" s="66">
        <f>ROUND((DU79/DU47),6)</f>
        <v>0</v>
      </c>
      <c r="DV322" s="66">
        <f>ROUND((DV79/DV47),6)</f>
        <v>0</v>
      </c>
      <c r="DW322" s="66">
        <f>ROUND((DW79/DW47),6)</f>
        <v>0</v>
      </c>
      <c r="DX322" s="66">
        <f>ROUND((DX79/DX47),6)</f>
        <v>0</v>
      </c>
      <c r="DY322" s="66">
        <f>ROUND((DY79/DY47),6)</f>
        <v>0</v>
      </c>
      <c r="DZ322" s="66">
        <f>ROUND((DZ79/DZ47),6)</f>
        <v>0</v>
      </c>
      <c r="EA322" s="66">
        <f>ROUND((EA79/EA47),6)</f>
        <v>0</v>
      </c>
      <c r="EB322" s="66">
        <f>ROUND((EB79/EB47),6)</f>
        <v>0</v>
      </c>
      <c r="EC322" s="66">
        <f>ROUND((EC79/EC47),6)</f>
        <v>0</v>
      </c>
      <c r="ED322" s="66">
        <f>ROUND((ED79/ED47),6)</f>
        <v>0</v>
      </c>
      <c r="EE322" s="66">
        <f>ROUND((EE79/EE47),6)</f>
        <v>0</v>
      </c>
      <c r="EF322" s="66">
        <f>ROUND((EF79/EF47),6)</f>
        <v>0</v>
      </c>
      <c r="EG322" s="66">
        <f>ROUND((EG79/EG47),6)</f>
        <v>0</v>
      </c>
      <c r="EH322" s="66">
        <f>ROUND((EH79/EH47),6)</f>
        <v>0</v>
      </c>
      <c r="EI322" s="66">
        <f>ROUND((EI79/EI47),6)</f>
        <v>0</v>
      </c>
      <c r="EJ322" s="66">
        <f>ROUND((EJ79/EJ47),6)</f>
        <v>0</v>
      </c>
      <c r="EK322" s="66">
        <f>ROUND((EK79/EK47),6)</f>
        <v>0</v>
      </c>
      <c r="EL322" s="66">
        <f>ROUND((EL79/EL47),6)</f>
        <v>0</v>
      </c>
      <c r="EM322" s="66">
        <f>ROUND((EM79/EM47),6)</f>
        <v>0</v>
      </c>
      <c r="EN322" s="66">
        <f>ROUND((EN79/EN47),6)</f>
        <v>0</v>
      </c>
      <c r="EO322" s="66">
        <f>ROUND((EO79/EO47),6)</f>
        <v>0</v>
      </c>
      <c r="EP322" s="66">
        <f>ROUND((EP79/EP47),6)</f>
        <v>0</v>
      </c>
      <c r="EQ322" s="66">
        <f>ROUND((EQ79/EQ47),6)</f>
        <v>0</v>
      </c>
      <c r="ER322" s="66">
        <f>ROUND((ER79/ER47),6)</f>
        <v>0</v>
      </c>
      <c r="ES322" s="66">
        <f>ROUND((ES79/ES47),6)</f>
        <v>0</v>
      </c>
      <c r="ET322" s="66">
        <f>ROUND((ET79/ET47),6)</f>
        <v>0</v>
      </c>
      <c r="EU322" s="66">
        <f>ROUND((EU79/EU47),6)</f>
        <v>0</v>
      </c>
      <c r="EV322" s="66">
        <f>ROUND((EV79/EV47),6)</f>
        <v>0</v>
      </c>
      <c r="EW322" s="66">
        <f>ROUND((EW79/EW47),6)</f>
        <v>0</v>
      </c>
      <c r="EX322" s="66">
        <f>ROUND((EX79/EX47),6)</f>
        <v>0</v>
      </c>
      <c r="EY322" s="66">
        <f>ROUND((EY79/EY47),6)</f>
        <v>0</v>
      </c>
      <c r="EZ322" s="66">
        <f>ROUND((EZ79/EZ47),6)</f>
        <v>0</v>
      </c>
      <c r="FA322" s="66">
        <f>ROUND((FA79/FA47),6)</f>
        <v>0</v>
      </c>
      <c r="FB322" s="66">
        <f>ROUND((FB79/FB47),6)</f>
        <v>0</v>
      </c>
      <c r="FC322" s="66">
        <f>ROUND((FC79/FC47),6)</f>
        <v>0</v>
      </c>
      <c r="FD322" s="66">
        <f>ROUND((FD79/FD47),6)</f>
        <v>0</v>
      </c>
      <c r="FE322" s="66">
        <f>ROUND((FE79/FE47),6)</f>
        <v>0</v>
      </c>
      <c r="FF322" s="66">
        <f>ROUND((FF79/FF47),6)</f>
        <v>0</v>
      </c>
      <c r="FG322" s="66">
        <f>ROUND((FG79/FG47),6)</f>
        <v>0</v>
      </c>
      <c r="FH322" s="66">
        <f>ROUND((FH79/FH47),6)</f>
        <v>0</v>
      </c>
      <c r="FI322" s="66">
        <f>ROUND((FI79/FI47),6)</f>
        <v>0</v>
      </c>
      <c r="FJ322" s="66">
        <f>ROUND((FJ79/FJ47),6)</f>
        <v>0</v>
      </c>
      <c r="FK322" s="66">
        <f>ROUND((FK79/FK47),6)</f>
        <v>0</v>
      </c>
      <c r="FL322" s="66">
        <f>ROUND((FL79/FL47),6)</f>
        <v>0</v>
      </c>
      <c r="FM322" s="66">
        <f>ROUND((FM79/FM47),6)</f>
        <v>0</v>
      </c>
      <c r="FN322" s="66">
        <f>ROUND((FN79/FN47),6)</f>
        <v>0</v>
      </c>
      <c r="FO322" s="66">
        <f>ROUND((FO79/FO47),6)</f>
        <v>0</v>
      </c>
      <c r="FP322" s="66">
        <f>ROUND((FP79/FP47),6)</f>
        <v>0</v>
      </c>
      <c r="FQ322" s="66">
        <f>ROUND((FQ79/FQ47),6)</f>
        <v>0</v>
      </c>
      <c r="FR322" s="66">
        <f>ROUND((FR79/FR47),6)</f>
        <v>0</v>
      </c>
      <c r="FS322" s="66">
        <f>ROUND((FS79/FS47),6)</f>
        <v>0</v>
      </c>
      <c r="FT322" s="46">
        <f>ROUND((FT79/FT47),6)</f>
        <v>0</v>
      </c>
      <c r="FU322" s="66">
        <f>ROUND((FU79/FU47),6)</f>
        <v>0</v>
      </c>
      <c r="FV322" s="66">
        <f>ROUND((FV79/FV47),6)</f>
        <v>0</v>
      </c>
      <c r="FW322" s="66">
        <f>ROUND((FW79/FW47),6)</f>
        <v>0</v>
      </c>
      <c r="FX322" s="66">
        <f>ROUND((FX79/FX47),6)</f>
        <v>0</v>
      </c>
      <c r="FY322" s="66"/>
      <c r="FZ322" s="48"/>
      <c r="GA322" s="48"/>
      <c r="GB322" s="48"/>
      <c r="GC322" s="48"/>
      <c r="GD322" s="48"/>
      <c r="GE322" s="4"/>
      <c r="GF322" s="4"/>
      <c r="GG322" s="157"/>
      <c r="GH322" s="4"/>
      <c r="GI322" s="4"/>
      <c r="GJ322" s="4"/>
      <c r="GK322" s="4"/>
      <c r="GL322" s="4"/>
      <c r="GM322" s="4"/>
    </row>
    <row r="323" spans="1:195" x14ac:dyDescent="0.25">
      <c r="A323" s="6"/>
      <c r="B323" s="13" t="s">
        <v>704</v>
      </c>
      <c r="C323" s="66"/>
      <c r="D323" s="66"/>
      <c r="E323" s="66"/>
      <c r="F323" s="66"/>
      <c r="G323" s="66"/>
      <c r="H323" s="66"/>
      <c r="I323" s="66"/>
      <c r="J323" s="66"/>
      <c r="K323" s="66"/>
      <c r="L323" s="66"/>
      <c r="M323" s="66"/>
      <c r="N323" s="66"/>
      <c r="O323" s="66"/>
      <c r="P323" s="66"/>
      <c r="Q323" s="66"/>
      <c r="R323" s="66"/>
      <c r="S323" s="66"/>
      <c r="T323" s="66"/>
      <c r="U323" s="66"/>
      <c r="V323" s="66"/>
      <c r="W323" s="4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c r="BL323" s="66"/>
      <c r="BM323" s="66"/>
      <c r="BN323" s="66"/>
      <c r="BO323" s="66"/>
      <c r="BP323" s="66"/>
      <c r="BQ323" s="66"/>
      <c r="BR323" s="66"/>
      <c r="BS323" s="66"/>
      <c r="BT323" s="66"/>
      <c r="BU323" s="66"/>
      <c r="BV323" s="66"/>
      <c r="BW323" s="66"/>
      <c r="BX323" s="66"/>
      <c r="BY323" s="66"/>
      <c r="BZ323" s="66"/>
      <c r="CA323" s="66"/>
      <c r="CB323" s="66"/>
      <c r="CC323" s="66"/>
      <c r="CD323" s="66"/>
      <c r="CE323" s="66"/>
      <c r="CF323" s="66"/>
      <c r="CG323" s="66"/>
      <c r="CH323" s="66"/>
      <c r="CI323" s="66"/>
      <c r="CJ323" s="66"/>
      <c r="CK323" s="66"/>
      <c r="CL323" s="66"/>
      <c r="CM323" s="66"/>
      <c r="CN323" s="66"/>
      <c r="CO323" s="66"/>
      <c r="CP323" s="66"/>
      <c r="CQ323" s="66"/>
      <c r="CR323" s="66"/>
      <c r="CS323" s="66"/>
      <c r="CT323" s="66"/>
      <c r="CU323" s="66"/>
      <c r="CV323" s="66"/>
      <c r="CW323" s="66"/>
      <c r="CX323" s="66"/>
      <c r="CY323" s="66"/>
      <c r="CZ323" s="66"/>
      <c r="DA323" s="66"/>
      <c r="DB323" s="66"/>
      <c r="DC323" s="66"/>
      <c r="DD323" s="66"/>
      <c r="DE323" s="66"/>
      <c r="DF323" s="66"/>
      <c r="DG323" s="66"/>
      <c r="DH323" s="66"/>
      <c r="DI323" s="66"/>
      <c r="DJ323" s="66"/>
      <c r="DK323" s="66"/>
      <c r="DL323" s="66"/>
      <c r="DM323" s="66"/>
      <c r="DN323" s="66"/>
      <c r="DO323" s="66"/>
      <c r="DP323" s="66"/>
      <c r="DQ323" s="66"/>
      <c r="DR323" s="66"/>
      <c r="DS323" s="66"/>
      <c r="DT323" s="66"/>
      <c r="DU323" s="66"/>
      <c r="DV323" s="66"/>
      <c r="DW323" s="66"/>
      <c r="DX323" s="66"/>
      <c r="DY323" s="66"/>
      <c r="DZ323" s="66"/>
      <c r="EA323" s="66"/>
      <c r="EB323" s="66"/>
      <c r="EC323" s="66"/>
      <c r="ED323" s="66"/>
      <c r="EE323" s="66"/>
      <c r="EF323" s="66"/>
      <c r="EG323" s="66"/>
      <c r="EH323" s="66"/>
      <c r="EI323" s="66"/>
      <c r="EJ323" s="66"/>
      <c r="EK323" s="66"/>
      <c r="EL323" s="66"/>
      <c r="EM323" s="66"/>
      <c r="EN323" s="66"/>
      <c r="EO323" s="66"/>
      <c r="EP323" s="66"/>
      <c r="EQ323" s="66"/>
      <c r="ER323" s="66"/>
      <c r="ES323" s="66"/>
      <c r="ET323" s="66"/>
      <c r="EU323" s="66"/>
      <c r="EV323" s="66"/>
      <c r="EW323" s="66"/>
      <c r="EX323" s="66"/>
      <c r="EY323" s="66"/>
      <c r="EZ323" s="66"/>
      <c r="FA323" s="66"/>
      <c r="FB323" s="66"/>
      <c r="FC323" s="66"/>
      <c r="FD323" s="66"/>
      <c r="FE323" s="66"/>
      <c r="FF323" s="66"/>
      <c r="FG323" s="66"/>
      <c r="FH323" s="66"/>
      <c r="FI323" s="66"/>
      <c r="FJ323" s="66"/>
      <c r="FK323" s="66"/>
      <c r="FL323" s="66"/>
      <c r="FM323" s="66"/>
      <c r="FN323" s="66"/>
      <c r="FO323" s="66"/>
      <c r="FP323" s="66"/>
      <c r="FQ323" s="66"/>
      <c r="FR323" s="66"/>
      <c r="FS323" s="66"/>
      <c r="FT323" s="46"/>
      <c r="FU323" s="66"/>
      <c r="FV323" s="66"/>
      <c r="FW323" s="66"/>
      <c r="FX323" s="66"/>
      <c r="FY323" s="66"/>
      <c r="FZ323" s="48"/>
      <c r="GA323" s="48"/>
      <c r="GB323" s="48"/>
      <c r="GC323" s="48"/>
      <c r="GD323" s="48"/>
      <c r="GE323" s="4"/>
      <c r="GF323" s="4"/>
      <c r="GG323" s="157"/>
      <c r="GH323" s="4"/>
      <c r="GI323" s="4"/>
      <c r="GJ323" s="4"/>
      <c r="GK323" s="4"/>
      <c r="GL323" s="4"/>
      <c r="GM323" s="4"/>
    </row>
    <row r="324" spans="1:195" x14ac:dyDescent="0.25">
      <c r="A324" s="2" t="s">
        <v>705</v>
      </c>
      <c r="B324" s="13" t="s">
        <v>706</v>
      </c>
      <c r="C324" s="66">
        <f>ROUND((C80/C47),6)</f>
        <v>5.6480000000000002E-3</v>
      </c>
      <c r="D324" s="66">
        <f>ROUND((D80/D47),6)</f>
        <v>1.1334E-2</v>
      </c>
      <c r="E324" s="66">
        <f>ROUND((E80/E47),6)</f>
        <v>5.5820000000000002E-3</v>
      </c>
      <c r="F324" s="66">
        <f>ROUND((F80/F47),6)</f>
        <v>3.9199999999999999E-4</v>
      </c>
      <c r="G324" s="66">
        <f>ROUND((G80/G47),6)</f>
        <v>4.9350000000000002E-3</v>
      </c>
      <c r="H324" s="66">
        <f>ROUND((H80/H47),6)</f>
        <v>2.8029999999999999E-3</v>
      </c>
      <c r="I324" s="66">
        <f>ROUND((I80/I47),6)</f>
        <v>9.1800000000000007E-3</v>
      </c>
      <c r="J324" s="66">
        <f>ROUND((J80/J47),6)</f>
        <v>0</v>
      </c>
      <c r="K324" s="66">
        <f>ROUND((K80/K47),6)</f>
        <v>0</v>
      </c>
      <c r="L324" s="66">
        <f>ROUND((L80/L47),6)</f>
        <v>7.1929999999999997E-3</v>
      </c>
      <c r="M324" s="66">
        <f>ROUND((M80/M47),6)</f>
        <v>4.1780000000000003E-3</v>
      </c>
      <c r="N324" s="66">
        <f>ROUND((N80/N47),6)</f>
        <v>1.0798E-2</v>
      </c>
      <c r="O324" s="66">
        <f>ROUND((O80/O47),6)</f>
        <v>1.3226999999999999E-2</v>
      </c>
      <c r="P324" s="66">
        <f>ROUND((P80/P47),6)</f>
        <v>0</v>
      </c>
      <c r="Q324" s="66">
        <f>ROUND((Q80/Q47),6)</f>
        <v>1.1579000000000001E-2</v>
      </c>
      <c r="R324" s="66">
        <f>ROUND((R80/R47),6)</f>
        <v>0</v>
      </c>
      <c r="S324" s="66">
        <f>ROUND((S80/S47),6)</f>
        <v>0</v>
      </c>
      <c r="T324" s="66">
        <f>ROUND((T80/T47),6)</f>
        <v>0</v>
      </c>
      <c r="U324" s="66">
        <f>ROUND((U80/U47),6)</f>
        <v>5.2170000000000003E-3</v>
      </c>
      <c r="V324" s="66">
        <f>ROUND((V80/V47),6)</f>
        <v>0</v>
      </c>
      <c r="W324" s="66">
        <f>ROUND((W80/W47),6)</f>
        <v>0</v>
      </c>
      <c r="X324" s="66">
        <f>ROUND((X80/X47),6)</f>
        <v>9.8890000000000002E-3</v>
      </c>
      <c r="Y324" s="66">
        <f>ROUND((Y80/Y47),6)</f>
        <v>0</v>
      </c>
      <c r="Z324" s="66">
        <f>ROUND((Z80/Z47),6)</f>
        <v>0</v>
      </c>
      <c r="AA324" s="66">
        <f>ROUND((AA80/AA47),6)</f>
        <v>7.613E-3</v>
      </c>
      <c r="AB324" s="66">
        <f>ROUND((AB80/AB47),6)</f>
        <v>8.3909999999999992E-3</v>
      </c>
      <c r="AC324" s="66">
        <f>ROUND((AC80/AC47),6)</f>
        <v>8.8100000000000001E-3</v>
      </c>
      <c r="AD324" s="66">
        <f>ROUND((AD80/AD47),6)</f>
        <v>8.8610000000000008E-3</v>
      </c>
      <c r="AE324" s="66">
        <f>ROUND((AE80/AE47),6)</f>
        <v>5.457E-3</v>
      </c>
      <c r="AF324" s="66">
        <f>ROUND((AF80/AF47),6)</f>
        <v>6.5269999999999998E-3</v>
      </c>
      <c r="AG324" s="66">
        <f>ROUND((AG80/AG47),6)</f>
        <v>5.6169999999999996E-3</v>
      </c>
      <c r="AH324" s="66">
        <f>ROUND((AH80/AH47),6)</f>
        <v>0</v>
      </c>
      <c r="AI324" s="66">
        <f>ROUND((AI80/AI47),6)</f>
        <v>0</v>
      </c>
      <c r="AJ324" s="66">
        <f>ROUND((AJ80/AJ47),6)</f>
        <v>0</v>
      </c>
      <c r="AK324" s="66">
        <f>ROUND((AK80/AK47),6)</f>
        <v>0</v>
      </c>
      <c r="AL324" s="66">
        <f>ROUND((AL80/AL47),6)</f>
        <v>4.4770000000000001E-3</v>
      </c>
      <c r="AM324" s="66">
        <f>ROUND((AM80/AM47),6)</f>
        <v>0</v>
      </c>
      <c r="AN324" s="66">
        <f>ROUND((AN80/AN47),6)</f>
        <v>0</v>
      </c>
      <c r="AO324" s="66">
        <f>ROUND((AO80/AO47),6)</f>
        <v>0</v>
      </c>
      <c r="AP324" s="66">
        <f>ROUND((AP80/AP47),6)</f>
        <v>6.1409999999999998E-3</v>
      </c>
      <c r="AQ324" s="66">
        <f>ROUND((AQ80/AQ47),6)</f>
        <v>0</v>
      </c>
      <c r="AR324" s="66">
        <f>ROUND((AR80/AR47),6)</f>
        <v>4.5450000000000004E-3</v>
      </c>
      <c r="AS324" s="66">
        <f>ROUND((AS80/AS47),6)</f>
        <v>1.8469999999999999E-3</v>
      </c>
      <c r="AT324" s="66">
        <f>ROUND((AT80/AT47),6)</f>
        <v>0</v>
      </c>
      <c r="AU324" s="66">
        <f>ROUND((AU80/AU47),6)</f>
        <v>0</v>
      </c>
      <c r="AV324" s="66">
        <f>ROUND((AV80/AV47),6)</f>
        <v>0</v>
      </c>
      <c r="AW324" s="66">
        <f>ROUND((AW80/AW47),6)</f>
        <v>0</v>
      </c>
      <c r="AX324" s="66">
        <f>ROUND((AX80/AX47),6)</f>
        <v>0</v>
      </c>
      <c r="AY324" s="66">
        <f>ROUND((AY80/AY47),6)</f>
        <v>0</v>
      </c>
      <c r="AZ324" s="66">
        <f>ROUND((AZ80/AZ47),6)</f>
        <v>7.9590000000000008E-3</v>
      </c>
      <c r="BA324" s="66">
        <f>ROUND((BA80/BA47),6)</f>
        <v>8.5380000000000005E-3</v>
      </c>
      <c r="BB324" s="66">
        <f>ROUND((BB80/BB47),6)</f>
        <v>3.9100000000000003E-3</v>
      </c>
      <c r="BC324" s="66">
        <f>ROUND((BC80/BC47),6)</f>
        <v>9.9579999999999998E-3</v>
      </c>
      <c r="BD324" s="66">
        <f>ROUND((BD80/BD47),6)</f>
        <v>1.235E-2</v>
      </c>
      <c r="BE324" s="66">
        <f>ROUND((BE80/BE47),6)</f>
        <v>1.4335000000000001E-2</v>
      </c>
      <c r="BF324" s="66">
        <f>ROUND((BF80/BF47),6)</f>
        <v>1.4197E-2</v>
      </c>
      <c r="BG324" s="66">
        <f>ROUND((BG80/BG47),6)</f>
        <v>0</v>
      </c>
      <c r="BH324" s="66">
        <f>ROUND((BH80/BH47),6)</f>
        <v>0</v>
      </c>
      <c r="BI324" s="66">
        <f>ROUND((BI80/BI47),6)</f>
        <v>0</v>
      </c>
      <c r="BJ324" s="66">
        <f>ROUND((BJ80/BJ47),6)</f>
        <v>6.5729999999999998E-3</v>
      </c>
      <c r="BK324" s="66">
        <f>ROUND((BK80/BK47),6)</f>
        <v>6.8230000000000001E-3</v>
      </c>
      <c r="BL324" s="66">
        <f>ROUND((BL80/BL47),6)</f>
        <v>0</v>
      </c>
      <c r="BM324" s="66">
        <f>ROUND((BM80/BM47),6)</f>
        <v>0</v>
      </c>
      <c r="BN324" s="66">
        <f>ROUND((BN80/BN47),6)</f>
        <v>0</v>
      </c>
      <c r="BO324" s="66">
        <f>ROUND((BO80/BO47),6)</f>
        <v>2.2209999999999999E-3</v>
      </c>
      <c r="BP324" s="66">
        <f>ROUND((BP80/BP47),6)</f>
        <v>0</v>
      </c>
      <c r="BQ324" s="66">
        <f>ROUND((BQ80/BQ47),6)</f>
        <v>7.6150000000000002E-3</v>
      </c>
      <c r="BR324" s="66">
        <f>ROUND((BR80/BR47),6)</f>
        <v>5.1939999999999998E-3</v>
      </c>
      <c r="BS324" s="66">
        <f>ROUND((BS80/BS47),6)</f>
        <v>3.0730000000000002E-3</v>
      </c>
      <c r="BT324" s="66">
        <f>ROUND((BT80/BT47),6)</f>
        <v>2.5349999999999999E-3</v>
      </c>
      <c r="BU324" s="66">
        <f>ROUND((BU80/BU47),6)</f>
        <v>4.6829999999999997E-3</v>
      </c>
      <c r="BV324" s="66">
        <f>ROUND((BV80/BV47),6)</f>
        <v>1.8990000000000001E-3</v>
      </c>
      <c r="BW324" s="66">
        <f>ROUND((BW80/BW47),6)</f>
        <v>5.679E-3</v>
      </c>
      <c r="BX324" s="66">
        <f>ROUND((BX80/BX47),6)</f>
        <v>0</v>
      </c>
      <c r="BY324" s="66">
        <f>ROUND((BY80/BY47),6)</f>
        <v>0</v>
      </c>
      <c r="BZ324" s="66">
        <f>ROUND((BZ80/BZ47),6)</f>
        <v>0</v>
      </c>
      <c r="CA324" s="66">
        <f>ROUND((CA80/CA47),6)</f>
        <v>0</v>
      </c>
      <c r="CB324" s="66">
        <f>ROUND((CB80/CB47),6)</f>
        <v>1.0413E-2</v>
      </c>
      <c r="CC324" s="66">
        <f>ROUND((CC80/CC47),6)</f>
        <v>0</v>
      </c>
      <c r="CD324" s="66">
        <f>ROUND((CD80/CD47),6)</f>
        <v>0</v>
      </c>
      <c r="CE324" s="66">
        <f>ROUND((CE80/CE47),6)</f>
        <v>0</v>
      </c>
      <c r="CF324" s="66">
        <f>ROUND((CF80/CF47),6)</f>
        <v>0</v>
      </c>
      <c r="CG324" s="66">
        <f>ROUND((CG80/CG47),6)</f>
        <v>4.9589999999999999E-3</v>
      </c>
      <c r="CH324" s="66">
        <f>ROUND((CH80/CH47),6)</f>
        <v>0</v>
      </c>
      <c r="CI324" s="66">
        <f>ROUND((CI80/CI47),6)</f>
        <v>2.5669999999999998E-3</v>
      </c>
      <c r="CJ324" s="66">
        <f>ROUND((CJ80/CJ47),6)</f>
        <v>2.5669999999999998E-3</v>
      </c>
      <c r="CK324" s="66">
        <f>ROUND((CK80/CK47),6)</f>
        <v>3.9100000000000003E-3</v>
      </c>
      <c r="CL324" s="66">
        <f>ROUND((CL80/CL47),6)</f>
        <v>8.6040000000000005E-3</v>
      </c>
      <c r="CM324" s="66">
        <f>ROUND((CM80/CM47),6)</f>
        <v>4.1349999999999998E-3</v>
      </c>
      <c r="CN324" s="66">
        <f>ROUND((CN80/CN47),6)</f>
        <v>9.1850000000000005E-3</v>
      </c>
      <c r="CO324" s="66">
        <f>ROUND((CO80/CO47),6)</f>
        <v>5.6930000000000001E-3</v>
      </c>
      <c r="CP324" s="66">
        <f>ROUND((CP80/CP47),6)</f>
        <v>4.2950000000000002E-3</v>
      </c>
      <c r="CQ324" s="66">
        <f>ROUND((CQ80/CQ47),6)</f>
        <v>0</v>
      </c>
      <c r="CR324" s="66">
        <f>ROUND((CR80/CR47),6)</f>
        <v>3.437E-3</v>
      </c>
      <c r="CS324" s="66">
        <f>ROUND((CS80/CS47),6)</f>
        <v>0</v>
      </c>
      <c r="CT324" s="66">
        <f>ROUND((CT80/CT47),6)</f>
        <v>0</v>
      </c>
      <c r="CU324" s="66">
        <f>ROUND((CU80/CU47),6)</f>
        <v>1.1495999999999999E-2</v>
      </c>
      <c r="CV324" s="66">
        <f>ROUND((CV80/CV47),6)</f>
        <v>9.1450000000000004E-3</v>
      </c>
      <c r="CW324" s="66">
        <f>ROUND((CW80/CW47),6)</f>
        <v>0</v>
      </c>
      <c r="CX324" s="66">
        <f>ROUND((CX80/CX47),6)</f>
        <v>0</v>
      </c>
      <c r="CY324" s="66">
        <f>ROUND((CY80/CY47),6)</f>
        <v>0</v>
      </c>
      <c r="CZ324" s="66">
        <f>ROUND((CZ80/CZ47),6)</f>
        <v>2.3389999999999999E-3</v>
      </c>
      <c r="DA324" s="66">
        <f>ROUND((DA80/DA47),6)</f>
        <v>0</v>
      </c>
      <c r="DB324" s="66">
        <f>ROUND((DB80/DB47),6)</f>
        <v>0</v>
      </c>
      <c r="DC324" s="66">
        <f>ROUND((DC80/DC47),6)</f>
        <v>7.0910000000000001E-3</v>
      </c>
      <c r="DD324" s="66">
        <f>ROUND((DD80/DD47),6)</f>
        <v>0</v>
      </c>
      <c r="DE324" s="66">
        <f>ROUND((DE80/DE47),6)</f>
        <v>1.2359999999999999E-3</v>
      </c>
      <c r="DF324" s="66">
        <f>ROUND((DF80/DF47),6)</f>
        <v>4.3790000000000001E-3</v>
      </c>
      <c r="DG324" s="66">
        <f>ROUND((DG80/DG47),6)</f>
        <v>1.4400000000000001E-3</v>
      </c>
      <c r="DH324" s="66">
        <f>ROUND((DH80/DH47),6)</f>
        <v>4.5779999999999996E-3</v>
      </c>
      <c r="DI324" s="66">
        <f>ROUND((DI80/DI47),6)</f>
        <v>0</v>
      </c>
      <c r="DJ324" s="66">
        <f>ROUND((DJ80/DJ47),6)</f>
        <v>6.548E-3</v>
      </c>
      <c r="DK324" s="66">
        <f>ROUND((DK80/DK47),6)</f>
        <v>6.607E-3</v>
      </c>
      <c r="DL324" s="66">
        <f>ROUND((DL80/DL47),6)</f>
        <v>0</v>
      </c>
      <c r="DM324" s="66">
        <f>ROUND((DM80/DM47),6)</f>
        <v>6.5770000000000004E-3</v>
      </c>
      <c r="DN324" s="66">
        <f>ROUND((DN80/DN47),6)</f>
        <v>1.614E-3</v>
      </c>
      <c r="DO324" s="66">
        <f>ROUND((DO80/DO47),6)</f>
        <v>1.8630000000000001E-3</v>
      </c>
      <c r="DP324" s="66">
        <f>ROUND((DP80/DP47),6)</f>
        <v>0</v>
      </c>
      <c r="DQ324" s="66">
        <f>ROUND((DQ80/DQ47),6)</f>
        <v>0</v>
      </c>
      <c r="DR324" s="66">
        <f>ROUND((DR80/DR47),6)</f>
        <v>0</v>
      </c>
      <c r="DS324" s="66">
        <f>ROUND((DS80/DS47),6)</f>
        <v>0</v>
      </c>
      <c r="DT324" s="66">
        <f>ROUND((DT80/DT47),6)</f>
        <v>0</v>
      </c>
      <c r="DU324" s="66">
        <f>ROUND((DU80/DU47),6)</f>
        <v>0</v>
      </c>
      <c r="DV324" s="66">
        <f>ROUND((DV80/DV47),6)</f>
        <v>0</v>
      </c>
      <c r="DW324" s="66">
        <f>ROUND((DW80/DW47),6)</f>
        <v>8.4199999999999998E-4</v>
      </c>
      <c r="DX324" s="66">
        <f>ROUND((DX80/DX47),6)</f>
        <v>2.4329999999999998E-3</v>
      </c>
      <c r="DY324" s="66">
        <f>ROUND((DY80/DY47),6)</f>
        <v>4.6439999999999997E-3</v>
      </c>
      <c r="DZ324" s="66">
        <f>ROUND((DZ80/DZ47),6)</f>
        <v>3.454E-3</v>
      </c>
      <c r="EA324" s="66">
        <f>ROUND((EA80/EA47),6)</f>
        <v>6.3000000000000003E-4</v>
      </c>
      <c r="EB324" s="66">
        <f>ROUND((EB80/EB47),6)</f>
        <v>5.561E-3</v>
      </c>
      <c r="EC324" s="66">
        <f>ROUND((EC80/EC47),6)</f>
        <v>0</v>
      </c>
      <c r="ED324" s="66">
        <f>ROUND((ED80/ED47),6)</f>
        <v>1.206E-3</v>
      </c>
      <c r="EE324" s="66">
        <f>ROUND((EE80/EE47),6)</f>
        <v>0</v>
      </c>
      <c r="EF324" s="66">
        <f>ROUND((EF80/EF47),6)</f>
        <v>0</v>
      </c>
      <c r="EG324" s="66">
        <f>ROUND((EG80/EG47),6)</f>
        <v>0</v>
      </c>
      <c r="EH324" s="66">
        <f>ROUND((EH80/EH47),6)</f>
        <v>0</v>
      </c>
      <c r="EI324" s="66">
        <f>ROUND((EI80/EI47),6)</f>
        <v>0</v>
      </c>
      <c r="EJ324" s="66">
        <f>ROUND((EJ80/EJ47),6)</f>
        <v>0</v>
      </c>
      <c r="EK324" s="66">
        <f>ROUND((EK80/EK47),6)</f>
        <v>6.8099999999999996E-4</v>
      </c>
      <c r="EL324" s="66">
        <f>ROUND((EL80/EL47),6)</f>
        <v>0</v>
      </c>
      <c r="EM324" s="66">
        <f>ROUND((EM80/EM47),6)</f>
        <v>8.7819999999999999E-3</v>
      </c>
      <c r="EN324" s="66">
        <f>ROUND((EN80/EN47),6)</f>
        <v>3.2309999999999999E-3</v>
      </c>
      <c r="EO324" s="66">
        <f>ROUND((EO80/EO47),6)</f>
        <v>1.923E-3</v>
      </c>
      <c r="EP324" s="66">
        <f>ROUND((EP80/EP47),6)</f>
        <v>7.1419999999999999E-3</v>
      </c>
      <c r="EQ324" s="66">
        <f>ROUND((EQ80/EQ47),6)</f>
        <v>1.596E-3</v>
      </c>
      <c r="ER324" s="66">
        <f>ROUND((ER80/ER47),6)</f>
        <v>1.0397E-2</v>
      </c>
      <c r="ES324" s="66">
        <f>ROUND((ES80/ES47),6)</f>
        <v>0</v>
      </c>
      <c r="ET324" s="66">
        <f>ROUND((ET80/ET47),6)</f>
        <v>7.0229999999999997E-3</v>
      </c>
      <c r="EU324" s="66">
        <f>ROUND((EU80/EU47),6)</f>
        <v>0</v>
      </c>
      <c r="EV324" s="66">
        <f>ROUND((EV80/EV47),6)</f>
        <v>0</v>
      </c>
      <c r="EW324" s="66">
        <f>ROUND((EW80/EW47),6)</f>
        <v>2.1770000000000001E-3</v>
      </c>
      <c r="EX324" s="66">
        <f>ROUND((EX80/EX47),6)</f>
        <v>8.8739999999999999E-3</v>
      </c>
      <c r="EY324" s="66">
        <f>ROUND((EY80/EY47),6)</f>
        <v>0</v>
      </c>
      <c r="EZ324" s="66">
        <f>ROUND((EZ80/EZ47),6)</f>
        <v>0</v>
      </c>
      <c r="FA324" s="66">
        <f>ROUND((FA80/FA47),6)</f>
        <v>2.0470000000000002E-3</v>
      </c>
      <c r="FB324" s="66">
        <f>ROUND((FB80/FB47),6)</f>
        <v>1.2819999999999999E-3</v>
      </c>
      <c r="FC324" s="66">
        <f>ROUND((FC80/FC47),6)</f>
        <v>3.5130000000000001E-3</v>
      </c>
      <c r="FD324" s="66">
        <f>ROUND((FD80/FD47),6)</f>
        <v>0</v>
      </c>
      <c r="FE324" s="66">
        <f>ROUND((FE80/FE47),6)</f>
        <v>7.2789999999999999E-3</v>
      </c>
      <c r="FF324" s="66">
        <f>ROUND((FF80/FF47),6)</f>
        <v>0</v>
      </c>
      <c r="FG324" s="66">
        <f>ROUND((FG80/FG47),6)</f>
        <v>0</v>
      </c>
      <c r="FH324" s="66">
        <f>ROUND((FH80/FH47),6)</f>
        <v>3.3530000000000001E-3</v>
      </c>
      <c r="FI324" s="66">
        <f>ROUND((FI80/FI47),6)</f>
        <v>2.421E-3</v>
      </c>
      <c r="FJ324" s="66">
        <f>ROUND((FJ80/FJ47),6)</f>
        <v>1.5219999999999999E-3</v>
      </c>
      <c r="FK324" s="66">
        <f>ROUND((FK80/FK47),6)</f>
        <v>7.4700000000000005E-4</v>
      </c>
      <c r="FL324" s="66">
        <f>ROUND((FL80/FL47),6)</f>
        <v>1.4840000000000001E-3</v>
      </c>
      <c r="FM324" s="66">
        <f>ROUND((FM80/FM47),6)</f>
        <v>7.45E-4</v>
      </c>
      <c r="FN324" s="66">
        <f>ROUND((FN80/FN47),6)</f>
        <v>0</v>
      </c>
      <c r="FO324" s="66">
        <f>ROUND((FO80/FO47),6)</f>
        <v>6.4499999999999996E-4</v>
      </c>
      <c r="FP324" s="66">
        <f>ROUND((FP80/FP47),6)</f>
        <v>1.4649999999999999E-3</v>
      </c>
      <c r="FQ324" s="66">
        <f>ROUND((FQ80/FQ47),6)</f>
        <v>4.359E-3</v>
      </c>
      <c r="FR324" s="66">
        <f>ROUND((FR80/FR47),6)</f>
        <v>4.6740000000000002E-3</v>
      </c>
      <c r="FS324" s="66">
        <f>ROUND((FS80/FS47),6)</f>
        <v>1.03E-4</v>
      </c>
      <c r="FT324" s="46">
        <f>ROUND((FT80/FT47),6)</f>
        <v>1.8000000000000001E-4</v>
      </c>
      <c r="FU324" s="66">
        <f>ROUND((FU80/FU47),6)</f>
        <v>1.0482999999999999E-2</v>
      </c>
      <c r="FV324" s="66">
        <f>ROUND((FV80/FV47),6)</f>
        <v>3.895E-3</v>
      </c>
      <c r="FW324" s="66">
        <f>ROUND((FW80/FW47),6)</f>
        <v>0</v>
      </c>
      <c r="FX324" s="66">
        <f>ROUND((FX80/FX47),6)</f>
        <v>1.6752E-2</v>
      </c>
      <c r="FY324" s="66"/>
      <c r="FZ324" s="48"/>
      <c r="GA324" s="48"/>
      <c r="GB324" s="48"/>
      <c r="GC324" s="48"/>
      <c r="GD324" s="48"/>
      <c r="GE324" s="4"/>
      <c r="GF324" s="4"/>
      <c r="GG324" s="157"/>
      <c r="GH324" s="4"/>
      <c r="GI324" s="4"/>
      <c r="GJ324" s="4"/>
      <c r="GK324" s="4"/>
      <c r="GL324" s="4"/>
      <c r="GM324" s="4"/>
    </row>
    <row r="325" spans="1:195" x14ac:dyDescent="0.25">
      <c r="A325" s="6"/>
      <c r="B325" s="13" t="s">
        <v>707</v>
      </c>
      <c r="C325" s="66"/>
      <c r="D325" s="66"/>
      <c r="E325" s="66"/>
      <c r="F325" s="66"/>
      <c r="G325" s="66"/>
      <c r="H325" s="66"/>
      <c r="I325" s="66"/>
      <c r="J325" s="66"/>
      <c r="K325" s="66"/>
      <c r="L325" s="66"/>
      <c r="M325" s="66"/>
      <c r="N325" s="66"/>
      <c r="O325" s="66"/>
      <c r="P325" s="66"/>
      <c r="Q325" s="66"/>
      <c r="R325" s="66"/>
      <c r="S325" s="66"/>
      <c r="T325" s="66"/>
      <c r="U325" s="66"/>
      <c r="V325" s="66"/>
      <c r="W325" s="4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c r="BL325" s="66"/>
      <c r="BM325" s="66"/>
      <c r="BN325" s="66"/>
      <c r="BO325" s="66"/>
      <c r="BP325" s="66"/>
      <c r="BQ325" s="66"/>
      <c r="BR325" s="66"/>
      <c r="BS325" s="66"/>
      <c r="BT325" s="66"/>
      <c r="BU325" s="66"/>
      <c r="BV325" s="66"/>
      <c r="BW325" s="66"/>
      <c r="BX325" s="66"/>
      <c r="BY325" s="66"/>
      <c r="BZ325" s="66"/>
      <c r="CA325" s="66"/>
      <c r="CB325" s="66"/>
      <c r="CC325" s="66"/>
      <c r="CD325" s="66"/>
      <c r="CE325" s="66"/>
      <c r="CF325" s="66"/>
      <c r="CG325" s="66"/>
      <c r="CH325" s="66"/>
      <c r="CI325" s="66"/>
      <c r="CJ325" s="66"/>
      <c r="CK325" s="66"/>
      <c r="CL325" s="66"/>
      <c r="CM325" s="66"/>
      <c r="CN325" s="66"/>
      <c r="CO325" s="66"/>
      <c r="CP325" s="66"/>
      <c r="CQ325" s="66"/>
      <c r="CR325" s="66"/>
      <c r="CS325" s="66"/>
      <c r="CT325" s="66"/>
      <c r="CU325" s="66"/>
      <c r="CV325" s="66"/>
      <c r="CW325" s="66"/>
      <c r="CX325" s="66"/>
      <c r="CY325" s="66"/>
      <c r="CZ325" s="66"/>
      <c r="DA325" s="66"/>
      <c r="DB325" s="66"/>
      <c r="DC325" s="66"/>
      <c r="DD325" s="66"/>
      <c r="DE325" s="66"/>
      <c r="DF325" s="66"/>
      <c r="DG325" s="66"/>
      <c r="DH325" s="66"/>
      <c r="DI325" s="66"/>
      <c r="DJ325" s="66"/>
      <c r="DK325" s="66"/>
      <c r="DL325" s="66"/>
      <c r="DM325" s="66"/>
      <c r="DN325" s="66"/>
      <c r="DO325" s="66"/>
      <c r="DP325" s="66"/>
      <c r="DQ325" s="66"/>
      <c r="DR325" s="66"/>
      <c r="DS325" s="66"/>
      <c r="DT325" s="66"/>
      <c r="DU325" s="66"/>
      <c r="DV325" s="66"/>
      <c r="DW325" s="66"/>
      <c r="DX325" s="66"/>
      <c r="DY325" s="66"/>
      <c r="DZ325" s="66"/>
      <c r="EA325" s="66"/>
      <c r="EB325" s="66"/>
      <c r="EC325" s="66"/>
      <c r="ED325" s="66"/>
      <c r="EE325" s="66"/>
      <c r="EF325" s="66"/>
      <c r="EG325" s="66"/>
      <c r="EH325" s="66"/>
      <c r="EI325" s="66"/>
      <c r="EJ325" s="66"/>
      <c r="EK325" s="66"/>
      <c r="EL325" s="66"/>
      <c r="EM325" s="66"/>
      <c r="EN325" s="66"/>
      <c r="EO325" s="66"/>
      <c r="EP325" s="66"/>
      <c r="EQ325" s="66"/>
      <c r="ER325" s="66"/>
      <c r="ES325" s="66"/>
      <c r="ET325" s="66"/>
      <c r="EU325" s="66"/>
      <c r="EV325" s="66"/>
      <c r="EW325" s="66"/>
      <c r="EX325" s="66"/>
      <c r="EY325" s="66"/>
      <c r="EZ325" s="66"/>
      <c r="FA325" s="66"/>
      <c r="FB325" s="66"/>
      <c r="FC325" s="66"/>
      <c r="FD325" s="66"/>
      <c r="FE325" s="66"/>
      <c r="FF325" s="66"/>
      <c r="FG325" s="66"/>
      <c r="FH325" s="66"/>
      <c r="FI325" s="66"/>
      <c r="FJ325" s="66"/>
      <c r="FK325" s="66"/>
      <c r="FL325" s="66"/>
      <c r="FM325" s="66"/>
      <c r="FN325" s="66"/>
      <c r="FO325" s="66"/>
      <c r="FP325" s="66"/>
      <c r="FQ325" s="66"/>
      <c r="FR325" s="66"/>
      <c r="FS325" s="66"/>
      <c r="FT325" s="46"/>
      <c r="FU325" s="66"/>
      <c r="FV325" s="66"/>
      <c r="FW325" s="66"/>
      <c r="FX325" s="66"/>
      <c r="FY325" s="66"/>
      <c r="FZ325" s="48"/>
      <c r="GA325" s="48"/>
      <c r="GB325" s="48"/>
      <c r="GC325" s="48"/>
      <c r="GD325" s="48"/>
      <c r="GE325" s="4"/>
      <c r="GF325" s="4"/>
      <c r="GG325" s="4"/>
      <c r="GH325" s="4"/>
      <c r="GI325" s="4"/>
      <c r="GJ325" s="4"/>
      <c r="GK325" s="4"/>
      <c r="GL325" s="4"/>
      <c r="GM325" s="4"/>
    </row>
    <row r="326" spans="1:195" x14ac:dyDescent="0.25">
      <c r="A326" s="2" t="s">
        <v>708</v>
      </c>
      <c r="B326" s="13" t="s">
        <v>709</v>
      </c>
      <c r="C326" s="66">
        <f t="shared" ref="C326:BN326" si="417">SUM(C318:C324)</f>
        <v>3.1987000000000002E-2</v>
      </c>
      <c r="D326" s="66">
        <f t="shared" si="417"/>
        <v>3.8334E-2</v>
      </c>
      <c r="E326" s="66">
        <f t="shared" si="417"/>
        <v>3.0269999999999998E-2</v>
      </c>
      <c r="F326" s="66">
        <f t="shared" si="417"/>
        <v>2.6654000000000001E-2</v>
      </c>
      <c r="G326" s="66">
        <f t="shared" si="417"/>
        <v>2.7220000000000001E-2</v>
      </c>
      <c r="H326" s="66">
        <f t="shared" si="417"/>
        <v>2.9803E-2</v>
      </c>
      <c r="I326" s="66">
        <f t="shared" si="417"/>
        <v>3.6787E-2</v>
      </c>
      <c r="J326" s="66">
        <f t="shared" si="417"/>
        <v>2.7E-2</v>
      </c>
      <c r="K326" s="66">
        <f t="shared" si="417"/>
        <v>2.7E-2</v>
      </c>
      <c r="L326" s="66">
        <f t="shared" si="417"/>
        <v>2.9088000000000003E-2</v>
      </c>
      <c r="M326" s="66">
        <f t="shared" si="417"/>
        <v>2.5125000000000001E-2</v>
      </c>
      <c r="N326" s="66">
        <f t="shared" si="417"/>
        <v>3.0504000000000003E-2</v>
      </c>
      <c r="O326" s="66">
        <f t="shared" si="417"/>
        <v>3.9736E-2</v>
      </c>
      <c r="P326" s="66">
        <f t="shared" si="417"/>
        <v>2.7136E-2</v>
      </c>
      <c r="Q326" s="66">
        <f t="shared" si="417"/>
        <v>3.7589000000000004E-2</v>
      </c>
      <c r="R326" s="66">
        <f t="shared" si="417"/>
        <v>2.3909E-2</v>
      </c>
      <c r="S326" s="66">
        <f t="shared" si="417"/>
        <v>2.1013999999999998E-2</v>
      </c>
      <c r="T326" s="66">
        <f t="shared" si="417"/>
        <v>1.9300999999999999E-2</v>
      </c>
      <c r="U326" s="66">
        <f t="shared" si="417"/>
        <v>2.4017999999999998E-2</v>
      </c>
      <c r="V326" s="66">
        <f t="shared" si="417"/>
        <v>2.7E-2</v>
      </c>
      <c r="W326" s="46">
        <f t="shared" si="417"/>
        <v>2.7E-2</v>
      </c>
      <c r="X326" s="66">
        <f t="shared" si="417"/>
        <v>2.0951000000000001E-2</v>
      </c>
      <c r="Y326" s="66">
        <f t="shared" si="417"/>
        <v>1.9498000000000001E-2</v>
      </c>
      <c r="Z326" s="66">
        <f t="shared" si="417"/>
        <v>2.4129999999999999E-2</v>
      </c>
      <c r="AA326" s="66">
        <f t="shared" si="417"/>
        <v>3.2607999999999998E-2</v>
      </c>
      <c r="AB326" s="66">
        <f t="shared" si="417"/>
        <v>3.3413999999999999E-2</v>
      </c>
      <c r="AC326" s="66">
        <f t="shared" si="417"/>
        <v>2.4792000000000002E-2</v>
      </c>
      <c r="AD326" s="66">
        <f t="shared" si="417"/>
        <v>2.3553999999999999E-2</v>
      </c>
      <c r="AE326" s="66">
        <f t="shared" si="417"/>
        <v>1.4905999999999999E-2</v>
      </c>
      <c r="AF326" s="66">
        <f t="shared" si="417"/>
        <v>1.3201000000000001E-2</v>
      </c>
      <c r="AG326" s="66">
        <f t="shared" si="417"/>
        <v>1.8098E-2</v>
      </c>
      <c r="AH326" s="66">
        <f t="shared" si="417"/>
        <v>2.2841000000000004E-2</v>
      </c>
      <c r="AI326" s="66">
        <f t="shared" si="417"/>
        <v>2.7E-2</v>
      </c>
      <c r="AJ326" s="66">
        <f t="shared" si="417"/>
        <v>1.8787999999999999E-2</v>
      </c>
      <c r="AK326" s="66">
        <f t="shared" si="417"/>
        <v>1.6280000000000003E-2</v>
      </c>
      <c r="AL326" s="66">
        <f t="shared" si="417"/>
        <v>3.1476999999999998E-2</v>
      </c>
      <c r="AM326" s="66">
        <f t="shared" si="417"/>
        <v>1.6449000000000002E-2</v>
      </c>
      <c r="AN326" s="66">
        <f t="shared" si="417"/>
        <v>2.2903E-2</v>
      </c>
      <c r="AO326" s="66">
        <f t="shared" si="417"/>
        <v>2.2655999999999999E-2</v>
      </c>
      <c r="AP326" s="66">
        <f t="shared" si="417"/>
        <v>3.1682000000000002E-2</v>
      </c>
      <c r="AQ326" s="66">
        <f t="shared" si="417"/>
        <v>1.5559E-2</v>
      </c>
      <c r="AR326" s="66">
        <f t="shared" si="417"/>
        <v>2.9985000000000001E-2</v>
      </c>
      <c r="AS326" s="66">
        <f t="shared" si="417"/>
        <v>1.4123E-2</v>
      </c>
      <c r="AT326" s="66">
        <f t="shared" si="417"/>
        <v>2.6713999999999998E-2</v>
      </c>
      <c r="AU326" s="66">
        <f t="shared" si="417"/>
        <v>1.9188E-2</v>
      </c>
      <c r="AV326" s="66">
        <f t="shared" si="417"/>
        <v>2.5359000000000003E-2</v>
      </c>
      <c r="AW326" s="66">
        <f t="shared" si="417"/>
        <v>2.0596E-2</v>
      </c>
      <c r="AX326" s="66">
        <f t="shared" si="417"/>
        <v>1.6797999999999997E-2</v>
      </c>
      <c r="AY326" s="66">
        <f t="shared" si="417"/>
        <v>2.7E-2</v>
      </c>
      <c r="AZ326" s="66">
        <f t="shared" si="417"/>
        <v>2.3678999999999999E-2</v>
      </c>
      <c r="BA326" s="66">
        <f t="shared" si="417"/>
        <v>3.0431999999999997E-2</v>
      </c>
      <c r="BB326" s="66">
        <f t="shared" si="417"/>
        <v>2.3594E-2</v>
      </c>
      <c r="BC326" s="66">
        <f t="shared" si="417"/>
        <v>2.9387000000000003E-2</v>
      </c>
      <c r="BD326" s="66">
        <f t="shared" si="417"/>
        <v>3.9349999999999996E-2</v>
      </c>
      <c r="BE326" s="66">
        <f t="shared" si="417"/>
        <v>3.7151000000000003E-2</v>
      </c>
      <c r="BF326" s="66">
        <f t="shared" si="417"/>
        <v>4.1148999999999998E-2</v>
      </c>
      <c r="BG326" s="66">
        <f t="shared" si="417"/>
        <v>2.7E-2</v>
      </c>
      <c r="BH326" s="66">
        <f t="shared" si="417"/>
        <v>2.1419000000000001E-2</v>
      </c>
      <c r="BI326" s="66">
        <f t="shared" si="417"/>
        <v>8.4329999999999995E-3</v>
      </c>
      <c r="BJ326" s="66">
        <f t="shared" si="417"/>
        <v>2.9737E-2</v>
      </c>
      <c r="BK326" s="66">
        <f t="shared" si="417"/>
        <v>3.1281999999999997E-2</v>
      </c>
      <c r="BL326" s="66">
        <f t="shared" si="417"/>
        <v>2.7E-2</v>
      </c>
      <c r="BM326" s="66">
        <f t="shared" si="417"/>
        <v>2.2315999999999999E-2</v>
      </c>
      <c r="BN326" s="66">
        <f t="shared" si="417"/>
        <v>2.7E-2</v>
      </c>
      <c r="BO326" s="66">
        <f t="shared" ref="BO326:DZ326" si="418">SUM(BO318:BO324)</f>
        <v>1.7423999999999999E-2</v>
      </c>
      <c r="BP326" s="66">
        <f t="shared" si="418"/>
        <v>2.1702000000000003E-2</v>
      </c>
      <c r="BQ326" s="66">
        <f t="shared" si="418"/>
        <v>2.9374000000000001E-2</v>
      </c>
      <c r="BR326" s="66">
        <f t="shared" si="418"/>
        <v>9.894E-3</v>
      </c>
      <c r="BS326" s="66">
        <f t="shared" si="418"/>
        <v>5.3039999999999997E-3</v>
      </c>
      <c r="BT326" s="66">
        <f t="shared" si="418"/>
        <v>6.6100000000000004E-3</v>
      </c>
      <c r="BU326" s="66">
        <f t="shared" si="418"/>
        <v>1.8494E-2</v>
      </c>
      <c r="BV326" s="66">
        <f t="shared" si="418"/>
        <v>1.4793000000000001E-2</v>
      </c>
      <c r="BW326" s="66">
        <f t="shared" si="418"/>
        <v>2.1179E-2</v>
      </c>
      <c r="BX326" s="66">
        <f t="shared" si="418"/>
        <v>1.6598999999999999E-2</v>
      </c>
      <c r="BY326" s="66">
        <f t="shared" si="418"/>
        <v>2.3781E-2</v>
      </c>
      <c r="BZ326" s="66">
        <f t="shared" si="418"/>
        <v>2.6312000000000002E-2</v>
      </c>
      <c r="CA326" s="66">
        <f t="shared" si="418"/>
        <v>2.3041000000000002E-2</v>
      </c>
      <c r="CB326" s="66">
        <f t="shared" si="418"/>
        <v>3.6664999999999996E-2</v>
      </c>
      <c r="CC326" s="66">
        <f t="shared" si="418"/>
        <v>2.2199E-2</v>
      </c>
      <c r="CD326" s="66">
        <f t="shared" si="418"/>
        <v>2.3122E-2</v>
      </c>
      <c r="CE326" s="66">
        <f t="shared" si="418"/>
        <v>2.7E-2</v>
      </c>
      <c r="CF326" s="66">
        <f t="shared" si="418"/>
        <v>2.6868E-2</v>
      </c>
      <c r="CG326" s="66">
        <f t="shared" si="418"/>
        <v>3.1959000000000001E-2</v>
      </c>
      <c r="CH326" s="66">
        <f t="shared" si="418"/>
        <v>2.2187999999999999E-2</v>
      </c>
      <c r="CI326" s="66">
        <f t="shared" si="418"/>
        <v>2.6747E-2</v>
      </c>
      <c r="CJ326" s="66">
        <f t="shared" si="418"/>
        <v>2.6036E-2</v>
      </c>
      <c r="CK326" s="66">
        <f t="shared" si="418"/>
        <v>1.2341000000000001E-2</v>
      </c>
      <c r="CL326" s="66">
        <f t="shared" si="418"/>
        <v>1.6979999999999999E-2</v>
      </c>
      <c r="CM326" s="66">
        <f t="shared" si="418"/>
        <v>6.4089999999999998E-3</v>
      </c>
      <c r="CN326" s="66">
        <f t="shared" si="418"/>
        <v>3.6185000000000002E-2</v>
      </c>
      <c r="CO326" s="66">
        <f t="shared" si="418"/>
        <v>2.8052999999999998E-2</v>
      </c>
      <c r="CP326" s="66">
        <f t="shared" si="418"/>
        <v>2.4843999999999998E-2</v>
      </c>
      <c r="CQ326" s="66">
        <f t="shared" si="418"/>
        <v>1.2426999999999999E-2</v>
      </c>
      <c r="CR326" s="66">
        <f t="shared" si="418"/>
        <v>5.8899999999999994E-3</v>
      </c>
      <c r="CS326" s="66">
        <f t="shared" si="418"/>
        <v>2.2658000000000001E-2</v>
      </c>
      <c r="CT326" s="66">
        <f t="shared" si="418"/>
        <v>9.2630000000000004E-3</v>
      </c>
      <c r="CU326" s="66">
        <f t="shared" si="418"/>
        <v>3.1111999999999997E-2</v>
      </c>
      <c r="CV326" s="66">
        <f t="shared" si="418"/>
        <v>2.1634E-2</v>
      </c>
      <c r="CW326" s="66">
        <f t="shared" si="418"/>
        <v>1.7086999999999998E-2</v>
      </c>
      <c r="CX326" s="66">
        <f t="shared" si="418"/>
        <v>2.1824000000000003E-2</v>
      </c>
      <c r="CY326" s="66">
        <f t="shared" si="418"/>
        <v>2.7E-2</v>
      </c>
      <c r="CZ326" s="66">
        <f t="shared" si="418"/>
        <v>2.8990000000000002E-2</v>
      </c>
      <c r="DA326" s="66">
        <f t="shared" si="418"/>
        <v>2.7445999999999998E-2</v>
      </c>
      <c r="DB326" s="66">
        <f t="shared" si="418"/>
        <v>2.7E-2</v>
      </c>
      <c r="DC326" s="66">
        <f t="shared" si="418"/>
        <v>2.5090999999999999E-2</v>
      </c>
      <c r="DD326" s="66">
        <f t="shared" si="418"/>
        <v>3.4440000000000004E-3</v>
      </c>
      <c r="DE326" s="66">
        <f t="shared" si="418"/>
        <v>1.2685999999999999E-2</v>
      </c>
      <c r="DF326" s="66">
        <f t="shared" si="418"/>
        <v>2.8593E-2</v>
      </c>
      <c r="DG326" s="66">
        <f t="shared" si="418"/>
        <v>2.1892999999999999E-2</v>
      </c>
      <c r="DH326" s="66">
        <f t="shared" si="418"/>
        <v>2.5763999999999999E-2</v>
      </c>
      <c r="DI326" s="66">
        <f t="shared" si="418"/>
        <v>1.8844999999999997E-2</v>
      </c>
      <c r="DJ326" s="66">
        <f t="shared" si="418"/>
        <v>2.7430999999999997E-2</v>
      </c>
      <c r="DK326" s="66">
        <f t="shared" si="418"/>
        <v>2.2265E-2</v>
      </c>
      <c r="DL326" s="66">
        <f t="shared" si="418"/>
        <v>2.1967E-2</v>
      </c>
      <c r="DM326" s="66">
        <f t="shared" si="418"/>
        <v>2.6476E-2</v>
      </c>
      <c r="DN326" s="66">
        <f t="shared" si="418"/>
        <v>2.8614000000000001E-2</v>
      </c>
      <c r="DO326" s="66">
        <f t="shared" si="418"/>
        <v>2.8863E-2</v>
      </c>
      <c r="DP326" s="66">
        <f t="shared" si="418"/>
        <v>2.7463999999999999E-2</v>
      </c>
      <c r="DQ326" s="66">
        <f t="shared" si="418"/>
        <v>2.1697999999999999E-2</v>
      </c>
      <c r="DR326" s="66">
        <f t="shared" si="418"/>
        <v>2.4417000000000001E-2</v>
      </c>
      <c r="DS326" s="66">
        <f t="shared" si="418"/>
        <v>2.5923999999999999E-2</v>
      </c>
      <c r="DT326" s="66">
        <f t="shared" si="418"/>
        <v>2.1728999999999998E-2</v>
      </c>
      <c r="DU326" s="66">
        <f t="shared" si="418"/>
        <v>2.7E-2</v>
      </c>
      <c r="DV326" s="66">
        <f t="shared" si="418"/>
        <v>2.7E-2</v>
      </c>
      <c r="DW326" s="66">
        <f t="shared" si="418"/>
        <v>2.2838999999999998E-2</v>
      </c>
      <c r="DX326" s="66">
        <f t="shared" si="418"/>
        <v>2.1364000000000001E-2</v>
      </c>
      <c r="DY326" s="66">
        <f t="shared" si="418"/>
        <v>1.7572000000000001E-2</v>
      </c>
      <c r="DZ326" s="66">
        <f t="shared" si="418"/>
        <v>2.1115999999999999E-2</v>
      </c>
      <c r="EA326" s="66">
        <f t="shared" ref="EA326:FX326" si="419">SUM(EA318:EA324)</f>
        <v>1.448E-2</v>
      </c>
      <c r="EB326" s="66">
        <f t="shared" si="419"/>
        <v>3.2561E-2</v>
      </c>
      <c r="EC326" s="66">
        <f t="shared" si="419"/>
        <v>2.6620999999999999E-2</v>
      </c>
      <c r="ED326" s="66">
        <f t="shared" si="419"/>
        <v>5.8370000000000002E-3</v>
      </c>
      <c r="EE326" s="66">
        <f t="shared" si="419"/>
        <v>2.7E-2</v>
      </c>
      <c r="EF326" s="66">
        <f t="shared" si="419"/>
        <v>1.9594999999999998E-2</v>
      </c>
      <c r="EG326" s="66">
        <f t="shared" si="419"/>
        <v>2.6536000000000001E-2</v>
      </c>
      <c r="EH326" s="66">
        <f t="shared" si="419"/>
        <v>2.5053000000000002E-2</v>
      </c>
      <c r="EI326" s="66">
        <f t="shared" si="419"/>
        <v>2.7E-2</v>
      </c>
      <c r="EJ326" s="66">
        <f t="shared" si="419"/>
        <v>2.7E-2</v>
      </c>
      <c r="EK326" s="66">
        <f t="shared" si="419"/>
        <v>6.4480000000000006E-3</v>
      </c>
      <c r="EL326" s="66">
        <f t="shared" si="419"/>
        <v>4.3220000000000003E-3</v>
      </c>
      <c r="EM326" s="66">
        <f t="shared" si="419"/>
        <v>2.5090000000000001E-2</v>
      </c>
      <c r="EN326" s="66">
        <f t="shared" si="419"/>
        <v>3.0231000000000001E-2</v>
      </c>
      <c r="EO326" s="66">
        <f t="shared" si="419"/>
        <v>2.8923000000000001E-2</v>
      </c>
      <c r="EP326" s="66">
        <f t="shared" si="419"/>
        <v>2.7727999999999999E-2</v>
      </c>
      <c r="EQ326" s="66">
        <f t="shared" si="419"/>
        <v>1.2074999999999999E-2</v>
      </c>
      <c r="ER326" s="66">
        <f t="shared" si="419"/>
        <v>3.168E-2</v>
      </c>
      <c r="ES326" s="66">
        <f t="shared" si="419"/>
        <v>2.3557999999999999E-2</v>
      </c>
      <c r="ET326" s="66">
        <f t="shared" si="419"/>
        <v>3.4022999999999998E-2</v>
      </c>
      <c r="EU326" s="66">
        <f t="shared" si="419"/>
        <v>2.7E-2</v>
      </c>
      <c r="EV326" s="66">
        <f t="shared" si="419"/>
        <v>1.1390999999999998E-2</v>
      </c>
      <c r="EW326" s="66">
        <f t="shared" si="419"/>
        <v>8.2300000000000012E-3</v>
      </c>
      <c r="EX326" s="66">
        <f t="shared" si="419"/>
        <v>1.2784E-2</v>
      </c>
      <c r="EY326" s="66">
        <f t="shared" si="419"/>
        <v>2.7E-2</v>
      </c>
      <c r="EZ326" s="66">
        <f t="shared" si="419"/>
        <v>2.5857999999999999E-2</v>
      </c>
      <c r="FA326" s="66">
        <f t="shared" si="419"/>
        <v>1.3357000000000001E-2</v>
      </c>
      <c r="FB326" s="66">
        <f t="shared" si="419"/>
        <v>1.0382000000000002E-2</v>
      </c>
      <c r="FC326" s="66">
        <f t="shared" si="419"/>
        <v>2.6062999999999999E-2</v>
      </c>
      <c r="FD326" s="66">
        <f t="shared" si="419"/>
        <v>2.4437999999999998E-2</v>
      </c>
      <c r="FE326" s="66">
        <f t="shared" si="419"/>
        <v>2.1687999999999999E-2</v>
      </c>
      <c r="FF326" s="66">
        <f t="shared" si="419"/>
        <v>2.7E-2</v>
      </c>
      <c r="FG326" s="66">
        <f t="shared" si="419"/>
        <v>2.7E-2</v>
      </c>
      <c r="FH326" s="66">
        <f t="shared" si="419"/>
        <v>2.479E-2</v>
      </c>
      <c r="FI326" s="66">
        <f t="shared" si="419"/>
        <v>8.6210000000000002E-3</v>
      </c>
      <c r="FJ326" s="66">
        <f t="shared" si="419"/>
        <v>2.0959999999999999E-2</v>
      </c>
      <c r="FK326" s="66">
        <f t="shared" si="419"/>
        <v>1.1620999999999999E-2</v>
      </c>
      <c r="FL326" s="66">
        <f t="shared" si="419"/>
        <v>2.8483999999999999E-2</v>
      </c>
      <c r="FM326" s="66">
        <f t="shared" si="419"/>
        <v>1.9158999999999999E-2</v>
      </c>
      <c r="FN326" s="66">
        <f t="shared" si="419"/>
        <v>2.7E-2</v>
      </c>
      <c r="FO326" s="66">
        <f t="shared" si="419"/>
        <v>4.2129999999999997E-3</v>
      </c>
      <c r="FP326" s="66">
        <f t="shared" si="419"/>
        <v>1.3566999999999999E-2</v>
      </c>
      <c r="FQ326" s="66">
        <f t="shared" si="419"/>
        <v>2.1239000000000001E-2</v>
      </c>
      <c r="FR326" s="66">
        <f t="shared" si="419"/>
        <v>1.6239E-2</v>
      </c>
      <c r="FS326" s="66">
        <f t="shared" si="419"/>
        <v>4.3019999999999994E-3</v>
      </c>
      <c r="FT326" s="46">
        <f t="shared" si="419"/>
        <v>2.114E-3</v>
      </c>
      <c r="FU326" s="66">
        <f t="shared" si="419"/>
        <v>2.8827999999999999E-2</v>
      </c>
      <c r="FV326" s="66">
        <f t="shared" si="419"/>
        <v>1.8926999999999999E-2</v>
      </c>
      <c r="FW326" s="66">
        <f t="shared" si="419"/>
        <v>2.1498E-2</v>
      </c>
      <c r="FX326" s="66">
        <f t="shared" si="419"/>
        <v>3.6427000000000001E-2</v>
      </c>
      <c r="FY326" s="66"/>
      <c r="FZ326" s="48"/>
      <c r="GA326" s="48"/>
      <c r="GB326" s="48"/>
      <c r="GC326" s="48"/>
      <c r="GD326" s="48"/>
      <c r="GE326" s="4"/>
      <c r="GF326" s="4"/>
      <c r="GG326" s="4"/>
      <c r="GH326" s="4"/>
      <c r="GI326" s="4"/>
      <c r="GJ326" s="4"/>
      <c r="GK326" s="4"/>
      <c r="GL326" s="4"/>
      <c r="GM326" s="4"/>
    </row>
    <row r="327" spans="1:195" x14ac:dyDescent="0.25">
      <c r="A327" s="6"/>
      <c r="B327" s="13" t="s">
        <v>710</v>
      </c>
      <c r="C327" s="48"/>
      <c r="D327" s="48"/>
      <c r="E327" s="48"/>
      <c r="F327" s="48"/>
      <c r="G327" s="48"/>
      <c r="H327" s="48"/>
      <c r="I327" s="48"/>
      <c r="J327" s="48"/>
      <c r="K327" s="48"/>
      <c r="L327" s="48"/>
      <c r="M327" s="48"/>
      <c r="N327" s="48"/>
      <c r="O327" s="48"/>
      <c r="P327" s="48"/>
      <c r="Q327" s="48"/>
      <c r="R327" s="48"/>
      <c r="S327" s="48"/>
      <c r="T327" s="48"/>
      <c r="U327" s="48"/>
      <c r="V327" s="48"/>
      <c r="W327" s="49"/>
      <c r="X327" s="48"/>
      <c r="Y327" s="48"/>
      <c r="Z327" s="48"/>
      <c r="AA327" s="48"/>
      <c r="AB327" s="48"/>
      <c r="AC327" s="48"/>
      <c r="AD327" s="48"/>
      <c r="AE327" s="48"/>
      <c r="AF327" s="48"/>
      <c r="AG327" s="48"/>
      <c r="AH327" s="48"/>
      <c r="AI327" s="48"/>
      <c r="AJ327" s="48"/>
      <c r="AK327" s="48"/>
      <c r="AL327" s="48"/>
      <c r="AM327" s="48"/>
      <c r="AN327" s="48"/>
      <c r="AO327" s="48"/>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8"/>
      <c r="BL327" s="48"/>
      <c r="BM327" s="48"/>
      <c r="BN327" s="48"/>
      <c r="BO327" s="48"/>
      <c r="BP327" s="48"/>
      <c r="BQ327" s="48"/>
      <c r="BR327" s="48"/>
      <c r="BS327" s="48"/>
      <c r="BT327" s="48"/>
      <c r="BU327" s="48"/>
      <c r="BV327" s="48"/>
      <c r="BW327" s="48"/>
      <c r="BX327" s="48"/>
      <c r="BY327" s="48"/>
      <c r="BZ327" s="48"/>
      <c r="CA327" s="48"/>
      <c r="CB327" s="48"/>
      <c r="CC327" s="48"/>
      <c r="CD327" s="48"/>
      <c r="CE327" s="48"/>
      <c r="CF327" s="48"/>
      <c r="CG327" s="48"/>
      <c r="CH327" s="48"/>
      <c r="CI327" s="48"/>
      <c r="CJ327" s="48"/>
      <c r="CK327" s="48"/>
      <c r="CL327" s="48"/>
      <c r="CM327" s="48"/>
      <c r="CN327" s="48"/>
      <c r="CO327" s="48"/>
      <c r="CP327" s="48"/>
      <c r="CQ327" s="48"/>
      <c r="CR327" s="48"/>
      <c r="CS327" s="48"/>
      <c r="CT327" s="48"/>
      <c r="CU327" s="48"/>
      <c r="CV327" s="48"/>
      <c r="CW327" s="48"/>
      <c r="CX327" s="48"/>
      <c r="CY327" s="48"/>
      <c r="CZ327" s="48"/>
      <c r="DA327" s="48"/>
      <c r="DB327" s="48"/>
      <c r="DC327" s="48"/>
      <c r="DD327" s="48"/>
      <c r="DE327" s="48"/>
      <c r="DF327" s="48"/>
      <c r="DG327" s="48"/>
      <c r="DH327" s="48"/>
      <c r="DI327" s="48"/>
      <c r="DJ327" s="48"/>
      <c r="DK327" s="48"/>
      <c r="DL327" s="48"/>
      <c r="DM327" s="48"/>
      <c r="DN327" s="48"/>
      <c r="DO327" s="48"/>
      <c r="DP327" s="48"/>
      <c r="DQ327" s="48"/>
      <c r="DR327" s="48"/>
      <c r="DS327" s="48"/>
      <c r="DT327" s="48"/>
      <c r="DU327" s="48"/>
      <c r="DV327" s="48"/>
      <c r="DW327" s="48"/>
      <c r="DX327" s="48"/>
      <c r="DY327" s="48"/>
      <c r="DZ327" s="48"/>
      <c r="EA327" s="48"/>
      <c r="EB327" s="48"/>
      <c r="EC327" s="48"/>
      <c r="ED327" s="48"/>
      <c r="EE327" s="48"/>
      <c r="EF327" s="48"/>
      <c r="EG327" s="48"/>
      <c r="EH327" s="48"/>
      <c r="EI327" s="48"/>
      <c r="EJ327" s="48"/>
      <c r="EK327" s="48"/>
      <c r="EL327" s="48"/>
      <c r="EM327" s="48"/>
      <c r="EN327" s="48"/>
      <c r="EO327" s="48"/>
      <c r="EP327" s="48"/>
      <c r="EQ327" s="48"/>
      <c r="ER327" s="48"/>
      <c r="ES327" s="48"/>
      <c r="ET327" s="48"/>
      <c r="EU327" s="48"/>
      <c r="EV327" s="48"/>
      <c r="EW327" s="48"/>
      <c r="EX327" s="48"/>
      <c r="EY327" s="48"/>
      <c r="EZ327" s="48"/>
      <c r="FA327" s="48"/>
      <c r="FB327" s="48"/>
      <c r="FC327" s="48"/>
      <c r="FD327" s="48"/>
      <c r="FE327" s="48"/>
      <c r="FF327" s="48"/>
      <c r="FG327" s="48"/>
      <c r="FH327" s="48"/>
      <c r="FI327" s="48"/>
      <c r="FJ327" s="48"/>
      <c r="FK327" s="48"/>
      <c r="FL327" s="48"/>
      <c r="FM327" s="48"/>
      <c r="FN327" s="48"/>
      <c r="FO327" s="48"/>
      <c r="FP327" s="48"/>
      <c r="FQ327" s="48"/>
      <c r="FR327" s="48"/>
      <c r="FS327" s="48"/>
      <c r="FT327" s="49"/>
      <c r="FU327" s="48"/>
      <c r="FV327" s="48"/>
      <c r="FW327" s="48"/>
      <c r="FX327" s="48"/>
      <c r="FY327" s="48"/>
      <c r="FZ327" s="48"/>
      <c r="GA327" s="48"/>
      <c r="GB327" s="48"/>
      <c r="GC327" s="48"/>
      <c r="GD327" s="48"/>
      <c r="GE327" s="4"/>
      <c r="GF327" s="4"/>
      <c r="GG327" s="4"/>
      <c r="GH327" s="4"/>
      <c r="GI327" s="4"/>
      <c r="GJ327" s="4"/>
      <c r="GK327" s="4"/>
      <c r="GL327" s="4"/>
      <c r="GM327" s="4"/>
    </row>
    <row r="328" spans="1:195" x14ac:dyDescent="0.25">
      <c r="A328" s="6"/>
      <c r="B328" s="13"/>
      <c r="C328" s="48"/>
      <c r="D328" s="4"/>
      <c r="E328" s="4"/>
      <c r="F328" s="4"/>
      <c r="G328" s="4"/>
      <c r="H328" s="4"/>
      <c r="I328" s="4"/>
      <c r="J328" s="4"/>
      <c r="K328" s="4"/>
      <c r="L328" s="4"/>
      <c r="M328" s="4"/>
      <c r="N328" s="4"/>
      <c r="O328" s="4"/>
      <c r="P328" s="4"/>
      <c r="Q328" s="4"/>
      <c r="R328" s="4"/>
      <c r="S328" s="4"/>
      <c r="T328" s="4"/>
      <c r="U328" s="4"/>
      <c r="V328" s="4"/>
      <c r="W328" s="21"/>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W328" s="4"/>
      <c r="BX328" s="4"/>
      <c r="BY328" s="4"/>
      <c r="BZ328" s="4"/>
      <c r="CA328" s="4"/>
      <c r="CB328" s="4"/>
      <c r="CC328" s="4"/>
      <c r="CD328" s="4"/>
      <c r="CE328" s="4"/>
      <c r="CF328" s="4"/>
      <c r="CG328" s="4"/>
      <c r="CH328" s="4"/>
      <c r="CI328" s="4"/>
      <c r="CJ328" s="4"/>
      <c r="CK328" s="4"/>
      <c r="CL328" s="4"/>
      <c r="CM328" s="4"/>
      <c r="CN328" s="4"/>
      <c r="CO328" s="4"/>
      <c r="CP328" s="4"/>
      <c r="CQ328" s="4"/>
      <c r="CR328" s="4"/>
      <c r="CS328" s="4"/>
      <c r="CT328" s="4"/>
      <c r="CU328" s="4"/>
      <c r="CV328" s="4"/>
      <c r="CW328" s="4"/>
      <c r="CX328" s="4"/>
      <c r="CY328" s="4"/>
      <c r="CZ328" s="4"/>
      <c r="DA328" s="4"/>
      <c r="DB328" s="4"/>
      <c r="DC328" s="4"/>
      <c r="DD328" s="4"/>
      <c r="DE328" s="4"/>
      <c r="DF328" s="4"/>
      <c r="DG328" s="4"/>
      <c r="DH328" s="4"/>
      <c r="DI328" s="4"/>
      <c r="DJ328" s="4"/>
      <c r="DK328" s="4"/>
      <c r="DL328" s="4"/>
      <c r="DM328" s="4"/>
      <c r="DN328" s="4"/>
      <c r="DO328" s="4"/>
      <c r="DP328" s="4"/>
      <c r="DQ328" s="4"/>
      <c r="DR328" s="4"/>
      <c r="DS328" s="4"/>
      <c r="DT328" s="4"/>
      <c r="DU328" s="4"/>
      <c r="DV328" s="4"/>
      <c r="DW328" s="4"/>
      <c r="DX328" s="4"/>
      <c r="DY328" s="4"/>
      <c r="DZ328" s="4"/>
      <c r="EA328" s="4"/>
      <c r="EB328" s="4"/>
      <c r="EC328" s="4"/>
      <c r="ED328" s="4"/>
      <c r="EE328" s="4"/>
      <c r="EF328" s="4"/>
      <c r="EG328" s="4"/>
      <c r="EH328" s="4"/>
      <c r="EI328" s="4"/>
      <c r="EJ328" s="4"/>
      <c r="EK328" s="4"/>
      <c r="EL328" s="4"/>
      <c r="EM328" s="4"/>
      <c r="EN328" s="4"/>
      <c r="EO328" s="4"/>
      <c r="EP328" s="4"/>
      <c r="EQ328" s="4"/>
      <c r="ER328" s="4"/>
      <c r="ES328" s="4"/>
      <c r="ET328" s="4"/>
      <c r="EU328" s="4"/>
      <c r="EV328" s="4"/>
      <c r="EW328" s="4"/>
      <c r="EX328" s="4"/>
      <c r="EY328" s="4"/>
      <c r="EZ328" s="4"/>
      <c r="FA328" s="4"/>
      <c r="FB328" s="4"/>
      <c r="FC328" s="4"/>
      <c r="FD328" s="4"/>
      <c r="FE328" s="4"/>
      <c r="FF328" s="4"/>
      <c r="FG328" s="4"/>
      <c r="FH328" s="4"/>
      <c r="FI328" s="4"/>
      <c r="FJ328" s="4"/>
      <c r="FK328" s="4"/>
      <c r="FL328" s="4"/>
      <c r="FM328" s="4"/>
      <c r="FN328" s="4"/>
      <c r="FO328" s="4"/>
      <c r="FP328" s="4"/>
      <c r="FQ328" s="4"/>
      <c r="FR328" s="4"/>
      <c r="FS328" s="4"/>
      <c r="FT328" s="21"/>
      <c r="FU328" s="4"/>
      <c r="FV328" s="4"/>
      <c r="FW328" s="4"/>
      <c r="FX328" s="4"/>
      <c r="FY328" s="4"/>
      <c r="FZ328" s="48"/>
      <c r="GA328" s="48"/>
      <c r="GB328" s="48"/>
      <c r="GC328" s="48"/>
      <c r="GD328" s="48"/>
      <c r="GE328" s="4"/>
      <c r="GF328" s="4"/>
      <c r="GG328" s="4"/>
      <c r="GH328" s="4"/>
      <c r="GI328" s="4"/>
      <c r="GJ328" s="4"/>
      <c r="GK328" s="4"/>
      <c r="GL328" s="4"/>
      <c r="GM328" s="4"/>
    </row>
    <row r="329" spans="1:195" x14ac:dyDescent="0.25">
      <c r="A329" s="6"/>
      <c r="B329" s="13"/>
      <c r="C329" s="48">
        <f t="shared" ref="C329:BN329" si="420">ROUND((C272-C174)/C98,2)</f>
        <v>9623.26</v>
      </c>
      <c r="D329" s="48">
        <f t="shared" si="420"/>
        <v>9183.6299999999992</v>
      </c>
      <c r="E329" s="48">
        <f t="shared" si="420"/>
        <v>9969.51</v>
      </c>
      <c r="F329" s="48">
        <f t="shared" si="420"/>
        <v>9069.58</v>
      </c>
      <c r="G329" s="48">
        <f t="shared" si="420"/>
        <v>9719.06</v>
      </c>
      <c r="H329" s="48">
        <f t="shared" si="420"/>
        <v>9581.66</v>
      </c>
      <c r="I329" s="48">
        <f t="shared" si="420"/>
        <v>9966.2099999999991</v>
      </c>
      <c r="J329" s="48">
        <f t="shared" si="420"/>
        <v>9153.76</v>
      </c>
      <c r="K329" s="48">
        <f t="shared" si="420"/>
        <v>12545.68</v>
      </c>
      <c r="L329" s="48">
        <f t="shared" si="420"/>
        <v>9761.16</v>
      </c>
      <c r="M329" s="48">
        <f t="shared" si="420"/>
        <v>11484.5</v>
      </c>
      <c r="N329" s="48">
        <f t="shared" si="420"/>
        <v>9313.09</v>
      </c>
      <c r="O329" s="48">
        <f t="shared" si="420"/>
        <v>9001.61</v>
      </c>
      <c r="P329" s="48">
        <f t="shared" si="420"/>
        <v>14122.18</v>
      </c>
      <c r="Q329" s="48">
        <f t="shared" si="420"/>
        <v>10142.17</v>
      </c>
      <c r="R329" s="48">
        <f t="shared" si="420"/>
        <v>10710.91</v>
      </c>
      <c r="S329" s="48">
        <f t="shared" si="420"/>
        <v>9480.85</v>
      </c>
      <c r="T329" s="48">
        <f t="shared" si="420"/>
        <v>16199.85</v>
      </c>
      <c r="U329" s="48">
        <f t="shared" si="420"/>
        <v>19231.150000000001</v>
      </c>
      <c r="V329" s="48">
        <f t="shared" si="420"/>
        <v>12197.66</v>
      </c>
      <c r="W329" s="48">
        <f t="shared" si="420"/>
        <v>18283.169999999998</v>
      </c>
      <c r="X329" s="48">
        <f t="shared" si="420"/>
        <v>18910.7</v>
      </c>
      <c r="Y329" s="48">
        <f t="shared" si="420"/>
        <v>11627.64</v>
      </c>
      <c r="Z329" s="48">
        <f t="shared" si="420"/>
        <v>13096.38</v>
      </c>
      <c r="AA329" s="48">
        <f t="shared" si="420"/>
        <v>9129.4500000000007</v>
      </c>
      <c r="AB329" s="48">
        <f t="shared" si="420"/>
        <v>9264.69</v>
      </c>
      <c r="AC329" s="48">
        <f t="shared" si="420"/>
        <v>9396.7800000000007</v>
      </c>
      <c r="AD329" s="48">
        <f t="shared" si="420"/>
        <v>9240.75</v>
      </c>
      <c r="AE329" s="48">
        <f t="shared" si="420"/>
        <v>17207.25</v>
      </c>
      <c r="AF329" s="48">
        <f t="shared" si="420"/>
        <v>15065.28</v>
      </c>
      <c r="AG329" s="48">
        <f t="shared" si="420"/>
        <v>10111.06</v>
      </c>
      <c r="AH329" s="48">
        <f t="shared" si="420"/>
        <v>9187.57</v>
      </c>
      <c r="AI329" s="48">
        <f t="shared" si="420"/>
        <v>11347.08</v>
      </c>
      <c r="AJ329" s="48">
        <f t="shared" si="420"/>
        <v>16069.95</v>
      </c>
      <c r="AK329" s="48">
        <f t="shared" si="420"/>
        <v>14412.67</v>
      </c>
      <c r="AL329" s="48">
        <f t="shared" si="420"/>
        <v>13021.04</v>
      </c>
      <c r="AM329" s="48">
        <f t="shared" si="420"/>
        <v>10490.33</v>
      </c>
      <c r="AN329" s="48">
        <f t="shared" si="420"/>
        <v>11440.53</v>
      </c>
      <c r="AO329" s="48">
        <f t="shared" si="420"/>
        <v>9125.51</v>
      </c>
      <c r="AP329" s="48">
        <f t="shared" si="420"/>
        <v>9670.1299999999992</v>
      </c>
      <c r="AQ329" s="48">
        <f t="shared" si="420"/>
        <v>14463.33</v>
      </c>
      <c r="AR329" s="48">
        <f t="shared" si="420"/>
        <v>9031.74</v>
      </c>
      <c r="AS329" s="48">
        <f t="shared" si="420"/>
        <v>9701.48</v>
      </c>
      <c r="AT329" s="48">
        <f t="shared" si="420"/>
        <v>9233.83</v>
      </c>
      <c r="AU329" s="48">
        <f t="shared" si="420"/>
        <v>14171.51</v>
      </c>
      <c r="AV329" s="48">
        <f t="shared" si="420"/>
        <v>12684.29</v>
      </c>
      <c r="AW329" s="48">
        <f t="shared" si="420"/>
        <v>14491.53</v>
      </c>
      <c r="AX329" s="48">
        <f t="shared" si="420"/>
        <v>20759.18</v>
      </c>
      <c r="AY329" s="48">
        <f t="shared" si="420"/>
        <v>10802.34</v>
      </c>
      <c r="AZ329" s="48">
        <f t="shared" si="420"/>
        <v>9724.56</v>
      </c>
      <c r="BA329" s="48">
        <f t="shared" si="420"/>
        <v>8917.49</v>
      </c>
      <c r="BB329" s="48">
        <f t="shared" si="420"/>
        <v>8917.51</v>
      </c>
      <c r="BC329" s="48">
        <f t="shared" si="420"/>
        <v>9284.24</v>
      </c>
      <c r="BD329" s="48">
        <f t="shared" si="420"/>
        <v>8917.58</v>
      </c>
      <c r="BE329" s="48">
        <f t="shared" si="420"/>
        <v>9521.2800000000007</v>
      </c>
      <c r="BF329" s="48">
        <f t="shared" si="420"/>
        <v>8917.5</v>
      </c>
      <c r="BG329" s="48">
        <f t="shared" si="420"/>
        <v>9827.2099999999991</v>
      </c>
      <c r="BH329" s="48">
        <f t="shared" si="420"/>
        <v>10257.81</v>
      </c>
      <c r="BI329" s="48">
        <f t="shared" si="420"/>
        <v>14134.14</v>
      </c>
      <c r="BJ329" s="48">
        <f t="shared" si="420"/>
        <v>8917.48</v>
      </c>
      <c r="BK329" s="48">
        <f t="shared" si="420"/>
        <v>9139.67</v>
      </c>
      <c r="BL329" s="48">
        <f t="shared" si="420"/>
        <v>15292.63</v>
      </c>
      <c r="BM329" s="48">
        <f t="shared" si="420"/>
        <v>12910.47</v>
      </c>
      <c r="BN329" s="48">
        <f t="shared" si="420"/>
        <v>8917.51</v>
      </c>
      <c r="BO329" s="48">
        <f t="shared" ref="BO329:DZ329" si="421">ROUND((BO272-BO174)/BO98,2)</f>
        <v>9274.16</v>
      </c>
      <c r="BP329" s="48">
        <f t="shared" si="421"/>
        <v>14440.59</v>
      </c>
      <c r="BQ329" s="48">
        <f t="shared" si="421"/>
        <v>9710.7199999999993</v>
      </c>
      <c r="BR329" s="48">
        <f t="shared" si="421"/>
        <v>9066.49</v>
      </c>
      <c r="BS329" s="48">
        <f t="shared" si="421"/>
        <v>9921.23</v>
      </c>
      <c r="BT329" s="48">
        <f t="shared" si="421"/>
        <v>10930.33</v>
      </c>
      <c r="BU329" s="48">
        <f t="shared" si="421"/>
        <v>11144.32</v>
      </c>
      <c r="BV329" s="48">
        <f t="shared" si="421"/>
        <v>9412.2900000000009</v>
      </c>
      <c r="BW329" s="48">
        <f t="shared" si="421"/>
        <v>9219.83</v>
      </c>
      <c r="BX329" s="48">
        <f t="shared" si="421"/>
        <v>19246.3</v>
      </c>
      <c r="BY329" s="48">
        <f t="shared" si="421"/>
        <v>10410.280000000001</v>
      </c>
      <c r="BZ329" s="48">
        <f t="shared" si="421"/>
        <v>14182.2</v>
      </c>
      <c r="CA329" s="48">
        <f t="shared" si="421"/>
        <v>16359.58</v>
      </c>
      <c r="CB329" s="48">
        <f t="shared" si="421"/>
        <v>9183.1200000000008</v>
      </c>
      <c r="CC329" s="48">
        <f t="shared" si="421"/>
        <v>15093.75</v>
      </c>
      <c r="CD329" s="48">
        <f t="shared" si="421"/>
        <v>18885.650000000001</v>
      </c>
      <c r="CE329" s="48">
        <f t="shared" si="421"/>
        <v>15766.9</v>
      </c>
      <c r="CF329" s="48">
        <f t="shared" si="421"/>
        <v>16407.13</v>
      </c>
      <c r="CG329" s="48">
        <f t="shared" si="421"/>
        <v>13834.9</v>
      </c>
      <c r="CH329" s="48">
        <f t="shared" si="421"/>
        <v>17241.12</v>
      </c>
      <c r="CI329" s="48">
        <f t="shared" si="421"/>
        <v>9592.39</v>
      </c>
      <c r="CJ329" s="48">
        <f t="shared" si="421"/>
        <v>9666.48</v>
      </c>
      <c r="CK329" s="48">
        <f t="shared" si="421"/>
        <v>9324.48</v>
      </c>
      <c r="CL329" s="48">
        <f t="shared" si="421"/>
        <v>9658.92</v>
      </c>
      <c r="CM329" s="48">
        <f t="shared" si="421"/>
        <v>10455.27</v>
      </c>
      <c r="CN329" s="48">
        <f t="shared" si="421"/>
        <v>8917.5</v>
      </c>
      <c r="CO329" s="48">
        <f t="shared" si="421"/>
        <v>8917.5</v>
      </c>
      <c r="CP329" s="48">
        <f t="shared" si="421"/>
        <v>9831.2099999999991</v>
      </c>
      <c r="CQ329" s="48">
        <f t="shared" si="421"/>
        <v>9868.43</v>
      </c>
      <c r="CR329" s="48">
        <f t="shared" si="421"/>
        <v>15474.99</v>
      </c>
      <c r="CS329" s="48">
        <f t="shared" si="421"/>
        <v>11239.67</v>
      </c>
      <c r="CT329" s="48">
        <f t="shared" si="421"/>
        <v>17494.73</v>
      </c>
      <c r="CU329" s="48">
        <f t="shared" si="421"/>
        <v>11071.93</v>
      </c>
      <c r="CV329" s="48">
        <f t="shared" si="421"/>
        <v>18108.07</v>
      </c>
      <c r="CW329" s="48">
        <f t="shared" si="421"/>
        <v>14766.61</v>
      </c>
      <c r="CX329" s="48">
        <f t="shared" si="421"/>
        <v>10303.120000000001</v>
      </c>
      <c r="CY329" s="48">
        <f t="shared" si="421"/>
        <v>19302.55</v>
      </c>
      <c r="CZ329" s="48">
        <f t="shared" si="421"/>
        <v>8991.4500000000007</v>
      </c>
      <c r="DA329" s="48">
        <f t="shared" si="421"/>
        <v>14839.12</v>
      </c>
      <c r="DB329" s="48">
        <f t="shared" si="421"/>
        <v>12266.45</v>
      </c>
      <c r="DC329" s="48">
        <f t="shared" si="421"/>
        <v>16052.75</v>
      </c>
      <c r="DD329" s="48">
        <f t="shared" si="421"/>
        <v>16126.23</v>
      </c>
      <c r="DE329" s="48">
        <f t="shared" si="421"/>
        <v>10758.54</v>
      </c>
      <c r="DF329" s="48">
        <f t="shared" si="421"/>
        <v>8917.49</v>
      </c>
      <c r="DG329" s="48">
        <f t="shared" si="421"/>
        <v>18539.48</v>
      </c>
      <c r="DH329" s="48">
        <f t="shared" si="421"/>
        <v>8917.51</v>
      </c>
      <c r="DI329" s="48">
        <f t="shared" si="421"/>
        <v>9097.58</v>
      </c>
      <c r="DJ329" s="48">
        <f t="shared" si="421"/>
        <v>10045.6</v>
      </c>
      <c r="DK329" s="48">
        <f t="shared" si="421"/>
        <v>10409.16</v>
      </c>
      <c r="DL329" s="48">
        <f t="shared" si="421"/>
        <v>9382.8799999999992</v>
      </c>
      <c r="DM329" s="48">
        <f t="shared" si="421"/>
        <v>14584.2</v>
      </c>
      <c r="DN329" s="48">
        <f t="shared" si="421"/>
        <v>9579.86</v>
      </c>
      <c r="DO329" s="48">
        <f t="shared" si="421"/>
        <v>9452.4500000000007</v>
      </c>
      <c r="DP329" s="48">
        <f t="shared" si="421"/>
        <v>15063.26</v>
      </c>
      <c r="DQ329" s="48">
        <f t="shared" si="421"/>
        <v>9980.39</v>
      </c>
      <c r="DR329" s="48">
        <f t="shared" si="421"/>
        <v>9936.39</v>
      </c>
      <c r="DS329" s="48">
        <f t="shared" si="421"/>
        <v>10298.799999999999</v>
      </c>
      <c r="DT329" s="48">
        <f t="shared" si="421"/>
        <v>16657.169999999998</v>
      </c>
      <c r="DU329" s="48">
        <f t="shared" si="421"/>
        <v>11205.31</v>
      </c>
      <c r="DV329" s="48">
        <f t="shared" si="421"/>
        <v>14228.29</v>
      </c>
      <c r="DW329" s="48">
        <f t="shared" si="421"/>
        <v>11777.42</v>
      </c>
      <c r="DX329" s="48">
        <f t="shared" si="421"/>
        <v>18025.23</v>
      </c>
      <c r="DY329" s="48">
        <f t="shared" si="421"/>
        <v>12949.23</v>
      </c>
      <c r="DZ329" s="48">
        <f t="shared" si="421"/>
        <v>10055.780000000001</v>
      </c>
      <c r="EA329" s="48">
        <f t="shared" ref="EA329:FX329" si="422">ROUND((EA272-EA174)/EA98,2)</f>
        <v>10453.049999999999</v>
      </c>
      <c r="EB329" s="48">
        <f t="shared" si="422"/>
        <v>10128.91</v>
      </c>
      <c r="EC329" s="48">
        <f t="shared" si="422"/>
        <v>11451</v>
      </c>
      <c r="ED329" s="48">
        <f t="shared" si="422"/>
        <v>12062.2</v>
      </c>
      <c r="EE329" s="48">
        <f t="shared" si="422"/>
        <v>14961.47</v>
      </c>
      <c r="EF329" s="48">
        <f t="shared" si="422"/>
        <v>9428.2199999999993</v>
      </c>
      <c r="EG329" s="48">
        <f t="shared" si="422"/>
        <v>11833.75</v>
      </c>
      <c r="EH329" s="48">
        <f t="shared" si="422"/>
        <v>13308.15</v>
      </c>
      <c r="EI329" s="48">
        <f t="shared" si="422"/>
        <v>9656.02</v>
      </c>
      <c r="EJ329" s="48">
        <f t="shared" si="422"/>
        <v>8917.49</v>
      </c>
      <c r="EK329" s="48">
        <f t="shared" si="422"/>
        <v>9670.59</v>
      </c>
      <c r="EL329" s="48">
        <f t="shared" si="422"/>
        <v>9860.7099999999991</v>
      </c>
      <c r="EM329" s="48">
        <f t="shared" si="422"/>
        <v>10533.59</v>
      </c>
      <c r="EN329" s="48">
        <f t="shared" si="422"/>
        <v>9630.35</v>
      </c>
      <c r="EO329" s="48">
        <f t="shared" si="422"/>
        <v>11097.22</v>
      </c>
      <c r="EP329" s="48">
        <f t="shared" si="422"/>
        <v>11756.62</v>
      </c>
      <c r="EQ329" s="48">
        <f t="shared" si="422"/>
        <v>9306.65</v>
      </c>
      <c r="ER329" s="48">
        <f t="shared" si="422"/>
        <v>13112.35</v>
      </c>
      <c r="ES329" s="48">
        <f t="shared" si="422"/>
        <v>15864.12</v>
      </c>
      <c r="ET329" s="48">
        <f t="shared" si="422"/>
        <v>16198.31</v>
      </c>
      <c r="EU329" s="48">
        <f t="shared" si="422"/>
        <v>10571.26</v>
      </c>
      <c r="EV329" s="48">
        <f t="shared" si="422"/>
        <v>19578.96</v>
      </c>
      <c r="EW329" s="48">
        <f t="shared" si="422"/>
        <v>12447.52</v>
      </c>
      <c r="EX329" s="48">
        <f t="shared" si="422"/>
        <v>15732.82</v>
      </c>
      <c r="EY329" s="48">
        <f t="shared" si="422"/>
        <v>10758.23</v>
      </c>
      <c r="EZ329" s="48">
        <f t="shared" si="422"/>
        <v>16361.6</v>
      </c>
      <c r="FA329" s="48">
        <f t="shared" si="422"/>
        <v>9701.2000000000007</v>
      </c>
      <c r="FB329" s="48">
        <f t="shared" si="422"/>
        <v>11864.91</v>
      </c>
      <c r="FC329" s="48">
        <f t="shared" si="422"/>
        <v>9023.32</v>
      </c>
      <c r="FD329" s="48">
        <f t="shared" si="422"/>
        <v>11389.28</v>
      </c>
      <c r="FE329" s="48">
        <f t="shared" si="422"/>
        <v>17934.57</v>
      </c>
      <c r="FF329" s="48">
        <f t="shared" si="422"/>
        <v>14467.21</v>
      </c>
      <c r="FG329" s="48">
        <f t="shared" si="422"/>
        <v>17553.87</v>
      </c>
      <c r="FH329" s="48">
        <f t="shared" si="422"/>
        <v>18360.3</v>
      </c>
      <c r="FI329" s="48">
        <f t="shared" si="422"/>
        <v>9396.51</v>
      </c>
      <c r="FJ329" s="48">
        <f t="shared" si="422"/>
        <v>8917.51</v>
      </c>
      <c r="FK329" s="48">
        <f t="shared" si="422"/>
        <v>9030.9</v>
      </c>
      <c r="FL329" s="48">
        <f t="shared" si="422"/>
        <v>8917.4599999999991</v>
      </c>
      <c r="FM329" s="48">
        <f t="shared" si="422"/>
        <v>8917.51</v>
      </c>
      <c r="FN329" s="48">
        <f t="shared" si="422"/>
        <v>9254.64</v>
      </c>
      <c r="FO329" s="48">
        <f t="shared" si="422"/>
        <v>9536.18</v>
      </c>
      <c r="FP329" s="48">
        <f t="shared" si="422"/>
        <v>9538.6</v>
      </c>
      <c r="FQ329" s="48">
        <f t="shared" si="422"/>
        <v>9659.24</v>
      </c>
      <c r="FR329" s="48">
        <f t="shared" si="422"/>
        <v>15683.98</v>
      </c>
      <c r="FS329" s="48">
        <f t="shared" si="422"/>
        <v>14367.97</v>
      </c>
      <c r="FT329" s="48">
        <f t="shared" si="422"/>
        <v>19087.400000000001</v>
      </c>
      <c r="FU329" s="48">
        <f t="shared" si="422"/>
        <v>10262.93</v>
      </c>
      <c r="FV329" s="48">
        <f t="shared" si="422"/>
        <v>9830.73</v>
      </c>
      <c r="FW329" s="48">
        <f t="shared" si="422"/>
        <v>15176.36</v>
      </c>
      <c r="FX329" s="48">
        <f t="shared" si="422"/>
        <v>20170.060000000001</v>
      </c>
      <c r="FY329" s="48"/>
      <c r="FZ329" s="48"/>
      <c r="GA329" s="161">
        <f>FZ330/FZ98</f>
        <v>9386.8479661411166</v>
      </c>
      <c r="GB329" s="48"/>
      <c r="GC329" s="4"/>
      <c r="GD329" s="48"/>
      <c r="GE329" s="4"/>
      <c r="GF329" s="4"/>
      <c r="GG329" s="4"/>
      <c r="GH329" s="4"/>
      <c r="GI329" s="4"/>
      <c r="GJ329" s="4"/>
      <c r="GK329" s="4"/>
      <c r="GL329" s="4"/>
      <c r="GM329" s="4"/>
    </row>
    <row r="330" spans="1:195" x14ac:dyDescent="0.25">
      <c r="A330" s="6"/>
      <c r="B330" s="13" t="s">
        <v>711</v>
      </c>
      <c r="C330" s="16">
        <f t="shared" ref="C330:AL330" si="423">C124*(C98)+C163</f>
        <v>63613591.050504461</v>
      </c>
      <c r="D330" s="16">
        <f t="shared" si="423"/>
        <v>385112801.55012172</v>
      </c>
      <c r="E330" s="16">
        <f t="shared" si="423"/>
        <v>72939201.927778706</v>
      </c>
      <c r="F330" s="16">
        <f t="shared" si="423"/>
        <v>181181334.46565276</v>
      </c>
      <c r="G330" s="16">
        <f t="shared" si="423"/>
        <v>10661810.630430181</v>
      </c>
      <c r="H330" s="16">
        <f t="shared" si="423"/>
        <v>9997503.4334641527</v>
      </c>
      <c r="I330" s="16">
        <f t="shared" si="423"/>
        <v>100058799.72012411</v>
      </c>
      <c r="J330" s="16">
        <f t="shared" si="423"/>
        <v>22550297.557734162</v>
      </c>
      <c r="K330" s="16">
        <f t="shared" si="423"/>
        <v>3571755.8910479089</v>
      </c>
      <c r="L330" s="16">
        <f t="shared" si="423"/>
        <v>25085217.152325701</v>
      </c>
      <c r="M330" s="16">
        <f t="shared" si="423"/>
        <v>15136569.74362988</v>
      </c>
      <c r="N330" s="16">
        <f t="shared" si="423"/>
        <v>508119531.97670662</v>
      </c>
      <c r="O330" s="16">
        <f t="shared" si="423"/>
        <v>131806992.81760029</v>
      </c>
      <c r="P330" s="16">
        <f t="shared" si="423"/>
        <v>3601155.3356389501</v>
      </c>
      <c r="Q330" s="16">
        <f t="shared" si="423"/>
        <v>405584625.90698421</v>
      </c>
      <c r="R330" s="16">
        <f t="shared" si="423"/>
        <v>5494699.0206740899</v>
      </c>
      <c r="S330" s="16">
        <f t="shared" si="423"/>
        <v>16390859.841569692</v>
      </c>
      <c r="T330" s="16">
        <f t="shared" si="423"/>
        <v>2361938.8384112841</v>
      </c>
      <c r="U330" s="16">
        <f t="shared" si="423"/>
        <v>1086559.9745038901</v>
      </c>
      <c r="V330" s="16">
        <f t="shared" si="423"/>
        <v>3543420.1724189096</v>
      </c>
      <c r="W330" s="16">
        <f t="shared" si="423"/>
        <v>1488662.9522301797</v>
      </c>
      <c r="X330" s="16">
        <f t="shared" si="423"/>
        <v>945535.12999849988</v>
      </c>
      <c r="Y330" s="16">
        <f t="shared" si="423"/>
        <v>6544037.2724741781</v>
      </c>
      <c r="Z330" s="16">
        <f t="shared" si="423"/>
        <v>3095983.3846349879</v>
      </c>
      <c r="AA330" s="16">
        <f t="shared" si="423"/>
        <v>287736681.9962436</v>
      </c>
      <c r="AB330" s="16">
        <f t="shared" si="423"/>
        <v>278576679.94473374</v>
      </c>
      <c r="AC330" s="16">
        <f t="shared" si="423"/>
        <v>9884470.084306784</v>
      </c>
      <c r="AD330" s="16">
        <f t="shared" si="423"/>
        <v>12719897.222767636</v>
      </c>
      <c r="AE330" s="16">
        <f t="shared" si="423"/>
        <v>1751698.313877698</v>
      </c>
      <c r="AF330" s="16">
        <f t="shared" si="423"/>
        <v>2809673.972097815</v>
      </c>
      <c r="AG330" s="16">
        <f t="shared" si="423"/>
        <v>7229408.6391492998</v>
      </c>
      <c r="AH330" s="16">
        <f t="shared" si="423"/>
        <v>10161450.375599099</v>
      </c>
      <c r="AI330" s="16">
        <f t="shared" si="423"/>
        <v>4030482.786504128</v>
      </c>
      <c r="AJ330" s="16">
        <f t="shared" si="423"/>
        <v>2764031.2233250402</v>
      </c>
      <c r="AK330" s="16">
        <f t="shared" si="423"/>
        <v>3177992.9250534549</v>
      </c>
      <c r="AL330" s="16">
        <f t="shared" si="423"/>
        <v>3546931.356840848</v>
      </c>
      <c r="AM330" s="16">
        <f>AM329*AM98</f>
        <v>4804571.1399999997</v>
      </c>
      <c r="AN330" s="16">
        <f t="shared" ref="AN330:BX330" si="424">AN124*(AN98)+AN163</f>
        <v>4467525.1164406203</v>
      </c>
      <c r="AO330" s="16">
        <f t="shared" si="424"/>
        <v>43789655.543125294</v>
      </c>
      <c r="AP330" s="16">
        <f t="shared" si="424"/>
        <v>878759840.563429</v>
      </c>
      <c r="AQ330" s="16">
        <f t="shared" si="424"/>
        <v>3354046.8042825451</v>
      </c>
      <c r="AR330" s="16">
        <f t="shared" si="424"/>
        <v>581266831.47860992</v>
      </c>
      <c r="AS330" s="16">
        <f t="shared" si="424"/>
        <v>67754729.781612813</v>
      </c>
      <c r="AT330" s="16">
        <f t="shared" si="424"/>
        <v>21184243.738105096</v>
      </c>
      <c r="AU330" s="16">
        <f t="shared" si="424"/>
        <v>3527289.6026566699</v>
      </c>
      <c r="AV330" s="16">
        <f t="shared" si="424"/>
        <v>4122393.1680939998</v>
      </c>
      <c r="AW330" s="16">
        <f t="shared" si="424"/>
        <v>3427247.7566954098</v>
      </c>
      <c r="AX330" s="16">
        <f t="shared" si="424"/>
        <v>1037959.2300219999</v>
      </c>
      <c r="AY330" s="16">
        <f t="shared" si="424"/>
        <v>4991296.5482597603</v>
      </c>
      <c r="AZ330" s="16">
        <f t="shared" si="424"/>
        <v>113759833.74403717</v>
      </c>
      <c r="BA330" s="16">
        <f t="shared" si="424"/>
        <v>83634509.126431435</v>
      </c>
      <c r="BB330" s="16">
        <f t="shared" si="424"/>
        <v>74972125.950882748</v>
      </c>
      <c r="BC330" s="16">
        <f t="shared" si="424"/>
        <v>273206399.87919599</v>
      </c>
      <c r="BD330" s="16">
        <f t="shared" si="424"/>
        <v>45604311.971329793</v>
      </c>
      <c r="BE330" s="16">
        <f t="shared" si="424"/>
        <v>13572582.332384819</v>
      </c>
      <c r="BF330" s="16">
        <f t="shared" si="424"/>
        <v>221741969.95867053</v>
      </c>
      <c r="BG330" s="16">
        <f t="shared" si="424"/>
        <v>10759053.986819897</v>
      </c>
      <c r="BH330" s="16">
        <f t="shared" si="424"/>
        <v>6244956.2860167995</v>
      </c>
      <c r="BI330" s="16">
        <f t="shared" si="424"/>
        <v>3460037.6649302086</v>
      </c>
      <c r="BJ330" s="16">
        <f t="shared" si="424"/>
        <v>58495759.058894321</v>
      </c>
      <c r="BK330" s="16">
        <f t="shared" si="424"/>
        <v>164764551.65872619</v>
      </c>
      <c r="BL330" s="16">
        <f t="shared" si="424"/>
        <v>3134989.8926985501</v>
      </c>
      <c r="BM330" s="16">
        <f t="shared" si="424"/>
        <v>3656244.5672725439</v>
      </c>
      <c r="BN330" s="16">
        <f t="shared" si="424"/>
        <v>32791634.436705433</v>
      </c>
      <c r="BO330" s="16">
        <f t="shared" si="424"/>
        <v>12663860.839031287</v>
      </c>
      <c r="BP330" s="16">
        <f t="shared" si="424"/>
        <v>3176928.8290702002</v>
      </c>
      <c r="BQ330" s="16">
        <f t="shared" si="424"/>
        <v>60587344.132624529</v>
      </c>
      <c r="BR330" s="16">
        <f t="shared" si="424"/>
        <v>43639031.641635425</v>
      </c>
      <c r="BS330" s="16">
        <f t="shared" si="424"/>
        <v>12978954.497485125</v>
      </c>
      <c r="BT330" s="16">
        <f t="shared" si="424"/>
        <v>4959091.258704151</v>
      </c>
      <c r="BU330" s="16">
        <f t="shared" si="424"/>
        <v>4941392.3983843038</v>
      </c>
      <c r="BV330" s="16">
        <f t="shared" si="424"/>
        <v>12507049.771325663</v>
      </c>
      <c r="BW330" s="16">
        <f t="shared" si="424"/>
        <v>19076756.048031259</v>
      </c>
      <c r="BX330" s="16">
        <f t="shared" si="424"/>
        <v>1730242.7975870031</v>
      </c>
      <c r="BY330" s="16">
        <f>BY329*BY98</f>
        <v>5493504.756000001</v>
      </c>
      <c r="BZ330" s="16">
        <f t="shared" ref="BZ330:DJ330" si="425">BZ124*(BZ98)+BZ163</f>
        <v>3006626.6245289599</v>
      </c>
      <c r="CA330" s="16">
        <f t="shared" si="425"/>
        <v>2781129.4370373003</v>
      </c>
      <c r="CB330" s="16">
        <f t="shared" si="425"/>
        <v>752819891.14652717</v>
      </c>
      <c r="CC330" s="16">
        <f t="shared" si="425"/>
        <v>2664046.6764404248</v>
      </c>
      <c r="CD330" s="16">
        <f t="shared" si="425"/>
        <v>1014159.385863546</v>
      </c>
      <c r="CE330" s="16">
        <f t="shared" si="425"/>
        <v>2481709.6742709144</v>
      </c>
      <c r="CF330" s="16">
        <f t="shared" si="425"/>
        <v>1947525.853128656</v>
      </c>
      <c r="CG330" s="16">
        <f t="shared" si="425"/>
        <v>3042295.3959849882</v>
      </c>
      <c r="CH330" s="16">
        <f t="shared" si="425"/>
        <v>1991349.2383002199</v>
      </c>
      <c r="CI330" s="16">
        <f t="shared" si="425"/>
        <v>7051369.3553451253</v>
      </c>
      <c r="CJ330" s="16">
        <f t="shared" si="425"/>
        <v>10176874.317269441</v>
      </c>
      <c r="CK330" s="16">
        <f t="shared" si="425"/>
        <v>46921723.731755197</v>
      </c>
      <c r="CL330" s="16">
        <f t="shared" si="425"/>
        <v>13719527.920071289</v>
      </c>
      <c r="CM330" s="16">
        <f t="shared" si="425"/>
        <v>8601953.5520072207</v>
      </c>
      <c r="CN330" s="16">
        <f t="shared" si="425"/>
        <v>282060901.28159833</v>
      </c>
      <c r="CO330" s="16">
        <f t="shared" si="425"/>
        <v>138554646.24295568</v>
      </c>
      <c r="CP330" s="16">
        <f t="shared" si="425"/>
        <v>10782487.530213894</v>
      </c>
      <c r="CQ330" s="16">
        <f t="shared" si="425"/>
        <v>9794420.1590384003</v>
      </c>
      <c r="CR330" s="16">
        <f t="shared" si="425"/>
        <v>2913940.4059102964</v>
      </c>
      <c r="CS330" s="16">
        <f t="shared" si="425"/>
        <v>4149687.8054364198</v>
      </c>
      <c r="CT330" s="16">
        <f t="shared" si="425"/>
        <v>2022391.018312468</v>
      </c>
      <c r="CU330" s="16">
        <f t="shared" si="425"/>
        <v>775035.28160790005</v>
      </c>
      <c r="CV330" s="16">
        <f t="shared" si="425"/>
        <v>905403.64937800006</v>
      </c>
      <c r="CW330" s="16">
        <f t="shared" si="425"/>
        <v>2990238.8473415002</v>
      </c>
      <c r="CX330" s="16">
        <f t="shared" si="425"/>
        <v>5071194.6422583181</v>
      </c>
      <c r="CY330" s="16">
        <f t="shared" si="425"/>
        <v>965127.58444550016</v>
      </c>
      <c r="CZ330" s="16">
        <f t="shared" si="425"/>
        <v>19592910.449648559</v>
      </c>
      <c r="DA330" s="16">
        <f t="shared" si="425"/>
        <v>2944081.9705455997</v>
      </c>
      <c r="DB330" s="16">
        <f t="shared" si="425"/>
        <v>3775612.9311488965</v>
      </c>
      <c r="DC330" s="16">
        <f t="shared" si="425"/>
        <v>2513860.1756907217</v>
      </c>
      <c r="DD330" s="16">
        <f t="shared" si="425"/>
        <v>2630188.2046434921</v>
      </c>
      <c r="DE330" s="16">
        <f t="shared" si="425"/>
        <v>4563772.9939474277</v>
      </c>
      <c r="DF330" s="16">
        <f t="shared" si="425"/>
        <v>193837309.0195165</v>
      </c>
      <c r="DG330" s="16">
        <f t="shared" si="425"/>
        <v>1650013.4596162203</v>
      </c>
      <c r="DH330" s="16">
        <f t="shared" si="425"/>
        <v>18742580.005238064</v>
      </c>
      <c r="DI330" s="16">
        <f t="shared" si="425"/>
        <v>25134094.374833722</v>
      </c>
      <c r="DJ330" s="16">
        <f t="shared" si="425"/>
        <v>6743609.8035377618</v>
      </c>
      <c r="DK330" s="16">
        <f>DK329*DK98</f>
        <v>5041156.1880000001</v>
      </c>
      <c r="DL330" s="16">
        <f t="shared" ref="DL330:ET330" si="426">DL124*(DL98)+DL163</f>
        <v>56542748.966074169</v>
      </c>
      <c r="DM330" s="16">
        <f t="shared" si="426"/>
        <v>3816685.9636365357</v>
      </c>
      <c r="DN330" s="16">
        <f t="shared" si="426"/>
        <v>14106347.81236135</v>
      </c>
      <c r="DO330" s="16">
        <f t="shared" si="426"/>
        <v>31977628.386576895</v>
      </c>
      <c r="DP330" s="16">
        <f t="shared" si="426"/>
        <v>3095499.7209665054</v>
      </c>
      <c r="DQ330" s="16">
        <f t="shared" si="426"/>
        <v>6866507.4486663993</v>
      </c>
      <c r="DR330" s="16">
        <f t="shared" si="426"/>
        <v>14800247.354514176</v>
      </c>
      <c r="DS330" s="16">
        <f t="shared" si="426"/>
        <v>8247922.8668231666</v>
      </c>
      <c r="DT330" s="16">
        <f t="shared" si="426"/>
        <v>2756762.4567345097</v>
      </c>
      <c r="DU330" s="16">
        <f t="shared" si="426"/>
        <v>4330850.517168235</v>
      </c>
      <c r="DV330" s="16">
        <f t="shared" si="426"/>
        <v>3125955.2904772609</v>
      </c>
      <c r="DW330" s="16">
        <f t="shared" si="426"/>
        <v>4047899.306628468</v>
      </c>
      <c r="DX330" s="16">
        <f t="shared" si="426"/>
        <v>2986780.7107877601</v>
      </c>
      <c r="DY330" s="16">
        <f t="shared" si="426"/>
        <v>4315978.0210470567</v>
      </c>
      <c r="DZ330" s="16">
        <f t="shared" si="426"/>
        <v>8623835.2635155208</v>
      </c>
      <c r="EA330" s="16">
        <f t="shared" si="426"/>
        <v>6727584.8063089242</v>
      </c>
      <c r="EB330" s="16">
        <f t="shared" si="426"/>
        <v>6067216.6704134494</v>
      </c>
      <c r="EC330" s="16">
        <f t="shared" si="426"/>
        <v>3670045.5415485054</v>
      </c>
      <c r="ED330" s="16">
        <f t="shared" si="426"/>
        <v>20174027.371070921</v>
      </c>
      <c r="EE330" s="16">
        <f t="shared" si="426"/>
        <v>2850159.1501617301</v>
      </c>
      <c r="EF330" s="16">
        <f t="shared" si="426"/>
        <v>14459112.475228801</v>
      </c>
      <c r="EG330" s="16">
        <f t="shared" si="426"/>
        <v>3453087.0125440182</v>
      </c>
      <c r="EH330" s="16">
        <f t="shared" si="426"/>
        <v>3084829.9190367442</v>
      </c>
      <c r="EI330" s="16">
        <f t="shared" si="426"/>
        <v>156950892.38500491</v>
      </c>
      <c r="EJ330" s="16">
        <f t="shared" si="426"/>
        <v>89640838.392705619</v>
      </c>
      <c r="EK330" s="16">
        <f t="shared" si="426"/>
        <v>6952189.4937308487</v>
      </c>
      <c r="EL330" s="16">
        <f t="shared" si="426"/>
        <v>4823860.4239358595</v>
      </c>
      <c r="EM330" s="16">
        <f t="shared" si="426"/>
        <v>4687447.7756849006</v>
      </c>
      <c r="EN330" s="16">
        <f t="shared" si="426"/>
        <v>9822956.1604038011</v>
      </c>
      <c r="EO330" s="16">
        <f t="shared" si="426"/>
        <v>4175884.4344899282</v>
      </c>
      <c r="EP330" s="16">
        <f t="shared" si="426"/>
        <v>4709949.8564993823</v>
      </c>
      <c r="EQ330" s="16">
        <f t="shared" si="426"/>
        <v>25838995.128717661</v>
      </c>
      <c r="ER330" s="16">
        <f t="shared" si="426"/>
        <v>4174457.6898338292</v>
      </c>
      <c r="ES330" s="16">
        <f t="shared" si="426"/>
        <v>2571929.9390517166</v>
      </c>
      <c r="ET330" s="16">
        <f t="shared" si="426"/>
        <v>3725610.1976370001</v>
      </c>
      <c r="EU330" s="16">
        <f>EU329*EU98</f>
        <v>6709578.722000001</v>
      </c>
      <c r="EV330" s="16">
        <f>EV124*(EV98)+EV163</f>
        <v>1597643.1066376322</v>
      </c>
      <c r="EW330" s="16">
        <f>EW124*(EW98)+EW163</f>
        <v>11359603.274357362</v>
      </c>
      <c r="EX330" s="16">
        <f>EX124*(EX98)+EX163</f>
        <v>3250400.6954686521</v>
      </c>
      <c r="EY330" s="16">
        <f>EY329*EY98</f>
        <v>2988636.2939999993</v>
      </c>
      <c r="EZ330" s="16">
        <f t="shared" ref="EZ330:FX330" si="427">EZ124*(EZ98)+EZ163</f>
        <v>2421517.4047409999</v>
      </c>
      <c r="FA330" s="16">
        <f t="shared" si="427"/>
        <v>34134625.661469825</v>
      </c>
      <c r="FB330" s="16">
        <f t="shared" si="427"/>
        <v>4404984.0768235996</v>
      </c>
      <c r="FC330" s="16">
        <f t="shared" si="427"/>
        <v>20517933.280467361</v>
      </c>
      <c r="FD330" s="16">
        <f t="shared" si="427"/>
        <v>4368926.3288845522</v>
      </c>
      <c r="FE330" s="16">
        <f t="shared" si="427"/>
        <v>1906444.803917099</v>
      </c>
      <c r="FF330" s="16">
        <f t="shared" si="427"/>
        <v>3217506.4532652637</v>
      </c>
      <c r="FG330" s="16">
        <f t="shared" si="427"/>
        <v>2237434.3198501086</v>
      </c>
      <c r="FH330" s="16">
        <f t="shared" si="427"/>
        <v>1700163.8922814359</v>
      </c>
      <c r="FI330" s="16">
        <f t="shared" si="427"/>
        <v>17854307.582785327</v>
      </c>
      <c r="FJ330" s="16">
        <f t="shared" si="427"/>
        <v>18492091.29055088</v>
      </c>
      <c r="FK330" s="16">
        <f t="shared" si="427"/>
        <v>23257289.056052484</v>
      </c>
      <c r="FL330" s="16">
        <f t="shared" si="427"/>
        <v>64909701.362647459</v>
      </c>
      <c r="FM330" s="16">
        <f t="shared" si="427"/>
        <v>34342854.453236401</v>
      </c>
      <c r="FN330" s="16">
        <f t="shared" si="427"/>
        <v>207103062.15835649</v>
      </c>
      <c r="FO330" s="16">
        <f t="shared" si="427"/>
        <v>11070174.780778505</v>
      </c>
      <c r="FP330" s="16">
        <f t="shared" si="427"/>
        <v>22148636.721310917</v>
      </c>
      <c r="FQ330" s="16">
        <f t="shared" si="427"/>
        <v>9261279.4288928267</v>
      </c>
      <c r="FR330" s="16">
        <f t="shared" si="427"/>
        <v>2791748.7386290799</v>
      </c>
      <c r="FS330" s="16">
        <f t="shared" si="427"/>
        <v>3099171.1973703429</v>
      </c>
      <c r="FT330" s="16">
        <f t="shared" si="427"/>
        <v>1425828.7591609559</v>
      </c>
      <c r="FU330" s="16">
        <f t="shared" si="427"/>
        <v>8955436.5378848556</v>
      </c>
      <c r="FV330" s="16">
        <f t="shared" si="427"/>
        <v>7360268.76576446</v>
      </c>
      <c r="FW330" s="16">
        <f t="shared" si="427"/>
        <v>3026166.4539370625</v>
      </c>
      <c r="FX330" s="16">
        <f t="shared" si="427"/>
        <v>1232390.5154257091</v>
      </c>
      <c r="FY330" s="16"/>
      <c r="FZ330" s="48">
        <f>SUM(C330:FY330)</f>
        <v>8210126409.9036961</v>
      </c>
      <c r="GA330" s="161">
        <f>ROUND(GA329*0.95,2)</f>
        <v>8917.51</v>
      </c>
      <c r="GB330" s="4"/>
      <c r="GC330" s="4"/>
      <c r="GD330" s="4"/>
      <c r="GE330" s="4"/>
      <c r="GF330" s="4"/>
      <c r="GG330" s="4"/>
      <c r="GH330" s="4"/>
      <c r="GI330" s="4"/>
      <c r="GJ330" s="4"/>
      <c r="GK330" s="4"/>
      <c r="GL330" s="4"/>
      <c r="GM330" s="4"/>
    </row>
    <row r="331" spans="1:195" x14ac:dyDescent="0.25">
      <c r="A331" s="4"/>
      <c r="B331" s="21"/>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c r="CA331" s="36"/>
      <c r="CB331" s="36"/>
      <c r="CC331" s="36"/>
      <c r="CD331" s="36"/>
      <c r="CE331" s="36"/>
      <c r="CF331" s="36"/>
      <c r="CG331" s="36"/>
      <c r="CH331" s="36"/>
      <c r="CI331" s="36"/>
      <c r="CJ331" s="36"/>
      <c r="CK331" s="36"/>
      <c r="CL331" s="36"/>
      <c r="CM331" s="36"/>
      <c r="CN331" s="36"/>
      <c r="CO331" s="36"/>
      <c r="CP331" s="36"/>
      <c r="CQ331" s="36"/>
      <c r="CR331" s="36"/>
      <c r="CS331" s="36"/>
      <c r="CT331" s="36"/>
      <c r="CU331" s="36"/>
      <c r="CV331" s="36"/>
      <c r="CW331" s="36"/>
      <c r="CX331" s="36"/>
      <c r="CY331" s="36"/>
      <c r="CZ331" s="36"/>
      <c r="DA331" s="36"/>
      <c r="DB331" s="36"/>
      <c r="DC331" s="36"/>
      <c r="DD331" s="36"/>
      <c r="DE331" s="36"/>
      <c r="DF331" s="36"/>
      <c r="DG331" s="36"/>
      <c r="DH331" s="36"/>
      <c r="DI331" s="36"/>
      <c r="DJ331" s="36"/>
      <c r="DK331" s="36"/>
      <c r="DL331" s="36"/>
      <c r="DM331" s="36"/>
      <c r="DN331" s="36"/>
      <c r="DO331" s="36"/>
      <c r="DP331" s="36"/>
      <c r="DQ331" s="36"/>
      <c r="DR331" s="36"/>
      <c r="DS331" s="36"/>
      <c r="DT331" s="36"/>
      <c r="DU331" s="36"/>
      <c r="DV331" s="36"/>
      <c r="DW331" s="36"/>
      <c r="DX331" s="36"/>
      <c r="DY331" s="36"/>
      <c r="DZ331" s="36"/>
      <c r="EA331" s="36"/>
      <c r="EB331" s="36"/>
      <c r="EC331" s="36"/>
      <c r="ED331" s="36"/>
      <c r="EE331" s="36"/>
      <c r="EF331" s="36"/>
      <c r="EG331" s="36"/>
      <c r="EH331" s="36"/>
      <c r="EI331" s="36"/>
      <c r="EJ331" s="36"/>
      <c r="EK331" s="36"/>
      <c r="EL331" s="36"/>
      <c r="EM331" s="36"/>
      <c r="EN331" s="36"/>
      <c r="EO331" s="36"/>
      <c r="EP331" s="36"/>
      <c r="EQ331" s="36"/>
      <c r="ER331" s="36"/>
      <c r="ES331" s="36"/>
      <c r="ET331" s="36"/>
      <c r="EU331" s="36"/>
      <c r="EV331" s="36"/>
      <c r="EW331" s="36"/>
      <c r="EX331" s="36"/>
      <c r="EY331" s="36"/>
      <c r="EZ331" s="36"/>
      <c r="FA331" s="36"/>
      <c r="FB331" s="36"/>
      <c r="FC331" s="36"/>
      <c r="FD331" s="36"/>
      <c r="FE331" s="36"/>
      <c r="FF331" s="36"/>
      <c r="FG331" s="36"/>
      <c r="FH331" s="36"/>
      <c r="FI331" s="36"/>
      <c r="FJ331" s="36"/>
      <c r="FK331" s="36"/>
      <c r="FL331" s="36"/>
      <c r="FM331" s="36"/>
      <c r="FN331" s="36"/>
      <c r="FO331" s="36"/>
      <c r="FP331" s="36"/>
      <c r="FQ331" s="36"/>
      <c r="FR331" s="36"/>
      <c r="FS331" s="36"/>
      <c r="FT331" s="36"/>
      <c r="FU331" s="36"/>
      <c r="FV331" s="36"/>
      <c r="FW331" s="36"/>
      <c r="FX331" s="36"/>
      <c r="FY331" s="36"/>
      <c r="FZ331" s="48"/>
      <c r="GA331" s="114"/>
      <c r="GB331" s="4"/>
      <c r="GC331" s="4"/>
      <c r="GD331" s="4"/>
      <c r="GE331" s="4"/>
      <c r="GF331" s="4"/>
      <c r="GG331" s="4"/>
      <c r="GH331" s="4"/>
      <c r="GI331" s="4"/>
      <c r="GJ331" s="4"/>
      <c r="GK331" s="4"/>
      <c r="GL331" s="4"/>
      <c r="GM331" s="4"/>
    </row>
    <row r="332" spans="1:195" x14ac:dyDescent="0.25">
      <c r="F332" s="162"/>
      <c r="G332" s="162"/>
      <c r="BY332" s="163"/>
    </row>
    <row r="333" spans="1:195" x14ac:dyDescent="0.25">
      <c r="F333" s="162"/>
      <c r="G333" s="162"/>
    </row>
    <row r="334" spans="1:195" x14ac:dyDescent="0.25">
      <c r="F334" s="162"/>
      <c r="G334" s="162"/>
    </row>
    <row r="335" spans="1:195" x14ac:dyDescent="0.25">
      <c r="F335" s="162"/>
      <c r="G335" s="162"/>
    </row>
    <row r="336" spans="1:195" x14ac:dyDescent="0.25">
      <c r="F336" s="162"/>
      <c r="G336" s="162"/>
    </row>
    <row r="337" spans="6:7" x14ac:dyDescent="0.25">
      <c r="F337" s="162"/>
      <c r="G337" s="162"/>
    </row>
    <row r="338" spans="6:7" x14ac:dyDescent="0.25">
      <c r="F338" s="162"/>
      <c r="G338" s="162"/>
    </row>
    <row r="339" spans="6:7" x14ac:dyDescent="0.25">
      <c r="F339" s="162"/>
      <c r="G339" s="162"/>
    </row>
    <row r="340" spans="6:7" x14ac:dyDescent="0.25">
      <c r="F340" s="162"/>
      <c r="G340" s="162"/>
    </row>
    <row r="341" spans="6:7" x14ac:dyDescent="0.25">
      <c r="F341" s="162"/>
      <c r="G341" s="162"/>
    </row>
    <row r="342" spans="6:7" x14ac:dyDescent="0.25">
      <c r="F342" s="162"/>
      <c r="G342" s="162"/>
    </row>
    <row r="343" spans="6:7" x14ac:dyDescent="0.25">
      <c r="F343" s="162"/>
      <c r="G343" s="162"/>
    </row>
    <row r="344" spans="6:7" x14ac:dyDescent="0.25">
      <c r="F344" s="162"/>
      <c r="G344" s="162"/>
    </row>
    <row r="345" spans="6:7" x14ac:dyDescent="0.25">
      <c r="F345" s="162"/>
      <c r="G345" s="162"/>
    </row>
    <row r="346" spans="6:7" x14ac:dyDescent="0.25">
      <c r="F346" s="162"/>
      <c r="G346" s="162"/>
    </row>
    <row r="347" spans="6:7" x14ac:dyDescent="0.25">
      <c r="F347" s="162"/>
      <c r="G347" s="162"/>
    </row>
    <row r="348" spans="6:7" x14ac:dyDescent="0.25">
      <c r="F348" s="162"/>
      <c r="G348" s="162"/>
    </row>
    <row r="349" spans="6:7" x14ac:dyDescent="0.25">
      <c r="F349" s="162"/>
      <c r="G349" s="162"/>
    </row>
    <row r="350" spans="6:7" x14ac:dyDescent="0.25">
      <c r="F350" s="162"/>
      <c r="G350" s="162"/>
    </row>
    <row r="351" spans="6:7" x14ac:dyDescent="0.25">
      <c r="F351" s="162"/>
      <c r="G351" s="162"/>
    </row>
    <row r="352" spans="6:7" x14ac:dyDescent="0.25">
      <c r="F352" s="162"/>
      <c r="G352" s="162"/>
    </row>
    <row r="353" spans="6:7" x14ac:dyDescent="0.25">
      <c r="F353" s="162"/>
      <c r="G353" s="162"/>
    </row>
    <row r="354" spans="6:7" x14ac:dyDescent="0.25">
      <c r="F354" s="162"/>
      <c r="G354" s="162"/>
    </row>
    <row r="355" spans="6:7" x14ac:dyDescent="0.25">
      <c r="F355" s="162"/>
      <c r="G355" s="162"/>
    </row>
    <row r="356" spans="6:7" x14ac:dyDescent="0.25">
      <c r="F356" s="162"/>
      <c r="G356" s="162"/>
    </row>
    <row r="357" spans="6:7" x14ac:dyDescent="0.25">
      <c r="F357" s="162"/>
      <c r="G357" s="162"/>
    </row>
    <row r="358" spans="6:7" x14ac:dyDescent="0.25">
      <c r="F358" s="162"/>
      <c r="G358" s="162"/>
    </row>
    <row r="359" spans="6:7" x14ac:dyDescent="0.25">
      <c r="F359" s="162"/>
      <c r="G359" s="162"/>
    </row>
    <row r="360" spans="6:7" x14ac:dyDescent="0.25">
      <c r="F360" s="162"/>
      <c r="G360" s="162"/>
    </row>
    <row r="361" spans="6:7" x14ac:dyDescent="0.25">
      <c r="F361" s="162"/>
      <c r="G361" s="162"/>
    </row>
    <row r="362" spans="6:7" x14ac:dyDescent="0.25">
      <c r="F362" s="162"/>
      <c r="G362" s="162"/>
    </row>
    <row r="363" spans="6:7" x14ac:dyDescent="0.25">
      <c r="F363" s="162"/>
      <c r="G363" s="162"/>
    </row>
    <row r="364" spans="6:7" x14ac:dyDescent="0.25">
      <c r="F364" s="162"/>
      <c r="G364" s="162"/>
    </row>
    <row r="365" spans="6:7" x14ac:dyDescent="0.25">
      <c r="F365" s="162"/>
      <c r="G365" s="162"/>
    </row>
    <row r="366" spans="6:7" x14ac:dyDescent="0.25">
      <c r="F366" s="162"/>
      <c r="G366" s="162"/>
    </row>
    <row r="367" spans="6:7" x14ac:dyDescent="0.25">
      <c r="F367" s="162"/>
      <c r="G367" s="162"/>
    </row>
    <row r="368" spans="6:7" x14ac:dyDescent="0.25">
      <c r="F368" s="162"/>
      <c r="G368" s="162"/>
    </row>
    <row r="369" spans="6:7" x14ac:dyDescent="0.25">
      <c r="F369" s="162"/>
      <c r="G369" s="162"/>
    </row>
    <row r="370" spans="6:7" x14ac:dyDescent="0.25">
      <c r="F370" s="162"/>
      <c r="G370" s="162"/>
    </row>
    <row r="371" spans="6:7" x14ac:dyDescent="0.25">
      <c r="F371" s="162"/>
      <c r="G371" s="162"/>
    </row>
    <row r="372" spans="6:7" x14ac:dyDescent="0.25">
      <c r="F372" s="162"/>
      <c r="G372" s="162"/>
    </row>
    <row r="373" spans="6:7" x14ac:dyDescent="0.25">
      <c r="F373" s="162"/>
      <c r="G373" s="162"/>
    </row>
    <row r="374" spans="6:7" x14ac:dyDescent="0.25">
      <c r="F374" s="162"/>
      <c r="G374" s="162"/>
    </row>
    <row r="375" spans="6:7" x14ac:dyDescent="0.25">
      <c r="F375" s="162"/>
      <c r="G375" s="162"/>
    </row>
    <row r="376" spans="6:7" x14ac:dyDescent="0.25">
      <c r="F376" s="162"/>
      <c r="G376" s="162"/>
    </row>
    <row r="377" spans="6:7" x14ac:dyDescent="0.25">
      <c r="F377" s="162"/>
      <c r="G377" s="162"/>
    </row>
    <row r="378" spans="6:7" x14ac:dyDescent="0.25">
      <c r="F378" s="162"/>
      <c r="G378" s="162"/>
    </row>
    <row r="379" spans="6:7" x14ac:dyDescent="0.25">
      <c r="F379" s="162"/>
      <c r="G379" s="162"/>
    </row>
    <row r="380" spans="6:7" x14ac:dyDescent="0.25">
      <c r="F380" s="162"/>
      <c r="G380" s="162"/>
    </row>
    <row r="381" spans="6:7" x14ac:dyDescent="0.25">
      <c r="F381" s="162"/>
      <c r="G381" s="162"/>
    </row>
    <row r="382" spans="6:7" x14ac:dyDescent="0.25">
      <c r="F382" s="162"/>
      <c r="G382" s="162"/>
    </row>
    <row r="383" spans="6:7" x14ac:dyDescent="0.25">
      <c r="F383" s="162"/>
      <c r="G383" s="162"/>
    </row>
    <row r="384" spans="6:7" x14ac:dyDescent="0.25">
      <c r="F384" s="162"/>
      <c r="G384" s="162"/>
    </row>
    <row r="385" spans="6:7" x14ac:dyDescent="0.25">
      <c r="F385" s="162"/>
      <c r="G385" s="162"/>
    </row>
    <row r="386" spans="6:7" x14ac:dyDescent="0.25">
      <c r="F386" s="162"/>
      <c r="G386" s="162"/>
    </row>
    <row r="387" spans="6:7" x14ac:dyDescent="0.25">
      <c r="F387" s="162"/>
      <c r="G387" s="162"/>
    </row>
    <row r="388" spans="6:7" x14ac:dyDescent="0.25">
      <c r="F388" s="162"/>
      <c r="G388" s="162"/>
    </row>
    <row r="389" spans="6:7" x14ac:dyDescent="0.25">
      <c r="F389" s="162"/>
      <c r="G389" s="162"/>
    </row>
    <row r="390" spans="6:7" x14ac:dyDescent="0.25">
      <c r="F390" s="162"/>
      <c r="G390" s="162"/>
    </row>
    <row r="391" spans="6:7" x14ac:dyDescent="0.25">
      <c r="F391" s="162"/>
      <c r="G391" s="162"/>
    </row>
    <row r="392" spans="6:7" x14ac:dyDescent="0.25">
      <c r="F392" s="162"/>
      <c r="G392" s="162"/>
    </row>
    <row r="393" spans="6:7" x14ac:dyDescent="0.25">
      <c r="F393" s="162"/>
      <c r="G393" s="162"/>
    </row>
    <row r="394" spans="6:7" x14ac:dyDescent="0.25">
      <c r="F394" s="162"/>
      <c r="G394" s="162"/>
    </row>
    <row r="395" spans="6:7" x14ac:dyDescent="0.25">
      <c r="F395" s="162"/>
      <c r="G395" s="162"/>
    </row>
    <row r="396" spans="6:7" x14ac:dyDescent="0.25">
      <c r="F396" s="162"/>
      <c r="G396" s="162"/>
    </row>
    <row r="397" spans="6:7" x14ac:dyDescent="0.25">
      <c r="F397" s="162"/>
      <c r="G397" s="162"/>
    </row>
    <row r="398" spans="6:7" x14ac:dyDescent="0.25">
      <c r="F398" s="162"/>
      <c r="G398" s="162"/>
    </row>
    <row r="399" spans="6:7" x14ac:dyDescent="0.25">
      <c r="F399" s="162"/>
      <c r="G399" s="162"/>
    </row>
    <row r="400" spans="6:7" x14ac:dyDescent="0.25">
      <c r="F400" s="162"/>
      <c r="G400" s="162"/>
    </row>
    <row r="401" spans="6:7" x14ac:dyDescent="0.25">
      <c r="F401" s="162"/>
      <c r="G401" s="162"/>
    </row>
    <row r="402" spans="6:7" x14ac:dyDescent="0.25">
      <c r="F402" s="162"/>
      <c r="G402" s="162"/>
    </row>
    <row r="403" spans="6:7" x14ac:dyDescent="0.25">
      <c r="F403" s="162"/>
      <c r="G403" s="162"/>
    </row>
    <row r="404" spans="6:7" x14ac:dyDescent="0.25">
      <c r="F404" s="162"/>
      <c r="G404" s="162"/>
    </row>
    <row r="405" spans="6:7" x14ac:dyDescent="0.25">
      <c r="F405" s="162"/>
      <c r="G405" s="162"/>
    </row>
    <row r="406" spans="6:7" x14ac:dyDescent="0.25">
      <c r="F406" s="162"/>
      <c r="G406" s="162"/>
    </row>
    <row r="407" spans="6:7" x14ac:dyDescent="0.25">
      <c r="F407" s="162"/>
      <c r="G407" s="162"/>
    </row>
    <row r="408" spans="6:7" x14ac:dyDescent="0.25">
      <c r="F408" s="162"/>
      <c r="G408" s="162"/>
    </row>
    <row r="409" spans="6:7" x14ac:dyDescent="0.25">
      <c r="F409" s="162"/>
      <c r="G409" s="162"/>
    </row>
    <row r="410" spans="6:7" x14ac:dyDescent="0.25">
      <c r="F410" s="162"/>
      <c r="G410" s="162"/>
    </row>
    <row r="411" spans="6:7" x14ac:dyDescent="0.25">
      <c r="F411" s="162"/>
      <c r="G411" s="162"/>
    </row>
    <row r="412" spans="6:7" x14ac:dyDescent="0.25">
      <c r="F412" s="162"/>
      <c r="G412" s="162"/>
    </row>
    <row r="413" spans="6:7" x14ac:dyDescent="0.25">
      <c r="F413" s="162"/>
      <c r="G413" s="162"/>
    </row>
    <row r="414" spans="6:7" x14ac:dyDescent="0.25">
      <c r="F414" s="162"/>
      <c r="G414" s="162"/>
    </row>
    <row r="415" spans="6:7" x14ac:dyDescent="0.25">
      <c r="F415" s="162"/>
      <c r="G415" s="162"/>
    </row>
    <row r="416" spans="6:7" x14ac:dyDescent="0.25">
      <c r="F416" s="162"/>
      <c r="G416" s="162"/>
    </row>
    <row r="417" spans="6:7" x14ac:dyDescent="0.25">
      <c r="F417" s="162"/>
      <c r="G417" s="162"/>
    </row>
    <row r="418" spans="6:7" x14ac:dyDescent="0.25">
      <c r="F418" s="162"/>
      <c r="G418" s="162"/>
    </row>
    <row r="419" spans="6:7" x14ac:dyDescent="0.25">
      <c r="F419" s="162"/>
      <c r="G419" s="162"/>
    </row>
    <row r="420" spans="6:7" x14ac:dyDescent="0.25">
      <c r="F420" s="162"/>
      <c r="G420" s="162"/>
    </row>
    <row r="421" spans="6:7" x14ac:dyDescent="0.25">
      <c r="F421" s="162"/>
      <c r="G421" s="162"/>
    </row>
    <row r="422" spans="6:7" x14ac:dyDescent="0.25">
      <c r="F422" s="162"/>
      <c r="G422" s="162"/>
    </row>
    <row r="423" spans="6:7" x14ac:dyDescent="0.25">
      <c r="F423" s="162"/>
      <c r="G423" s="162"/>
    </row>
    <row r="424" spans="6:7" x14ac:dyDescent="0.25">
      <c r="F424" s="162"/>
      <c r="G424" s="162"/>
    </row>
    <row r="425" spans="6:7" x14ac:dyDescent="0.25">
      <c r="F425" s="162"/>
      <c r="G425" s="162"/>
    </row>
    <row r="426" spans="6:7" x14ac:dyDescent="0.25">
      <c r="F426" s="162"/>
      <c r="G426" s="162"/>
    </row>
    <row r="427" spans="6:7" x14ac:dyDescent="0.25">
      <c r="F427" s="162"/>
      <c r="G427" s="162"/>
    </row>
    <row r="428" spans="6:7" x14ac:dyDescent="0.25">
      <c r="F428" s="162"/>
      <c r="G428" s="162"/>
    </row>
    <row r="429" spans="6:7" x14ac:dyDescent="0.25">
      <c r="F429" s="162"/>
      <c r="G429" s="162"/>
    </row>
    <row r="430" spans="6:7" x14ac:dyDescent="0.25">
      <c r="F430" s="162"/>
      <c r="G430" s="162"/>
    </row>
    <row r="431" spans="6:7" x14ac:dyDescent="0.25">
      <c r="F431" s="162"/>
      <c r="G431" s="162"/>
    </row>
    <row r="432" spans="6:7" x14ac:dyDescent="0.25">
      <c r="F432" s="162"/>
      <c r="G432" s="162"/>
    </row>
    <row r="433" spans="6:7" x14ac:dyDescent="0.25">
      <c r="F433" s="162"/>
      <c r="G433" s="162"/>
    </row>
    <row r="434" spans="6:7" x14ac:dyDescent="0.25">
      <c r="F434" s="162"/>
      <c r="G434" s="162"/>
    </row>
  </sheetData>
  <scenarios current="0">
    <scenario name="test2" locked="1" count="1" user="Herrmann_V" comment="Created by Herrmann_V on 11/9/2010">
      <inputCells r="D1" val="40000" numFmtId="180"/>
    </scenario>
  </scenarios>
  <pageMargins left="0.7" right="0.7" top="0.75" bottom="0.75" header="0.3" footer="0.3"/>
  <pageSetup scale="81"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FY20-21 Leg Council 6-5-20</vt:lpstr>
      <vt:lpstr>'FY20-21 Leg Council 6-5-20'!Print_Area</vt:lpstr>
    </vt:vector>
  </TitlesOfParts>
  <Company>Colorado Department Of Education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Kahle</dc:creator>
  <cp:lastModifiedBy>Tim Kahle</cp:lastModifiedBy>
  <dcterms:created xsi:type="dcterms:W3CDTF">2020-06-05T20:05:22Z</dcterms:created>
  <dcterms:modified xsi:type="dcterms:W3CDTF">2020-06-06T15:30:50Z</dcterms:modified>
</cp:coreProperties>
</file>