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20-21\"/>
    </mc:Choice>
  </mc:AlternateContent>
  <bookViews>
    <workbookView xWindow="0" yWindow="0" windowWidth="24000" windowHeight="9735"/>
  </bookViews>
  <sheets>
    <sheet name="2019-20 SFA to 2020-21 Gov REV" sheetId="2" r:id="rId1"/>
  </sheets>
  <definedNames>
    <definedName name="_xlnm._FilterDatabase" localSheetId="0" hidden="1">'2019-20 SFA to 2020-21 Gov REV'!$A$2:$AC$183</definedName>
    <definedName name="_xlnm.Print_Area" localSheetId="0">'2019-20 SFA to 2020-21 Gov REV'!$A$1:$AC$188</definedName>
    <definedName name="_xlnm.Print_Titles" localSheetId="0">'2019-20 SFA to 2020-21 Gov REV'!$A:$B,'2019-20 SFA to 2020-21 Gov REV'!$1:$3</definedName>
  </definedNames>
  <calcPr calcId="152511"/>
</workbook>
</file>

<file path=xl/calcChain.xml><?xml version="1.0" encoding="utf-8"?>
<calcChain xmlns="http://schemas.openxmlformats.org/spreadsheetml/2006/main">
  <c r="U4" i="2" l="1"/>
  <c r="V4" i="2"/>
  <c r="W4" i="2"/>
  <c r="Y4" i="2"/>
  <c r="Z4" i="2"/>
  <c r="AB4" i="2"/>
  <c r="Q183" i="2" l="1"/>
  <c r="O5" i="2" l="1"/>
  <c r="T5" i="2" s="1"/>
  <c r="O6" i="2"/>
  <c r="O7" i="2"/>
  <c r="T7" i="2" s="1"/>
  <c r="O8" i="2"/>
  <c r="T8" i="2" s="1"/>
  <c r="O9" i="2"/>
  <c r="T9" i="2" s="1"/>
  <c r="O10" i="2"/>
  <c r="O11" i="2"/>
  <c r="T11" i="2" s="1"/>
  <c r="O12" i="2"/>
  <c r="T12" i="2" s="1"/>
  <c r="O13" i="2"/>
  <c r="T13" i="2" s="1"/>
  <c r="O14" i="2"/>
  <c r="O15" i="2"/>
  <c r="T15" i="2" s="1"/>
  <c r="O16" i="2"/>
  <c r="T16" i="2" s="1"/>
  <c r="O17" i="2"/>
  <c r="T17" i="2" s="1"/>
  <c r="O18" i="2"/>
  <c r="O19" i="2"/>
  <c r="T19" i="2" s="1"/>
  <c r="O20" i="2"/>
  <c r="T20" i="2" s="1"/>
  <c r="O21" i="2"/>
  <c r="T21" i="2" s="1"/>
  <c r="O22" i="2"/>
  <c r="O23" i="2"/>
  <c r="T23" i="2" s="1"/>
  <c r="O24" i="2"/>
  <c r="T24" i="2" s="1"/>
  <c r="O25" i="2"/>
  <c r="T25" i="2" s="1"/>
  <c r="O26" i="2"/>
  <c r="O27" i="2"/>
  <c r="T27" i="2" s="1"/>
  <c r="O28" i="2"/>
  <c r="T28" i="2" s="1"/>
  <c r="O29" i="2"/>
  <c r="T29" i="2" s="1"/>
  <c r="O30" i="2"/>
  <c r="O31" i="2"/>
  <c r="T31" i="2" s="1"/>
  <c r="O32" i="2"/>
  <c r="T32" i="2" s="1"/>
  <c r="O33" i="2"/>
  <c r="T33" i="2" s="1"/>
  <c r="O34" i="2"/>
  <c r="O35" i="2"/>
  <c r="T35" i="2" s="1"/>
  <c r="O36" i="2"/>
  <c r="T36" i="2" s="1"/>
  <c r="O37" i="2"/>
  <c r="T37" i="2" s="1"/>
  <c r="O38" i="2"/>
  <c r="O39" i="2"/>
  <c r="T39" i="2" s="1"/>
  <c r="O40" i="2"/>
  <c r="T40" i="2" s="1"/>
  <c r="O41" i="2"/>
  <c r="T41" i="2" s="1"/>
  <c r="O42" i="2"/>
  <c r="O43" i="2"/>
  <c r="T43" i="2" s="1"/>
  <c r="O44" i="2"/>
  <c r="T44" i="2" s="1"/>
  <c r="O45" i="2"/>
  <c r="T45" i="2" s="1"/>
  <c r="O46" i="2"/>
  <c r="O47" i="2"/>
  <c r="T47" i="2" s="1"/>
  <c r="O48" i="2"/>
  <c r="T48" i="2" s="1"/>
  <c r="O49" i="2"/>
  <c r="T49" i="2" s="1"/>
  <c r="O50" i="2"/>
  <c r="O51" i="2"/>
  <c r="T51" i="2" s="1"/>
  <c r="O52" i="2"/>
  <c r="T52" i="2" s="1"/>
  <c r="O53" i="2"/>
  <c r="T53" i="2" s="1"/>
  <c r="O54" i="2"/>
  <c r="O55" i="2"/>
  <c r="T55" i="2" s="1"/>
  <c r="O56" i="2"/>
  <c r="T56" i="2" s="1"/>
  <c r="O57" i="2"/>
  <c r="T57" i="2" s="1"/>
  <c r="O58" i="2"/>
  <c r="O59" i="2"/>
  <c r="T59" i="2" s="1"/>
  <c r="O60" i="2"/>
  <c r="T60" i="2" s="1"/>
  <c r="O61" i="2"/>
  <c r="T61" i="2" s="1"/>
  <c r="O62" i="2"/>
  <c r="O63" i="2"/>
  <c r="T63" i="2" s="1"/>
  <c r="O64" i="2"/>
  <c r="T64" i="2" s="1"/>
  <c r="O65" i="2"/>
  <c r="T65" i="2" s="1"/>
  <c r="O66" i="2"/>
  <c r="O67" i="2"/>
  <c r="T67" i="2" s="1"/>
  <c r="O68" i="2"/>
  <c r="T68" i="2" s="1"/>
  <c r="O69" i="2"/>
  <c r="T69" i="2" s="1"/>
  <c r="O70" i="2"/>
  <c r="O71" i="2"/>
  <c r="T71" i="2" s="1"/>
  <c r="O72" i="2"/>
  <c r="T72" i="2" s="1"/>
  <c r="O73" i="2"/>
  <c r="T73" i="2" s="1"/>
  <c r="O74" i="2"/>
  <c r="O75" i="2"/>
  <c r="T75" i="2" s="1"/>
  <c r="O76" i="2"/>
  <c r="T76" i="2" s="1"/>
  <c r="O77" i="2"/>
  <c r="T77" i="2" s="1"/>
  <c r="O78" i="2"/>
  <c r="O79" i="2"/>
  <c r="T79" i="2" s="1"/>
  <c r="O80" i="2"/>
  <c r="T80" i="2" s="1"/>
  <c r="O81" i="2"/>
  <c r="T81" i="2" s="1"/>
  <c r="O82" i="2"/>
  <c r="O83" i="2"/>
  <c r="T83" i="2" s="1"/>
  <c r="O84" i="2"/>
  <c r="T84" i="2" s="1"/>
  <c r="O85" i="2"/>
  <c r="T85" i="2" s="1"/>
  <c r="O86" i="2"/>
  <c r="O87" i="2"/>
  <c r="T87" i="2" s="1"/>
  <c r="O88" i="2"/>
  <c r="T88" i="2" s="1"/>
  <c r="O89" i="2"/>
  <c r="T89" i="2" s="1"/>
  <c r="O90" i="2"/>
  <c r="O91" i="2"/>
  <c r="T91" i="2" s="1"/>
  <c r="O92" i="2"/>
  <c r="T92" i="2" s="1"/>
  <c r="O93" i="2"/>
  <c r="T93" i="2" s="1"/>
  <c r="O94" i="2"/>
  <c r="O95" i="2"/>
  <c r="T95" i="2" s="1"/>
  <c r="O96" i="2"/>
  <c r="T96" i="2" s="1"/>
  <c r="O97" i="2"/>
  <c r="T97" i="2" s="1"/>
  <c r="O98" i="2"/>
  <c r="O99" i="2"/>
  <c r="T99" i="2" s="1"/>
  <c r="O100" i="2"/>
  <c r="T100" i="2" s="1"/>
  <c r="O101" i="2"/>
  <c r="T101" i="2" s="1"/>
  <c r="O102" i="2"/>
  <c r="O103" i="2"/>
  <c r="T103" i="2" s="1"/>
  <c r="O104" i="2"/>
  <c r="T104" i="2" s="1"/>
  <c r="O105" i="2"/>
  <c r="T105" i="2" s="1"/>
  <c r="O106" i="2"/>
  <c r="O107" i="2"/>
  <c r="T107" i="2" s="1"/>
  <c r="O108" i="2"/>
  <c r="T108" i="2" s="1"/>
  <c r="O109" i="2"/>
  <c r="T109" i="2" s="1"/>
  <c r="O110" i="2"/>
  <c r="O111" i="2"/>
  <c r="T111" i="2" s="1"/>
  <c r="O112" i="2"/>
  <c r="T112" i="2" s="1"/>
  <c r="O113" i="2"/>
  <c r="T113" i="2" s="1"/>
  <c r="O114" i="2"/>
  <c r="O115" i="2"/>
  <c r="T115" i="2" s="1"/>
  <c r="O116" i="2"/>
  <c r="T116" i="2" s="1"/>
  <c r="O117" i="2"/>
  <c r="T117" i="2" s="1"/>
  <c r="O118" i="2"/>
  <c r="O119" i="2"/>
  <c r="T119" i="2" s="1"/>
  <c r="O120" i="2"/>
  <c r="T120" i="2" s="1"/>
  <c r="O121" i="2"/>
  <c r="T121" i="2" s="1"/>
  <c r="O122" i="2"/>
  <c r="O123" i="2"/>
  <c r="T123" i="2" s="1"/>
  <c r="O124" i="2"/>
  <c r="T124" i="2" s="1"/>
  <c r="O125" i="2"/>
  <c r="T125" i="2" s="1"/>
  <c r="O126" i="2"/>
  <c r="O127" i="2"/>
  <c r="T127" i="2" s="1"/>
  <c r="O128" i="2"/>
  <c r="T128" i="2" s="1"/>
  <c r="O129" i="2"/>
  <c r="T129" i="2" s="1"/>
  <c r="O130" i="2"/>
  <c r="O131" i="2"/>
  <c r="T131" i="2" s="1"/>
  <c r="O132" i="2"/>
  <c r="T132" i="2" s="1"/>
  <c r="O133" i="2"/>
  <c r="T133" i="2" s="1"/>
  <c r="O134" i="2"/>
  <c r="O135" i="2"/>
  <c r="T135" i="2" s="1"/>
  <c r="O136" i="2"/>
  <c r="T136" i="2" s="1"/>
  <c r="O137" i="2"/>
  <c r="T137" i="2" s="1"/>
  <c r="O138" i="2"/>
  <c r="O139" i="2"/>
  <c r="T139" i="2" s="1"/>
  <c r="O140" i="2"/>
  <c r="T140" i="2" s="1"/>
  <c r="O141" i="2"/>
  <c r="T141" i="2" s="1"/>
  <c r="O142" i="2"/>
  <c r="O143" i="2"/>
  <c r="T143" i="2" s="1"/>
  <c r="O144" i="2"/>
  <c r="T144" i="2" s="1"/>
  <c r="O145" i="2"/>
  <c r="T145" i="2" s="1"/>
  <c r="O146" i="2"/>
  <c r="O147" i="2"/>
  <c r="T147" i="2" s="1"/>
  <c r="O148" i="2"/>
  <c r="T148" i="2" s="1"/>
  <c r="O149" i="2"/>
  <c r="T149" i="2" s="1"/>
  <c r="O150" i="2"/>
  <c r="O151" i="2"/>
  <c r="T151" i="2" s="1"/>
  <c r="O152" i="2"/>
  <c r="T152" i="2" s="1"/>
  <c r="O153" i="2"/>
  <c r="T153" i="2" s="1"/>
  <c r="O154" i="2"/>
  <c r="O155" i="2"/>
  <c r="T155" i="2" s="1"/>
  <c r="O156" i="2"/>
  <c r="T156" i="2" s="1"/>
  <c r="O157" i="2"/>
  <c r="T157" i="2" s="1"/>
  <c r="O158" i="2"/>
  <c r="O159" i="2"/>
  <c r="T159" i="2" s="1"/>
  <c r="O160" i="2"/>
  <c r="T160" i="2" s="1"/>
  <c r="O161" i="2"/>
  <c r="T161" i="2" s="1"/>
  <c r="O162" i="2"/>
  <c r="T162" i="2" s="1"/>
  <c r="O163" i="2"/>
  <c r="T163" i="2" s="1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O171" i="2"/>
  <c r="T171" i="2" s="1"/>
  <c r="O172" i="2"/>
  <c r="T172" i="2" s="1"/>
  <c r="O173" i="2"/>
  <c r="T173" i="2" s="1"/>
  <c r="O174" i="2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R174" i="2" l="1"/>
  <c r="T174" i="2"/>
  <c r="R170" i="2"/>
  <c r="T170" i="2"/>
  <c r="R158" i="2"/>
  <c r="T158" i="2"/>
  <c r="R154" i="2"/>
  <c r="T154" i="2"/>
  <c r="R150" i="2"/>
  <c r="T150" i="2"/>
  <c r="R146" i="2"/>
  <c r="T146" i="2"/>
  <c r="R142" i="2"/>
  <c r="T142" i="2"/>
  <c r="R138" i="2"/>
  <c r="T138" i="2"/>
  <c r="R134" i="2"/>
  <c r="T134" i="2"/>
  <c r="R130" i="2"/>
  <c r="T130" i="2"/>
  <c r="R126" i="2"/>
  <c r="T126" i="2"/>
  <c r="R122" i="2"/>
  <c r="T122" i="2"/>
  <c r="R118" i="2"/>
  <c r="T118" i="2"/>
  <c r="R114" i="2"/>
  <c r="T114" i="2"/>
  <c r="R110" i="2"/>
  <c r="T110" i="2"/>
  <c r="R106" i="2"/>
  <c r="T106" i="2"/>
  <c r="R102" i="2"/>
  <c r="T102" i="2"/>
  <c r="R98" i="2"/>
  <c r="T98" i="2"/>
  <c r="R94" i="2"/>
  <c r="T94" i="2"/>
  <c r="R90" i="2"/>
  <c r="T90" i="2"/>
  <c r="R86" i="2"/>
  <c r="T86" i="2"/>
  <c r="R82" i="2"/>
  <c r="T82" i="2"/>
  <c r="R78" i="2"/>
  <c r="T78" i="2"/>
  <c r="R74" i="2"/>
  <c r="T74" i="2"/>
  <c r="R70" i="2"/>
  <c r="T70" i="2"/>
  <c r="R66" i="2"/>
  <c r="T66" i="2"/>
  <c r="R62" i="2"/>
  <c r="T62" i="2"/>
  <c r="R58" i="2"/>
  <c r="T58" i="2"/>
  <c r="R54" i="2"/>
  <c r="T54" i="2"/>
  <c r="R50" i="2"/>
  <c r="T50" i="2"/>
  <c r="R46" i="2"/>
  <c r="T46" i="2"/>
  <c r="R42" i="2"/>
  <c r="T42" i="2"/>
  <c r="R38" i="2"/>
  <c r="T38" i="2"/>
  <c r="R34" i="2"/>
  <c r="T34" i="2"/>
  <c r="R30" i="2"/>
  <c r="T30" i="2"/>
  <c r="R26" i="2"/>
  <c r="T26" i="2"/>
  <c r="R22" i="2"/>
  <c r="T22" i="2"/>
  <c r="R18" i="2"/>
  <c r="T18" i="2"/>
  <c r="R14" i="2"/>
  <c r="T14" i="2"/>
  <c r="R10" i="2"/>
  <c r="T10" i="2"/>
  <c r="R6" i="2"/>
  <c r="T6" i="2"/>
  <c r="AC4" i="2"/>
  <c r="X4" i="2"/>
  <c r="R124" i="2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AA4" i="2" s="1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K183" i="2" s="1"/>
  <c r="I183" i="2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T183" i="2" l="1"/>
  <c r="AC183" i="2" s="1"/>
  <c r="AB183" i="2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<sst xmlns="http://schemas.openxmlformats.org/spreadsheetml/2006/main" count="404" uniqueCount="248">
  <si>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</si>
  <si>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</si>
  <si>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</si>
  <si>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</si>
  <si>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</si>
  <si>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</si>
  <si>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</si>
  <si>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</si>
  <si>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</si>
  <si>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</si>
  <si>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</si>
  <si>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</si>
  <si>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</si>
  <si>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</si>
  <si>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</si>
  <si>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</si>
  <si>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</si>
  <si>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</si>
  <si>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</si>
  <si>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</si>
  <si>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</si>
  <si>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</si>
  <si>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</si>
  <si>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</si>
  <si>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</si>
  <si>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</si>
  <si>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</si>
  <si>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</si>
  <si>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</si>
  <si>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</si>
  <si>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</si>
  <si>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</si>
  <si>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</si>
  <si>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</si>
  <si>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</si>
  <si>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</si>
  <si>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</si>
  <si>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</si>
  <si>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</si>
  <si>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</si>
  <si>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</si>
  <si>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</si>
  <si>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</si>
  <si>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</si>
  <si>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</si>
  <si>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</si>
  <si>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</si>
  <si>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</si>
  <si>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</si>
  <si>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</si>
  <si>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</si>
  <si>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</si>
  <si>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</si>
  <si>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</si>
  <si>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</si>
  <si>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</si>
  <si>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</si>
  <si>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</si>
  <si>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</si>
  <si>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</si>
  <si>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</si>
  <si>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</si>
  <si>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</si>
  <si>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</si>
  <si>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</si>
  <si>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</si>
  <si>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</si>
  <si>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</si>
  <si>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</si>
  <si>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</si>
  <si>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</si>
  <si>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</si>
  <si>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</si>
  <si>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</si>
  <si>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</si>
  <si>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</si>
  <si>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</si>
  <si>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</si>
  <si>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</si>
  <si>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</si>
  <si>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</si>
  <si>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</si>
  <si>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</si>
  <si>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</si>
  <si>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</si>
  <si>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</si>
  <si>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</si>
  <si>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</si>
  <si>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</si>
  <si>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</si>
  <si>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</si>
  <si>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</si>
  <si>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</si>
  <si>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</si>
  <si>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</si>
  <si>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</si>
  <si>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</si>
  <si>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</si>
  <si>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</si>
  <si>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</si>
  <si>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</si>
  <si>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</si>
  <si>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</si>
  <si>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</si>
  <si>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</si>
  <si>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</si>
  <si>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</si>
  <si>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</si>
  <si>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</si>
  <si>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</si>
  <si>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</si>
  <si>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</si>
  <si>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</si>
  <si>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</si>
  <si>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</si>
  <si>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</si>
  <si>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</si>
  <si>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</si>
  <si>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</si>
  <si>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</si>
  <si>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</si>
  <si>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</si>
  <si>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</si>
  <si>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</si>
  <si>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</si>
  <si>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</si>
  <si>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</si>
  <si>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</si>
  <si>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</si>
  <si>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</si>
  <si>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</si>
  <si>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</si>
  <si>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</si>
  <si>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</si>
  <si>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</si>
  <si>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</si>
  <si>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</si>
  <si>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</si>
  <si>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</si>
  <si>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</si>
  <si>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</si>
  <si>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</si>
  <si>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</si>
  <si>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</si>
  <si>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</si>
  <si>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</si>
  <si>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</si>
  <si>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</si>
  <si>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</si>
  <si>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</si>
  <si>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</si>
  <si>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</si>
  <si>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</si>
  <si>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</si>
  <si>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</si>
  <si>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</si>
  <si>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</si>
  <si>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</si>
  <si>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</si>
  <si>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</si>
  <si>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</si>
  <si>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</si>
  <si>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</si>
  <si>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</si>
  <si>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</si>
  <si>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</si>
  <si>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</si>
  <si>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</si>
  <si>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</si>
  <si>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</si>
  <si>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</si>
  <si>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</si>
  <si>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</si>
  <si>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</si>
  <si>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</si>
  <si>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</si>
  <si>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</si>
  <si>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</si>
  <si>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</si>
  <si>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</si>
  <si>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</si>
  <si>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</si>
  <si>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</si>
  <si>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</si>
  <si>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</si>
  <si>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</si>
  <si>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</si>
  <si>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</si>
  <si>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</si>
  <si>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</si>
  <si>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</si>
  <si>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</si>
  <si>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</si>
  <si>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</si>
  <si>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</si>
  <si>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</si>
  <si>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</si>
  <si>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</si>
  <si>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</si>
  <si>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</si>
  <si>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</si>
  <si>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</si>
  <si>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</si>
  <si>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</si>
  <si>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</si>
  <si>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</si>
  <si>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</si>
  <si>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</si>
  <si>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</si>
  <si>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</si>
  <si>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</si>
  <si>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</si>
  <si>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</si>
  <si>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</si>
  <si>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</si>
  <si>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</si>
  <si>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</si>
  <si>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</si>
  <si>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</si>
  <si>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</si>
  <si>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</si>
  <si>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</si>
  <si>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</si>
  <si>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</si>
  <si>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</si>
  <si>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</si>
  <si>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</si>
  <si>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</si>
  <si>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</si>
  <si>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</si>
  <si>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</si>
  <si>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</si>
  <si>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</si>
  <si>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</si>
  <si>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</si>
  <si>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</si>
  <si>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</si>
  <si>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</si>
  <si>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</si>
  <si>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</si>
  <si>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2020-21 ESTIMATED FUNDED PUPIL COUNTS</t>
  </si>
  <si>
    <t xml:space="preserve">2020-21 ESTIMATED FULLY FUNDED TOTAL PROGRAM </t>
  </si>
  <si>
    <t>2020-21 ESTIMATED BUDGET STABILIZATION FACTOR</t>
  </si>
  <si>
    <t>2020-21 TOTAL PROGRAM AFTER BUDGET STABILIZATION FACTOR</t>
  </si>
  <si>
    <t>2020-21 Governor's Budget Request - November 1, 2019 REVISED</t>
  </si>
  <si>
    <t>Estimated Change</t>
  </si>
  <si>
    <t>2020-21 January Budget Amendment Request - January 2020</t>
  </si>
  <si>
    <t>2020-21 ESTIMATED PER PUPIL FUNDING AFTER BUDGET STABILIZATION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</si>
</sst>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9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43" fontId="0" fillId="0" borderId="5" xfId="1" applyNumberFormat="1" applyFont="1" applyBorder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6" t="s">
        <v>244</v>
      </c>
      <c r="D1" s="36"/>
      <c r="E1" s="36"/>
      <c r="F1" s="36"/>
      <c r="G1" s="36"/>
      <c r="H1" s="36"/>
      <c r="I1" s="36"/>
      <c r="J1" s="36"/>
      <c r="K1" s="36"/>
      <c r="L1" s="37" t="s">
        <v>246</v>
      </c>
      <c r="M1" s="37"/>
      <c r="N1" s="37"/>
      <c r="O1" s="37"/>
      <c r="P1" s="37"/>
      <c r="Q1" s="37"/>
      <c r="R1" s="37"/>
      <c r="S1" s="37"/>
      <c r="T1" s="37"/>
      <c r="U1" s="38" t="s">
        <v>245</v>
      </c>
      <c r="V1" s="38"/>
      <c r="W1" s="38"/>
      <c r="X1" s="38"/>
      <c r="Y1" s="38"/>
      <c r="Z1" s="38"/>
      <c r="AA1" s="38"/>
      <c r="AB1" s="38"/>
      <c r="AC1" s="38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7" t="s">
        <v>240</v>
      </c>
      <c r="D2" s="28" t="s">
        <v>241</v>
      </c>
      <c r="E2" s="28" t="s">
        <v>242</v>
      </c>
      <c r="F2" s="28" t="s">
        <v>243</v>
      </c>
      <c r="G2" s="28" t="s">
        <v>2</v>
      </c>
      <c r="H2" s="28" t="s">
        <v>3</v>
      </c>
      <c r="I2" s="28" t="s">
        <v>4</v>
      </c>
      <c r="J2" s="28" t="s">
        <v>5</v>
      </c>
      <c r="K2" s="29" t="s">
        <v>247</v>
      </c>
      <c r="L2" s="22" t="s">
        <v>240</v>
      </c>
      <c r="M2" s="23" t="s">
        <v>241</v>
      </c>
      <c r="N2" s="23" t="s">
        <v>242</v>
      </c>
      <c r="O2" s="23" t="s">
        <v>243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247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30"/>
      <c r="D3" s="31" t="s">
        <v>236</v>
      </c>
      <c r="E3" s="28"/>
      <c r="F3" s="28" t="s">
        <v>13</v>
      </c>
      <c r="G3" s="28"/>
      <c r="H3" s="28"/>
      <c r="I3" s="28"/>
      <c r="J3" s="28"/>
      <c r="K3" s="29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8667.7000000000007</v>
      </c>
      <c r="D4" s="7">
        <v>79963925.059999987</v>
      </c>
      <c r="E4" s="32">
        <v>-5044973.2561110919</v>
      </c>
      <c r="F4" s="7">
        <v>74918951.803888902</v>
      </c>
      <c r="G4" s="7">
        <v>26329477.854247276</v>
      </c>
      <c r="H4" s="7">
        <v>1647800.48</v>
      </c>
      <c r="I4" s="7">
        <v>46941673.469641633</v>
      </c>
      <c r="J4" s="7">
        <v>0</v>
      </c>
      <c r="K4" s="14">
        <v>8643.4638720639723</v>
      </c>
      <c r="L4" s="1">
        <v>8953.5</v>
      </c>
      <c r="M4" s="7">
        <v>82925098.549999997</v>
      </c>
      <c r="N4" s="32">
        <v>-5210200.9423937248</v>
      </c>
      <c r="O4" s="7">
        <f>M4+N4</f>
        <v>77714897.607606277</v>
      </c>
      <c r="P4" s="7">
        <v>21564202.229599997</v>
      </c>
      <c r="Q4" s="7">
        <v>1566175.82</v>
      </c>
      <c r="R4" s="7">
        <f>O4-P4-Q4</f>
        <v>54584519.558006279</v>
      </c>
      <c r="S4" s="7">
        <v>0</v>
      </c>
      <c r="T4" s="14">
        <f>(O4-S4)/L4</f>
        <v>8679.8344343113058</v>
      </c>
      <c r="U4" s="1">
        <f t="shared" ref="U4:AC32" si="0">L4-C4</f>
        <v>285.79999999999927</v>
      </c>
      <c r="V4" s="7">
        <f t="shared" si="0"/>
        <v>2961173.4900000095</v>
      </c>
      <c r="W4" s="7">
        <f t="shared" si="0"/>
        <v>-165227.68628263287</v>
      </c>
      <c r="X4" s="7">
        <f t="shared" si="0"/>
        <v>2795945.8037173748</v>
      </c>
      <c r="Y4" s="7">
        <f t="shared" si="0"/>
        <v>-4765275.6246472783</v>
      </c>
      <c r="Z4" s="7">
        <f t="shared" si="0"/>
        <v>-81624.659999999916</v>
      </c>
      <c r="AA4" s="7">
        <f t="shared" si="0"/>
        <v>7642846.0883646458</v>
      </c>
      <c r="AB4" s="7">
        <f t="shared" si="0"/>
        <v>0</v>
      </c>
      <c r="AC4" s="14">
        <f t="shared" si="0"/>
        <v>36.37056224733351</v>
      </c>
    </row>
    <row r="5" spans="1:34" x14ac:dyDescent="0.25">
      <c r="A5" s="7" t="s">
        <v>23</v>
      </c>
      <c r="B5" s="7" t="s">
        <v>25</v>
      </c>
      <c r="C5" s="1">
        <v>42822.6</v>
      </c>
      <c r="D5" s="7">
        <v>388733881.69999999</v>
      </c>
      <c r="E5" s="32">
        <v>-24525459.892685678</v>
      </c>
      <c r="F5" s="7">
        <v>364208421.80731434</v>
      </c>
      <c r="G5" s="7">
        <v>92279444.44227232</v>
      </c>
      <c r="H5" s="7">
        <v>6359937.6399999997</v>
      </c>
      <c r="I5" s="7">
        <v>265569039.72504205</v>
      </c>
      <c r="J5" s="7">
        <v>0</v>
      </c>
      <c r="K5" s="14">
        <v>8505.0515804111456</v>
      </c>
      <c r="L5" s="1">
        <v>41942.300000000003</v>
      </c>
      <c r="M5" s="7">
        <v>381936040.93000001</v>
      </c>
      <c r="N5" s="32">
        <v>-23997119.752444532</v>
      </c>
      <c r="O5" s="7">
        <f t="shared" ref="O5:O68" si="1">M5+N5</f>
        <v>357938921.1775555</v>
      </c>
      <c r="P5" s="7">
        <v>84330798.461999997</v>
      </c>
      <c r="Q5" s="7">
        <v>5582763.0700000003</v>
      </c>
      <c r="R5" s="7">
        <f t="shared" ref="R5:R68" si="2">O5-P5-Q5</f>
        <v>268025359.6455555</v>
      </c>
      <c r="S5" s="7">
        <v>0</v>
      </c>
      <c r="T5" s="14">
        <f t="shared" ref="T5:T68" si="3">(O5-S5)/L5</f>
        <v>8534.0794657793085</v>
      </c>
      <c r="U5" s="1">
        <f t="shared" si="0"/>
        <v>-880.29999999999563</v>
      </c>
      <c r="V5" s="7">
        <f t="shared" si="0"/>
        <v>-6797840.7699999809</v>
      </c>
      <c r="W5" s="7">
        <f t="shared" si="0"/>
        <v>528340.14024114609</v>
      </c>
      <c r="X5" s="7">
        <f t="shared" si="0"/>
        <v>-6269500.6297588348</v>
      </c>
      <c r="Y5" s="7">
        <f t="shared" si="0"/>
        <v>-7948645.9802723229</v>
      </c>
      <c r="Z5" s="7">
        <f t="shared" si="0"/>
        <v>-777174.56999999937</v>
      </c>
      <c r="AA5" s="7">
        <f t="shared" si="0"/>
        <v>2456319.9205134511</v>
      </c>
      <c r="AB5" s="7">
        <f t="shared" si="0"/>
        <v>0</v>
      </c>
      <c r="AC5" s="14">
        <f t="shared" si="0"/>
        <v>29.02788536816297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7647.2</v>
      </c>
      <c r="D6" s="7">
        <v>73360937.710000008</v>
      </c>
      <c r="E6" s="32">
        <v>-4628386.7195423255</v>
      </c>
      <c r="F6" s="7">
        <v>68732550.990457684</v>
      </c>
      <c r="G6" s="7">
        <v>26114356.083912931</v>
      </c>
      <c r="H6" s="7">
        <v>1740166.07</v>
      </c>
      <c r="I6" s="7">
        <v>40878028.836544752</v>
      </c>
      <c r="J6" s="7">
        <v>0</v>
      </c>
      <c r="K6" s="14">
        <v>8987.9368906864838</v>
      </c>
      <c r="L6" s="1">
        <v>7316.3</v>
      </c>
      <c r="M6" s="7">
        <v>70169891.670000002</v>
      </c>
      <c r="N6" s="32">
        <v>-4408788.67917486</v>
      </c>
      <c r="O6" s="7">
        <f t="shared" si="1"/>
        <v>65761102.990825139</v>
      </c>
      <c r="P6" s="7">
        <v>21629164.872975998</v>
      </c>
      <c r="Q6" s="7">
        <v>1600694.34</v>
      </c>
      <c r="R6" s="7">
        <f t="shared" si="2"/>
        <v>42531243.777849138</v>
      </c>
      <c r="S6" s="7">
        <v>0</v>
      </c>
      <c r="T6" s="14">
        <f t="shared" si="3"/>
        <v>8988.3005058328854</v>
      </c>
      <c r="U6" s="1">
        <f t="shared" si="0"/>
        <v>-330.89999999999964</v>
      </c>
      <c r="V6" s="7">
        <f t="shared" si="0"/>
        <v>-3191046.0400000066</v>
      </c>
      <c r="W6" s="7">
        <f t="shared" si="0"/>
        <v>219598.04036746547</v>
      </c>
      <c r="X6" s="7">
        <f t="shared" si="0"/>
        <v>-2971447.9996325448</v>
      </c>
      <c r="Y6" s="7">
        <f t="shared" si="0"/>
        <v>-4485191.2109369338</v>
      </c>
      <c r="Z6" s="7">
        <f t="shared" si="0"/>
        <v>-139471.72999999998</v>
      </c>
      <c r="AA6" s="7">
        <f t="shared" si="0"/>
        <v>1653214.9413043857</v>
      </c>
      <c r="AB6" s="7">
        <f t="shared" si="0"/>
        <v>0</v>
      </c>
      <c r="AC6" s="14">
        <f t="shared" si="0"/>
        <v>0.36361514640157111</v>
      </c>
    </row>
    <row r="7" spans="1:34" x14ac:dyDescent="0.25">
      <c r="A7" s="7" t="s">
        <v>23</v>
      </c>
      <c r="B7" s="7" t="s">
        <v>27</v>
      </c>
      <c r="C7" s="1">
        <v>20697.900000000001</v>
      </c>
      <c r="D7" s="7">
        <v>185598118.34999999</v>
      </c>
      <c r="E7" s="32">
        <v>-11709499.536918947</v>
      </c>
      <c r="F7" s="7">
        <v>173888618.81308106</v>
      </c>
      <c r="G7" s="7">
        <v>46868286.96035108</v>
      </c>
      <c r="H7" s="7">
        <v>2627978.5699999998</v>
      </c>
      <c r="I7" s="7">
        <v>124392353.28272998</v>
      </c>
      <c r="J7" s="7">
        <v>0</v>
      </c>
      <c r="K7" s="14">
        <v>8401.26867040043</v>
      </c>
      <c r="L7" s="1">
        <v>19978.400000000001</v>
      </c>
      <c r="M7" s="7">
        <v>179955810.84</v>
      </c>
      <c r="N7" s="32">
        <v>-11306660.487867396</v>
      </c>
      <c r="O7" s="7">
        <f t="shared" si="1"/>
        <v>168649150.35213262</v>
      </c>
      <c r="P7" s="7">
        <v>50196246.226470001</v>
      </c>
      <c r="Q7" s="7">
        <v>3004575.61</v>
      </c>
      <c r="R7" s="7">
        <f t="shared" si="2"/>
        <v>115448328.51566263</v>
      </c>
      <c r="S7" s="7">
        <v>0</v>
      </c>
      <c r="T7" s="14">
        <f t="shared" si="3"/>
        <v>8441.5744179780468</v>
      </c>
      <c r="U7" s="1">
        <f t="shared" si="0"/>
        <v>-719.5</v>
      </c>
      <c r="V7" s="7">
        <f t="shared" si="0"/>
        <v>-5642307.5099999905</v>
      </c>
      <c r="W7" s="7">
        <f t="shared" si="0"/>
        <v>402839.04905155115</v>
      </c>
      <c r="X7" s="7">
        <f t="shared" si="0"/>
        <v>-5239468.4609484375</v>
      </c>
      <c r="Y7" s="7">
        <f t="shared" si="0"/>
        <v>3327959.2661189213</v>
      </c>
      <c r="Z7" s="7">
        <f t="shared" si="0"/>
        <v>376597.04000000004</v>
      </c>
      <c r="AA7" s="7">
        <f t="shared" si="0"/>
        <v>-8944024.7670673579</v>
      </c>
      <c r="AB7" s="7">
        <f t="shared" si="0"/>
        <v>0</v>
      </c>
      <c r="AC7" s="14">
        <f t="shared" si="0"/>
        <v>40.305747577616785</v>
      </c>
    </row>
    <row r="8" spans="1:34" x14ac:dyDescent="0.25">
      <c r="A8" s="7" t="s">
        <v>23</v>
      </c>
      <c r="B8" s="7" t="s">
        <v>28</v>
      </c>
      <c r="C8" s="1">
        <v>1023.5</v>
      </c>
      <c r="D8" s="7">
        <v>9872443.5099999998</v>
      </c>
      <c r="E8" s="32">
        <v>-622858.53831019439</v>
      </c>
      <c r="F8" s="7">
        <v>9249584.9716898054</v>
      </c>
      <c r="G8" s="7">
        <v>5119665.8944456801</v>
      </c>
      <c r="H8" s="7">
        <v>319766.65999999997</v>
      </c>
      <c r="I8" s="7">
        <v>3810152.4172441252</v>
      </c>
      <c r="J8" s="7">
        <v>0</v>
      </c>
      <c r="K8" s="14">
        <v>9037.2105243671776</v>
      </c>
      <c r="L8" s="1">
        <v>1098</v>
      </c>
      <c r="M8" s="7">
        <v>10622941.17</v>
      </c>
      <c r="N8" s="32">
        <v>-667441.57152318629</v>
      </c>
      <c r="O8" s="7">
        <f t="shared" si="1"/>
        <v>9955499.5984768141</v>
      </c>
      <c r="P8" s="7">
        <v>5418874.0171449995</v>
      </c>
      <c r="Q8" s="7">
        <v>287984.68</v>
      </c>
      <c r="R8" s="7">
        <f t="shared" si="2"/>
        <v>4248640.9013318149</v>
      </c>
      <c r="S8" s="7">
        <v>0</v>
      </c>
      <c r="T8" s="14">
        <f t="shared" si="3"/>
        <v>9066.9395250244215</v>
      </c>
      <c r="U8" s="1">
        <f t="shared" si="0"/>
        <v>74.5</v>
      </c>
      <c r="V8" s="7">
        <f t="shared" si="0"/>
        <v>750497.66000000015</v>
      </c>
      <c r="W8" s="7">
        <f t="shared" si="0"/>
        <v>-44583.033212991897</v>
      </c>
      <c r="X8" s="7">
        <f t="shared" si="0"/>
        <v>705914.62678700872</v>
      </c>
      <c r="Y8" s="7">
        <f t="shared" si="0"/>
        <v>299208.12269931938</v>
      </c>
      <c r="Z8" s="7">
        <f t="shared" si="0"/>
        <v>-31781.979999999981</v>
      </c>
      <c r="AA8" s="7">
        <f t="shared" si="0"/>
        <v>438488.48408768978</v>
      </c>
      <c r="AB8" s="7">
        <f t="shared" si="0"/>
        <v>0</v>
      </c>
      <c r="AC8" s="14">
        <f t="shared" si="0"/>
        <v>29.729000657243887</v>
      </c>
    </row>
    <row r="9" spans="1:34" x14ac:dyDescent="0.25">
      <c r="A9" s="7" t="s">
        <v>23</v>
      </c>
      <c r="B9" s="7" t="s">
        <v>29</v>
      </c>
      <c r="C9" s="1">
        <v>1078.2</v>
      </c>
      <c r="D9" s="7">
        <v>10244241.5</v>
      </c>
      <c r="E9" s="32">
        <v>-646315.50237015577</v>
      </c>
      <c r="F9" s="7">
        <v>9597925.9976298437</v>
      </c>
      <c r="G9" s="7">
        <v>3492896.9395080535</v>
      </c>
      <c r="H9" s="7">
        <v>254342.02</v>
      </c>
      <c r="I9" s="7">
        <v>5850687.0381217906</v>
      </c>
      <c r="J9" s="7">
        <v>0</v>
      </c>
      <c r="K9" s="14">
        <v>8901.8048577535174</v>
      </c>
      <c r="L9" s="1">
        <v>1045.4000000000001</v>
      </c>
      <c r="M9" s="7">
        <v>9981806.7300000004</v>
      </c>
      <c r="N9" s="32">
        <v>-627158.96321883879</v>
      </c>
      <c r="O9" s="7">
        <f t="shared" si="1"/>
        <v>9354647.7667811625</v>
      </c>
      <c r="P9" s="7">
        <v>2889281.6910000001</v>
      </c>
      <c r="Q9" s="7">
        <v>223266.16</v>
      </c>
      <c r="R9" s="7">
        <f t="shared" si="2"/>
        <v>6242099.9157811627</v>
      </c>
      <c r="S9" s="7">
        <v>0</v>
      </c>
      <c r="T9" s="14">
        <f t="shared" si="3"/>
        <v>8948.3908233988532</v>
      </c>
      <c r="U9" s="1">
        <f t="shared" si="0"/>
        <v>-32.799999999999955</v>
      </c>
      <c r="V9" s="7">
        <f t="shared" si="0"/>
        <v>-262434.76999999955</v>
      </c>
      <c r="W9" s="7">
        <f t="shared" si="0"/>
        <v>19156.539151316974</v>
      </c>
      <c r="X9" s="7">
        <f t="shared" si="0"/>
        <v>-243278.23084868118</v>
      </c>
      <c r="Y9" s="7">
        <f t="shared" si="0"/>
        <v>-603615.24850805337</v>
      </c>
      <c r="Z9" s="7">
        <f t="shared" si="0"/>
        <v>-31075.859999999986</v>
      </c>
      <c r="AA9" s="7">
        <f t="shared" si="0"/>
        <v>391412.87765937205</v>
      </c>
      <c r="AB9" s="7">
        <f t="shared" si="0"/>
        <v>0</v>
      </c>
      <c r="AC9" s="14">
        <f t="shared" si="0"/>
        <v>46.585965645335818</v>
      </c>
    </row>
    <row r="10" spans="1:34" x14ac:dyDescent="0.25">
      <c r="A10" s="7" t="s">
        <v>23</v>
      </c>
      <c r="B10" s="7" t="s">
        <v>30</v>
      </c>
      <c r="C10" s="1">
        <v>10311.700000000001</v>
      </c>
      <c r="D10" s="7">
        <v>98123814.719999999</v>
      </c>
      <c r="E10" s="32">
        <v>-6190691.8735987311</v>
      </c>
      <c r="F10" s="7">
        <v>91933122.846401274</v>
      </c>
      <c r="G10" s="7">
        <v>25346743.227136444</v>
      </c>
      <c r="H10" s="7">
        <v>1833245.13</v>
      </c>
      <c r="I10" s="7">
        <v>64753134.489264823</v>
      </c>
      <c r="J10" s="7">
        <v>0</v>
      </c>
      <c r="K10" s="14">
        <v>8915.4186842519921</v>
      </c>
      <c r="L10" s="1">
        <v>10046.299999999999</v>
      </c>
      <c r="M10" s="7">
        <v>95890390.629999995</v>
      </c>
      <c r="N10" s="32">
        <v>-6024812.9017982148</v>
      </c>
      <c r="O10" s="7">
        <f t="shared" si="1"/>
        <v>89865577.728201777</v>
      </c>
      <c r="P10" s="7">
        <v>23074284.024</v>
      </c>
      <c r="Q10" s="7">
        <v>1452025.08</v>
      </c>
      <c r="R10" s="7">
        <f t="shared" si="2"/>
        <v>65339268.624201775</v>
      </c>
      <c r="S10" s="7">
        <v>0</v>
      </c>
      <c r="T10" s="14">
        <f t="shared" si="3"/>
        <v>8945.141766441553</v>
      </c>
      <c r="U10" s="1">
        <f t="shared" si="0"/>
        <v>-265.40000000000146</v>
      </c>
      <c r="V10" s="7">
        <f t="shared" si="0"/>
        <v>-2233424.0900000036</v>
      </c>
      <c r="W10" s="7">
        <f t="shared" si="0"/>
        <v>165878.97180051636</v>
      </c>
      <c r="X10" s="7">
        <f t="shared" si="0"/>
        <v>-2067545.1181994975</v>
      </c>
      <c r="Y10" s="7">
        <f t="shared" si="0"/>
        <v>-2272459.2031364441</v>
      </c>
      <c r="Z10" s="7">
        <f t="shared" si="0"/>
        <v>-381220.04999999981</v>
      </c>
      <c r="AA10" s="7">
        <f t="shared" si="0"/>
        <v>586134.1349369511</v>
      </c>
      <c r="AB10" s="7">
        <f t="shared" si="0"/>
        <v>0</v>
      </c>
      <c r="AC10" s="14">
        <f t="shared" si="0"/>
        <v>29.723082189560955</v>
      </c>
    </row>
    <row r="11" spans="1:34" x14ac:dyDescent="0.25">
      <c r="A11" s="7" t="s">
        <v>31</v>
      </c>
      <c r="B11" s="7" t="s">
        <v>31</v>
      </c>
      <c r="C11" s="1">
        <v>2474.6</v>
      </c>
      <c r="D11" s="7">
        <v>22334275.399999999</v>
      </c>
      <c r="E11" s="32">
        <v>-1409083.1834864893</v>
      </c>
      <c r="F11" s="7">
        <v>20925192.216513511</v>
      </c>
      <c r="G11" s="7">
        <v>3848128.0854452937</v>
      </c>
      <c r="H11" s="7">
        <v>501913.77</v>
      </c>
      <c r="I11" s="7">
        <v>16575150.361068219</v>
      </c>
      <c r="J11" s="7">
        <v>0</v>
      </c>
      <c r="K11" s="14">
        <v>8455.9897423880666</v>
      </c>
      <c r="L11" s="1">
        <v>2464.5</v>
      </c>
      <c r="M11" s="7">
        <v>22558404.34</v>
      </c>
      <c r="N11" s="32">
        <v>-1417349.1693868684</v>
      </c>
      <c r="O11" s="7">
        <f t="shared" si="1"/>
        <v>21141055.170613132</v>
      </c>
      <c r="P11" s="7">
        <v>4002495.1740000001</v>
      </c>
      <c r="Q11" s="7">
        <v>506300.5</v>
      </c>
      <c r="R11" s="7">
        <f t="shared" si="2"/>
        <v>16632259.496613134</v>
      </c>
      <c r="S11" s="7">
        <v>0</v>
      </c>
      <c r="T11" s="14">
        <f t="shared" si="3"/>
        <v>8578.2329765117192</v>
      </c>
      <c r="U11" s="1">
        <f t="shared" si="0"/>
        <v>-10.099999999999909</v>
      </c>
      <c r="V11" s="7">
        <f t="shared" si="0"/>
        <v>224128.94000000134</v>
      </c>
      <c r="W11" s="7">
        <f t="shared" si="0"/>
        <v>-8265.9859003790189</v>
      </c>
      <c r="X11" s="7">
        <f t="shared" si="0"/>
        <v>215862.95409962162</v>
      </c>
      <c r="Y11" s="7">
        <f t="shared" si="0"/>
        <v>154367.08855470642</v>
      </c>
      <c r="Z11" s="7">
        <f t="shared" si="0"/>
        <v>4386.7299999999814</v>
      </c>
      <c r="AA11" s="7">
        <f t="shared" si="0"/>
        <v>57109.135544914752</v>
      </c>
      <c r="AB11" s="7">
        <f t="shared" si="0"/>
        <v>0</v>
      </c>
      <c r="AC11" s="14">
        <f t="shared" si="0"/>
        <v>122.24323412365266</v>
      </c>
    </row>
    <row r="12" spans="1:34" x14ac:dyDescent="0.25">
      <c r="A12" s="7" t="s">
        <v>31</v>
      </c>
      <c r="B12" s="7" t="s">
        <v>32</v>
      </c>
      <c r="C12" s="1">
        <v>295.8</v>
      </c>
      <c r="D12" s="7">
        <v>3640766.5300000003</v>
      </c>
      <c r="E12" s="32">
        <v>-229698.20155542006</v>
      </c>
      <c r="F12" s="7">
        <v>3411068.3284445801</v>
      </c>
      <c r="G12" s="7">
        <v>1166915.0258393546</v>
      </c>
      <c r="H12" s="7">
        <v>97807.49</v>
      </c>
      <c r="I12" s="7">
        <v>2146345.8126052255</v>
      </c>
      <c r="J12" s="7">
        <v>0</v>
      </c>
      <c r="K12" s="14">
        <v>11531.671157689587</v>
      </c>
      <c r="L12" s="1">
        <v>284.7</v>
      </c>
      <c r="M12" s="7">
        <v>3545502.37</v>
      </c>
      <c r="N12" s="32">
        <v>-222764.64077151447</v>
      </c>
      <c r="O12" s="7">
        <f t="shared" si="1"/>
        <v>3322737.7292284858</v>
      </c>
      <c r="P12" s="7">
        <v>1127004.9750000001</v>
      </c>
      <c r="Q12" s="7">
        <v>119354.04</v>
      </c>
      <c r="R12" s="7">
        <f t="shared" si="2"/>
        <v>2076378.7142284857</v>
      </c>
      <c r="S12" s="7">
        <v>0</v>
      </c>
      <c r="T12" s="14">
        <f t="shared" si="3"/>
        <v>11671.014152541222</v>
      </c>
      <c r="U12" s="1">
        <f t="shared" si="0"/>
        <v>-11.100000000000023</v>
      </c>
      <c r="V12" s="7">
        <f t="shared" si="0"/>
        <v>-95264.160000000149</v>
      </c>
      <c r="W12" s="7">
        <f t="shared" si="0"/>
        <v>6933.5607839055883</v>
      </c>
      <c r="X12" s="7">
        <f t="shared" si="0"/>
        <v>-88330.599216094241</v>
      </c>
      <c r="Y12" s="7">
        <f t="shared" si="0"/>
        <v>-39910.050839354517</v>
      </c>
      <c r="Z12" s="7">
        <f t="shared" si="0"/>
        <v>21546.549999999988</v>
      </c>
      <c r="AA12" s="7">
        <f t="shared" si="0"/>
        <v>-69967.09837673977</v>
      </c>
      <c r="AB12" s="7">
        <f t="shared" si="0"/>
        <v>0</v>
      </c>
      <c r="AC12" s="14">
        <f t="shared" si="0"/>
        <v>139.34299485163501</v>
      </c>
    </row>
    <row r="13" spans="1:34" x14ac:dyDescent="0.25">
      <c r="A13" s="7" t="s">
        <v>33</v>
      </c>
      <c r="B13" s="7" t="s">
        <v>34</v>
      </c>
      <c r="C13" s="1">
        <v>2546.6999999999998</v>
      </c>
      <c r="D13" s="7">
        <v>24449594.039999999</v>
      </c>
      <c r="E13" s="32">
        <v>-1542539.9386288349</v>
      </c>
      <c r="F13" s="7">
        <v>22907054.101371165</v>
      </c>
      <c r="G13" s="7">
        <v>12613787.781071175</v>
      </c>
      <c r="H13" s="7">
        <v>995240.98</v>
      </c>
      <c r="I13" s="7">
        <v>9298025.34029999</v>
      </c>
      <c r="J13" s="7">
        <v>0</v>
      </c>
      <c r="K13" s="14">
        <v>8994.7987989834564</v>
      </c>
      <c r="L13" s="1">
        <v>2570.9</v>
      </c>
      <c r="M13" s="7">
        <v>24914803.670000002</v>
      </c>
      <c r="N13" s="32">
        <v>-1565402.2223768421</v>
      </c>
      <c r="O13" s="7">
        <f t="shared" si="1"/>
        <v>23349401.44762316</v>
      </c>
      <c r="P13" s="7">
        <v>14171586.612470001</v>
      </c>
      <c r="Q13" s="7">
        <v>933925.58</v>
      </c>
      <c r="R13" s="7">
        <f t="shared" si="2"/>
        <v>8243889.2551531587</v>
      </c>
      <c r="S13" s="7">
        <v>0</v>
      </c>
      <c r="T13" s="14">
        <f t="shared" si="3"/>
        <v>9082.1896797320624</v>
      </c>
      <c r="U13" s="1">
        <f t="shared" si="0"/>
        <v>24.200000000000273</v>
      </c>
      <c r="V13" s="7">
        <f t="shared" si="0"/>
        <v>465209.63000000268</v>
      </c>
      <c r="W13" s="7">
        <f t="shared" si="0"/>
        <v>-22862.283748007147</v>
      </c>
      <c r="X13" s="7">
        <f t="shared" si="0"/>
        <v>442347.34625199437</v>
      </c>
      <c r="Y13" s="7">
        <f t="shared" si="0"/>
        <v>1557798.8313988261</v>
      </c>
      <c r="Z13" s="7">
        <f t="shared" si="0"/>
        <v>-61315.400000000023</v>
      </c>
      <c r="AA13" s="7">
        <f t="shared" si="0"/>
        <v>-1054136.0851468313</v>
      </c>
      <c r="AB13" s="7">
        <f t="shared" si="0"/>
        <v>0</v>
      </c>
      <c r="AC13" s="14">
        <f t="shared" si="0"/>
        <v>87.390880748605923</v>
      </c>
    </row>
    <row r="14" spans="1:34" x14ac:dyDescent="0.25">
      <c r="A14" s="7" t="s">
        <v>33</v>
      </c>
      <c r="B14" s="7" t="s">
        <v>35</v>
      </c>
      <c r="C14" s="1">
        <v>1319.4</v>
      </c>
      <c r="D14" s="7">
        <v>14430945.779999999</v>
      </c>
      <c r="E14" s="32">
        <v>-910457.25264063501</v>
      </c>
      <c r="F14" s="7">
        <v>13520488.527359365</v>
      </c>
      <c r="G14" s="7">
        <v>4320126.364603091</v>
      </c>
      <c r="H14" s="7">
        <v>406619.55</v>
      </c>
      <c r="I14" s="7">
        <v>8793742.6127562728</v>
      </c>
      <c r="J14" s="7">
        <v>0</v>
      </c>
      <c r="K14" s="14">
        <v>10247.452271759408</v>
      </c>
      <c r="L14" s="1">
        <v>1318</v>
      </c>
      <c r="M14" s="7">
        <v>14393915.289999999</v>
      </c>
      <c r="N14" s="32">
        <v>-904372.64857122616</v>
      </c>
      <c r="O14" s="7">
        <f t="shared" si="1"/>
        <v>13489542.641428772</v>
      </c>
      <c r="P14" s="7">
        <v>5013671.9699729998</v>
      </c>
      <c r="Q14" s="7">
        <v>330781.03000000003</v>
      </c>
      <c r="R14" s="7">
        <f t="shared" si="2"/>
        <v>8145089.6414557723</v>
      </c>
      <c r="S14" s="7">
        <v>0</v>
      </c>
      <c r="T14" s="14">
        <f t="shared" si="3"/>
        <v>10234.857846304076</v>
      </c>
      <c r="U14" s="1">
        <f t="shared" si="0"/>
        <v>-1.4000000000000909</v>
      </c>
      <c r="V14" s="7">
        <f t="shared" si="0"/>
        <v>-37030.490000000224</v>
      </c>
      <c r="W14" s="7">
        <f t="shared" si="0"/>
        <v>6084.6040694088442</v>
      </c>
      <c r="X14" s="7">
        <f t="shared" si="0"/>
        <v>-30945.885930592194</v>
      </c>
      <c r="Y14" s="7">
        <f t="shared" si="0"/>
        <v>693545.60536990874</v>
      </c>
      <c r="Z14" s="7">
        <f t="shared" si="0"/>
        <v>-75838.51999999996</v>
      </c>
      <c r="AA14" s="7">
        <f t="shared" si="0"/>
        <v>-648652.97130050045</v>
      </c>
      <c r="AB14" s="7">
        <f t="shared" si="0"/>
        <v>0</v>
      </c>
      <c r="AC14" s="14">
        <f t="shared" si="0"/>
        <v>-12.594425455332384</v>
      </c>
    </row>
    <row r="15" spans="1:34" x14ac:dyDescent="0.25">
      <c r="A15" s="7" t="s">
        <v>33</v>
      </c>
      <c r="B15" s="7" t="s">
        <v>36</v>
      </c>
      <c r="C15" s="1">
        <v>55156.5</v>
      </c>
      <c r="D15" s="7">
        <v>510209825.75</v>
      </c>
      <c r="E15" s="32">
        <v>-32189451.98078363</v>
      </c>
      <c r="F15" s="7">
        <v>478020373.76921636</v>
      </c>
      <c r="G15" s="7">
        <v>136311247.81911007</v>
      </c>
      <c r="H15" s="7">
        <v>11158556.310000001</v>
      </c>
      <c r="I15" s="7">
        <v>330550569.64010626</v>
      </c>
      <c r="J15" s="7">
        <v>0</v>
      </c>
      <c r="K15" s="14">
        <v>8666.619052500002</v>
      </c>
      <c r="L15" s="1">
        <v>54877.7</v>
      </c>
      <c r="M15" s="7">
        <v>508986684.12</v>
      </c>
      <c r="N15" s="32">
        <v>-31979737.71075948</v>
      </c>
      <c r="O15" s="7">
        <f t="shared" si="1"/>
        <v>477006946.40924054</v>
      </c>
      <c r="P15" s="7">
        <v>135072788.37775201</v>
      </c>
      <c r="Q15" s="7">
        <v>10101071.029999999</v>
      </c>
      <c r="R15" s="7">
        <f t="shared" si="2"/>
        <v>331833087.00148857</v>
      </c>
      <c r="S15" s="7">
        <v>0</v>
      </c>
      <c r="T15" s="14">
        <f t="shared" si="3"/>
        <v>8692.1818226573014</v>
      </c>
      <c r="U15" s="1">
        <f t="shared" si="0"/>
        <v>-278.80000000000291</v>
      </c>
      <c r="V15" s="7">
        <f t="shared" si="0"/>
        <v>-1223141.6299999952</v>
      </c>
      <c r="W15" s="7">
        <f t="shared" si="0"/>
        <v>209714.27002415061</v>
      </c>
      <c r="X15" s="7">
        <f t="shared" si="0"/>
        <v>-1013427.3599758148</v>
      </c>
      <c r="Y15" s="7">
        <f t="shared" si="0"/>
        <v>-1238459.4413580596</v>
      </c>
      <c r="Z15" s="7">
        <f t="shared" si="0"/>
        <v>-1057485.2800000012</v>
      </c>
      <c r="AA15" s="7">
        <f t="shared" si="0"/>
        <v>1282517.3613823056</v>
      </c>
      <c r="AB15" s="7">
        <f t="shared" si="0"/>
        <v>0</v>
      </c>
      <c r="AC15" s="14">
        <f t="shared" si="0"/>
        <v>25.562770157299383</v>
      </c>
    </row>
    <row r="16" spans="1:34" x14ac:dyDescent="0.25">
      <c r="A16" s="7" t="s">
        <v>33</v>
      </c>
      <c r="B16" s="7" t="s">
        <v>37</v>
      </c>
      <c r="C16" s="1">
        <v>14587.3</v>
      </c>
      <c r="D16" s="7">
        <v>130505871.89</v>
      </c>
      <c r="E16" s="32">
        <v>-8233695.7941532843</v>
      </c>
      <c r="F16" s="7">
        <v>122272176.09584671</v>
      </c>
      <c r="G16" s="7">
        <v>47830392.975451715</v>
      </c>
      <c r="H16" s="7">
        <v>3934688.21</v>
      </c>
      <c r="I16" s="7">
        <v>70507094.910395011</v>
      </c>
      <c r="J16" s="7">
        <v>0</v>
      </c>
      <c r="K16" s="14">
        <v>8382.0978588118924</v>
      </c>
      <c r="L16" s="1">
        <v>14642.6</v>
      </c>
      <c r="M16" s="7">
        <v>131283993.01000001</v>
      </c>
      <c r="N16" s="32">
        <v>-8248600.1953857578</v>
      </c>
      <c r="O16" s="7">
        <f t="shared" si="1"/>
        <v>123035392.81461425</v>
      </c>
      <c r="P16" s="7">
        <v>50790609.020367004</v>
      </c>
      <c r="Q16" s="7">
        <v>3389254.78</v>
      </c>
      <c r="R16" s="7">
        <f t="shared" si="2"/>
        <v>68855529.014247239</v>
      </c>
      <c r="S16" s="7">
        <v>0</v>
      </c>
      <c r="T16" s="14">
        <f t="shared" si="3"/>
        <v>8402.5646274988212</v>
      </c>
      <c r="U16" s="1">
        <f t="shared" si="0"/>
        <v>55.300000000001091</v>
      </c>
      <c r="V16" s="7">
        <f t="shared" si="0"/>
        <v>778121.12000000477</v>
      </c>
      <c r="W16" s="7">
        <f t="shared" si="0"/>
        <v>-14904.401232473552</v>
      </c>
      <c r="X16" s="7">
        <f t="shared" si="0"/>
        <v>763216.71876753867</v>
      </c>
      <c r="Y16" s="7">
        <f t="shared" si="0"/>
        <v>2960216.0449152887</v>
      </c>
      <c r="Z16" s="7">
        <f t="shared" si="0"/>
        <v>-545433.43000000017</v>
      </c>
      <c r="AA16" s="7">
        <f t="shared" si="0"/>
        <v>-1651565.8961477727</v>
      </c>
      <c r="AB16" s="7">
        <f t="shared" si="0"/>
        <v>0</v>
      </c>
      <c r="AC16" s="14">
        <f t="shared" si="0"/>
        <v>20.466768686928845</v>
      </c>
    </row>
    <row r="17" spans="1:29" x14ac:dyDescent="0.25">
      <c r="A17" s="7" t="s">
        <v>33</v>
      </c>
      <c r="B17" s="7" t="s">
        <v>38</v>
      </c>
      <c r="C17" s="1">
        <v>184.6</v>
      </c>
      <c r="D17" s="7">
        <v>3006895.34</v>
      </c>
      <c r="E17" s="32">
        <v>-189706.8779808227</v>
      </c>
      <c r="F17" s="7">
        <v>2817188.4620191772</v>
      </c>
      <c r="G17" s="7">
        <v>892957.61304207263</v>
      </c>
      <c r="H17" s="7">
        <v>66815.47</v>
      </c>
      <c r="I17" s="7">
        <v>1857415.3789771046</v>
      </c>
      <c r="J17" s="7">
        <v>0</v>
      </c>
      <c r="K17" s="14">
        <v>15261.042589486335</v>
      </c>
      <c r="L17" s="1">
        <v>255</v>
      </c>
      <c r="M17" s="7">
        <v>3601155.34</v>
      </c>
      <c r="N17" s="32">
        <v>-226261.32828604511</v>
      </c>
      <c r="O17" s="7">
        <f t="shared" si="1"/>
        <v>3374894.0117139546</v>
      </c>
      <c r="P17" s="7">
        <v>1291660.8030000001</v>
      </c>
      <c r="Q17" s="7">
        <v>75974.91</v>
      </c>
      <c r="R17" s="7">
        <f t="shared" si="2"/>
        <v>2007258.2987139546</v>
      </c>
      <c r="S17" s="7">
        <v>0</v>
      </c>
      <c r="T17" s="14">
        <f t="shared" si="3"/>
        <v>13234.878477309627</v>
      </c>
      <c r="U17" s="1">
        <f t="shared" si="0"/>
        <v>70.400000000000006</v>
      </c>
      <c r="V17" s="7">
        <f t="shared" si="0"/>
        <v>594260</v>
      </c>
      <c r="W17" s="7">
        <f t="shared" si="0"/>
        <v>-36554.450305222417</v>
      </c>
      <c r="X17" s="7">
        <f t="shared" si="0"/>
        <v>557705.54969477747</v>
      </c>
      <c r="Y17" s="7">
        <f t="shared" si="0"/>
        <v>398703.18995792745</v>
      </c>
      <c r="Z17" s="7">
        <f t="shared" si="0"/>
        <v>9159.4400000000023</v>
      </c>
      <c r="AA17" s="7">
        <f t="shared" si="0"/>
        <v>149842.91973685008</v>
      </c>
      <c r="AB17" s="7">
        <f t="shared" si="0"/>
        <v>0</v>
      </c>
      <c r="AC17" s="14">
        <f t="shared" si="0"/>
        <v>-2026.1641121767079</v>
      </c>
    </row>
    <row r="18" spans="1:29" x14ac:dyDescent="0.25">
      <c r="A18" s="7" t="s">
        <v>33</v>
      </c>
      <c r="B18" s="7" t="s">
        <v>39</v>
      </c>
      <c r="C18" s="1">
        <v>39463.199999999997</v>
      </c>
      <c r="D18" s="7">
        <v>381238674.53000003</v>
      </c>
      <c r="E18" s="32">
        <v>-24052582.658441745</v>
      </c>
      <c r="F18" s="7">
        <v>357186091.87155831</v>
      </c>
      <c r="G18" s="7">
        <v>74015935.300023481</v>
      </c>
      <c r="H18" s="7">
        <v>5926765.25</v>
      </c>
      <c r="I18" s="7">
        <v>277243391.32153481</v>
      </c>
      <c r="J18" s="7">
        <v>0</v>
      </c>
      <c r="K18" s="14">
        <v>9051.1183044344689</v>
      </c>
      <c r="L18" s="1">
        <v>40126.9</v>
      </c>
      <c r="M18" s="7">
        <v>396725571.85000002</v>
      </c>
      <c r="N18" s="32">
        <v>-24926349.012153927</v>
      </c>
      <c r="O18" s="7">
        <f t="shared" si="1"/>
        <v>371799222.8378461</v>
      </c>
      <c r="P18" s="7">
        <v>83875936.15053001</v>
      </c>
      <c r="Q18" s="7">
        <v>5035821.2699999996</v>
      </c>
      <c r="R18" s="7">
        <f t="shared" si="2"/>
        <v>282887465.41731608</v>
      </c>
      <c r="S18" s="7">
        <v>0</v>
      </c>
      <c r="T18" s="14">
        <f t="shared" si="3"/>
        <v>9265.5855009444058</v>
      </c>
      <c r="U18" s="1">
        <f t="shared" si="0"/>
        <v>663.70000000000437</v>
      </c>
      <c r="V18" s="7">
        <f t="shared" si="0"/>
        <v>15486897.319999993</v>
      </c>
      <c r="W18" s="7">
        <f t="shared" si="0"/>
        <v>-873766.35371218249</v>
      </c>
      <c r="X18" s="7">
        <f t="shared" si="0"/>
        <v>14613130.966287792</v>
      </c>
      <c r="Y18" s="7">
        <f t="shared" si="0"/>
        <v>9860000.8505065292</v>
      </c>
      <c r="Z18" s="7">
        <f t="shared" si="0"/>
        <v>-890943.98000000045</v>
      </c>
      <c r="AA18" s="7">
        <f t="shared" si="0"/>
        <v>5644074.0957812667</v>
      </c>
      <c r="AB18" s="7">
        <f t="shared" si="0"/>
        <v>0</v>
      </c>
      <c r="AC18" s="14">
        <f t="shared" si="0"/>
        <v>214.46719650993691</v>
      </c>
    </row>
    <row r="19" spans="1:29" x14ac:dyDescent="0.25">
      <c r="A19" s="7" t="s">
        <v>33</v>
      </c>
      <c r="B19" s="7" t="s">
        <v>40</v>
      </c>
      <c r="C19" s="1">
        <v>2816.5</v>
      </c>
      <c r="D19" s="7">
        <v>25018910.57</v>
      </c>
      <c r="E19" s="32">
        <v>-1578458.4689655695</v>
      </c>
      <c r="F19" s="7">
        <v>23440452.101034433</v>
      </c>
      <c r="G19" s="7">
        <v>1538247.6527848763</v>
      </c>
      <c r="H19" s="7">
        <v>161558.82999999999</v>
      </c>
      <c r="I19" s="7">
        <v>21740645.618249558</v>
      </c>
      <c r="J19" s="7">
        <v>0</v>
      </c>
      <c r="K19" s="14">
        <v>8322.5464587375936</v>
      </c>
      <c r="L19" s="1">
        <v>2138</v>
      </c>
      <c r="M19" s="7">
        <v>19180209.34</v>
      </c>
      <c r="N19" s="32">
        <v>-1205096.4849721836</v>
      </c>
      <c r="O19" s="7">
        <f t="shared" si="1"/>
        <v>17975112.855027817</v>
      </c>
      <c r="P19" s="7">
        <v>1701563.1237899999</v>
      </c>
      <c r="Q19" s="7">
        <v>127684.04</v>
      </c>
      <c r="R19" s="7">
        <f t="shared" si="2"/>
        <v>16145865.691237818</v>
      </c>
      <c r="S19" s="7">
        <v>0</v>
      </c>
      <c r="T19" s="14">
        <f t="shared" si="3"/>
        <v>8407.442869517221</v>
      </c>
      <c r="U19" s="1">
        <f t="shared" si="0"/>
        <v>-678.5</v>
      </c>
      <c r="V19" s="7">
        <f t="shared" si="0"/>
        <v>-5838701.2300000004</v>
      </c>
      <c r="W19" s="7">
        <f t="shared" si="0"/>
        <v>373361.98399338592</v>
      </c>
      <c r="X19" s="7">
        <f t="shared" si="0"/>
        <v>-5465339.2460066155</v>
      </c>
      <c r="Y19" s="7">
        <f t="shared" si="0"/>
        <v>163315.47100512357</v>
      </c>
      <c r="Z19" s="7">
        <f t="shared" si="0"/>
        <v>-33874.789999999994</v>
      </c>
      <c r="AA19" s="7">
        <f t="shared" si="0"/>
        <v>-5594779.9270117395</v>
      </c>
      <c r="AB19" s="7">
        <f t="shared" si="0"/>
        <v>0</v>
      </c>
      <c r="AC19" s="14">
        <f t="shared" si="0"/>
        <v>84.896410779627331</v>
      </c>
    </row>
    <row r="20" spans="1:29" x14ac:dyDescent="0.25">
      <c r="A20" s="7" t="s">
        <v>41</v>
      </c>
      <c r="B20" s="7" t="s">
        <v>41</v>
      </c>
      <c r="C20" s="1">
        <v>1799.9</v>
      </c>
      <c r="D20" s="7">
        <v>16765735.699999999</v>
      </c>
      <c r="E20" s="32">
        <v>-1057760.5859399892</v>
      </c>
      <c r="F20" s="7">
        <v>15707975.114060011</v>
      </c>
      <c r="G20" s="7">
        <v>7852822.3647827115</v>
      </c>
      <c r="H20" s="7">
        <v>759501.34</v>
      </c>
      <c r="I20" s="7">
        <v>7095651.4092772994</v>
      </c>
      <c r="J20" s="7">
        <v>0</v>
      </c>
      <c r="K20" s="14">
        <v>8727.1376821267895</v>
      </c>
      <c r="L20" s="1">
        <v>1731.8</v>
      </c>
      <c r="M20" s="7">
        <v>16317970.869999999</v>
      </c>
      <c r="N20" s="32">
        <v>-1025261.455113789</v>
      </c>
      <c r="O20" s="7">
        <f t="shared" si="1"/>
        <v>15292709.41488621</v>
      </c>
      <c r="P20" s="7">
        <v>6896745.6272399994</v>
      </c>
      <c r="Q20" s="7">
        <v>575759.32999999996</v>
      </c>
      <c r="R20" s="7">
        <f t="shared" si="2"/>
        <v>7820204.4576462116</v>
      </c>
      <c r="S20" s="7">
        <v>0</v>
      </c>
      <c r="T20" s="14">
        <f t="shared" si="3"/>
        <v>8830.528591573051</v>
      </c>
      <c r="U20" s="1">
        <f t="shared" si="0"/>
        <v>-68.100000000000136</v>
      </c>
      <c r="V20" s="7">
        <f t="shared" si="0"/>
        <v>-447764.83000000007</v>
      </c>
      <c r="W20" s="7">
        <f t="shared" si="0"/>
        <v>32499.130826200242</v>
      </c>
      <c r="X20" s="7">
        <f t="shared" si="0"/>
        <v>-415265.69917380065</v>
      </c>
      <c r="Y20" s="7">
        <f t="shared" si="0"/>
        <v>-956076.73754271213</v>
      </c>
      <c r="Z20" s="7">
        <f t="shared" si="0"/>
        <v>-183742.01</v>
      </c>
      <c r="AA20" s="7">
        <f t="shared" si="0"/>
        <v>724553.04836891219</v>
      </c>
      <c r="AB20" s="7">
        <f t="shared" si="0"/>
        <v>0</v>
      </c>
      <c r="AC20" s="14">
        <f t="shared" si="0"/>
        <v>103.3909094462615</v>
      </c>
    </row>
    <row r="21" spans="1:29" x14ac:dyDescent="0.25">
      <c r="A21" s="7" t="s">
        <v>42</v>
      </c>
      <c r="B21" s="7" t="s">
        <v>43</v>
      </c>
      <c r="C21" s="1">
        <v>152.30000000000001</v>
      </c>
      <c r="D21" s="7">
        <v>2425128.86</v>
      </c>
      <c r="E21" s="32">
        <v>-153002.8726346663</v>
      </c>
      <c r="F21" s="7">
        <v>2272125.9873653334</v>
      </c>
      <c r="G21" s="7">
        <v>539966.71153181454</v>
      </c>
      <c r="H21" s="7">
        <v>65061.89</v>
      </c>
      <c r="I21" s="7">
        <v>1667097.3858335188</v>
      </c>
      <c r="J21" s="7">
        <v>0</v>
      </c>
      <c r="K21" s="14">
        <v>14918.752379286496</v>
      </c>
      <c r="L21" s="1">
        <v>145.80000000000001</v>
      </c>
      <c r="M21" s="7">
        <v>2344098.02</v>
      </c>
      <c r="N21" s="32">
        <v>-147280.15916077877</v>
      </c>
      <c r="O21" s="7">
        <f t="shared" si="1"/>
        <v>2196817.8608392212</v>
      </c>
      <c r="P21" s="7">
        <v>524399.34944299993</v>
      </c>
      <c r="Q21" s="7">
        <v>68131.87</v>
      </c>
      <c r="R21" s="7">
        <f t="shared" si="2"/>
        <v>1604286.6413962212</v>
      </c>
      <c r="S21" s="7">
        <v>0</v>
      </c>
      <c r="T21" s="14">
        <f t="shared" si="3"/>
        <v>15067.337865838279</v>
      </c>
      <c r="U21" s="1">
        <f t="shared" si="0"/>
        <v>-6.5</v>
      </c>
      <c r="V21" s="7">
        <f t="shared" si="0"/>
        <v>-81030.839999999851</v>
      </c>
      <c r="W21" s="7">
        <f t="shared" si="0"/>
        <v>5722.713473887532</v>
      </c>
      <c r="X21" s="7">
        <f t="shared" si="0"/>
        <v>-75308.126526112203</v>
      </c>
      <c r="Y21" s="7">
        <f t="shared" si="0"/>
        <v>-15567.362088814611</v>
      </c>
      <c r="Z21" s="7">
        <f t="shared" si="0"/>
        <v>3069.9799999999959</v>
      </c>
      <c r="AA21" s="7">
        <f t="shared" si="0"/>
        <v>-62810.744437297573</v>
      </c>
      <c r="AB21" s="7">
        <f t="shared" si="0"/>
        <v>0</v>
      </c>
      <c r="AC21" s="14">
        <f t="shared" si="0"/>
        <v>148.58548655178311</v>
      </c>
    </row>
    <row r="22" spans="1:29" x14ac:dyDescent="0.25">
      <c r="A22" s="7" t="s">
        <v>42</v>
      </c>
      <c r="B22" s="7" t="s">
        <v>44</v>
      </c>
      <c r="C22" s="1">
        <v>51.4</v>
      </c>
      <c r="D22" s="7">
        <v>983355.42</v>
      </c>
      <c r="E22" s="32">
        <v>-62040.498780287002</v>
      </c>
      <c r="F22" s="7">
        <v>921314.92121971305</v>
      </c>
      <c r="G22" s="7">
        <v>342812.91033920599</v>
      </c>
      <c r="H22" s="7">
        <v>38446.11</v>
      </c>
      <c r="I22" s="7">
        <v>540055.90088050708</v>
      </c>
      <c r="J22" s="7">
        <v>0</v>
      </c>
      <c r="K22" s="14">
        <v>17924.414809722046</v>
      </c>
      <c r="L22" s="1">
        <v>56.5</v>
      </c>
      <c r="M22" s="7">
        <v>1073613.48</v>
      </c>
      <c r="N22" s="32">
        <v>-67455.355050194354</v>
      </c>
      <c r="O22" s="7">
        <f t="shared" si="1"/>
        <v>1006158.1249498057</v>
      </c>
      <c r="P22" s="7">
        <v>360398.88833399996</v>
      </c>
      <c r="Q22" s="7">
        <v>40051.4</v>
      </c>
      <c r="R22" s="7">
        <f t="shared" si="2"/>
        <v>605707.83661580563</v>
      </c>
      <c r="S22" s="7">
        <v>0</v>
      </c>
      <c r="T22" s="14">
        <f t="shared" si="3"/>
        <v>17808.108406191252</v>
      </c>
      <c r="U22" s="1">
        <f t="shared" si="0"/>
        <v>5.1000000000000014</v>
      </c>
      <c r="V22" s="7">
        <f t="shared" si="0"/>
        <v>90258.059999999939</v>
      </c>
      <c r="W22" s="7">
        <f t="shared" si="0"/>
        <v>-5414.8562699073518</v>
      </c>
      <c r="X22" s="7">
        <f t="shared" si="0"/>
        <v>84843.203730092617</v>
      </c>
      <c r="Y22" s="7">
        <f t="shared" si="0"/>
        <v>17585.977994793968</v>
      </c>
      <c r="Z22" s="7">
        <f t="shared" si="0"/>
        <v>1605.2900000000009</v>
      </c>
      <c r="AA22" s="7">
        <f t="shared" si="0"/>
        <v>65651.935735298553</v>
      </c>
      <c r="AB22" s="7">
        <f t="shared" si="0"/>
        <v>0</v>
      </c>
      <c r="AC22" s="14">
        <f t="shared" si="0"/>
        <v>-116.30640353079434</v>
      </c>
    </row>
    <row r="23" spans="1:29" x14ac:dyDescent="0.25">
      <c r="A23" s="7" t="s">
        <v>42</v>
      </c>
      <c r="B23" s="7" t="s">
        <v>45</v>
      </c>
      <c r="C23" s="1">
        <v>295.60000000000002</v>
      </c>
      <c r="D23" s="7">
        <v>3547308.6599999997</v>
      </c>
      <c r="E23" s="32">
        <v>-223801.8870064615</v>
      </c>
      <c r="F23" s="7">
        <v>3323506.7729935381</v>
      </c>
      <c r="G23" s="7">
        <v>803848.88361497002</v>
      </c>
      <c r="H23" s="7">
        <v>91841.86</v>
      </c>
      <c r="I23" s="7">
        <v>2427816.0293785683</v>
      </c>
      <c r="J23" s="7">
        <v>0</v>
      </c>
      <c r="K23" s="14">
        <v>11243.257012833348</v>
      </c>
      <c r="L23" s="1">
        <v>290.5</v>
      </c>
      <c r="M23" s="7">
        <v>3504237.81</v>
      </c>
      <c r="N23" s="32">
        <v>-220171.98000705571</v>
      </c>
      <c r="O23" s="7">
        <f t="shared" si="1"/>
        <v>3284065.8299929444</v>
      </c>
      <c r="P23" s="7">
        <v>820589.022</v>
      </c>
      <c r="Q23" s="7">
        <v>94255.7</v>
      </c>
      <c r="R23" s="7">
        <f t="shared" si="2"/>
        <v>2369221.1079929443</v>
      </c>
      <c r="S23" s="7">
        <v>0</v>
      </c>
      <c r="T23" s="14">
        <f t="shared" si="3"/>
        <v>11304.873769338879</v>
      </c>
      <c r="U23" s="1">
        <f t="shared" si="0"/>
        <v>-5.1000000000000227</v>
      </c>
      <c r="V23" s="7">
        <f t="shared" si="0"/>
        <v>-43070.849999999627</v>
      </c>
      <c r="W23" s="7">
        <f t="shared" si="0"/>
        <v>3629.9069994057936</v>
      </c>
      <c r="X23" s="7">
        <f t="shared" si="0"/>
        <v>-39440.943000593688</v>
      </c>
      <c r="Y23" s="7">
        <f t="shared" si="0"/>
        <v>16740.138385029975</v>
      </c>
      <c r="Z23" s="7">
        <f t="shared" si="0"/>
        <v>2413.8399999999965</v>
      </c>
      <c r="AA23" s="7">
        <f t="shared" si="0"/>
        <v>-58594.92138562398</v>
      </c>
      <c r="AB23" s="7">
        <f t="shared" si="0"/>
        <v>0</v>
      </c>
      <c r="AC23" s="14">
        <f t="shared" si="0"/>
        <v>61.616756505531157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956089.33</v>
      </c>
      <c r="E24" s="32">
        <v>-60320.264377767307</v>
      </c>
      <c r="F24" s="7">
        <v>895769.06562223262</v>
      </c>
      <c r="G24" s="7">
        <v>184789.06834471645</v>
      </c>
      <c r="H24" s="7">
        <v>22772.080000000002</v>
      </c>
      <c r="I24" s="7">
        <v>688207.91727751622</v>
      </c>
      <c r="J24" s="7">
        <v>0</v>
      </c>
      <c r="K24" s="14">
        <v>17915.381312444653</v>
      </c>
      <c r="L24" s="1">
        <v>81.5</v>
      </c>
      <c r="M24" s="7">
        <v>1469064.53</v>
      </c>
      <c r="N24" s="32">
        <v>-92301.625593222707</v>
      </c>
      <c r="O24" s="7">
        <f t="shared" si="1"/>
        <v>1376762.9044067774</v>
      </c>
      <c r="P24" s="7">
        <v>200296.44899999999</v>
      </c>
      <c r="Q24" s="7">
        <v>22526.81</v>
      </c>
      <c r="R24" s="7">
        <f t="shared" si="2"/>
        <v>1153939.6454067773</v>
      </c>
      <c r="S24" s="7">
        <v>0</v>
      </c>
      <c r="T24" s="14">
        <f t="shared" si="3"/>
        <v>16892.796373089292</v>
      </c>
      <c r="U24" s="1">
        <f t="shared" si="0"/>
        <v>31.5</v>
      </c>
      <c r="V24" s="7">
        <f t="shared" si="0"/>
        <v>512975.20000000007</v>
      </c>
      <c r="W24" s="7">
        <f t="shared" si="0"/>
        <v>-31981.361215455399</v>
      </c>
      <c r="X24" s="7">
        <f t="shared" si="0"/>
        <v>480993.83878454473</v>
      </c>
      <c r="Y24" s="7">
        <f t="shared" si="0"/>
        <v>15507.380655283545</v>
      </c>
      <c r="Z24" s="7">
        <f t="shared" si="0"/>
        <v>-245.27000000000044</v>
      </c>
      <c r="AA24" s="7">
        <f t="shared" si="0"/>
        <v>465731.72812926106</v>
      </c>
      <c r="AB24" s="7">
        <f t="shared" si="0"/>
        <v>0</v>
      </c>
      <c r="AC24" s="14">
        <f t="shared" si="0"/>
        <v>-1022.5849393553617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940601.45000000007</v>
      </c>
      <c r="E25" s="32">
        <v>-59343.124494560863</v>
      </c>
      <c r="F25" s="7">
        <v>881258.32550543919</v>
      </c>
      <c r="G25" s="7">
        <v>157566.63050802605</v>
      </c>
      <c r="H25" s="7">
        <v>18862.810000000001</v>
      </c>
      <c r="I25" s="7">
        <v>704828.88499741303</v>
      </c>
      <c r="J25" s="7">
        <v>0</v>
      </c>
      <c r="K25" s="14">
        <v>17625.166510108786</v>
      </c>
      <c r="L25" s="1">
        <v>50</v>
      </c>
      <c r="M25" s="7">
        <v>940726.54</v>
      </c>
      <c r="N25" s="32">
        <v>-59106.04136680629</v>
      </c>
      <c r="O25" s="7">
        <f t="shared" si="1"/>
        <v>881620.49863319378</v>
      </c>
      <c r="P25" s="7">
        <v>163147.88999200001</v>
      </c>
      <c r="Q25" s="7">
        <v>19024.060000000001</v>
      </c>
      <c r="R25" s="7">
        <f t="shared" si="2"/>
        <v>699448.54864119366</v>
      </c>
      <c r="S25" s="7">
        <v>0</v>
      </c>
      <c r="T25" s="14">
        <f t="shared" si="3"/>
        <v>17632.409972663874</v>
      </c>
      <c r="U25" s="1">
        <f t="shared" si="0"/>
        <v>0</v>
      </c>
      <c r="V25" s="7">
        <f t="shared" si="0"/>
        <v>125.0899999999674</v>
      </c>
      <c r="W25" s="7">
        <f t="shared" si="0"/>
        <v>237.08312775457307</v>
      </c>
      <c r="X25" s="7">
        <f t="shared" si="0"/>
        <v>362.17312775459141</v>
      </c>
      <c r="Y25" s="7">
        <f t="shared" si="0"/>
        <v>5581.2594839739613</v>
      </c>
      <c r="Z25" s="7">
        <f t="shared" si="0"/>
        <v>161.25</v>
      </c>
      <c r="AA25" s="7">
        <f t="shared" si="0"/>
        <v>-5380.3363562193699</v>
      </c>
      <c r="AB25" s="7">
        <f t="shared" si="0"/>
        <v>0</v>
      </c>
      <c r="AC25" s="14">
        <f t="shared" si="0"/>
        <v>7.2434625550886267</v>
      </c>
    </row>
    <row r="26" spans="1:29" x14ac:dyDescent="0.25">
      <c r="A26" s="7" t="s">
        <v>48</v>
      </c>
      <c r="B26" s="7" t="s">
        <v>49</v>
      </c>
      <c r="C26" s="1">
        <v>2592.4</v>
      </c>
      <c r="D26" s="7">
        <v>24469000.640000001</v>
      </c>
      <c r="E26" s="32">
        <v>-1543764.3129691214</v>
      </c>
      <c r="F26" s="7">
        <v>22925236.327030879</v>
      </c>
      <c r="G26" s="7">
        <v>1287226.075205605</v>
      </c>
      <c r="H26" s="7">
        <v>110797.81</v>
      </c>
      <c r="I26" s="7">
        <v>21527212.441825274</v>
      </c>
      <c r="J26" s="7">
        <v>0</v>
      </c>
      <c r="K26" s="14">
        <v>8843.248081712265</v>
      </c>
      <c r="L26" s="1">
        <v>2471.4</v>
      </c>
      <c r="M26" s="7">
        <v>22903586.859999999</v>
      </c>
      <c r="N26" s="32">
        <v>-1439037.0578844314</v>
      </c>
      <c r="O26" s="7">
        <f t="shared" si="1"/>
        <v>21464549.802115567</v>
      </c>
      <c r="P26" s="7">
        <v>1291439.40359</v>
      </c>
      <c r="Q26" s="7">
        <v>114462.77</v>
      </c>
      <c r="R26" s="7">
        <f t="shared" si="2"/>
        <v>20058647.628525566</v>
      </c>
      <c r="S26" s="7">
        <v>0</v>
      </c>
      <c r="T26" s="14">
        <f t="shared" si="3"/>
        <v>8685.1783612994932</v>
      </c>
      <c r="U26" s="1">
        <f t="shared" si="0"/>
        <v>-121</v>
      </c>
      <c r="V26" s="7">
        <f t="shared" si="0"/>
        <v>-1565413.7800000012</v>
      </c>
      <c r="W26" s="7">
        <f t="shared" si="0"/>
        <v>104727.25508468994</v>
      </c>
      <c r="X26" s="7">
        <f t="shared" si="0"/>
        <v>-1460686.5249153115</v>
      </c>
      <c r="Y26" s="7">
        <f t="shared" si="0"/>
        <v>4213.3283843949903</v>
      </c>
      <c r="Z26" s="7">
        <f t="shared" si="0"/>
        <v>3664.9600000000064</v>
      </c>
      <c r="AA26" s="7">
        <f t="shared" si="0"/>
        <v>-1468564.8132997081</v>
      </c>
      <c r="AB26" s="7">
        <f t="shared" si="0"/>
        <v>0</v>
      </c>
      <c r="AC26" s="14">
        <f t="shared" si="0"/>
        <v>-158.06972041277186</v>
      </c>
    </row>
    <row r="27" spans="1:29" x14ac:dyDescent="0.25">
      <c r="A27" s="7" t="s">
        <v>48</v>
      </c>
      <c r="B27" s="7" t="s">
        <v>50</v>
      </c>
      <c r="C27" s="1">
        <v>257</v>
      </c>
      <c r="D27" s="7">
        <v>3205679.74</v>
      </c>
      <c r="E27" s="32">
        <v>-202248.30814423208</v>
      </c>
      <c r="F27" s="7">
        <v>3003431.431855768</v>
      </c>
      <c r="G27" s="7">
        <v>463622.69359778904</v>
      </c>
      <c r="H27" s="7">
        <v>50635.51</v>
      </c>
      <c r="I27" s="7">
        <v>2489173.2282579793</v>
      </c>
      <c r="J27" s="7">
        <v>0</v>
      </c>
      <c r="K27" s="14">
        <v>11686.503625897929</v>
      </c>
      <c r="L27" s="1">
        <v>237.4</v>
      </c>
      <c r="M27" s="7">
        <v>3080680.95</v>
      </c>
      <c r="N27" s="32">
        <v>-193559.81565974752</v>
      </c>
      <c r="O27" s="7">
        <f t="shared" si="1"/>
        <v>2887121.1343402527</v>
      </c>
      <c r="P27" s="7">
        <v>456209.05024499993</v>
      </c>
      <c r="Q27" s="7">
        <v>17778.060000000001</v>
      </c>
      <c r="R27" s="7">
        <f t="shared" si="2"/>
        <v>2413134.0240952526</v>
      </c>
      <c r="S27" s="7">
        <v>0</v>
      </c>
      <c r="T27" s="14">
        <f t="shared" si="3"/>
        <v>12161.420110953044</v>
      </c>
      <c r="U27" s="1">
        <f t="shared" si="0"/>
        <v>-19.599999999999994</v>
      </c>
      <c r="V27" s="7">
        <f t="shared" si="0"/>
        <v>-124998.79000000004</v>
      </c>
      <c r="W27" s="7">
        <f t="shared" si="0"/>
        <v>8688.4924844845664</v>
      </c>
      <c r="X27" s="7">
        <f t="shared" si="0"/>
        <v>-116310.29751551524</v>
      </c>
      <c r="Y27" s="7">
        <f t="shared" si="0"/>
        <v>-7413.6433527891058</v>
      </c>
      <c r="Z27" s="7">
        <f t="shared" si="0"/>
        <v>-32857.449999999997</v>
      </c>
      <c r="AA27" s="7">
        <f t="shared" si="0"/>
        <v>-76039.204162726644</v>
      </c>
      <c r="AB27" s="7">
        <f t="shared" si="0"/>
        <v>0</v>
      </c>
      <c r="AC27" s="14">
        <f t="shared" si="0"/>
        <v>474.91648505511512</v>
      </c>
    </row>
    <row r="28" spans="1:29" x14ac:dyDescent="0.25">
      <c r="A28" s="7" t="s">
        <v>51</v>
      </c>
      <c r="B28" s="7" t="s">
        <v>52</v>
      </c>
      <c r="C28" s="1">
        <v>31121.9</v>
      </c>
      <c r="D28" s="7">
        <v>281700080.07999998</v>
      </c>
      <c r="E28" s="32">
        <v>-17772631.460769281</v>
      </c>
      <c r="F28" s="7">
        <v>263927448.61923069</v>
      </c>
      <c r="G28" s="7">
        <v>85123128.143847421</v>
      </c>
      <c r="H28" s="7">
        <v>5505641.9199999999</v>
      </c>
      <c r="I28" s="7">
        <v>173298678.55538329</v>
      </c>
      <c r="J28" s="7">
        <v>0</v>
      </c>
      <c r="K28" s="14">
        <v>8480.4413811248887</v>
      </c>
      <c r="L28" s="1">
        <v>31517.5</v>
      </c>
      <c r="M28" s="7">
        <v>286443365.92000002</v>
      </c>
      <c r="N28" s="32">
        <v>-17997295.404586706</v>
      </c>
      <c r="O28" s="7">
        <f t="shared" si="1"/>
        <v>268446070.51541328</v>
      </c>
      <c r="P28" s="7">
        <v>107152144.98406</v>
      </c>
      <c r="Q28" s="7">
        <v>5455740.75</v>
      </c>
      <c r="R28" s="7">
        <f t="shared" si="2"/>
        <v>155838184.78135329</v>
      </c>
      <c r="S28" s="7">
        <v>0</v>
      </c>
      <c r="T28" s="14">
        <f t="shared" si="3"/>
        <v>8517.3656068981763</v>
      </c>
      <c r="U28" s="1">
        <f t="shared" si="0"/>
        <v>395.59999999999854</v>
      </c>
      <c r="V28" s="7">
        <f t="shared" si="0"/>
        <v>4743285.8400000334</v>
      </c>
      <c r="W28" s="7">
        <f t="shared" si="0"/>
        <v>-224663.94381742552</v>
      </c>
      <c r="X28" s="7">
        <f t="shared" si="0"/>
        <v>4518621.8961825967</v>
      </c>
      <c r="Y28" s="7">
        <f t="shared" si="0"/>
        <v>22029016.840212584</v>
      </c>
      <c r="Z28" s="7">
        <f t="shared" si="0"/>
        <v>-49901.169999999925</v>
      </c>
      <c r="AA28" s="7">
        <f t="shared" si="0"/>
        <v>-17460493.77403</v>
      </c>
      <c r="AB28" s="7">
        <f t="shared" si="0"/>
        <v>0</v>
      </c>
      <c r="AC28" s="14">
        <f t="shared" si="0"/>
        <v>36.924225773287617</v>
      </c>
    </row>
    <row r="29" spans="1:29" x14ac:dyDescent="0.25">
      <c r="A29" s="7" t="s">
        <v>51</v>
      </c>
      <c r="B29" s="7" t="s">
        <v>51</v>
      </c>
      <c r="C29" s="1">
        <v>29951</v>
      </c>
      <c r="D29" s="7">
        <v>276138546.78999996</v>
      </c>
      <c r="E29" s="32">
        <v>-17421750.901942674</v>
      </c>
      <c r="F29" s="7">
        <v>258716795.88805729</v>
      </c>
      <c r="G29" s="7">
        <v>171439785.14803582</v>
      </c>
      <c r="H29" s="7">
        <v>11351121.300000001</v>
      </c>
      <c r="I29" s="7">
        <v>75925889.44002147</v>
      </c>
      <c r="J29" s="7">
        <v>0</v>
      </c>
      <c r="K29" s="14">
        <v>8638.0019327587488</v>
      </c>
      <c r="L29" s="1">
        <v>30142.7</v>
      </c>
      <c r="M29" s="7">
        <v>278275628.81999999</v>
      </c>
      <c r="N29" s="32">
        <v>-17484114.808123678</v>
      </c>
      <c r="O29" s="7">
        <f t="shared" si="1"/>
        <v>260791514.01187631</v>
      </c>
      <c r="P29" s="7">
        <v>183777760.107777</v>
      </c>
      <c r="Q29" s="7">
        <v>11331521.210000001</v>
      </c>
      <c r="R29" s="7">
        <f t="shared" si="2"/>
        <v>65682232.694099315</v>
      </c>
      <c r="S29" s="7">
        <v>0</v>
      </c>
      <c r="T29" s="14">
        <f t="shared" si="3"/>
        <v>8651.8962804220027</v>
      </c>
      <c r="U29" s="1">
        <f t="shared" si="0"/>
        <v>191.70000000000073</v>
      </c>
      <c r="V29" s="7">
        <f t="shared" si="0"/>
        <v>2137082.030000031</v>
      </c>
      <c r="W29" s="7">
        <f t="shared" si="0"/>
        <v>-62363.906181003898</v>
      </c>
      <c r="X29" s="7">
        <f t="shared" si="0"/>
        <v>2074718.1238190234</v>
      </c>
      <c r="Y29" s="7">
        <f t="shared" si="0"/>
        <v>12337974.959741175</v>
      </c>
      <c r="Z29" s="7">
        <f t="shared" si="0"/>
        <v>-19600.089999999851</v>
      </c>
      <c r="AA29" s="7">
        <f t="shared" si="0"/>
        <v>-10243656.745922156</v>
      </c>
      <c r="AB29" s="7">
        <f t="shared" si="0"/>
        <v>0</v>
      </c>
      <c r="AC29" s="14">
        <f t="shared" si="0"/>
        <v>13.894347663253939</v>
      </c>
    </row>
    <row r="30" spans="1:29" x14ac:dyDescent="0.25">
      <c r="A30" s="7" t="s">
        <v>53</v>
      </c>
      <c r="B30" s="7" t="s">
        <v>54</v>
      </c>
      <c r="C30" s="1">
        <v>1020.9</v>
      </c>
      <c r="D30" s="7">
        <v>9573305.1400000006</v>
      </c>
      <c r="E30" s="32">
        <v>-603985.71440373547</v>
      </c>
      <c r="F30" s="7">
        <v>8969319.4255962651</v>
      </c>
      <c r="G30" s="7">
        <v>3565450.8987927223</v>
      </c>
      <c r="H30" s="7">
        <v>394541.49</v>
      </c>
      <c r="I30" s="7">
        <v>5009327.0368035426</v>
      </c>
      <c r="J30" s="7">
        <v>0</v>
      </c>
      <c r="K30" s="14">
        <v>8785.6983304890437</v>
      </c>
      <c r="L30" s="1">
        <v>1051.9000000000001</v>
      </c>
      <c r="M30" s="7">
        <v>9829463.6099999994</v>
      </c>
      <c r="N30" s="32">
        <v>-617587.21375733381</v>
      </c>
      <c r="O30" s="7">
        <f t="shared" si="1"/>
        <v>9211876.3962426651</v>
      </c>
      <c r="P30" s="7">
        <v>3708339.8669960001</v>
      </c>
      <c r="Q30" s="7">
        <v>372537.84</v>
      </c>
      <c r="R30" s="7">
        <f t="shared" si="2"/>
        <v>5130998.6892466657</v>
      </c>
      <c r="S30" s="7">
        <v>0</v>
      </c>
      <c r="T30" s="14">
        <f t="shared" si="3"/>
        <v>8757.368947849287</v>
      </c>
      <c r="U30" s="1">
        <f t="shared" si="0"/>
        <v>31.000000000000114</v>
      </c>
      <c r="V30" s="7">
        <f t="shared" si="0"/>
        <v>256158.46999999881</v>
      </c>
      <c r="W30" s="7">
        <f t="shared" si="0"/>
        <v>-13601.499353598338</v>
      </c>
      <c r="X30" s="7">
        <f t="shared" si="0"/>
        <v>242556.9706464</v>
      </c>
      <c r="Y30" s="7">
        <f t="shared" si="0"/>
        <v>142888.96820327779</v>
      </c>
      <c r="Z30" s="7">
        <f t="shared" si="0"/>
        <v>-22003.649999999965</v>
      </c>
      <c r="AA30" s="7">
        <f t="shared" si="0"/>
        <v>121671.65244312305</v>
      </c>
      <c r="AB30" s="7">
        <f t="shared" si="0"/>
        <v>0</v>
      </c>
      <c r="AC30" s="14">
        <f t="shared" si="0"/>
        <v>-28.329382639756659</v>
      </c>
    </row>
    <row r="31" spans="1:29" x14ac:dyDescent="0.25">
      <c r="A31" s="7" t="s">
        <v>53</v>
      </c>
      <c r="B31" s="7" t="s">
        <v>55</v>
      </c>
      <c r="C31" s="1">
        <v>1321.8</v>
      </c>
      <c r="D31" s="7">
        <v>12068195.75</v>
      </c>
      <c r="E31" s="32">
        <v>-761389.89878973749</v>
      </c>
      <c r="F31" s="7">
        <v>11306805.851210263</v>
      </c>
      <c r="G31" s="7">
        <v>3756497.9666102789</v>
      </c>
      <c r="H31" s="7">
        <v>479680.4</v>
      </c>
      <c r="I31" s="7">
        <v>7070627.4845999833</v>
      </c>
      <c r="J31" s="7">
        <v>0</v>
      </c>
      <c r="K31" s="14">
        <v>8554.0973303149221</v>
      </c>
      <c r="L31" s="1">
        <v>1376.5</v>
      </c>
      <c r="M31" s="7">
        <v>12623560.380000001</v>
      </c>
      <c r="N31" s="32">
        <v>-793140.88663497998</v>
      </c>
      <c r="O31" s="7">
        <f t="shared" si="1"/>
        <v>11830419.493365021</v>
      </c>
      <c r="P31" s="7">
        <v>4141659.636926</v>
      </c>
      <c r="Q31" s="7">
        <v>485584.79</v>
      </c>
      <c r="R31" s="7">
        <f t="shared" si="2"/>
        <v>7203175.0664390214</v>
      </c>
      <c r="S31" s="7">
        <v>0</v>
      </c>
      <c r="T31" s="14">
        <f t="shared" si="3"/>
        <v>8594.5655600181781</v>
      </c>
      <c r="U31" s="1">
        <f t="shared" si="0"/>
        <v>54.700000000000045</v>
      </c>
      <c r="V31" s="7">
        <f t="shared" si="0"/>
        <v>555364.63000000082</v>
      </c>
      <c r="W31" s="7">
        <f t="shared" si="0"/>
        <v>-31750.987845242489</v>
      </c>
      <c r="X31" s="7">
        <f t="shared" si="0"/>
        <v>523613.6421547588</v>
      </c>
      <c r="Y31" s="7">
        <f t="shared" si="0"/>
        <v>385161.67031572107</v>
      </c>
      <c r="Z31" s="7">
        <f t="shared" si="0"/>
        <v>5904.3899999999558</v>
      </c>
      <c r="AA31" s="7">
        <f t="shared" si="0"/>
        <v>132547.58183903806</v>
      </c>
      <c r="AB31" s="7">
        <f t="shared" si="0"/>
        <v>0</v>
      </c>
      <c r="AC31" s="14">
        <f t="shared" si="0"/>
        <v>40.468229703255929</v>
      </c>
    </row>
    <row r="32" spans="1:29" x14ac:dyDescent="0.25">
      <c r="A32" s="7" t="s">
        <v>56</v>
      </c>
      <c r="B32" s="7" t="s">
        <v>57</v>
      </c>
      <c r="C32" s="1">
        <v>106.5</v>
      </c>
      <c r="D32" s="7">
        <v>1809168.8499999999</v>
      </c>
      <c r="E32" s="32">
        <v>-114141.57643200688</v>
      </c>
      <c r="F32" s="7">
        <v>1695027.273567993</v>
      </c>
      <c r="G32" s="7">
        <v>323836.87972013472</v>
      </c>
      <c r="H32" s="7">
        <v>47624.52</v>
      </c>
      <c r="I32" s="7">
        <v>1323565.8738478583</v>
      </c>
      <c r="J32" s="7">
        <v>0</v>
      </c>
      <c r="K32" s="14">
        <v>15915.749047586789</v>
      </c>
      <c r="L32" s="1">
        <v>102.8</v>
      </c>
      <c r="M32" s="7">
        <v>1739828.85</v>
      </c>
      <c r="N32" s="32">
        <v>-109313.80332829031</v>
      </c>
      <c r="O32" s="7">
        <f t="shared" si="1"/>
        <v>1630515.0466717097</v>
      </c>
      <c r="P32" s="7">
        <v>350807.45147600002</v>
      </c>
      <c r="Q32" s="7">
        <v>37075.4</v>
      </c>
      <c r="R32" s="7">
        <f t="shared" si="2"/>
        <v>1242632.1951957098</v>
      </c>
      <c r="S32" s="7">
        <v>0</v>
      </c>
      <c r="T32" s="14">
        <f t="shared" si="3"/>
        <v>15861.041310036087</v>
      </c>
      <c r="U32" s="1">
        <f t="shared" si="0"/>
        <v>-3.7000000000000028</v>
      </c>
      <c r="V32" s="7">
        <f t="shared" si="0"/>
        <v>-69339.999999999767</v>
      </c>
      <c r="W32" s="7">
        <f t="shared" si="0"/>
        <v>4827.7731037165795</v>
      </c>
      <c r="X32" s="7">
        <f t="shared" ref="X32:AC63" si="4">O32-F32</f>
        <v>-64512.226896283217</v>
      </c>
      <c r="Y32" s="7">
        <f t="shared" si="4"/>
        <v>26970.571755865298</v>
      </c>
      <c r="Z32" s="7">
        <f t="shared" si="4"/>
        <v>-10549.119999999995</v>
      </c>
      <c r="AA32" s="7">
        <f t="shared" si="4"/>
        <v>-80933.678652148461</v>
      </c>
      <c r="AB32" s="7">
        <f t="shared" si="4"/>
        <v>0</v>
      </c>
      <c r="AC32" s="14">
        <f t="shared" si="4"/>
        <v>-54.707737550701495</v>
      </c>
    </row>
    <row r="33" spans="1:29" x14ac:dyDescent="0.25">
      <c r="A33" s="7" t="s">
        <v>56</v>
      </c>
      <c r="B33" s="7" t="s">
        <v>56</v>
      </c>
      <c r="C33" s="1">
        <v>178.2</v>
      </c>
      <c r="D33" s="7">
        <v>2759681.1999999997</v>
      </c>
      <c r="E33" s="32">
        <v>-174109.985708505</v>
      </c>
      <c r="F33" s="7">
        <v>2585571.2142914948</v>
      </c>
      <c r="G33" s="7">
        <v>535413.10634639929</v>
      </c>
      <c r="H33" s="7">
        <v>62543.32</v>
      </c>
      <c r="I33" s="7">
        <v>1987614.7879450954</v>
      </c>
      <c r="J33" s="7">
        <v>0</v>
      </c>
      <c r="K33" s="14">
        <v>14509.378306910747</v>
      </c>
      <c r="L33" s="1">
        <v>186.5</v>
      </c>
      <c r="M33" s="7">
        <v>2796723.76</v>
      </c>
      <c r="N33" s="32">
        <v>-175718.727197906</v>
      </c>
      <c r="O33" s="7">
        <f t="shared" si="1"/>
        <v>2621005.0328020938</v>
      </c>
      <c r="P33" s="7">
        <v>576855.31027999998</v>
      </c>
      <c r="Q33" s="7">
        <v>64278.53</v>
      </c>
      <c r="R33" s="7">
        <f t="shared" si="2"/>
        <v>1979871.1925220939</v>
      </c>
      <c r="S33" s="7">
        <v>0</v>
      </c>
      <c r="T33" s="14">
        <f t="shared" si="3"/>
        <v>14053.646288483076</v>
      </c>
      <c r="U33" s="1">
        <f t="shared" ref="U33:AC64" si="5">L33-C33</f>
        <v>8.3000000000000114</v>
      </c>
      <c r="V33" s="7">
        <f t="shared" si="5"/>
        <v>37042.560000000056</v>
      </c>
      <c r="W33" s="7">
        <f t="shared" si="5"/>
        <v>-1608.7414894009999</v>
      </c>
      <c r="X33" s="7">
        <f t="shared" si="4"/>
        <v>35433.818510598969</v>
      </c>
      <c r="Y33" s="7">
        <f t="shared" si="4"/>
        <v>41442.203933600686</v>
      </c>
      <c r="Z33" s="7">
        <f t="shared" si="4"/>
        <v>1735.2099999999991</v>
      </c>
      <c r="AA33" s="7">
        <f t="shared" si="4"/>
        <v>-7743.5954230015632</v>
      </c>
      <c r="AB33" s="7">
        <f t="shared" si="4"/>
        <v>0</v>
      </c>
      <c r="AC33" s="14">
        <f t="shared" si="4"/>
        <v>-455.73201842767048</v>
      </c>
    </row>
    <row r="34" spans="1:29" x14ac:dyDescent="0.25">
      <c r="A34" s="7" t="s">
        <v>58</v>
      </c>
      <c r="B34" s="7" t="s">
        <v>58</v>
      </c>
      <c r="C34" s="1">
        <v>715.1</v>
      </c>
      <c r="D34" s="7">
        <v>7203393.7699999996</v>
      </c>
      <c r="E34" s="32">
        <v>-454466.54720387055</v>
      </c>
      <c r="F34" s="7">
        <v>6748927.2227961291</v>
      </c>
      <c r="G34" s="7">
        <v>3730395.9287617826</v>
      </c>
      <c r="H34" s="7">
        <v>355507.65</v>
      </c>
      <c r="I34" s="7">
        <v>2663023.6440343466</v>
      </c>
      <c r="J34" s="7">
        <v>0</v>
      </c>
      <c r="K34" s="14">
        <v>9437.739089352719</v>
      </c>
      <c r="L34" s="1">
        <v>715</v>
      </c>
      <c r="M34" s="7">
        <v>7194134.7300000004</v>
      </c>
      <c r="N34" s="32">
        <v>-452008.95995743654</v>
      </c>
      <c r="O34" s="7">
        <f t="shared" si="1"/>
        <v>6742125.7700425638</v>
      </c>
      <c r="P34" s="7">
        <v>4086173.1866899999</v>
      </c>
      <c r="Q34" s="7">
        <v>353591.59</v>
      </c>
      <c r="R34" s="7">
        <f t="shared" si="2"/>
        <v>2302360.9933525641</v>
      </c>
      <c r="S34" s="7">
        <v>0</v>
      </c>
      <c r="T34" s="14">
        <f t="shared" si="3"/>
        <v>9429.5465315280617</v>
      </c>
      <c r="U34" s="1">
        <f t="shared" si="5"/>
        <v>-0.10000000000002274</v>
      </c>
      <c r="V34" s="7">
        <f t="shared" si="5"/>
        <v>-9259.0399999991059</v>
      </c>
      <c r="W34" s="7">
        <f t="shared" si="5"/>
        <v>2457.5872464340064</v>
      </c>
      <c r="X34" s="7">
        <f t="shared" si="4"/>
        <v>-6801.4527535652742</v>
      </c>
      <c r="Y34" s="7">
        <f t="shared" si="4"/>
        <v>355777.2579282173</v>
      </c>
      <c r="Z34" s="7">
        <f t="shared" si="4"/>
        <v>-1916.0599999999977</v>
      </c>
      <c r="AA34" s="7">
        <f t="shared" si="4"/>
        <v>-360662.65068178251</v>
      </c>
      <c r="AB34" s="7">
        <f t="shared" si="4"/>
        <v>0</v>
      </c>
      <c r="AC34" s="14">
        <f t="shared" si="4"/>
        <v>-8.1925578246573423</v>
      </c>
    </row>
    <row r="35" spans="1:29" x14ac:dyDescent="0.25">
      <c r="A35" s="7" t="s">
        <v>59</v>
      </c>
      <c r="B35" s="7" t="s">
        <v>60</v>
      </c>
      <c r="C35" s="1">
        <v>1085.5999999999999</v>
      </c>
      <c r="D35" s="7">
        <v>9983814.7800000012</v>
      </c>
      <c r="E35" s="32">
        <v>-629885.02029225754</v>
      </c>
      <c r="F35" s="7">
        <v>9353929.7597077433</v>
      </c>
      <c r="G35" s="7">
        <v>572462.2624707513</v>
      </c>
      <c r="H35" s="7">
        <v>144857.26999999999</v>
      </c>
      <c r="I35" s="7">
        <v>8636610.2272369917</v>
      </c>
      <c r="J35" s="7">
        <v>0</v>
      </c>
      <c r="K35" s="14">
        <v>8616.3686069526011</v>
      </c>
      <c r="L35" s="1">
        <v>1106</v>
      </c>
      <c r="M35" s="7">
        <v>10167167.66</v>
      </c>
      <c r="N35" s="32">
        <v>-638805.22845163394</v>
      </c>
      <c r="O35" s="7">
        <f t="shared" si="1"/>
        <v>9528362.4315483663</v>
      </c>
      <c r="P35" s="7">
        <v>568563.49591800012</v>
      </c>
      <c r="Q35" s="7">
        <v>147345.20000000001</v>
      </c>
      <c r="R35" s="7">
        <f t="shared" si="2"/>
        <v>8812453.735630367</v>
      </c>
      <c r="S35" s="7">
        <v>0</v>
      </c>
      <c r="T35" s="14">
        <f t="shared" si="3"/>
        <v>8615.1559055591024</v>
      </c>
      <c r="U35" s="1">
        <f t="shared" si="5"/>
        <v>20.400000000000091</v>
      </c>
      <c r="V35" s="7">
        <f t="shared" si="5"/>
        <v>183352.87999999896</v>
      </c>
      <c r="W35" s="7">
        <f t="shared" si="5"/>
        <v>-8920.2081593764015</v>
      </c>
      <c r="X35" s="7">
        <f t="shared" si="4"/>
        <v>174432.67184062302</v>
      </c>
      <c r="Y35" s="7">
        <f t="shared" si="4"/>
        <v>-3898.7665527511854</v>
      </c>
      <c r="Z35" s="7">
        <f t="shared" si="4"/>
        <v>2487.9300000000221</v>
      </c>
      <c r="AA35" s="7">
        <f t="shared" si="4"/>
        <v>175843.5083933752</v>
      </c>
      <c r="AB35" s="7">
        <f t="shared" si="4"/>
        <v>0</v>
      </c>
      <c r="AC35" s="14">
        <f t="shared" si="4"/>
        <v>-1.212701393498719</v>
      </c>
    </row>
    <row r="36" spans="1:29" x14ac:dyDescent="0.25">
      <c r="A36" s="7" t="s">
        <v>59</v>
      </c>
      <c r="B36" s="7" t="s">
        <v>61</v>
      </c>
      <c r="C36" s="1">
        <v>359.6</v>
      </c>
      <c r="D36" s="7">
        <v>4066347.6999999997</v>
      </c>
      <c r="E36" s="32">
        <v>-256548.37954935239</v>
      </c>
      <c r="F36" s="7">
        <v>3809799.3204506473</v>
      </c>
      <c r="G36" s="7">
        <v>230016.94698143617</v>
      </c>
      <c r="H36" s="7">
        <v>43796.43</v>
      </c>
      <c r="I36" s="7">
        <v>3535985.943469211</v>
      </c>
      <c r="J36" s="7">
        <v>0</v>
      </c>
      <c r="K36" s="14">
        <v>10594.547609707028</v>
      </c>
      <c r="L36" s="1">
        <v>355.2</v>
      </c>
      <c r="M36" s="7">
        <v>4020546.62</v>
      </c>
      <c r="N36" s="32">
        <v>-252611.76838796661</v>
      </c>
      <c r="O36" s="7">
        <f t="shared" si="1"/>
        <v>3767934.8516120333</v>
      </c>
      <c r="P36" s="7">
        <v>244485.70199999999</v>
      </c>
      <c r="Q36" s="7">
        <v>50339.06</v>
      </c>
      <c r="R36" s="7">
        <f t="shared" si="2"/>
        <v>3473110.0896120332</v>
      </c>
      <c r="S36" s="7">
        <v>0</v>
      </c>
      <c r="T36" s="14">
        <f t="shared" si="3"/>
        <v>10607.924694853698</v>
      </c>
      <c r="U36" s="1">
        <f t="shared" si="5"/>
        <v>-4.4000000000000341</v>
      </c>
      <c r="V36" s="7">
        <f t="shared" si="5"/>
        <v>-45801.079999999609</v>
      </c>
      <c r="W36" s="7">
        <f t="shared" si="5"/>
        <v>3936.6111613857793</v>
      </c>
      <c r="X36" s="7">
        <f t="shared" si="4"/>
        <v>-41864.468838613946</v>
      </c>
      <c r="Y36" s="7">
        <f t="shared" si="4"/>
        <v>14468.755018563825</v>
      </c>
      <c r="Z36" s="7">
        <f t="shared" si="4"/>
        <v>6542.6299999999974</v>
      </c>
      <c r="AA36" s="7">
        <f t="shared" si="4"/>
        <v>-62875.853857177775</v>
      </c>
      <c r="AB36" s="7">
        <f t="shared" si="4"/>
        <v>0</v>
      </c>
      <c r="AC36" s="14">
        <f t="shared" si="4"/>
        <v>13.377085146670652</v>
      </c>
    </row>
    <row r="37" spans="1:29" x14ac:dyDescent="0.25">
      <c r="A37" s="7" t="s">
        <v>59</v>
      </c>
      <c r="B37" s="7" t="s">
        <v>62</v>
      </c>
      <c r="C37" s="1">
        <v>169.4</v>
      </c>
      <c r="D37" s="7">
        <v>2667545.0300000003</v>
      </c>
      <c r="E37" s="32">
        <v>-168297.05802615668</v>
      </c>
      <c r="F37" s="7">
        <v>2499247.9719738434</v>
      </c>
      <c r="G37" s="7">
        <v>540997.25546118733</v>
      </c>
      <c r="H37" s="7">
        <v>72302.19</v>
      </c>
      <c r="I37" s="7">
        <v>1885948.5265126561</v>
      </c>
      <c r="J37" s="7">
        <v>0</v>
      </c>
      <c r="K37" s="14">
        <v>14753.529940813714</v>
      </c>
      <c r="L37" s="1">
        <v>172</v>
      </c>
      <c r="M37" s="7">
        <v>2760192.19</v>
      </c>
      <c r="N37" s="32">
        <v>-173423.44116545882</v>
      </c>
      <c r="O37" s="7">
        <f t="shared" si="1"/>
        <v>2586768.7488345411</v>
      </c>
      <c r="P37" s="7">
        <v>537245.64062399999</v>
      </c>
      <c r="Q37" s="7">
        <v>116387.35</v>
      </c>
      <c r="R37" s="7">
        <f t="shared" si="2"/>
        <v>1933135.758210541</v>
      </c>
      <c r="S37" s="7">
        <v>0</v>
      </c>
      <c r="T37" s="14">
        <f t="shared" si="3"/>
        <v>15039.353190898495</v>
      </c>
      <c r="U37" s="1">
        <f t="shared" si="5"/>
        <v>2.5999999999999943</v>
      </c>
      <c r="V37" s="7">
        <f t="shared" si="5"/>
        <v>92647.159999999683</v>
      </c>
      <c r="W37" s="7">
        <f t="shared" si="5"/>
        <v>-5126.3831393021392</v>
      </c>
      <c r="X37" s="7">
        <f t="shared" si="4"/>
        <v>87520.776860697661</v>
      </c>
      <c r="Y37" s="7">
        <f t="shared" si="4"/>
        <v>-3751.6148371873423</v>
      </c>
      <c r="Z37" s="7">
        <f t="shared" si="4"/>
        <v>44085.16</v>
      </c>
      <c r="AA37" s="7">
        <f t="shared" si="4"/>
        <v>47187.231697884854</v>
      </c>
      <c r="AB37" s="7">
        <f t="shared" si="4"/>
        <v>0</v>
      </c>
      <c r="AC37" s="14">
        <f t="shared" si="4"/>
        <v>285.82325008478074</v>
      </c>
    </row>
    <row r="38" spans="1:29" x14ac:dyDescent="0.25">
      <c r="A38" s="7" t="s">
        <v>63</v>
      </c>
      <c r="B38" s="7" t="s">
        <v>64</v>
      </c>
      <c r="C38" s="1">
        <v>234.5</v>
      </c>
      <c r="D38" s="7">
        <v>3273253.84</v>
      </c>
      <c r="E38" s="32">
        <v>-206511.59971039742</v>
      </c>
      <c r="F38" s="7">
        <v>3066742.2402896024</v>
      </c>
      <c r="G38" s="7">
        <v>1066829.0657736503</v>
      </c>
      <c r="H38" s="7">
        <v>60340.59</v>
      </c>
      <c r="I38" s="7">
        <v>1939572.584515952</v>
      </c>
      <c r="J38" s="7">
        <v>0</v>
      </c>
      <c r="K38" s="14">
        <v>13077.792069465255</v>
      </c>
      <c r="L38" s="1">
        <v>220.5</v>
      </c>
      <c r="M38" s="7">
        <v>3166474.52</v>
      </c>
      <c r="N38" s="32">
        <v>-198950.24325141087</v>
      </c>
      <c r="O38" s="7">
        <f t="shared" si="1"/>
        <v>2967524.2767485892</v>
      </c>
      <c r="P38" s="7">
        <v>917881.73576000019</v>
      </c>
      <c r="Q38" s="7">
        <v>8412.2199999999993</v>
      </c>
      <c r="R38" s="7">
        <f t="shared" si="2"/>
        <v>2041230.3209885892</v>
      </c>
      <c r="S38" s="7">
        <v>0</v>
      </c>
      <c r="T38" s="14">
        <f t="shared" si="3"/>
        <v>13458.159985254373</v>
      </c>
      <c r="U38" s="1">
        <f t="shared" si="5"/>
        <v>-14</v>
      </c>
      <c r="V38" s="7">
        <f t="shared" si="5"/>
        <v>-106779.31999999983</v>
      </c>
      <c r="W38" s="7">
        <f t="shared" si="5"/>
        <v>7561.3564589865564</v>
      </c>
      <c r="X38" s="7">
        <f t="shared" si="4"/>
        <v>-99217.963541013189</v>
      </c>
      <c r="Y38" s="7">
        <f t="shared" si="4"/>
        <v>-148947.33001365012</v>
      </c>
      <c r="Z38" s="7">
        <f t="shared" si="4"/>
        <v>-51928.369999999995</v>
      </c>
      <c r="AA38" s="7">
        <f t="shared" si="4"/>
        <v>101657.73647263716</v>
      </c>
      <c r="AB38" s="7">
        <f t="shared" si="4"/>
        <v>0</v>
      </c>
      <c r="AC38" s="14">
        <f t="shared" si="4"/>
        <v>380.36791578911834</v>
      </c>
    </row>
    <row r="39" spans="1:29" x14ac:dyDescent="0.25">
      <c r="A39" s="7" t="s">
        <v>63</v>
      </c>
      <c r="B39" s="7" t="s">
        <v>65</v>
      </c>
      <c r="C39" s="1">
        <v>301.7</v>
      </c>
      <c r="D39" s="7">
        <v>3763637.27</v>
      </c>
      <c r="E39" s="32">
        <v>-237450.19217860996</v>
      </c>
      <c r="F39" s="7">
        <v>3526187.0778213902</v>
      </c>
      <c r="G39" s="7">
        <v>1940190.114540993</v>
      </c>
      <c r="H39" s="7">
        <v>134764.98000000001</v>
      </c>
      <c r="I39" s="7">
        <v>1451231.9832803973</v>
      </c>
      <c r="J39" s="7">
        <v>0</v>
      </c>
      <c r="K39" s="14">
        <v>11687.726476040405</v>
      </c>
      <c r="L39" s="1">
        <v>272.39999999999998</v>
      </c>
      <c r="M39" s="7">
        <v>3544269.31</v>
      </c>
      <c r="N39" s="32">
        <v>-222687.16735892452</v>
      </c>
      <c r="O39" s="7">
        <f t="shared" si="1"/>
        <v>3321582.1426410754</v>
      </c>
      <c r="P39" s="7">
        <v>1993740.588</v>
      </c>
      <c r="Q39" s="7">
        <v>126231.03</v>
      </c>
      <c r="R39" s="7">
        <f t="shared" si="2"/>
        <v>1201610.5246410754</v>
      </c>
      <c r="S39" s="7">
        <v>0</v>
      </c>
      <c r="T39" s="14">
        <f t="shared" si="3"/>
        <v>12193.767043469441</v>
      </c>
      <c r="U39" s="1">
        <f t="shared" si="5"/>
        <v>-29.300000000000011</v>
      </c>
      <c r="V39" s="7">
        <f t="shared" si="5"/>
        <v>-219367.95999999996</v>
      </c>
      <c r="W39" s="7">
        <f t="shared" si="5"/>
        <v>14763.024819685437</v>
      </c>
      <c r="X39" s="7">
        <f t="shared" si="4"/>
        <v>-204604.93518031482</v>
      </c>
      <c r="Y39" s="7">
        <f t="shared" si="4"/>
        <v>53550.473459006986</v>
      </c>
      <c r="Z39" s="7">
        <f t="shared" si="4"/>
        <v>-8533.9500000000116</v>
      </c>
      <c r="AA39" s="7">
        <f t="shared" si="4"/>
        <v>-249621.45863932185</v>
      </c>
      <c r="AB39" s="7">
        <f t="shared" si="4"/>
        <v>0</v>
      </c>
      <c r="AC39" s="14">
        <f t="shared" si="4"/>
        <v>506.04056742903595</v>
      </c>
    </row>
    <row r="40" spans="1:29" x14ac:dyDescent="0.25">
      <c r="A40" s="7" t="s">
        <v>66</v>
      </c>
      <c r="B40" s="7" t="s">
        <v>66</v>
      </c>
      <c r="C40" s="1">
        <v>475.5</v>
      </c>
      <c r="D40" s="7">
        <v>4846867.21</v>
      </c>
      <c r="E40" s="32">
        <v>-305791.83590630745</v>
      </c>
      <c r="F40" s="7">
        <v>4541075.3740936927</v>
      </c>
      <c r="G40" s="7">
        <v>836467.20453789132</v>
      </c>
      <c r="H40" s="7">
        <v>73462.98</v>
      </c>
      <c r="I40" s="7">
        <v>3631145.1895558015</v>
      </c>
      <c r="J40" s="7">
        <v>0</v>
      </c>
      <c r="K40" s="14">
        <v>9550.1059392086081</v>
      </c>
      <c r="L40" s="1">
        <v>458</v>
      </c>
      <c r="M40" s="7">
        <v>4745935.38</v>
      </c>
      <c r="N40" s="32">
        <v>-298188.09289091546</v>
      </c>
      <c r="O40" s="7">
        <f t="shared" si="1"/>
        <v>4447747.2871090844</v>
      </c>
      <c r="P40" s="7">
        <v>849068.44620900007</v>
      </c>
      <c r="Q40" s="7">
        <v>78230.02</v>
      </c>
      <c r="R40" s="7">
        <f t="shared" si="2"/>
        <v>3520448.8209000845</v>
      </c>
      <c r="S40" s="7">
        <v>0</v>
      </c>
      <c r="T40" s="14">
        <f t="shared" si="3"/>
        <v>9711.2386181421061</v>
      </c>
      <c r="U40" s="1">
        <f t="shared" si="5"/>
        <v>-17.5</v>
      </c>
      <c r="V40" s="7">
        <f t="shared" si="5"/>
        <v>-100931.83000000007</v>
      </c>
      <c r="W40" s="7">
        <f t="shared" si="5"/>
        <v>7603.743015391985</v>
      </c>
      <c r="X40" s="7">
        <f t="shared" si="4"/>
        <v>-93328.086984608322</v>
      </c>
      <c r="Y40" s="7">
        <f t="shared" si="4"/>
        <v>12601.241671108757</v>
      </c>
      <c r="Z40" s="7">
        <f t="shared" si="4"/>
        <v>4767.0400000000081</v>
      </c>
      <c r="AA40" s="7">
        <f t="shared" si="4"/>
        <v>-110696.368655717</v>
      </c>
      <c r="AB40" s="7">
        <f t="shared" si="4"/>
        <v>0</v>
      </c>
      <c r="AC40" s="14">
        <f t="shared" si="4"/>
        <v>161.13267893349803</v>
      </c>
    </row>
    <row r="41" spans="1:29" x14ac:dyDescent="0.25">
      <c r="A41" s="7" t="s">
        <v>67</v>
      </c>
      <c r="B41" s="7" t="s">
        <v>68</v>
      </c>
      <c r="C41" s="1">
        <v>363.1</v>
      </c>
      <c r="D41" s="7">
        <v>4196200.2300000004</v>
      </c>
      <c r="E41" s="32">
        <v>-264740.85560148238</v>
      </c>
      <c r="F41" s="7">
        <v>3931459.3743985179</v>
      </c>
      <c r="G41" s="7">
        <v>2544695.3351556407</v>
      </c>
      <c r="H41" s="7">
        <v>347373.98</v>
      </c>
      <c r="I41" s="7">
        <v>1039390.0592428772</v>
      </c>
      <c r="J41" s="7">
        <v>0</v>
      </c>
      <c r="K41" s="14">
        <v>10827.483818227809</v>
      </c>
      <c r="L41" s="1">
        <v>390.5</v>
      </c>
      <c r="M41" s="7">
        <v>4422978.1900000004</v>
      </c>
      <c r="N41" s="32">
        <v>-277896.62643367331</v>
      </c>
      <c r="O41" s="7">
        <f t="shared" si="1"/>
        <v>4145081.5635663271</v>
      </c>
      <c r="P41" s="7">
        <v>2467072.8890869999</v>
      </c>
      <c r="Q41" s="7">
        <v>356483.53</v>
      </c>
      <c r="R41" s="7">
        <f t="shared" si="2"/>
        <v>1321525.1444793271</v>
      </c>
      <c r="S41" s="7">
        <v>0</v>
      </c>
      <c r="T41" s="14">
        <f t="shared" si="3"/>
        <v>10614.805540502759</v>
      </c>
      <c r="U41" s="1">
        <f t="shared" si="5"/>
        <v>27.399999999999977</v>
      </c>
      <c r="V41" s="7">
        <f t="shared" si="5"/>
        <v>226777.95999999996</v>
      </c>
      <c r="W41" s="7">
        <f t="shared" si="5"/>
        <v>-13155.77083219093</v>
      </c>
      <c r="X41" s="7">
        <f t="shared" si="4"/>
        <v>213622.18916780921</v>
      </c>
      <c r="Y41" s="7">
        <f t="shared" si="4"/>
        <v>-77622.446068640798</v>
      </c>
      <c r="Z41" s="7">
        <f t="shared" si="4"/>
        <v>9109.5500000000466</v>
      </c>
      <c r="AA41" s="7">
        <f t="shared" si="4"/>
        <v>282135.08523644996</v>
      </c>
      <c r="AB41" s="7">
        <f t="shared" si="4"/>
        <v>0</v>
      </c>
      <c r="AC41" s="14">
        <f t="shared" si="4"/>
        <v>-212.67827772505007</v>
      </c>
    </row>
    <row r="42" spans="1:29" x14ac:dyDescent="0.25">
      <c r="A42" s="7" t="s">
        <v>69</v>
      </c>
      <c r="B42" s="7" t="s">
        <v>69</v>
      </c>
      <c r="C42" s="1">
        <v>4851.6000000000004</v>
      </c>
      <c r="D42" s="7">
        <v>43522480.559999995</v>
      </c>
      <c r="E42" s="32">
        <v>-2745860.0900351414</v>
      </c>
      <c r="F42" s="7">
        <v>40776620.469964854</v>
      </c>
      <c r="G42" s="7">
        <v>7218425.063237614</v>
      </c>
      <c r="H42" s="7">
        <v>1397623.42</v>
      </c>
      <c r="I42" s="7">
        <v>32160571.986727238</v>
      </c>
      <c r="J42" s="7">
        <v>0</v>
      </c>
      <c r="K42" s="14">
        <v>8404.7779021281331</v>
      </c>
      <c r="L42" s="1">
        <v>4799.6000000000004</v>
      </c>
      <c r="M42" s="7">
        <v>43457267.189999998</v>
      </c>
      <c r="N42" s="32">
        <v>-2730429.00673398</v>
      </c>
      <c r="O42" s="7">
        <f t="shared" si="1"/>
        <v>40726838.183266014</v>
      </c>
      <c r="P42" s="7">
        <v>8558611.0567680001</v>
      </c>
      <c r="Q42" s="7">
        <v>1347013.97</v>
      </c>
      <c r="R42" s="7">
        <f t="shared" si="2"/>
        <v>30821213.156498015</v>
      </c>
      <c r="S42" s="7">
        <v>0</v>
      </c>
      <c r="T42" s="14">
        <f t="shared" si="3"/>
        <v>8485.4650769368309</v>
      </c>
      <c r="U42" s="1">
        <f t="shared" si="5"/>
        <v>-52</v>
      </c>
      <c r="V42" s="7">
        <f t="shared" si="5"/>
        <v>-65213.369999997318</v>
      </c>
      <c r="W42" s="7">
        <f t="shared" si="5"/>
        <v>15431.083301161416</v>
      </c>
      <c r="X42" s="7">
        <f t="shared" si="4"/>
        <v>-49782.286698840559</v>
      </c>
      <c r="Y42" s="7">
        <f t="shared" si="4"/>
        <v>1340185.9935303861</v>
      </c>
      <c r="Z42" s="7">
        <f t="shared" si="4"/>
        <v>-50609.449999999953</v>
      </c>
      <c r="AA42" s="7">
        <f t="shared" si="4"/>
        <v>-1339358.8302292228</v>
      </c>
      <c r="AB42" s="7">
        <f t="shared" si="4"/>
        <v>0</v>
      </c>
      <c r="AC42" s="14">
        <f t="shared" si="4"/>
        <v>80.687174808697819</v>
      </c>
    </row>
    <row r="43" spans="1:29" x14ac:dyDescent="0.25">
      <c r="A43" s="7" t="s">
        <v>70</v>
      </c>
      <c r="B43" s="7" t="s">
        <v>70</v>
      </c>
      <c r="C43" s="1">
        <v>90005.9</v>
      </c>
      <c r="D43" s="7">
        <v>863926071.25999999</v>
      </c>
      <c r="E43" s="32">
        <v>-54505627.650137089</v>
      </c>
      <c r="F43" s="7">
        <v>809420443.60986292</v>
      </c>
      <c r="G43" s="7">
        <v>549000405.8269887</v>
      </c>
      <c r="H43" s="7">
        <v>29682517.010000002</v>
      </c>
      <c r="I43" s="7">
        <v>230737520.77287424</v>
      </c>
      <c r="J43" s="7">
        <v>0</v>
      </c>
      <c r="K43" s="14">
        <v>8992.9709453476153</v>
      </c>
      <c r="L43" s="1">
        <v>91201.600000000006</v>
      </c>
      <c r="M43" s="7">
        <v>873696124.21000004</v>
      </c>
      <c r="N43" s="32">
        <v>-54894506.600796647</v>
      </c>
      <c r="O43" s="7">
        <f t="shared" si="1"/>
        <v>818801617.60920334</v>
      </c>
      <c r="P43" s="7">
        <v>540485872.47055805</v>
      </c>
      <c r="Q43" s="7">
        <v>29216181.890000001</v>
      </c>
      <c r="R43" s="7">
        <f t="shared" si="2"/>
        <v>249099563.24864531</v>
      </c>
      <c r="S43" s="7">
        <v>0</v>
      </c>
      <c r="T43" s="14">
        <f t="shared" si="3"/>
        <v>8977.9304048306531</v>
      </c>
      <c r="U43" s="1">
        <f t="shared" si="5"/>
        <v>1195.7000000000116</v>
      </c>
      <c r="V43" s="7">
        <f t="shared" si="5"/>
        <v>9770052.9500000477</v>
      </c>
      <c r="W43" s="7">
        <f t="shared" si="5"/>
        <v>-388878.95065955818</v>
      </c>
      <c r="X43" s="7">
        <f t="shared" si="4"/>
        <v>9381173.999340415</v>
      </c>
      <c r="Y43" s="7">
        <f t="shared" si="4"/>
        <v>-8514533.3564306498</v>
      </c>
      <c r="Z43" s="7">
        <f t="shared" si="4"/>
        <v>-466335.12000000104</v>
      </c>
      <c r="AA43" s="7">
        <f t="shared" si="4"/>
        <v>18362042.47577107</v>
      </c>
      <c r="AB43" s="7">
        <f t="shared" si="4"/>
        <v>0</v>
      </c>
      <c r="AC43" s="14">
        <f t="shared" si="4"/>
        <v>-15.04054051696221</v>
      </c>
    </row>
    <row r="44" spans="1:29" x14ac:dyDescent="0.25">
      <c r="A44" s="7" t="s">
        <v>71</v>
      </c>
      <c r="B44" s="7" t="s">
        <v>71</v>
      </c>
      <c r="C44" s="1">
        <v>229.6</v>
      </c>
      <c r="D44" s="7">
        <v>3313429.65</v>
      </c>
      <c r="E44" s="32">
        <v>-209046.31629466361</v>
      </c>
      <c r="F44" s="7">
        <v>3104383.3337053363</v>
      </c>
      <c r="G44" s="7">
        <v>1928930.3496376083</v>
      </c>
      <c r="H44" s="7">
        <v>95587.1</v>
      </c>
      <c r="I44" s="7">
        <v>1079865.884067728</v>
      </c>
      <c r="J44" s="7">
        <v>0</v>
      </c>
      <c r="K44" s="14">
        <v>13520.833334953555</v>
      </c>
      <c r="L44" s="1">
        <v>231.9</v>
      </c>
      <c r="M44" s="7">
        <v>3331587.82</v>
      </c>
      <c r="N44" s="32">
        <v>-209324.34574033381</v>
      </c>
      <c r="O44" s="7">
        <f t="shared" si="1"/>
        <v>3122263.4742596662</v>
      </c>
      <c r="P44" s="7">
        <v>1923917.633801</v>
      </c>
      <c r="Q44" s="7">
        <v>111243.11</v>
      </c>
      <c r="R44" s="7">
        <f t="shared" si="2"/>
        <v>1087102.7304586661</v>
      </c>
      <c r="S44" s="7">
        <v>0</v>
      </c>
      <c r="T44" s="14">
        <f t="shared" si="3"/>
        <v>13463.835594047719</v>
      </c>
      <c r="U44" s="1">
        <f t="shared" si="5"/>
        <v>2.3000000000000114</v>
      </c>
      <c r="V44" s="7">
        <f t="shared" si="5"/>
        <v>18158.169999999925</v>
      </c>
      <c r="W44" s="7">
        <f t="shared" si="5"/>
        <v>-278.02944567019586</v>
      </c>
      <c r="X44" s="7">
        <f t="shared" si="4"/>
        <v>17880.140554329846</v>
      </c>
      <c r="Y44" s="7">
        <f t="shared" si="4"/>
        <v>-5012.7158366083167</v>
      </c>
      <c r="Z44" s="7">
        <f t="shared" si="4"/>
        <v>15656.009999999995</v>
      </c>
      <c r="AA44" s="7">
        <f t="shared" si="4"/>
        <v>7236.8463909381535</v>
      </c>
      <c r="AB44" s="7">
        <f t="shared" si="4"/>
        <v>0</v>
      </c>
      <c r="AC44" s="14">
        <f t="shared" si="4"/>
        <v>-56.997740905835599</v>
      </c>
    </row>
    <row r="45" spans="1:29" x14ac:dyDescent="0.25">
      <c r="A45" s="7" t="s">
        <v>72</v>
      </c>
      <c r="B45" s="7" t="s">
        <v>72</v>
      </c>
      <c r="C45" s="1">
        <v>66277.3</v>
      </c>
      <c r="D45" s="7">
        <v>594940063.76999998</v>
      </c>
      <c r="E45" s="32">
        <v>-37535134.85558106</v>
      </c>
      <c r="F45" s="7">
        <v>557404928.91441894</v>
      </c>
      <c r="G45" s="7">
        <v>188216061.8733784</v>
      </c>
      <c r="H45" s="7">
        <v>18434556.77</v>
      </c>
      <c r="I45" s="7">
        <v>350754310.27104056</v>
      </c>
      <c r="J45" s="7">
        <v>0</v>
      </c>
      <c r="K45" s="14">
        <v>8410.1936698450136</v>
      </c>
      <c r="L45" s="1">
        <v>66279.3</v>
      </c>
      <c r="M45" s="7">
        <v>596218732.59000003</v>
      </c>
      <c r="N45" s="32">
        <v>-37460545.199595794</v>
      </c>
      <c r="O45" s="7">
        <f t="shared" si="1"/>
        <v>558758187.39040422</v>
      </c>
      <c r="P45" s="7">
        <v>188704842.65184</v>
      </c>
      <c r="Q45" s="7">
        <v>16420913.42</v>
      </c>
      <c r="R45" s="7">
        <f t="shared" si="2"/>
        <v>353632431.31856424</v>
      </c>
      <c r="S45" s="7">
        <v>0</v>
      </c>
      <c r="T45" s="14">
        <f t="shared" si="3"/>
        <v>8430.3574025435428</v>
      </c>
      <c r="U45" s="1">
        <f t="shared" si="5"/>
        <v>2</v>
      </c>
      <c r="V45" s="7">
        <f t="shared" si="5"/>
        <v>1278668.8200000525</v>
      </c>
      <c r="W45" s="7">
        <f t="shared" si="5"/>
        <v>74589.65598526597</v>
      </c>
      <c r="X45" s="7">
        <f t="shared" si="4"/>
        <v>1353258.4759852886</v>
      </c>
      <c r="Y45" s="7">
        <f t="shared" si="4"/>
        <v>488780.77846160531</v>
      </c>
      <c r="Z45" s="7">
        <f t="shared" si="4"/>
        <v>-2013643.3499999996</v>
      </c>
      <c r="AA45" s="7">
        <f t="shared" si="4"/>
        <v>2878121.0475236773</v>
      </c>
      <c r="AB45" s="7">
        <f t="shared" si="4"/>
        <v>0</v>
      </c>
      <c r="AC45" s="14">
        <f t="shared" si="4"/>
        <v>20.163732698529202</v>
      </c>
    </row>
    <row r="46" spans="1:29" x14ac:dyDescent="0.25">
      <c r="A46" s="7" t="s">
        <v>73</v>
      </c>
      <c r="B46" s="7" t="s">
        <v>73</v>
      </c>
      <c r="C46" s="1">
        <v>7310.2</v>
      </c>
      <c r="D46" s="7">
        <v>70501706.810000002</v>
      </c>
      <c r="E46" s="32">
        <v>-4447996.0819801623</v>
      </c>
      <c r="F46" s="7">
        <v>66053710.728019841</v>
      </c>
      <c r="G46" s="7">
        <v>38396200.400571674</v>
      </c>
      <c r="H46" s="7">
        <v>2038225.78</v>
      </c>
      <c r="I46" s="7">
        <v>25619284.547448166</v>
      </c>
      <c r="J46" s="7">
        <v>0</v>
      </c>
      <c r="K46" s="14">
        <v>9035.8281207107666</v>
      </c>
      <c r="L46" s="1">
        <v>6985</v>
      </c>
      <c r="M46" s="7">
        <v>67127401.549999997</v>
      </c>
      <c r="N46" s="32">
        <v>-4217628.4011935247</v>
      </c>
      <c r="O46" s="7">
        <f t="shared" si="1"/>
        <v>62909773.148806475</v>
      </c>
      <c r="P46" s="7">
        <v>37384219.740099996</v>
      </c>
      <c r="Q46" s="7">
        <v>2105124.02</v>
      </c>
      <c r="R46" s="7">
        <f t="shared" si="2"/>
        <v>23420429.388706479</v>
      </c>
      <c r="S46" s="7">
        <v>0</v>
      </c>
      <c r="T46" s="14">
        <f t="shared" si="3"/>
        <v>9006.4098996143839</v>
      </c>
      <c r="U46" s="1">
        <f t="shared" si="5"/>
        <v>-325.19999999999982</v>
      </c>
      <c r="V46" s="7">
        <f t="shared" si="5"/>
        <v>-3374305.2600000054</v>
      </c>
      <c r="W46" s="7">
        <f t="shared" si="5"/>
        <v>230367.68078663759</v>
      </c>
      <c r="X46" s="7">
        <f t="shared" si="4"/>
        <v>-3143937.5792133659</v>
      </c>
      <c r="Y46" s="7">
        <f t="shared" si="4"/>
        <v>-1011980.6604716778</v>
      </c>
      <c r="Z46" s="7">
        <f t="shared" si="4"/>
        <v>66898.239999999991</v>
      </c>
      <c r="AA46" s="7">
        <f t="shared" si="4"/>
        <v>-2198855.1587416865</v>
      </c>
      <c r="AB46" s="7">
        <f t="shared" si="4"/>
        <v>0</v>
      </c>
      <c r="AC46" s="14">
        <f t="shared" si="4"/>
        <v>-29.418221096382695</v>
      </c>
    </row>
    <row r="47" spans="1:29" x14ac:dyDescent="0.25">
      <c r="A47" s="7" t="s">
        <v>74</v>
      </c>
      <c r="B47" s="7" t="s">
        <v>75</v>
      </c>
      <c r="C47" s="1">
        <v>2281.1</v>
      </c>
      <c r="D47" s="7">
        <v>20998759.280000001</v>
      </c>
      <c r="E47" s="32">
        <v>-1324824.6493606353</v>
      </c>
      <c r="F47" s="7">
        <v>19673934.630639367</v>
      </c>
      <c r="G47" s="7">
        <v>6558043.6990423603</v>
      </c>
      <c r="H47" s="7">
        <v>981583.1</v>
      </c>
      <c r="I47" s="7">
        <v>12134307.831597006</v>
      </c>
      <c r="J47" s="7">
        <v>0</v>
      </c>
      <c r="K47" s="14">
        <v>8624.7576303710357</v>
      </c>
      <c r="L47" s="1">
        <v>2296.1999999999998</v>
      </c>
      <c r="M47" s="7">
        <v>21149132.489999998</v>
      </c>
      <c r="N47" s="32">
        <v>-1328804.3301361592</v>
      </c>
      <c r="O47" s="7">
        <f t="shared" si="1"/>
        <v>19820328.159863841</v>
      </c>
      <c r="P47" s="7">
        <v>6677284.7267119996</v>
      </c>
      <c r="Q47" s="7">
        <v>1205096.23</v>
      </c>
      <c r="R47" s="7">
        <f t="shared" si="2"/>
        <v>11937947.203151841</v>
      </c>
      <c r="S47" s="7">
        <v>0</v>
      </c>
      <c r="T47" s="14">
        <f t="shared" si="3"/>
        <v>8631.7952094172288</v>
      </c>
      <c r="U47" s="1">
        <f t="shared" si="5"/>
        <v>15.099999999999909</v>
      </c>
      <c r="V47" s="7">
        <f t="shared" si="5"/>
        <v>150373.20999999717</v>
      </c>
      <c r="W47" s="7">
        <f t="shared" si="5"/>
        <v>-3979.6807755238842</v>
      </c>
      <c r="X47" s="7">
        <f t="shared" si="4"/>
        <v>146393.52922447398</v>
      </c>
      <c r="Y47" s="7">
        <f t="shared" si="4"/>
        <v>119241.02766963933</v>
      </c>
      <c r="Z47" s="7">
        <f t="shared" si="4"/>
        <v>223513.13</v>
      </c>
      <c r="AA47" s="7">
        <f t="shared" si="4"/>
        <v>-196360.62844516523</v>
      </c>
      <c r="AB47" s="7">
        <f t="shared" si="4"/>
        <v>0</v>
      </c>
      <c r="AC47" s="14">
        <f t="shared" si="4"/>
        <v>7.0375790461930592</v>
      </c>
    </row>
    <row r="48" spans="1:29" x14ac:dyDescent="0.25">
      <c r="A48" s="7" t="s">
        <v>74</v>
      </c>
      <c r="B48" s="7" t="s">
        <v>76</v>
      </c>
      <c r="C48" s="1">
        <v>247.7</v>
      </c>
      <c r="D48" s="7">
        <v>3501204.91</v>
      </c>
      <c r="E48" s="32">
        <v>-220893.17303848272</v>
      </c>
      <c r="F48" s="7">
        <v>3280311.7369615175</v>
      </c>
      <c r="G48" s="7">
        <v>889405.85418230353</v>
      </c>
      <c r="H48" s="7">
        <v>136329.24</v>
      </c>
      <c r="I48" s="7">
        <v>2254576.6427792143</v>
      </c>
      <c r="J48" s="7">
        <v>0</v>
      </c>
      <c r="K48" s="14">
        <v>13243.08331433798</v>
      </c>
      <c r="L48" s="1">
        <v>248.9</v>
      </c>
      <c r="M48" s="7">
        <v>3514988.3</v>
      </c>
      <c r="N48" s="32">
        <v>-220847.43549771659</v>
      </c>
      <c r="O48" s="7">
        <f t="shared" si="1"/>
        <v>3294140.8645022833</v>
      </c>
      <c r="P48" s="7">
        <v>902967.99606000003</v>
      </c>
      <c r="Q48" s="7">
        <v>145018.23000000001</v>
      </c>
      <c r="R48" s="7">
        <f t="shared" si="2"/>
        <v>2246154.638442283</v>
      </c>
      <c r="S48" s="7">
        <v>0</v>
      </c>
      <c r="T48" s="14">
        <f t="shared" si="3"/>
        <v>13234.796562885831</v>
      </c>
      <c r="U48" s="1">
        <f t="shared" si="5"/>
        <v>1.2000000000000171</v>
      </c>
      <c r="V48" s="7">
        <f t="shared" si="5"/>
        <v>13783.389999999665</v>
      </c>
      <c r="W48" s="7">
        <f t="shared" si="5"/>
        <v>45.737540766131133</v>
      </c>
      <c r="X48" s="7">
        <f t="shared" si="4"/>
        <v>13829.127540765796</v>
      </c>
      <c r="Y48" s="7">
        <f t="shared" si="4"/>
        <v>13562.1418776965</v>
      </c>
      <c r="Z48" s="7">
        <f t="shared" si="4"/>
        <v>8688.9900000000198</v>
      </c>
      <c r="AA48" s="7">
        <f t="shared" si="4"/>
        <v>-8422.0043369312771</v>
      </c>
      <c r="AB48" s="7">
        <f t="shared" si="4"/>
        <v>0</v>
      </c>
      <c r="AC48" s="14">
        <f t="shared" si="4"/>
        <v>-8.2867514521494741</v>
      </c>
    </row>
    <row r="49" spans="1:29" x14ac:dyDescent="0.25">
      <c r="A49" s="7" t="s">
        <v>74</v>
      </c>
      <c r="B49" s="7" t="s">
        <v>77</v>
      </c>
      <c r="C49" s="1">
        <v>301.7</v>
      </c>
      <c r="D49" s="7">
        <v>3879212.37</v>
      </c>
      <c r="E49" s="32">
        <v>-244741.89638316046</v>
      </c>
      <c r="F49" s="7">
        <v>3634470.4736168399</v>
      </c>
      <c r="G49" s="7">
        <v>550957.72143142449</v>
      </c>
      <c r="H49" s="7">
        <v>84024.22</v>
      </c>
      <c r="I49" s="7">
        <v>2999488.5321854153</v>
      </c>
      <c r="J49" s="7">
        <v>0</v>
      </c>
      <c r="K49" s="14">
        <v>12046.637300685581</v>
      </c>
      <c r="L49" s="1">
        <v>325</v>
      </c>
      <c r="M49" s="7">
        <v>4093741.61</v>
      </c>
      <c r="N49" s="32">
        <v>-257210.6246153916</v>
      </c>
      <c r="O49" s="7">
        <f t="shared" si="1"/>
        <v>3836530.9853846082</v>
      </c>
      <c r="P49" s="7">
        <v>598395.79046100006</v>
      </c>
      <c r="Q49" s="7">
        <v>82271.59</v>
      </c>
      <c r="R49" s="7">
        <f t="shared" si="2"/>
        <v>3155863.6049236082</v>
      </c>
      <c r="S49" s="7">
        <v>0</v>
      </c>
      <c r="T49" s="14">
        <f t="shared" si="3"/>
        <v>11804.710724260332</v>
      </c>
      <c r="U49" s="1">
        <f t="shared" si="5"/>
        <v>23.300000000000011</v>
      </c>
      <c r="V49" s="7">
        <f t="shared" si="5"/>
        <v>214529.23999999976</v>
      </c>
      <c r="W49" s="7">
        <f t="shared" si="5"/>
        <v>-12468.728232231137</v>
      </c>
      <c r="X49" s="7">
        <f t="shared" si="4"/>
        <v>202060.5117677683</v>
      </c>
      <c r="Y49" s="7">
        <f t="shared" si="4"/>
        <v>47438.069029575563</v>
      </c>
      <c r="Z49" s="7">
        <f t="shared" si="4"/>
        <v>-1752.6300000000047</v>
      </c>
      <c r="AA49" s="7">
        <f t="shared" si="4"/>
        <v>156375.07273819298</v>
      </c>
      <c r="AB49" s="7">
        <f t="shared" si="4"/>
        <v>0</v>
      </c>
      <c r="AC49" s="14">
        <f t="shared" si="4"/>
        <v>-241.92657642524864</v>
      </c>
    </row>
    <row r="50" spans="1:29" x14ac:dyDescent="0.25">
      <c r="A50" s="7" t="s">
        <v>74</v>
      </c>
      <c r="B50" s="7" t="s">
        <v>74</v>
      </c>
      <c r="C50" s="1">
        <v>232</v>
      </c>
      <c r="D50" s="7">
        <v>3350616.3</v>
      </c>
      <c r="E50" s="32">
        <v>-211392.44493446706</v>
      </c>
      <c r="F50" s="7">
        <v>3139223.855065533</v>
      </c>
      <c r="G50" s="7">
        <v>531602.13870996505</v>
      </c>
      <c r="H50" s="7">
        <v>88740.71</v>
      </c>
      <c r="I50" s="7">
        <v>2518881.0063555678</v>
      </c>
      <c r="J50" s="7">
        <v>0</v>
      </c>
      <c r="K50" s="14">
        <v>13531.137306316952</v>
      </c>
      <c r="L50" s="1">
        <v>236.5</v>
      </c>
      <c r="M50" s="7">
        <v>3414127.56</v>
      </c>
      <c r="N50" s="32">
        <v>-214510.3345260286</v>
      </c>
      <c r="O50" s="7">
        <f t="shared" si="1"/>
        <v>3199617.2254739716</v>
      </c>
      <c r="P50" s="7">
        <v>533561.10878000001</v>
      </c>
      <c r="Q50" s="7">
        <v>86860.39</v>
      </c>
      <c r="R50" s="7">
        <f t="shared" si="2"/>
        <v>2579195.7266939715</v>
      </c>
      <c r="S50" s="7">
        <v>0</v>
      </c>
      <c r="T50" s="14">
        <f t="shared" si="3"/>
        <v>13529.036894181698</v>
      </c>
      <c r="U50" s="1">
        <f t="shared" si="5"/>
        <v>4.5</v>
      </c>
      <c r="V50" s="7">
        <f t="shared" si="5"/>
        <v>63511.260000000242</v>
      </c>
      <c r="W50" s="7">
        <f t="shared" si="5"/>
        <v>-3117.8895915615431</v>
      </c>
      <c r="X50" s="7">
        <f t="shared" si="4"/>
        <v>60393.370408438612</v>
      </c>
      <c r="Y50" s="7">
        <f t="shared" si="4"/>
        <v>1958.970070034964</v>
      </c>
      <c r="Z50" s="7">
        <f t="shared" si="4"/>
        <v>-1880.320000000007</v>
      </c>
      <c r="AA50" s="7">
        <f t="shared" si="4"/>
        <v>60314.720338403713</v>
      </c>
      <c r="AB50" s="7">
        <f t="shared" si="4"/>
        <v>0</v>
      </c>
      <c r="AC50" s="14">
        <f t="shared" si="4"/>
        <v>-2.1004121352543734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1024764.59</v>
      </c>
      <c r="E51" s="32">
        <v>-64653.028806183123</v>
      </c>
      <c r="F51" s="7">
        <v>960111.56119381683</v>
      </c>
      <c r="G51" s="7">
        <v>329335.49644844129</v>
      </c>
      <c r="H51" s="7">
        <v>55619.4</v>
      </c>
      <c r="I51" s="7">
        <v>575156.66474537551</v>
      </c>
      <c r="J51" s="7">
        <v>0</v>
      </c>
      <c r="K51" s="14">
        <v>19202.231223876337</v>
      </c>
      <c r="L51" s="1">
        <v>50</v>
      </c>
      <c r="M51" s="7">
        <v>1013353.42</v>
      </c>
      <c r="N51" s="32">
        <v>-63669.203126462904</v>
      </c>
      <c r="O51" s="7">
        <f t="shared" si="1"/>
        <v>949684.21687353717</v>
      </c>
      <c r="P51" s="7">
        <v>321671.23484599992</v>
      </c>
      <c r="Q51" s="7">
        <v>54656.49</v>
      </c>
      <c r="R51" s="7">
        <f t="shared" si="2"/>
        <v>573356.4920275372</v>
      </c>
      <c r="S51" s="7">
        <v>0</v>
      </c>
      <c r="T51" s="14">
        <f t="shared" si="3"/>
        <v>18993.684337470742</v>
      </c>
      <c r="U51" s="1">
        <f t="shared" si="5"/>
        <v>0</v>
      </c>
      <c r="V51" s="7">
        <f t="shared" si="5"/>
        <v>-11411.169999999925</v>
      </c>
      <c r="W51" s="7">
        <f t="shared" si="5"/>
        <v>983.82567972021934</v>
      </c>
      <c r="X51" s="7">
        <f t="shared" si="4"/>
        <v>-10427.344320279662</v>
      </c>
      <c r="Y51" s="7">
        <f t="shared" si="4"/>
        <v>-7664.2616024413728</v>
      </c>
      <c r="Z51" s="7">
        <f t="shared" si="4"/>
        <v>-962.91000000000349</v>
      </c>
      <c r="AA51" s="7">
        <f t="shared" si="4"/>
        <v>-1800.1727178383153</v>
      </c>
      <c r="AB51" s="7">
        <f t="shared" si="4"/>
        <v>0</v>
      </c>
      <c r="AC51" s="14">
        <f t="shared" si="4"/>
        <v>-208.54688640559471</v>
      </c>
    </row>
    <row r="52" spans="1:29" x14ac:dyDescent="0.25">
      <c r="A52" s="7" t="s">
        <v>79</v>
      </c>
      <c r="B52" s="7" t="s">
        <v>80</v>
      </c>
      <c r="C52" s="1">
        <v>447.4</v>
      </c>
      <c r="D52" s="7">
        <v>4863063.46</v>
      </c>
      <c r="E52" s="32">
        <v>-306813.66728887125</v>
      </c>
      <c r="F52" s="7">
        <v>4556249.7927111285</v>
      </c>
      <c r="G52" s="7">
        <v>1181362.0454936288</v>
      </c>
      <c r="H52" s="7">
        <v>129679.03</v>
      </c>
      <c r="I52" s="7">
        <v>3245208.7172174999</v>
      </c>
      <c r="J52" s="7">
        <v>0</v>
      </c>
      <c r="K52" s="14">
        <v>10183.839500918928</v>
      </c>
      <c r="L52" s="1">
        <v>462</v>
      </c>
      <c r="M52" s="7">
        <v>4924678.28</v>
      </c>
      <c r="N52" s="32">
        <v>-309418.5459420465</v>
      </c>
      <c r="O52" s="7">
        <f t="shared" si="1"/>
        <v>4615259.7340579536</v>
      </c>
      <c r="P52" s="7">
        <v>1223024.8319999999</v>
      </c>
      <c r="Q52" s="7">
        <v>143506.49</v>
      </c>
      <c r="R52" s="7">
        <f t="shared" si="2"/>
        <v>3248728.4120579539</v>
      </c>
      <c r="S52" s="7">
        <v>0</v>
      </c>
      <c r="T52" s="14">
        <f t="shared" si="3"/>
        <v>9989.7396841081245</v>
      </c>
      <c r="U52" s="1">
        <f t="shared" si="5"/>
        <v>14.600000000000023</v>
      </c>
      <c r="V52" s="7">
        <f t="shared" si="5"/>
        <v>61614.820000000298</v>
      </c>
      <c r="W52" s="7">
        <f t="shared" si="5"/>
        <v>-2604.8786531752557</v>
      </c>
      <c r="X52" s="7">
        <f t="shared" si="4"/>
        <v>59009.9413468251</v>
      </c>
      <c r="Y52" s="7">
        <f t="shared" si="4"/>
        <v>41662.786506371107</v>
      </c>
      <c r="Z52" s="7">
        <f t="shared" si="4"/>
        <v>13827.459999999992</v>
      </c>
      <c r="AA52" s="7">
        <f t="shared" si="4"/>
        <v>3519.6948404540308</v>
      </c>
      <c r="AB52" s="7">
        <f t="shared" si="4"/>
        <v>0</v>
      </c>
      <c r="AC52" s="14">
        <f t="shared" si="4"/>
        <v>-194.09981681080353</v>
      </c>
    </row>
    <row r="53" spans="1:29" x14ac:dyDescent="0.25">
      <c r="A53" s="7" t="s">
        <v>79</v>
      </c>
      <c r="B53" s="7" t="s">
        <v>81</v>
      </c>
      <c r="C53" s="1">
        <v>11811.6</v>
      </c>
      <c r="D53" s="7">
        <v>111450415.47</v>
      </c>
      <c r="E53" s="32">
        <v>-7031475.3184855729</v>
      </c>
      <c r="F53" s="7">
        <v>104418940.15151443</v>
      </c>
      <c r="G53" s="7">
        <v>11444000.980961986</v>
      </c>
      <c r="H53" s="7">
        <v>1475479.26</v>
      </c>
      <c r="I53" s="7">
        <v>91499459.910552427</v>
      </c>
      <c r="J53" s="7">
        <v>0</v>
      </c>
      <c r="K53" s="14">
        <v>8840.3721893320489</v>
      </c>
      <c r="L53" s="1">
        <v>11699.2</v>
      </c>
      <c r="M53" s="7">
        <v>112244337.51000001</v>
      </c>
      <c r="N53" s="32">
        <v>-7052334.7369957557</v>
      </c>
      <c r="O53" s="7">
        <f t="shared" si="1"/>
        <v>105192002.77300425</v>
      </c>
      <c r="P53" s="7">
        <v>11356277.355719998</v>
      </c>
      <c r="Q53" s="7">
        <v>1001052.56</v>
      </c>
      <c r="R53" s="7">
        <f t="shared" si="2"/>
        <v>92834672.857284248</v>
      </c>
      <c r="S53" s="7">
        <v>0</v>
      </c>
      <c r="T53" s="14">
        <f t="shared" si="3"/>
        <v>8991.3842632833221</v>
      </c>
      <c r="U53" s="1">
        <f t="shared" si="5"/>
        <v>-112.39999999999964</v>
      </c>
      <c r="V53" s="7">
        <f t="shared" si="5"/>
        <v>793922.04000000656</v>
      </c>
      <c r="W53" s="7">
        <f t="shared" si="5"/>
        <v>-20859.418510182761</v>
      </c>
      <c r="X53" s="7">
        <f t="shared" si="4"/>
        <v>773062.62148982286</v>
      </c>
      <c r="Y53" s="7">
        <f t="shared" si="4"/>
        <v>-87723.625241987407</v>
      </c>
      <c r="Z53" s="7">
        <f t="shared" si="4"/>
        <v>-474426.69999999995</v>
      </c>
      <c r="AA53" s="7">
        <f t="shared" si="4"/>
        <v>1335212.9467318207</v>
      </c>
      <c r="AB53" s="7">
        <f t="shared" si="4"/>
        <v>0</v>
      </c>
      <c r="AC53" s="14">
        <f t="shared" si="4"/>
        <v>151.01207395127312</v>
      </c>
    </row>
    <row r="54" spans="1:29" x14ac:dyDescent="0.25">
      <c r="A54" s="7" t="s">
        <v>79</v>
      </c>
      <c r="B54" s="7" t="s">
        <v>82</v>
      </c>
      <c r="C54" s="1">
        <v>9313.1</v>
      </c>
      <c r="D54" s="7">
        <v>82038585.869000003</v>
      </c>
      <c r="E54" s="32">
        <v>-5175864.8836675603</v>
      </c>
      <c r="F54" s="7">
        <v>76862720.985332444</v>
      </c>
      <c r="G54" s="7">
        <v>9998854.5820091832</v>
      </c>
      <c r="H54" s="7">
        <v>808904.29</v>
      </c>
      <c r="I54" s="7">
        <v>66054962.113323264</v>
      </c>
      <c r="J54" s="7">
        <v>0</v>
      </c>
      <c r="K54" s="14">
        <v>8253.1832564164924</v>
      </c>
      <c r="L54" s="1">
        <v>9448.7999999999993</v>
      </c>
      <c r="M54" s="7">
        <v>83509328.269999996</v>
      </c>
      <c r="N54" s="32">
        <v>-5246908.2154744202</v>
      </c>
      <c r="O54" s="7">
        <f t="shared" si="1"/>
        <v>78262420.054525569</v>
      </c>
      <c r="P54" s="7">
        <v>10128565.979747998</v>
      </c>
      <c r="Q54" s="7">
        <v>949634.79</v>
      </c>
      <c r="R54" s="7">
        <f t="shared" si="2"/>
        <v>67184219.284777567</v>
      </c>
      <c r="S54" s="7">
        <v>0</v>
      </c>
      <c r="T54" s="14">
        <f t="shared" si="3"/>
        <v>8282.7893546826654</v>
      </c>
      <c r="U54" s="1">
        <f t="shared" si="5"/>
        <v>135.69999999999891</v>
      </c>
      <c r="V54" s="7">
        <f t="shared" si="5"/>
        <v>1470742.4009999931</v>
      </c>
      <c r="W54" s="7">
        <f t="shared" si="5"/>
        <v>-71043.331806859933</v>
      </c>
      <c r="X54" s="7">
        <f t="shared" si="4"/>
        <v>1399699.0691931248</v>
      </c>
      <c r="Y54" s="7">
        <f t="shared" si="4"/>
        <v>129711.39773881435</v>
      </c>
      <c r="Z54" s="7">
        <f t="shared" si="4"/>
        <v>140730.5</v>
      </c>
      <c r="AA54" s="7">
        <f t="shared" si="4"/>
        <v>1129257.171454303</v>
      </c>
      <c r="AB54" s="7">
        <f t="shared" si="4"/>
        <v>0</v>
      </c>
      <c r="AC54" s="14">
        <f t="shared" si="4"/>
        <v>29.606098266172921</v>
      </c>
    </row>
    <row r="55" spans="1:29" x14ac:dyDescent="0.25">
      <c r="A55" s="7" t="s">
        <v>79</v>
      </c>
      <c r="B55" s="7" t="s">
        <v>83</v>
      </c>
      <c r="C55" s="1">
        <v>8084.7</v>
      </c>
      <c r="D55" s="7">
        <v>71219839.100000009</v>
      </c>
      <c r="E55" s="32">
        <v>-4493303.4902230846</v>
      </c>
      <c r="F55" s="7">
        <v>66726535.609776922</v>
      </c>
      <c r="G55" s="7">
        <v>3405440.233561907</v>
      </c>
      <c r="H55" s="7">
        <v>402164.83</v>
      </c>
      <c r="I55" s="7">
        <v>62918930.546215013</v>
      </c>
      <c r="J55" s="7">
        <v>0</v>
      </c>
      <c r="K55" s="14">
        <v>8253.4337216936838</v>
      </c>
      <c r="L55" s="1">
        <v>8444.4</v>
      </c>
      <c r="M55" s="7">
        <v>74634032.290000007</v>
      </c>
      <c r="N55" s="32">
        <v>-4689271.5495241545</v>
      </c>
      <c r="O55" s="7">
        <f t="shared" si="1"/>
        <v>69944760.740475848</v>
      </c>
      <c r="P55" s="7">
        <v>3523585.125984</v>
      </c>
      <c r="Q55" s="7">
        <v>384513.81</v>
      </c>
      <c r="R55" s="7">
        <f t="shared" si="2"/>
        <v>66036661.804491848</v>
      </c>
      <c r="S55" s="7">
        <v>0</v>
      </c>
      <c r="T55" s="14">
        <f t="shared" si="3"/>
        <v>8282.9757875604955</v>
      </c>
      <c r="U55" s="1">
        <f t="shared" si="5"/>
        <v>359.69999999999982</v>
      </c>
      <c r="V55" s="7">
        <f t="shared" si="5"/>
        <v>3414193.1899999976</v>
      </c>
      <c r="W55" s="7">
        <f t="shared" si="5"/>
        <v>-195968.05930106994</v>
      </c>
      <c r="X55" s="7">
        <f t="shared" si="4"/>
        <v>3218225.1306989267</v>
      </c>
      <c r="Y55" s="7">
        <f t="shared" si="4"/>
        <v>118144.89242209308</v>
      </c>
      <c r="Z55" s="7">
        <f t="shared" si="4"/>
        <v>-17651.020000000019</v>
      </c>
      <c r="AA55" s="7">
        <f t="shared" si="4"/>
        <v>3117731.2582768351</v>
      </c>
      <c r="AB55" s="7">
        <f t="shared" si="4"/>
        <v>0</v>
      </c>
      <c r="AC55" s="14">
        <f t="shared" si="4"/>
        <v>29.542065866811754</v>
      </c>
    </row>
    <row r="56" spans="1:29" x14ac:dyDescent="0.25">
      <c r="A56" s="7" t="s">
        <v>79</v>
      </c>
      <c r="B56" s="7" t="s">
        <v>84</v>
      </c>
      <c r="C56" s="1">
        <v>30070.5</v>
      </c>
      <c r="D56" s="7">
        <v>275153265.53000003</v>
      </c>
      <c r="E56" s="32">
        <v>-17359588.900731284</v>
      </c>
      <c r="F56" s="7">
        <v>257793676.62926874</v>
      </c>
      <c r="G56" s="7">
        <v>62706937.650495067</v>
      </c>
      <c r="H56" s="7">
        <v>6799470.75</v>
      </c>
      <c r="I56" s="7">
        <v>188287268.22877365</v>
      </c>
      <c r="J56" s="7">
        <v>0</v>
      </c>
      <c r="K56" s="14">
        <v>8572.976060566627</v>
      </c>
      <c r="L56" s="1">
        <v>29699.3</v>
      </c>
      <c r="M56" s="7">
        <v>272731965.63999999</v>
      </c>
      <c r="N56" s="32">
        <v>-17135805.314016368</v>
      </c>
      <c r="O56" s="7">
        <f t="shared" si="1"/>
        <v>255596160.32598361</v>
      </c>
      <c r="P56" s="7">
        <v>62110392.478209004</v>
      </c>
      <c r="Q56" s="7">
        <v>7304398.5099999998</v>
      </c>
      <c r="R56" s="7">
        <f t="shared" si="2"/>
        <v>186181369.33777463</v>
      </c>
      <c r="S56" s="7">
        <v>0</v>
      </c>
      <c r="T56" s="14">
        <f t="shared" si="3"/>
        <v>8606.1341622861019</v>
      </c>
      <c r="U56" s="1">
        <f t="shared" si="5"/>
        <v>-371.20000000000073</v>
      </c>
      <c r="V56" s="7">
        <f t="shared" si="5"/>
        <v>-2421299.8900000453</v>
      </c>
      <c r="W56" s="7">
        <f t="shared" si="5"/>
        <v>223783.58671491593</v>
      </c>
      <c r="X56" s="7">
        <f t="shared" si="4"/>
        <v>-2197516.3032851219</v>
      </c>
      <c r="Y56" s="7">
        <f t="shared" si="4"/>
        <v>-596545.17228606343</v>
      </c>
      <c r="Z56" s="7">
        <f t="shared" si="4"/>
        <v>504927.75999999978</v>
      </c>
      <c r="AA56" s="7">
        <f t="shared" si="4"/>
        <v>-2105898.8909990191</v>
      </c>
      <c r="AB56" s="7">
        <f t="shared" si="4"/>
        <v>0</v>
      </c>
      <c r="AC56" s="14">
        <f t="shared" si="4"/>
        <v>33.158101719474871</v>
      </c>
    </row>
    <row r="57" spans="1:29" x14ac:dyDescent="0.25">
      <c r="A57" s="7" t="s">
        <v>79</v>
      </c>
      <c r="B57" s="7" t="s">
        <v>85</v>
      </c>
      <c r="C57" s="1">
        <v>5249.9</v>
      </c>
      <c r="D57" s="7">
        <v>46247366.581</v>
      </c>
      <c r="E57" s="32">
        <v>-2917774.8264813717</v>
      </c>
      <c r="F57" s="7">
        <v>43329591.754518628</v>
      </c>
      <c r="G57" s="7">
        <v>11468754.273936063</v>
      </c>
      <c r="H57" s="7">
        <v>1414511.86</v>
      </c>
      <c r="I57" s="7">
        <v>30446325.620582566</v>
      </c>
      <c r="J57" s="7">
        <v>0</v>
      </c>
      <c r="K57" s="14">
        <v>8253.4127801517425</v>
      </c>
      <c r="L57" s="1">
        <v>5197.2</v>
      </c>
      <c r="M57" s="7">
        <v>45934620.649999999</v>
      </c>
      <c r="N57" s="32">
        <v>-2886081.6325086933</v>
      </c>
      <c r="O57" s="7">
        <f t="shared" si="1"/>
        <v>43048539.017491303</v>
      </c>
      <c r="P57" s="7">
        <v>11275536.879000001</v>
      </c>
      <c r="Q57" s="7">
        <v>1343287.14</v>
      </c>
      <c r="R57" s="7">
        <f t="shared" si="2"/>
        <v>30429714.998491302</v>
      </c>
      <c r="S57" s="7">
        <v>0</v>
      </c>
      <c r="T57" s="14">
        <f t="shared" si="3"/>
        <v>8283.0252862101333</v>
      </c>
      <c r="U57" s="1">
        <f t="shared" si="5"/>
        <v>-52.699999999999818</v>
      </c>
      <c r="V57" s="7">
        <f t="shared" si="5"/>
        <v>-312745.93100000173</v>
      </c>
      <c r="W57" s="7">
        <f t="shared" si="5"/>
        <v>31693.193972678389</v>
      </c>
      <c r="X57" s="7">
        <f t="shared" si="4"/>
        <v>-281052.73702732474</v>
      </c>
      <c r="Y57" s="7">
        <f t="shared" si="4"/>
        <v>-193217.3949360624</v>
      </c>
      <c r="Z57" s="7">
        <f t="shared" si="4"/>
        <v>-71224.720000000205</v>
      </c>
      <c r="AA57" s="7">
        <f t="shared" si="4"/>
        <v>-16610.622091263533</v>
      </c>
      <c r="AB57" s="7">
        <f t="shared" si="4"/>
        <v>0</v>
      </c>
      <c r="AC57" s="14">
        <f t="shared" si="4"/>
        <v>29.612506058390863</v>
      </c>
    </row>
    <row r="58" spans="1:29" x14ac:dyDescent="0.25">
      <c r="A58" s="7" t="s">
        <v>79</v>
      </c>
      <c r="B58" s="7" t="s">
        <v>86</v>
      </c>
      <c r="C58" s="1">
        <v>1483.5</v>
      </c>
      <c r="D58" s="7">
        <v>13988301.110000001</v>
      </c>
      <c r="E58" s="32">
        <v>-882530.52792777854</v>
      </c>
      <c r="F58" s="7">
        <v>13105770.582072223</v>
      </c>
      <c r="G58" s="7">
        <v>3023427.6560142152</v>
      </c>
      <c r="H58" s="7">
        <v>385764.9</v>
      </c>
      <c r="I58" s="7">
        <v>9696578.026058007</v>
      </c>
      <c r="J58" s="7">
        <v>0</v>
      </c>
      <c r="K58" s="14">
        <v>8834.3583296745692</v>
      </c>
      <c r="L58" s="1">
        <v>1425.5</v>
      </c>
      <c r="M58" s="7">
        <v>13499337.66</v>
      </c>
      <c r="N58" s="32">
        <v>-848166.15268072067</v>
      </c>
      <c r="O58" s="7">
        <f t="shared" si="1"/>
        <v>12651171.507319279</v>
      </c>
      <c r="P58" s="7">
        <v>3024007.724928</v>
      </c>
      <c r="Q58" s="7">
        <v>323982.49</v>
      </c>
      <c r="R58" s="7">
        <f t="shared" si="2"/>
        <v>9303181.2923912797</v>
      </c>
      <c r="S58" s="7">
        <v>0</v>
      </c>
      <c r="T58" s="14">
        <f t="shared" si="3"/>
        <v>8874.9010924723116</v>
      </c>
      <c r="U58" s="1">
        <f t="shared" si="5"/>
        <v>-58</v>
      </c>
      <c r="V58" s="7">
        <f t="shared" si="5"/>
        <v>-488963.45000000112</v>
      </c>
      <c r="W58" s="7">
        <f t="shared" si="5"/>
        <v>34364.375247057877</v>
      </c>
      <c r="X58" s="7">
        <f t="shared" si="4"/>
        <v>-454599.07475294359</v>
      </c>
      <c r="Y58" s="7">
        <f t="shared" si="4"/>
        <v>580.06891378480941</v>
      </c>
      <c r="Z58" s="7">
        <f t="shared" si="4"/>
        <v>-61782.410000000033</v>
      </c>
      <c r="AA58" s="7">
        <f t="shared" si="4"/>
        <v>-393396.73366672732</v>
      </c>
      <c r="AB58" s="7">
        <f t="shared" si="4"/>
        <v>0</v>
      </c>
      <c r="AC58" s="14">
        <f t="shared" si="4"/>
        <v>40.542762797742398</v>
      </c>
    </row>
    <row r="59" spans="1:29" x14ac:dyDescent="0.25">
      <c r="A59" s="7" t="s">
        <v>79</v>
      </c>
      <c r="B59" s="7" t="s">
        <v>87</v>
      </c>
      <c r="C59" s="1">
        <v>26245.8</v>
      </c>
      <c r="D59" s="7">
        <v>230952843.91999999</v>
      </c>
      <c r="E59" s="32">
        <v>-14570957.092525683</v>
      </c>
      <c r="F59" s="7">
        <v>216381886.8274743</v>
      </c>
      <c r="G59" s="7">
        <v>49849127.995217256</v>
      </c>
      <c r="H59" s="7">
        <v>5685446.9500000002</v>
      </c>
      <c r="I59" s="7">
        <v>160847311.88225704</v>
      </c>
      <c r="J59" s="7">
        <v>0</v>
      </c>
      <c r="K59" s="14">
        <v>8244.438608366836</v>
      </c>
      <c r="L59" s="1">
        <v>25965.9</v>
      </c>
      <c r="M59" s="7">
        <v>229226300.44</v>
      </c>
      <c r="N59" s="32">
        <v>-14402335.450391999</v>
      </c>
      <c r="O59" s="7">
        <f t="shared" si="1"/>
        <v>214823964.98960799</v>
      </c>
      <c r="P59" s="7">
        <v>50784408.228936002</v>
      </c>
      <c r="Q59" s="7">
        <v>5588442.04</v>
      </c>
      <c r="R59" s="7">
        <f t="shared" si="2"/>
        <v>158451114.72067198</v>
      </c>
      <c r="S59" s="7">
        <v>0</v>
      </c>
      <c r="T59" s="14">
        <f t="shared" si="3"/>
        <v>8273.3109574329392</v>
      </c>
      <c r="U59" s="1">
        <f t="shared" si="5"/>
        <v>-279.89999999999782</v>
      </c>
      <c r="V59" s="7">
        <f t="shared" si="5"/>
        <v>-1726543.4799999893</v>
      </c>
      <c r="W59" s="7">
        <f t="shared" si="5"/>
        <v>168621.64213368483</v>
      </c>
      <c r="X59" s="7">
        <f t="shared" si="4"/>
        <v>-1557921.8378663063</v>
      </c>
      <c r="Y59" s="7">
        <f t="shared" si="4"/>
        <v>935280.23371874541</v>
      </c>
      <c r="Z59" s="7">
        <f t="shared" si="4"/>
        <v>-97004.910000000149</v>
      </c>
      <c r="AA59" s="7">
        <f t="shared" si="4"/>
        <v>-2396197.1615850627</v>
      </c>
      <c r="AB59" s="7">
        <f t="shared" si="4"/>
        <v>0</v>
      </c>
      <c r="AC59" s="14">
        <f t="shared" si="4"/>
        <v>28.872349066103197</v>
      </c>
    </row>
    <row r="60" spans="1:29" x14ac:dyDescent="0.25">
      <c r="A60" s="7" t="s">
        <v>79</v>
      </c>
      <c r="B60" s="7" t="s">
        <v>88</v>
      </c>
      <c r="C60" s="1">
        <v>1103.9000000000001</v>
      </c>
      <c r="D60" s="7">
        <v>10696805.65</v>
      </c>
      <c r="E60" s="32">
        <v>-674868.05318243138</v>
      </c>
      <c r="F60" s="7">
        <v>10021937.59681757</v>
      </c>
      <c r="G60" s="7">
        <v>986883.89242235303</v>
      </c>
      <c r="H60" s="7">
        <v>82906.179999999993</v>
      </c>
      <c r="I60" s="7">
        <v>8952147.5243952163</v>
      </c>
      <c r="J60" s="7">
        <v>0</v>
      </c>
      <c r="K60" s="14">
        <v>9078.6643688899076</v>
      </c>
      <c r="L60" s="1">
        <v>1094.9000000000001</v>
      </c>
      <c r="M60" s="7">
        <v>10703929.34</v>
      </c>
      <c r="N60" s="32">
        <v>-672530.07484769332</v>
      </c>
      <c r="O60" s="7">
        <f t="shared" si="1"/>
        <v>10031399.265152307</v>
      </c>
      <c r="P60" s="7">
        <v>1017461.628</v>
      </c>
      <c r="Q60" s="7">
        <v>120478.95</v>
      </c>
      <c r="R60" s="7">
        <f t="shared" si="2"/>
        <v>8893458.6871523075</v>
      </c>
      <c r="S60" s="7">
        <v>0</v>
      </c>
      <c r="T60" s="14">
        <f t="shared" si="3"/>
        <v>9161.9319254290858</v>
      </c>
      <c r="U60" s="1">
        <f t="shared" si="5"/>
        <v>-9</v>
      </c>
      <c r="V60" s="7">
        <f t="shared" si="5"/>
        <v>7123.6899999994785</v>
      </c>
      <c r="W60" s="7">
        <f t="shared" si="5"/>
        <v>2337.978334738058</v>
      </c>
      <c r="X60" s="7">
        <f t="shared" si="4"/>
        <v>9461.6683347374201</v>
      </c>
      <c r="Y60" s="7">
        <f t="shared" si="4"/>
        <v>30577.735577646992</v>
      </c>
      <c r="Z60" s="7">
        <f t="shared" si="4"/>
        <v>37572.770000000004</v>
      </c>
      <c r="AA60" s="7">
        <f t="shared" si="4"/>
        <v>-58688.837242908776</v>
      </c>
      <c r="AB60" s="7">
        <f t="shared" si="4"/>
        <v>0</v>
      </c>
      <c r="AC60" s="14">
        <f t="shared" si="4"/>
        <v>83.267556539178258</v>
      </c>
    </row>
    <row r="61" spans="1:29" x14ac:dyDescent="0.25">
      <c r="A61" s="7" t="s">
        <v>79</v>
      </c>
      <c r="B61" s="7" t="s">
        <v>89</v>
      </c>
      <c r="C61" s="1">
        <v>588.5</v>
      </c>
      <c r="D61" s="7">
        <v>5972296.6899999995</v>
      </c>
      <c r="E61" s="32">
        <v>-376795.87458973587</v>
      </c>
      <c r="F61" s="7">
        <v>5595500.8154102638</v>
      </c>
      <c r="G61" s="7">
        <v>1075599.8640865269</v>
      </c>
      <c r="H61" s="7">
        <v>304029.90000000002</v>
      </c>
      <c r="I61" s="7">
        <v>4215871.0513237361</v>
      </c>
      <c r="J61" s="7">
        <v>0</v>
      </c>
      <c r="K61" s="14">
        <v>9508.072753458393</v>
      </c>
      <c r="L61" s="1">
        <v>639.79999999999995</v>
      </c>
      <c r="M61" s="7">
        <v>6487978.7000000002</v>
      </c>
      <c r="N61" s="32">
        <v>-407641.03182329488</v>
      </c>
      <c r="O61" s="7">
        <f t="shared" si="1"/>
        <v>6080337.668176705</v>
      </c>
      <c r="P61" s="7">
        <v>1102057.45627</v>
      </c>
      <c r="Q61" s="7">
        <v>119334.84</v>
      </c>
      <c r="R61" s="7">
        <f t="shared" si="2"/>
        <v>4858945.3719067052</v>
      </c>
      <c r="S61" s="7">
        <v>0</v>
      </c>
      <c r="T61" s="14">
        <f t="shared" si="3"/>
        <v>9503.497449479064</v>
      </c>
      <c r="U61" s="1">
        <f t="shared" si="5"/>
        <v>51.299999999999955</v>
      </c>
      <c r="V61" s="7">
        <f t="shared" si="5"/>
        <v>515682.01000000071</v>
      </c>
      <c r="W61" s="7">
        <f t="shared" si="5"/>
        <v>-30845.157233559003</v>
      </c>
      <c r="X61" s="7">
        <f t="shared" si="4"/>
        <v>484836.85276644118</v>
      </c>
      <c r="Y61" s="7">
        <f t="shared" si="4"/>
        <v>26457.592183473054</v>
      </c>
      <c r="Z61" s="7">
        <f t="shared" si="4"/>
        <v>-184695.06000000003</v>
      </c>
      <c r="AA61" s="7">
        <f t="shared" si="4"/>
        <v>643074.32058296911</v>
      </c>
      <c r="AB61" s="7">
        <f t="shared" si="4"/>
        <v>0</v>
      </c>
      <c r="AC61" s="14">
        <f t="shared" si="4"/>
        <v>-4.5753039793289645</v>
      </c>
    </row>
    <row r="62" spans="1:29" x14ac:dyDescent="0.25">
      <c r="A62" s="7" t="s">
        <v>79</v>
      </c>
      <c r="B62" s="7" t="s">
        <v>90</v>
      </c>
      <c r="C62" s="1">
        <v>244.6</v>
      </c>
      <c r="D62" s="7">
        <v>3458688.04</v>
      </c>
      <c r="E62" s="32">
        <v>-218210.75753771025</v>
      </c>
      <c r="F62" s="7">
        <v>3240477.2824622896</v>
      </c>
      <c r="G62" s="7">
        <v>317645.70364354836</v>
      </c>
      <c r="H62" s="7">
        <v>55488.28</v>
      </c>
      <c r="I62" s="7">
        <v>2867343.2988187415</v>
      </c>
      <c r="J62" s="7">
        <v>0</v>
      </c>
      <c r="K62" s="14">
        <v>13248.067385373221</v>
      </c>
      <c r="L62" s="1">
        <v>250.8</v>
      </c>
      <c r="M62" s="7">
        <v>3462576.82</v>
      </c>
      <c r="N62" s="32">
        <v>-217554.41146442469</v>
      </c>
      <c r="O62" s="7">
        <f t="shared" si="1"/>
        <v>3245022.408535575</v>
      </c>
      <c r="P62" s="7">
        <v>310986.20343599998</v>
      </c>
      <c r="Q62" s="7">
        <v>15980.23</v>
      </c>
      <c r="R62" s="7">
        <f t="shared" si="2"/>
        <v>2918055.9750995752</v>
      </c>
      <c r="S62" s="7">
        <v>0</v>
      </c>
      <c r="T62" s="14">
        <f t="shared" si="3"/>
        <v>12938.68583945604</v>
      </c>
      <c r="U62" s="1">
        <f t="shared" si="5"/>
        <v>6.2000000000000171</v>
      </c>
      <c r="V62" s="7">
        <f t="shared" si="5"/>
        <v>3888.7799999997951</v>
      </c>
      <c r="W62" s="7">
        <f t="shared" si="5"/>
        <v>656.34607328556012</v>
      </c>
      <c r="X62" s="7">
        <f t="shared" si="4"/>
        <v>4545.1260732854716</v>
      </c>
      <c r="Y62" s="7">
        <f t="shared" si="4"/>
        <v>-6659.500207548379</v>
      </c>
      <c r="Z62" s="7">
        <f t="shared" si="4"/>
        <v>-39508.050000000003</v>
      </c>
      <c r="AA62" s="7">
        <f t="shared" si="4"/>
        <v>50712.676280833781</v>
      </c>
      <c r="AB62" s="7">
        <f t="shared" si="4"/>
        <v>0</v>
      </c>
      <c r="AC62" s="14">
        <f t="shared" si="4"/>
        <v>-309.38154591718012</v>
      </c>
    </row>
    <row r="63" spans="1:29" x14ac:dyDescent="0.25">
      <c r="A63" s="7" t="s">
        <v>79</v>
      </c>
      <c r="B63" s="7" t="s">
        <v>91</v>
      </c>
      <c r="C63" s="1">
        <v>6834</v>
      </c>
      <c r="D63" s="7">
        <v>60344840.949999996</v>
      </c>
      <c r="E63" s="32">
        <v>-3807193.1625241744</v>
      </c>
      <c r="F63" s="7">
        <v>56537647.787475824</v>
      </c>
      <c r="G63" s="7">
        <v>13948086.452128222</v>
      </c>
      <c r="H63" s="7">
        <v>1588706.62</v>
      </c>
      <c r="I63" s="7">
        <v>41000854.715347603</v>
      </c>
      <c r="J63" s="7">
        <v>0</v>
      </c>
      <c r="K63" s="14">
        <v>8272.9949937775564</v>
      </c>
      <c r="L63" s="1">
        <v>6593.5</v>
      </c>
      <c r="M63" s="7">
        <v>58390141.149999999</v>
      </c>
      <c r="N63" s="32">
        <v>-3668664.539033371</v>
      </c>
      <c r="O63" s="7">
        <f t="shared" si="1"/>
        <v>54721476.61096663</v>
      </c>
      <c r="P63" s="7">
        <v>14096801.327808</v>
      </c>
      <c r="Q63" s="7">
        <v>1523309.07</v>
      </c>
      <c r="R63" s="7">
        <f t="shared" si="2"/>
        <v>39101366.21315863</v>
      </c>
      <c r="S63" s="7">
        <v>0</v>
      </c>
      <c r="T63" s="14">
        <f t="shared" si="3"/>
        <v>8299.3063791562345</v>
      </c>
      <c r="U63" s="1">
        <f t="shared" si="5"/>
        <v>-240.5</v>
      </c>
      <c r="V63" s="7">
        <f t="shared" si="5"/>
        <v>-1954699.799999997</v>
      </c>
      <c r="W63" s="7">
        <f t="shared" si="5"/>
        <v>138528.62349080341</v>
      </c>
      <c r="X63" s="7">
        <f t="shared" si="4"/>
        <v>-1816171.1765091941</v>
      </c>
      <c r="Y63" s="7">
        <f t="shared" si="4"/>
        <v>148714.87567977794</v>
      </c>
      <c r="Z63" s="7">
        <f t="shared" si="4"/>
        <v>-65397.550000000047</v>
      </c>
      <c r="AA63" s="7">
        <f t="shared" si="4"/>
        <v>-1899488.5021889731</v>
      </c>
      <c r="AB63" s="7">
        <f t="shared" si="4"/>
        <v>0</v>
      </c>
      <c r="AC63" s="14">
        <f t="shared" si="4"/>
        <v>26.311385378678096</v>
      </c>
    </row>
    <row r="64" spans="1:29" x14ac:dyDescent="0.25">
      <c r="A64" s="7" t="s">
        <v>79</v>
      </c>
      <c r="B64" s="7" t="s">
        <v>92</v>
      </c>
      <c r="C64" s="1">
        <v>26008.2</v>
      </c>
      <c r="D64" s="7">
        <v>230410659.28999999</v>
      </c>
      <c r="E64" s="32">
        <v>-14536750.330461765</v>
      </c>
      <c r="F64" s="7">
        <v>215873908.95953822</v>
      </c>
      <c r="G64" s="7">
        <v>25812330.805243563</v>
      </c>
      <c r="H64" s="7">
        <v>2776319.11</v>
      </c>
      <c r="I64" s="7">
        <v>187285259.04429466</v>
      </c>
      <c r="J64" s="7">
        <v>0</v>
      </c>
      <c r="K64" s="14">
        <v>8300.2248890556912</v>
      </c>
      <c r="L64" s="1">
        <v>26662.7</v>
      </c>
      <c r="M64" s="7">
        <v>237182897.59</v>
      </c>
      <c r="N64" s="32">
        <v>-14902250.080510667</v>
      </c>
      <c r="O64" s="7">
        <f t="shared" si="1"/>
        <v>222280647.50948933</v>
      </c>
      <c r="P64" s="7">
        <v>26884128.756806999</v>
      </c>
      <c r="Q64" s="7">
        <v>2054604.31</v>
      </c>
      <c r="R64" s="7">
        <f t="shared" si="2"/>
        <v>193341914.44268233</v>
      </c>
      <c r="S64" s="7">
        <v>0</v>
      </c>
      <c r="T64" s="14">
        <f t="shared" si="3"/>
        <v>8336.7643753066768</v>
      </c>
      <c r="U64" s="1">
        <f t="shared" si="5"/>
        <v>654.5</v>
      </c>
      <c r="V64" s="7">
        <f t="shared" si="5"/>
        <v>6772238.3000000119</v>
      </c>
      <c r="W64" s="7">
        <f t="shared" si="5"/>
        <v>-365499.75004890189</v>
      </c>
      <c r="X64" s="7">
        <f t="shared" si="5"/>
        <v>6406738.5499511063</v>
      </c>
      <c r="Y64" s="7">
        <f t="shared" si="5"/>
        <v>1071797.9515634365</v>
      </c>
      <c r="Z64" s="7">
        <f t="shared" si="5"/>
        <v>-721714.79999999981</v>
      </c>
      <c r="AA64" s="7">
        <f t="shared" si="5"/>
        <v>6056655.3983876705</v>
      </c>
      <c r="AB64" s="7">
        <f t="shared" si="5"/>
        <v>0</v>
      </c>
      <c r="AC64" s="14">
        <f t="shared" si="5"/>
        <v>36.539486250985647</v>
      </c>
    </row>
    <row r="65" spans="1:29" x14ac:dyDescent="0.25">
      <c r="A65" s="7" t="s">
        <v>79</v>
      </c>
      <c r="B65" s="7" t="s">
        <v>93</v>
      </c>
      <c r="C65" s="1">
        <v>207.8</v>
      </c>
      <c r="D65" s="7">
        <v>3122438.74</v>
      </c>
      <c r="E65" s="32">
        <v>-196996.58221285942</v>
      </c>
      <c r="F65" s="7">
        <v>2925442.1577871409</v>
      </c>
      <c r="G65" s="7">
        <v>156398.96175750752</v>
      </c>
      <c r="H65" s="7">
        <v>12553.16</v>
      </c>
      <c r="I65" s="7">
        <v>2756490.0360296331</v>
      </c>
      <c r="J65" s="7">
        <v>0</v>
      </c>
      <c r="K65" s="14">
        <v>14078.162453258617</v>
      </c>
      <c r="L65" s="1">
        <v>213</v>
      </c>
      <c r="M65" s="7">
        <v>3182906.23</v>
      </c>
      <c r="N65" s="32">
        <v>-199982.65095938023</v>
      </c>
      <c r="O65" s="7">
        <f t="shared" si="1"/>
        <v>2982923.5790406195</v>
      </c>
      <c r="P65" s="7">
        <v>170474.193</v>
      </c>
      <c r="Q65" s="7">
        <v>13577.56</v>
      </c>
      <c r="R65" s="7">
        <f t="shared" si="2"/>
        <v>2798871.8260406195</v>
      </c>
      <c r="S65" s="7">
        <v>0</v>
      </c>
      <c r="T65" s="14">
        <f t="shared" si="3"/>
        <v>14004.336051833894</v>
      </c>
      <c r="U65" s="1">
        <f t="shared" ref="U65:AC93" si="6">L65-C65</f>
        <v>5.1999999999999886</v>
      </c>
      <c r="V65" s="7">
        <f t="shared" si="6"/>
        <v>60467.489999999758</v>
      </c>
      <c r="W65" s="7">
        <f t="shared" si="6"/>
        <v>-2986.0687465208175</v>
      </c>
      <c r="X65" s="7">
        <f t="shared" si="6"/>
        <v>57481.42125347862</v>
      </c>
      <c r="Y65" s="7">
        <f t="shared" si="6"/>
        <v>14075.231242492475</v>
      </c>
      <c r="Z65" s="7">
        <f t="shared" si="6"/>
        <v>1024.3999999999996</v>
      </c>
      <c r="AA65" s="7">
        <f t="shared" si="6"/>
        <v>42381.790010986384</v>
      </c>
      <c r="AB65" s="7">
        <f t="shared" si="6"/>
        <v>0</v>
      </c>
      <c r="AC65" s="14">
        <f t="shared" si="6"/>
        <v>-73.826401424723372</v>
      </c>
    </row>
    <row r="66" spans="1:29" x14ac:dyDescent="0.25">
      <c r="A66" s="7" t="s">
        <v>79</v>
      </c>
      <c r="B66" s="7" t="s">
        <v>94</v>
      </c>
      <c r="C66" s="1">
        <v>290</v>
      </c>
      <c r="D66" s="7">
        <v>3708525.1500000004</v>
      </c>
      <c r="E66" s="32">
        <v>-233973.13460197198</v>
      </c>
      <c r="F66" s="7">
        <v>3474552.0153980283</v>
      </c>
      <c r="G66" s="7">
        <v>534821.30657515326</v>
      </c>
      <c r="H66" s="7">
        <v>61044.42</v>
      </c>
      <c r="I66" s="7">
        <v>2878686.2888228754</v>
      </c>
      <c r="J66" s="7">
        <v>0</v>
      </c>
      <c r="K66" s="14">
        <v>11981.213846200098</v>
      </c>
      <c r="L66" s="1">
        <v>283.2</v>
      </c>
      <c r="M66" s="7">
        <v>3638983.05</v>
      </c>
      <c r="N66" s="32">
        <v>-228638.05106041435</v>
      </c>
      <c r="O66" s="7">
        <f t="shared" si="1"/>
        <v>3410344.9989395854</v>
      </c>
      <c r="P66" s="7">
        <v>570403.66899999999</v>
      </c>
      <c r="Q66" s="7">
        <v>64733.51</v>
      </c>
      <c r="R66" s="7">
        <f t="shared" si="2"/>
        <v>2775207.8199395854</v>
      </c>
      <c r="S66" s="7">
        <v>0</v>
      </c>
      <c r="T66" s="14">
        <f t="shared" si="3"/>
        <v>12042.178668571984</v>
      </c>
      <c r="U66" s="1">
        <f t="shared" si="6"/>
        <v>-6.8000000000000114</v>
      </c>
      <c r="V66" s="7">
        <f t="shared" si="6"/>
        <v>-69542.100000000559</v>
      </c>
      <c r="W66" s="7">
        <f t="shared" si="6"/>
        <v>5335.0835415576294</v>
      </c>
      <c r="X66" s="7">
        <f t="shared" si="6"/>
        <v>-64207.0164584429</v>
      </c>
      <c r="Y66" s="7">
        <f t="shared" si="6"/>
        <v>35582.362424846739</v>
      </c>
      <c r="Z66" s="7">
        <f t="shared" si="6"/>
        <v>3689.0900000000038</v>
      </c>
      <c r="AA66" s="7">
        <f t="shared" si="6"/>
        <v>-103478.46888328996</v>
      </c>
      <c r="AB66" s="7">
        <f t="shared" si="6"/>
        <v>0</v>
      </c>
      <c r="AC66" s="14">
        <f t="shared" si="6"/>
        <v>60.96482237188502</v>
      </c>
    </row>
    <row r="67" spans="1:29" x14ac:dyDescent="0.25">
      <c r="A67" s="7" t="s">
        <v>95</v>
      </c>
      <c r="B67" s="7" t="s">
        <v>96</v>
      </c>
      <c r="C67" s="1">
        <v>3674.6</v>
      </c>
      <c r="D67" s="7">
        <v>32370249.574000001</v>
      </c>
      <c r="E67" s="32">
        <v>-2042258.9720544103</v>
      </c>
      <c r="F67" s="7">
        <v>30327990.60194559</v>
      </c>
      <c r="G67" s="7">
        <v>7010514.586897078</v>
      </c>
      <c r="H67" s="7">
        <v>1066566.05</v>
      </c>
      <c r="I67" s="7">
        <v>22250909.965048511</v>
      </c>
      <c r="J67" s="7">
        <v>0</v>
      </c>
      <c r="K67" s="14">
        <v>8253.4127801517425</v>
      </c>
      <c r="L67" s="1">
        <v>3681</v>
      </c>
      <c r="M67" s="7">
        <v>32601634.280000001</v>
      </c>
      <c r="N67" s="32">
        <v>-2048367.3654823962</v>
      </c>
      <c r="O67" s="7">
        <f t="shared" si="1"/>
        <v>30553266.914517604</v>
      </c>
      <c r="P67" s="7">
        <v>7287222.2129999995</v>
      </c>
      <c r="Q67" s="7">
        <v>1051968.3999999999</v>
      </c>
      <c r="R67" s="7">
        <f t="shared" si="2"/>
        <v>22214076.301517606</v>
      </c>
      <c r="S67" s="7">
        <v>0</v>
      </c>
      <c r="T67" s="14">
        <f t="shared" si="3"/>
        <v>8300.262677130564</v>
      </c>
      <c r="U67" s="1">
        <f t="shared" si="6"/>
        <v>6.4000000000000909</v>
      </c>
      <c r="V67" s="7">
        <f t="shared" si="6"/>
        <v>231384.70600000024</v>
      </c>
      <c r="W67" s="7">
        <f t="shared" si="6"/>
        <v>-6108.3934279859532</v>
      </c>
      <c r="X67" s="7">
        <f t="shared" si="6"/>
        <v>225276.31257201359</v>
      </c>
      <c r="Y67" s="7">
        <f t="shared" si="6"/>
        <v>276707.62610292155</v>
      </c>
      <c r="Z67" s="7">
        <f t="shared" si="6"/>
        <v>-14597.65000000014</v>
      </c>
      <c r="AA67" s="7">
        <f t="shared" si="6"/>
        <v>-36833.6635309048</v>
      </c>
      <c r="AB67" s="7">
        <f t="shared" si="6"/>
        <v>0</v>
      </c>
      <c r="AC67" s="14">
        <f t="shared" si="6"/>
        <v>46.849896978821562</v>
      </c>
    </row>
    <row r="68" spans="1:29" x14ac:dyDescent="0.25">
      <c r="A68" s="7" t="s">
        <v>95</v>
      </c>
      <c r="B68" s="7" t="s">
        <v>97</v>
      </c>
      <c r="C68" s="1">
        <v>1385</v>
      </c>
      <c r="D68" s="7">
        <v>12742650.449999999</v>
      </c>
      <c r="E68" s="32">
        <v>-803941.66099257232</v>
      </c>
      <c r="F68" s="7">
        <v>11938708.789007427</v>
      </c>
      <c r="G68" s="7">
        <v>2267680.314345587</v>
      </c>
      <c r="H68" s="7">
        <v>419200.25</v>
      </c>
      <c r="I68" s="7">
        <v>9251828.2246618401</v>
      </c>
      <c r="J68" s="7">
        <v>0</v>
      </c>
      <c r="K68" s="14">
        <v>8620.0063458537388</v>
      </c>
      <c r="L68" s="1">
        <v>1366.5</v>
      </c>
      <c r="M68" s="7">
        <v>12580360.08</v>
      </c>
      <c r="N68" s="32">
        <v>-790426.60292947455</v>
      </c>
      <c r="O68" s="7">
        <f t="shared" si="1"/>
        <v>11789933.477070525</v>
      </c>
      <c r="P68" s="7">
        <v>2395695.7637859997</v>
      </c>
      <c r="Q68" s="7">
        <v>378332.85</v>
      </c>
      <c r="R68" s="7">
        <f t="shared" si="2"/>
        <v>9015904.8632845264</v>
      </c>
      <c r="S68" s="7">
        <v>0</v>
      </c>
      <c r="T68" s="14">
        <f t="shared" si="3"/>
        <v>8627.8327677062025</v>
      </c>
      <c r="U68" s="1">
        <f t="shared" si="6"/>
        <v>-18.5</v>
      </c>
      <c r="V68" s="7">
        <f t="shared" si="6"/>
        <v>-162290.36999999918</v>
      </c>
      <c r="W68" s="7">
        <f t="shared" si="6"/>
        <v>13515.058063097764</v>
      </c>
      <c r="X68" s="7">
        <f t="shared" si="6"/>
        <v>-148775.31193690188</v>
      </c>
      <c r="Y68" s="7">
        <f t="shared" si="6"/>
        <v>128015.44944041269</v>
      </c>
      <c r="Z68" s="7">
        <f t="shared" si="6"/>
        <v>-40867.400000000023</v>
      </c>
      <c r="AA68" s="7">
        <f t="shared" si="6"/>
        <v>-235923.36137731373</v>
      </c>
      <c r="AB68" s="7">
        <f t="shared" si="6"/>
        <v>0</v>
      </c>
      <c r="AC68" s="14">
        <f t="shared" si="6"/>
        <v>7.8264218524636817</v>
      </c>
    </row>
    <row r="69" spans="1:29" x14ac:dyDescent="0.25">
      <c r="A69" s="7" t="s">
        <v>95</v>
      </c>
      <c r="B69" s="7" t="s">
        <v>98</v>
      </c>
      <c r="C69" s="1">
        <v>208.6</v>
      </c>
      <c r="D69" s="7">
        <v>3070895.9499999997</v>
      </c>
      <c r="E69" s="32">
        <v>-193744.71586312432</v>
      </c>
      <c r="F69" s="7">
        <v>2877151.2341368753</v>
      </c>
      <c r="G69" s="7">
        <v>1387672.8053665352</v>
      </c>
      <c r="H69" s="7">
        <v>234209.59</v>
      </c>
      <c r="I69" s="7">
        <v>1255268.83877034</v>
      </c>
      <c r="J69" s="7">
        <v>0</v>
      </c>
      <c r="K69" s="14">
        <v>13792.671304587129</v>
      </c>
      <c r="L69" s="1">
        <v>220</v>
      </c>
      <c r="M69" s="7">
        <v>3163611.71</v>
      </c>
      <c r="N69" s="32">
        <v>-198770.37231220541</v>
      </c>
      <c r="O69" s="7">
        <f t="shared" ref="O69:O132" si="7">M69+N69</f>
        <v>2964841.3376877946</v>
      </c>
      <c r="P69" s="7">
        <v>1454576.6368080003</v>
      </c>
      <c r="Q69" s="7">
        <v>226298.14</v>
      </c>
      <c r="R69" s="7">
        <f t="shared" ref="R69:R132" si="8">O69-P69-Q69</f>
        <v>1283966.5608797944</v>
      </c>
      <c r="S69" s="7">
        <v>0</v>
      </c>
      <c r="T69" s="14">
        <f t="shared" ref="T69:T132" si="9">(O69-S69)/L69</f>
        <v>13476.551534944521</v>
      </c>
      <c r="U69" s="1">
        <f t="shared" si="6"/>
        <v>11.400000000000006</v>
      </c>
      <c r="V69" s="7">
        <f t="shared" si="6"/>
        <v>92715.760000000242</v>
      </c>
      <c r="W69" s="7">
        <f t="shared" si="6"/>
        <v>-5025.6564490810852</v>
      </c>
      <c r="X69" s="7">
        <f t="shared" si="6"/>
        <v>87690.103550919332</v>
      </c>
      <c r="Y69" s="7">
        <f t="shared" si="6"/>
        <v>66903.831441465067</v>
      </c>
      <c r="Z69" s="7">
        <f t="shared" si="6"/>
        <v>-7911.4499999999825</v>
      </c>
      <c r="AA69" s="7">
        <f t="shared" si="6"/>
        <v>28697.722109454451</v>
      </c>
      <c r="AB69" s="7">
        <f t="shared" si="6"/>
        <v>0</v>
      </c>
      <c r="AC69" s="14">
        <f t="shared" si="6"/>
        <v>-316.11976964260793</v>
      </c>
    </row>
    <row r="70" spans="1:29" x14ac:dyDescent="0.25">
      <c r="A70" s="7" t="s">
        <v>99</v>
      </c>
      <c r="B70" s="7" t="s">
        <v>100</v>
      </c>
      <c r="C70" s="1">
        <v>6281.8</v>
      </c>
      <c r="D70" s="7">
        <v>60214242.620000005</v>
      </c>
      <c r="E70" s="32">
        <v>-3798953.6334909466</v>
      </c>
      <c r="F70" s="7">
        <v>56415288.986509055</v>
      </c>
      <c r="G70" s="7">
        <v>26697369.113303974</v>
      </c>
      <c r="H70" s="7">
        <v>1577063.07</v>
      </c>
      <c r="I70" s="7">
        <v>28140856.80320508</v>
      </c>
      <c r="J70" s="7">
        <v>0</v>
      </c>
      <c r="K70" s="14">
        <v>8980.752170796437</v>
      </c>
      <c r="L70" s="1">
        <v>6239.3</v>
      </c>
      <c r="M70" s="7">
        <v>59975103.560000002</v>
      </c>
      <c r="N70" s="32">
        <v>-3768248.05218725</v>
      </c>
      <c r="O70" s="7">
        <f t="shared" si="7"/>
        <v>56206855.507812753</v>
      </c>
      <c r="P70" s="7">
        <v>25145861.220890999</v>
      </c>
      <c r="Q70" s="7">
        <v>1488888.26</v>
      </c>
      <c r="R70" s="7">
        <f t="shared" si="8"/>
        <v>29572106.026921753</v>
      </c>
      <c r="S70" s="7">
        <v>0</v>
      </c>
      <c r="T70" s="14">
        <f t="shared" si="9"/>
        <v>9008.5194665768195</v>
      </c>
      <c r="U70" s="1">
        <f t="shared" si="6"/>
        <v>-42.5</v>
      </c>
      <c r="V70" s="7">
        <f t="shared" si="6"/>
        <v>-239139.06000000238</v>
      </c>
      <c r="W70" s="7">
        <f t="shared" si="6"/>
        <v>30705.581303696614</v>
      </c>
      <c r="X70" s="7">
        <f t="shared" si="6"/>
        <v>-208433.47869630158</v>
      </c>
      <c r="Y70" s="7">
        <f t="shared" si="6"/>
        <v>-1551507.8924129754</v>
      </c>
      <c r="Z70" s="7">
        <f t="shared" si="6"/>
        <v>-88174.810000000056</v>
      </c>
      <c r="AA70" s="7">
        <f t="shared" si="6"/>
        <v>1431249.2237166725</v>
      </c>
      <c r="AB70" s="7">
        <f t="shared" si="6"/>
        <v>0</v>
      </c>
      <c r="AC70" s="14">
        <f t="shared" si="6"/>
        <v>27.767295780382483</v>
      </c>
    </row>
    <row r="71" spans="1:29" x14ac:dyDescent="0.25">
      <c r="A71" s="7" t="s">
        <v>99</v>
      </c>
      <c r="B71" s="7" t="s">
        <v>101</v>
      </c>
      <c r="C71" s="1">
        <v>4794.6000000000004</v>
      </c>
      <c r="D71" s="7">
        <v>42915034.969999999</v>
      </c>
      <c r="E71" s="32">
        <v>-2707535.9738315763</v>
      </c>
      <c r="F71" s="7">
        <v>40207498.99616842</v>
      </c>
      <c r="G71" s="7">
        <v>4333031.7561848415</v>
      </c>
      <c r="H71" s="7">
        <v>261441.57</v>
      </c>
      <c r="I71" s="7">
        <v>35613025.669983581</v>
      </c>
      <c r="J71" s="7">
        <v>0</v>
      </c>
      <c r="K71" s="14">
        <v>8385.9965369725141</v>
      </c>
      <c r="L71" s="1">
        <v>4813.3</v>
      </c>
      <c r="M71" s="7">
        <v>43219822.380000003</v>
      </c>
      <c r="N71" s="32">
        <v>-2715510.3006430543</v>
      </c>
      <c r="O71" s="7">
        <f t="shared" si="7"/>
        <v>40504312.079356946</v>
      </c>
      <c r="P71" s="7">
        <v>3891387.6352000004</v>
      </c>
      <c r="Q71" s="7">
        <v>297371.87</v>
      </c>
      <c r="R71" s="7">
        <f t="shared" si="8"/>
        <v>36315552.574156947</v>
      </c>
      <c r="S71" s="7">
        <v>0</v>
      </c>
      <c r="T71" s="14">
        <f t="shared" si="9"/>
        <v>8415.0815613730592</v>
      </c>
      <c r="U71" s="1">
        <f t="shared" si="6"/>
        <v>18.699999999999818</v>
      </c>
      <c r="V71" s="7">
        <f t="shared" si="6"/>
        <v>304787.41000000387</v>
      </c>
      <c r="W71" s="7">
        <f t="shared" si="6"/>
        <v>-7974.3268114780076</v>
      </c>
      <c r="X71" s="7">
        <f t="shared" si="6"/>
        <v>296813.08318852633</v>
      </c>
      <c r="Y71" s="7">
        <f t="shared" si="6"/>
        <v>-441644.12098484114</v>
      </c>
      <c r="Z71" s="7">
        <f t="shared" si="6"/>
        <v>35930.299999999988</v>
      </c>
      <c r="AA71" s="7">
        <f t="shared" si="6"/>
        <v>702526.90417336673</v>
      </c>
      <c r="AB71" s="7">
        <f t="shared" si="6"/>
        <v>0</v>
      </c>
      <c r="AC71" s="14">
        <f t="shared" si="6"/>
        <v>29.08502440054508</v>
      </c>
    </row>
    <row r="72" spans="1:29" x14ac:dyDescent="0.25">
      <c r="A72" s="7" t="s">
        <v>99</v>
      </c>
      <c r="B72" s="7" t="s">
        <v>102</v>
      </c>
      <c r="C72" s="1">
        <v>1233</v>
      </c>
      <c r="D72" s="7">
        <v>12007909.149999999</v>
      </c>
      <c r="E72" s="32">
        <v>-757586.38008460053</v>
      </c>
      <c r="F72" s="7">
        <v>11250322.769915398</v>
      </c>
      <c r="G72" s="7">
        <v>1698372.390669896</v>
      </c>
      <c r="H72" s="7">
        <v>112718.27</v>
      </c>
      <c r="I72" s="7">
        <v>9439232.1092455033</v>
      </c>
      <c r="J72" s="7">
        <v>0</v>
      </c>
      <c r="K72" s="14">
        <v>9124.3493673279791</v>
      </c>
      <c r="L72" s="1">
        <v>1308.2</v>
      </c>
      <c r="M72" s="7">
        <v>12855123.1</v>
      </c>
      <c r="N72" s="32">
        <v>-807690.0198053167</v>
      </c>
      <c r="O72" s="7">
        <f t="shared" si="7"/>
        <v>12047433.080194684</v>
      </c>
      <c r="P72" s="7">
        <v>1573010.565399</v>
      </c>
      <c r="Q72" s="7">
        <v>175155.61</v>
      </c>
      <c r="R72" s="7">
        <f t="shared" si="8"/>
        <v>10299266.904795684</v>
      </c>
      <c r="S72" s="7">
        <v>0</v>
      </c>
      <c r="T72" s="14">
        <f t="shared" si="9"/>
        <v>9209.1676197788438</v>
      </c>
      <c r="U72" s="1">
        <f t="shared" si="6"/>
        <v>75.200000000000045</v>
      </c>
      <c r="V72" s="7">
        <f t="shared" si="6"/>
        <v>847213.95000000112</v>
      </c>
      <c r="W72" s="7">
        <f t="shared" si="6"/>
        <v>-50103.639720716164</v>
      </c>
      <c r="X72" s="7">
        <f t="shared" si="6"/>
        <v>797110.31027928554</v>
      </c>
      <c r="Y72" s="7">
        <f t="shared" si="6"/>
        <v>-125361.82527089608</v>
      </c>
      <c r="Z72" s="7">
        <f t="shared" si="6"/>
        <v>62437.339999999982</v>
      </c>
      <c r="AA72" s="7">
        <f t="shared" si="6"/>
        <v>860034.7955501806</v>
      </c>
      <c r="AB72" s="7">
        <f t="shared" si="6"/>
        <v>0</v>
      </c>
      <c r="AC72" s="14">
        <f t="shared" si="6"/>
        <v>84.818252450864748</v>
      </c>
    </row>
    <row r="73" spans="1:29" x14ac:dyDescent="0.25">
      <c r="A73" s="7" t="s">
        <v>103</v>
      </c>
      <c r="B73" s="7" t="s">
        <v>103</v>
      </c>
      <c r="C73" s="1">
        <v>458.5</v>
      </c>
      <c r="D73" s="7">
        <v>4932381.12</v>
      </c>
      <c r="E73" s="32">
        <v>-311186.96112873475</v>
      </c>
      <c r="F73" s="7">
        <v>4621194.1588712651</v>
      </c>
      <c r="G73" s="7">
        <v>1465027.419964772</v>
      </c>
      <c r="H73" s="7">
        <v>105679.49</v>
      </c>
      <c r="I73" s="7">
        <v>3050487.2489064932</v>
      </c>
      <c r="J73" s="7">
        <v>0</v>
      </c>
      <c r="K73" s="14">
        <v>10078.940368312466</v>
      </c>
      <c r="L73" s="1">
        <v>453.7</v>
      </c>
      <c r="M73" s="7">
        <v>4930228.67</v>
      </c>
      <c r="N73" s="32">
        <v>-309767.27808363346</v>
      </c>
      <c r="O73" s="7">
        <f t="shared" si="7"/>
        <v>4620461.3919163663</v>
      </c>
      <c r="P73" s="7">
        <v>1576271.2839250001</v>
      </c>
      <c r="Q73" s="7">
        <v>125600.51</v>
      </c>
      <c r="R73" s="7">
        <f t="shared" si="8"/>
        <v>2918589.5979913664</v>
      </c>
      <c r="S73" s="7">
        <v>0</v>
      </c>
      <c r="T73" s="14">
        <f t="shared" si="9"/>
        <v>10183.957222650135</v>
      </c>
      <c r="U73" s="1">
        <f t="shared" si="6"/>
        <v>-4.8000000000000114</v>
      </c>
      <c r="V73" s="7">
        <f t="shared" si="6"/>
        <v>-2152.4500000001863</v>
      </c>
      <c r="W73" s="7">
        <f t="shared" si="6"/>
        <v>1419.6830451012938</v>
      </c>
      <c r="X73" s="7">
        <f t="shared" si="6"/>
        <v>-732.76695489883423</v>
      </c>
      <c r="Y73" s="7">
        <f t="shared" si="6"/>
        <v>111243.86396022816</v>
      </c>
      <c r="Z73" s="7">
        <f t="shared" si="6"/>
        <v>19921.01999999999</v>
      </c>
      <c r="AA73" s="7">
        <f t="shared" si="6"/>
        <v>-131897.65091512678</v>
      </c>
      <c r="AB73" s="7">
        <f t="shared" si="6"/>
        <v>0</v>
      </c>
      <c r="AC73" s="14">
        <f t="shared" si="6"/>
        <v>105.01685433766943</v>
      </c>
    </row>
    <row r="74" spans="1:29" x14ac:dyDescent="0.25">
      <c r="A74" s="7" t="s">
        <v>104</v>
      </c>
      <c r="B74" s="7" t="s">
        <v>105</v>
      </c>
      <c r="C74" s="1">
        <v>424.1</v>
      </c>
      <c r="D74" s="7">
        <v>4785654.8</v>
      </c>
      <c r="E74" s="32">
        <v>-301929.9072783619</v>
      </c>
      <c r="F74" s="7">
        <v>4483724.8927216381</v>
      </c>
      <c r="G74" s="7">
        <v>1704099.1987127766</v>
      </c>
      <c r="H74" s="7">
        <v>138371.98000000001</v>
      </c>
      <c r="I74" s="7">
        <v>2641253.7140088617</v>
      </c>
      <c r="J74" s="7">
        <v>0</v>
      </c>
      <c r="K74" s="14">
        <v>10572.329386280684</v>
      </c>
      <c r="L74" s="1">
        <v>443.4</v>
      </c>
      <c r="M74" s="7">
        <v>4884848.8499999996</v>
      </c>
      <c r="N74" s="32">
        <v>-306916.05468970409</v>
      </c>
      <c r="O74" s="7">
        <f t="shared" si="7"/>
        <v>4577932.7953102952</v>
      </c>
      <c r="P74" s="7">
        <v>1621993.1883750001</v>
      </c>
      <c r="Q74" s="7">
        <v>134910.79</v>
      </c>
      <c r="R74" s="7">
        <f t="shared" si="8"/>
        <v>2821028.8169352952</v>
      </c>
      <c r="S74" s="7">
        <v>0</v>
      </c>
      <c r="T74" s="14">
        <f t="shared" si="9"/>
        <v>10324.611626771077</v>
      </c>
      <c r="U74" s="1">
        <f t="shared" si="6"/>
        <v>19.299999999999955</v>
      </c>
      <c r="V74" s="7">
        <f t="shared" si="6"/>
        <v>99194.049999999814</v>
      </c>
      <c r="W74" s="7">
        <f t="shared" si="6"/>
        <v>-4986.1474113421864</v>
      </c>
      <c r="X74" s="7">
        <f t="shared" si="6"/>
        <v>94207.902588657103</v>
      </c>
      <c r="Y74" s="7">
        <f t="shared" si="6"/>
        <v>-82106.010337776504</v>
      </c>
      <c r="Z74" s="7">
        <f t="shared" si="6"/>
        <v>-3461.1900000000023</v>
      </c>
      <c r="AA74" s="7">
        <f t="shared" si="6"/>
        <v>179775.10292643355</v>
      </c>
      <c r="AB74" s="7">
        <f t="shared" si="6"/>
        <v>0</v>
      </c>
      <c r="AC74" s="14">
        <f t="shared" si="6"/>
        <v>-247.71775950960728</v>
      </c>
    </row>
    <row r="75" spans="1:29" x14ac:dyDescent="0.25">
      <c r="A75" s="7" t="s">
        <v>104</v>
      </c>
      <c r="B75" s="7" t="s">
        <v>106</v>
      </c>
      <c r="C75" s="1">
        <v>1372.3</v>
      </c>
      <c r="D75" s="7">
        <v>12802090.35</v>
      </c>
      <c r="E75" s="32">
        <v>-807691.76087349874</v>
      </c>
      <c r="F75" s="7">
        <v>11994398.589126501</v>
      </c>
      <c r="G75" s="7">
        <v>7564451.8110837732</v>
      </c>
      <c r="H75" s="7">
        <v>564843.1</v>
      </c>
      <c r="I75" s="7">
        <v>3865103.678042728</v>
      </c>
      <c r="J75" s="7">
        <v>0</v>
      </c>
      <c r="K75" s="14">
        <v>8740.3618663021953</v>
      </c>
      <c r="L75" s="1">
        <v>1328.8</v>
      </c>
      <c r="M75" s="7">
        <v>12419353.210000001</v>
      </c>
      <c r="N75" s="32">
        <v>-780310.50827931205</v>
      </c>
      <c r="O75" s="7">
        <f t="shared" si="7"/>
        <v>11639042.701720688</v>
      </c>
      <c r="P75" s="7">
        <v>8248439.7810000004</v>
      </c>
      <c r="Q75" s="7">
        <v>634535.35</v>
      </c>
      <c r="R75" s="7">
        <f t="shared" si="8"/>
        <v>2756067.570720688</v>
      </c>
      <c r="S75" s="7">
        <v>0</v>
      </c>
      <c r="T75" s="14">
        <f t="shared" si="9"/>
        <v>8759.0628399463349</v>
      </c>
      <c r="U75" s="1">
        <f t="shared" si="6"/>
        <v>-43.5</v>
      </c>
      <c r="V75" s="7">
        <f t="shared" si="6"/>
        <v>-382737.13999999873</v>
      </c>
      <c r="W75" s="7">
        <f t="shared" si="6"/>
        <v>27381.252594186692</v>
      </c>
      <c r="X75" s="7">
        <f t="shared" si="6"/>
        <v>-355355.88740581274</v>
      </c>
      <c r="Y75" s="7">
        <f t="shared" si="6"/>
        <v>683987.96991622727</v>
      </c>
      <c r="Z75" s="7">
        <f t="shared" si="6"/>
        <v>69692.25</v>
      </c>
      <c r="AA75" s="7">
        <f t="shared" si="6"/>
        <v>-1109036.10732204</v>
      </c>
      <c r="AB75" s="7">
        <f t="shared" si="6"/>
        <v>0</v>
      </c>
      <c r="AC75" s="14">
        <f t="shared" si="6"/>
        <v>18.700973644139594</v>
      </c>
    </row>
    <row r="76" spans="1:29" x14ac:dyDescent="0.25">
      <c r="A76" s="7" t="s">
        <v>107</v>
      </c>
      <c r="B76" s="7" t="s">
        <v>107</v>
      </c>
      <c r="C76" s="1">
        <v>2111.3000000000002</v>
      </c>
      <c r="D76" s="7">
        <v>19288227.969999999</v>
      </c>
      <c r="E76" s="32">
        <v>-1216906.1760463805</v>
      </c>
      <c r="F76" s="7">
        <v>18071321.79395362</v>
      </c>
      <c r="G76" s="7">
        <v>10476599.764871482</v>
      </c>
      <c r="H76" s="7">
        <v>609808.22</v>
      </c>
      <c r="I76" s="7">
        <v>6984913.8090821384</v>
      </c>
      <c r="J76" s="7">
        <v>0</v>
      </c>
      <c r="K76" s="14">
        <v>8559.333961991957</v>
      </c>
      <c r="L76" s="1">
        <v>2070.1</v>
      </c>
      <c r="M76" s="7">
        <v>18979772.23</v>
      </c>
      <c r="N76" s="32">
        <v>-1192502.9802592169</v>
      </c>
      <c r="O76" s="7">
        <f t="shared" si="7"/>
        <v>17787269.249740783</v>
      </c>
      <c r="P76" s="7">
        <v>10372233.502499999</v>
      </c>
      <c r="Q76" s="7">
        <v>643842.82999999996</v>
      </c>
      <c r="R76" s="7">
        <f t="shared" si="8"/>
        <v>6771192.9172407836</v>
      </c>
      <c r="S76" s="7">
        <v>0</v>
      </c>
      <c r="T76" s="14">
        <f t="shared" si="9"/>
        <v>8592.4686004254781</v>
      </c>
      <c r="U76" s="1">
        <f t="shared" si="6"/>
        <v>-41.200000000000273</v>
      </c>
      <c r="V76" s="7">
        <f t="shared" si="6"/>
        <v>-308455.73999999836</v>
      </c>
      <c r="W76" s="7">
        <f t="shared" si="6"/>
        <v>24403.195787163684</v>
      </c>
      <c r="X76" s="7">
        <f t="shared" si="6"/>
        <v>-284052.54421283677</v>
      </c>
      <c r="Y76" s="7">
        <f t="shared" si="6"/>
        <v>-104366.26237148233</v>
      </c>
      <c r="Z76" s="7">
        <f t="shared" si="6"/>
        <v>34034.609999999986</v>
      </c>
      <c r="AA76" s="7">
        <f t="shared" si="6"/>
        <v>-213720.89184135478</v>
      </c>
      <c r="AB76" s="7">
        <f t="shared" si="6"/>
        <v>0</v>
      </c>
      <c r="AC76" s="14">
        <f t="shared" si="6"/>
        <v>33.134638433521104</v>
      </c>
    </row>
    <row r="77" spans="1:29" x14ac:dyDescent="0.25">
      <c r="A77" s="7" t="s">
        <v>108</v>
      </c>
      <c r="B77" s="7" t="s">
        <v>108</v>
      </c>
      <c r="C77" s="1">
        <v>87.8</v>
      </c>
      <c r="D77" s="7">
        <v>1669116.1500000001</v>
      </c>
      <c r="E77" s="32">
        <v>-105305.56537557127</v>
      </c>
      <c r="F77" s="7">
        <v>1563810.5846244288</v>
      </c>
      <c r="G77" s="7">
        <v>1012991.8294579767</v>
      </c>
      <c r="H77" s="7">
        <v>76653.600000000006</v>
      </c>
      <c r="I77" s="7">
        <v>474165.15516645205</v>
      </c>
      <c r="J77" s="7">
        <v>0</v>
      </c>
      <c r="K77" s="14">
        <v>17811.05449458347</v>
      </c>
      <c r="L77" s="1">
        <v>89.9</v>
      </c>
      <c r="M77" s="7">
        <v>1718813.42</v>
      </c>
      <c r="N77" s="32">
        <v>-107993.39955301122</v>
      </c>
      <c r="O77" s="7">
        <f t="shared" si="7"/>
        <v>1610820.0204469888</v>
      </c>
      <c r="P77" s="7">
        <v>925551.02755499992</v>
      </c>
      <c r="Q77" s="7">
        <v>52986.14</v>
      </c>
      <c r="R77" s="7">
        <f t="shared" si="8"/>
        <v>632282.85289198882</v>
      </c>
      <c r="S77" s="7">
        <v>0</v>
      </c>
      <c r="T77" s="14">
        <f t="shared" si="9"/>
        <v>17917.90901498319</v>
      </c>
      <c r="U77" s="1">
        <f t="shared" si="6"/>
        <v>2.1000000000000085</v>
      </c>
      <c r="V77" s="7">
        <f t="shared" si="6"/>
        <v>49697.269999999786</v>
      </c>
      <c r="W77" s="7">
        <f t="shared" si="6"/>
        <v>-2687.8341774399451</v>
      </c>
      <c r="X77" s="7">
        <f t="shared" si="6"/>
        <v>47009.435822559986</v>
      </c>
      <c r="Y77" s="7">
        <f t="shared" si="6"/>
        <v>-87440.801902976818</v>
      </c>
      <c r="Z77" s="7">
        <f t="shared" si="6"/>
        <v>-23667.460000000006</v>
      </c>
      <c r="AA77" s="7">
        <f t="shared" si="6"/>
        <v>158117.69772553677</v>
      </c>
      <c r="AB77" s="7">
        <f t="shared" si="6"/>
        <v>0</v>
      </c>
      <c r="AC77" s="14">
        <f t="shared" si="6"/>
        <v>106.85452039972006</v>
      </c>
    </row>
    <row r="78" spans="1:29" x14ac:dyDescent="0.25">
      <c r="A78" s="7" t="s">
        <v>109</v>
      </c>
      <c r="B78" s="7" t="s">
        <v>109</v>
      </c>
      <c r="C78" s="1">
        <v>522.29999999999995</v>
      </c>
      <c r="D78" s="7">
        <v>5342270.05</v>
      </c>
      <c r="E78" s="32">
        <v>-337047.10604126099</v>
      </c>
      <c r="F78" s="7">
        <v>5005222.9439587388</v>
      </c>
      <c r="G78" s="7">
        <v>2240450.0654359362</v>
      </c>
      <c r="H78" s="7">
        <v>262247.87</v>
      </c>
      <c r="I78" s="7">
        <v>2502525.0085228025</v>
      </c>
      <c r="J78" s="7">
        <v>0</v>
      </c>
      <c r="K78" s="14">
        <v>9583.0422055499512</v>
      </c>
      <c r="L78" s="1">
        <v>527.70000000000005</v>
      </c>
      <c r="M78" s="7">
        <v>5458813.2300000004</v>
      </c>
      <c r="N78" s="32">
        <v>-342978.35435369931</v>
      </c>
      <c r="O78" s="7">
        <f t="shared" si="7"/>
        <v>5115834.8756463015</v>
      </c>
      <c r="P78" s="7">
        <v>2325300.6390269999</v>
      </c>
      <c r="Q78" s="7">
        <v>274145.89</v>
      </c>
      <c r="R78" s="7">
        <f t="shared" si="8"/>
        <v>2516388.3466193015</v>
      </c>
      <c r="S78" s="7">
        <v>0</v>
      </c>
      <c r="T78" s="14">
        <f t="shared" si="9"/>
        <v>9694.5894933604341</v>
      </c>
      <c r="U78" s="1">
        <f t="shared" si="6"/>
        <v>5.4000000000000909</v>
      </c>
      <c r="V78" s="7">
        <f t="shared" si="6"/>
        <v>116543.18000000063</v>
      </c>
      <c r="W78" s="7">
        <f t="shared" si="6"/>
        <v>-5931.2483124383143</v>
      </c>
      <c r="X78" s="7">
        <f t="shared" si="6"/>
        <v>110611.93168756273</v>
      </c>
      <c r="Y78" s="7">
        <f t="shared" si="6"/>
        <v>84850.57359106373</v>
      </c>
      <c r="Z78" s="7">
        <f t="shared" si="6"/>
        <v>11898.020000000019</v>
      </c>
      <c r="AA78" s="7">
        <f t="shared" si="6"/>
        <v>13863.338096498977</v>
      </c>
      <c r="AB78" s="7">
        <f t="shared" si="6"/>
        <v>0</v>
      </c>
      <c r="AC78" s="14">
        <f t="shared" si="6"/>
        <v>111.54728781048289</v>
      </c>
    </row>
    <row r="79" spans="1:29" x14ac:dyDescent="0.25">
      <c r="A79" s="7" t="s">
        <v>109</v>
      </c>
      <c r="B79" s="7" t="s">
        <v>110</v>
      </c>
      <c r="C79" s="1">
        <v>213.8</v>
      </c>
      <c r="D79" s="7">
        <v>2987741.5500000003</v>
      </c>
      <c r="E79" s="32">
        <v>-188498.45357906076</v>
      </c>
      <c r="F79" s="7">
        <v>2799243.0964209395</v>
      </c>
      <c r="G79" s="7">
        <v>866924.57288254937</v>
      </c>
      <c r="H79" s="7">
        <v>110398.88</v>
      </c>
      <c r="I79" s="7">
        <v>1821919.6435383903</v>
      </c>
      <c r="J79" s="7">
        <v>0</v>
      </c>
      <c r="K79" s="14">
        <v>13092.811489340222</v>
      </c>
      <c r="L79" s="1">
        <v>212</v>
      </c>
      <c r="M79" s="7">
        <v>2990470.28</v>
      </c>
      <c r="N79" s="32">
        <v>-187891.86076953326</v>
      </c>
      <c r="O79" s="7">
        <f t="shared" si="7"/>
        <v>2802578.4192304667</v>
      </c>
      <c r="P79" s="7">
        <v>843598.55694400007</v>
      </c>
      <c r="Q79" s="7">
        <v>107501.18</v>
      </c>
      <c r="R79" s="7">
        <f t="shared" si="8"/>
        <v>1851478.6822864667</v>
      </c>
      <c r="S79" s="7">
        <v>0</v>
      </c>
      <c r="T79" s="14">
        <f t="shared" si="9"/>
        <v>13219.709524672013</v>
      </c>
      <c r="U79" s="1">
        <f t="shared" si="6"/>
        <v>-1.8000000000000114</v>
      </c>
      <c r="V79" s="7">
        <f t="shared" si="6"/>
        <v>2728.7299999995157</v>
      </c>
      <c r="W79" s="7">
        <f t="shared" si="6"/>
        <v>606.59280952750123</v>
      </c>
      <c r="X79" s="7">
        <f t="shared" si="6"/>
        <v>3335.3228095271625</v>
      </c>
      <c r="Y79" s="7">
        <f t="shared" si="6"/>
        <v>-23326.015938549303</v>
      </c>
      <c r="Z79" s="7">
        <f t="shared" si="6"/>
        <v>-2897.7000000000116</v>
      </c>
      <c r="AA79" s="7">
        <f t="shared" si="6"/>
        <v>29559.038748076418</v>
      </c>
      <c r="AB79" s="7">
        <f t="shared" si="6"/>
        <v>0</v>
      </c>
      <c r="AC79" s="14">
        <f t="shared" si="6"/>
        <v>126.89803533179111</v>
      </c>
    </row>
    <row r="80" spans="1:29" x14ac:dyDescent="0.25">
      <c r="A80" s="7" t="s">
        <v>111</v>
      </c>
      <c r="B80" s="7" t="s">
        <v>112</v>
      </c>
      <c r="C80" s="1">
        <v>168.8</v>
      </c>
      <c r="D80" s="7">
        <v>2721289.1700000004</v>
      </c>
      <c r="E80" s="32">
        <v>-171687.80890249554</v>
      </c>
      <c r="F80" s="7">
        <v>2549601.3610975049</v>
      </c>
      <c r="G80" s="7">
        <v>1580371.7518064752</v>
      </c>
      <c r="H80" s="7">
        <v>261642.4</v>
      </c>
      <c r="I80" s="7">
        <v>707587.20929102961</v>
      </c>
      <c r="J80" s="7">
        <v>0</v>
      </c>
      <c r="K80" s="14">
        <v>15104.273466217444</v>
      </c>
      <c r="L80" s="1">
        <v>170</v>
      </c>
      <c r="M80" s="7">
        <v>2767919.87</v>
      </c>
      <c r="N80" s="32">
        <v>-60.536702000361402</v>
      </c>
      <c r="O80" s="7">
        <f t="shared" si="7"/>
        <v>2767859.3332979996</v>
      </c>
      <c r="P80" s="7">
        <v>2447192.2432979997</v>
      </c>
      <c r="Q80" s="7">
        <v>320667.09000000003</v>
      </c>
      <c r="R80" s="7">
        <f t="shared" si="8"/>
        <v>0</v>
      </c>
      <c r="S80" s="7">
        <v>0</v>
      </c>
      <c r="T80" s="14">
        <f t="shared" si="9"/>
        <v>16281.525489988233</v>
      </c>
      <c r="U80" s="1">
        <f t="shared" si="6"/>
        <v>1.1999999999999886</v>
      </c>
      <c r="V80" s="7">
        <f t="shared" si="6"/>
        <v>46630.699999999721</v>
      </c>
      <c r="W80" s="7">
        <f t="shared" si="6"/>
        <v>171627.27220049518</v>
      </c>
      <c r="X80" s="7">
        <f t="shared" si="6"/>
        <v>218257.97220049473</v>
      </c>
      <c r="Y80" s="7">
        <f t="shared" si="6"/>
        <v>866820.4914915245</v>
      </c>
      <c r="Z80" s="7">
        <f t="shared" si="6"/>
        <v>59024.690000000031</v>
      </c>
      <c r="AA80" s="7">
        <f t="shared" si="6"/>
        <v>-707587.20929102961</v>
      </c>
      <c r="AB80" s="7">
        <f t="shared" si="6"/>
        <v>0</v>
      </c>
      <c r="AC80" s="14">
        <f t="shared" si="6"/>
        <v>1177.2520237707886</v>
      </c>
    </row>
    <row r="81" spans="1:29" x14ac:dyDescent="0.25">
      <c r="A81" s="7" t="s">
        <v>113</v>
      </c>
      <c r="B81" s="7" t="s">
        <v>113</v>
      </c>
      <c r="C81" s="1">
        <v>82044.5</v>
      </c>
      <c r="D81" s="7">
        <v>743897238.13999999</v>
      </c>
      <c r="E81" s="32">
        <v>-46932934.681423262</v>
      </c>
      <c r="F81" s="7">
        <v>696964303.45857668</v>
      </c>
      <c r="G81" s="7">
        <v>280496315.5206598</v>
      </c>
      <c r="H81" s="7">
        <v>25076380.140000001</v>
      </c>
      <c r="I81" s="7">
        <v>391391607.79791689</v>
      </c>
      <c r="J81" s="7">
        <v>0</v>
      </c>
      <c r="K81" s="14">
        <v>8494.9546094933448</v>
      </c>
      <c r="L81" s="1">
        <v>82293.600000000006</v>
      </c>
      <c r="M81" s="7">
        <v>749029718.35000002</v>
      </c>
      <c r="N81" s="32">
        <v>-47061690.762718745</v>
      </c>
      <c r="O81" s="7">
        <f t="shared" si="7"/>
        <v>701968027.58728123</v>
      </c>
      <c r="P81" s="7">
        <v>285640448.53627998</v>
      </c>
      <c r="Q81" s="7">
        <v>21936978.27</v>
      </c>
      <c r="R81" s="7">
        <f t="shared" si="8"/>
        <v>394390600.78100127</v>
      </c>
      <c r="S81" s="7">
        <v>0</v>
      </c>
      <c r="T81" s="14">
        <f t="shared" si="9"/>
        <v>8530.0439838247585</v>
      </c>
      <c r="U81" s="1">
        <f t="shared" si="6"/>
        <v>249.10000000000582</v>
      </c>
      <c r="V81" s="7">
        <f t="shared" si="6"/>
        <v>5132480.2100000381</v>
      </c>
      <c r="W81" s="7">
        <f t="shared" si="6"/>
        <v>-128756.08129548281</v>
      </c>
      <c r="X81" s="7">
        <f t="shared" si="6"/>
        <v>5003724.1287045479</v>
      </c>
      <c r="Y81" s="7">
        <f t="shared" si="6"/>
        <v>5144133.015620172</v>
      </c>
      <c r="Z81" s="7">
        <f t="shared" si="6"/>
        <v>-3139401.870000001</v>
      </c>
      <c r="AA81" s="7">
        <f t="shared" si="6"/>
        <v>2998992.9830843806</v>
      </c>
      <c r="AB81" s="7">
        <f t="shared" si="6"/>
        <v>0</v>
      </c>
      <c r="AC81" s="14">
        <f t="shared" si="6"/>
        <v>35.089374331413637</v>
      </c>
    </row>
    <row r="82" spans="1:29" x14ac:dyDescent="0.25">
      <c r="A82" s="7" t="s">
        <v>76</v>
      </c>
      <c r="B82" s="7" t="s">
        <v>114</v>
      </c>
      <c r="C82" s="1">
        <v>179.7</v>
      </c>
      <c r="D82" s="7">
        <v>2628436.5100000002</v>
      </c>
      <c r="E82" s="32">
        <v>-165829.6774249913</v>
      </c>
      <c r="F82" s="7">
        <v>2462606.8325750087</v>
      </c>
      <c r="G82" s="7">
        <v>514965.57396503276</v>
      </c>
      <c r="H82" s="7">
        <v>79435.759999999995</v>
      </c>
      <c r="I82" s="7">
        <v>1868205.4986099759</v>
      </c>
      <c r="J82" s="7">
        <v>0</v>
      </c>
      <c r="K82" s="14">
        <v>13703.989051613849</v>
      </c>
      <c r="L82" s="1">
        <v>176.5</v>
      </c>
      <c r="M82" s="7">
        <v>2642951.3199999998</v>
      </c>
      <c r="N82" s="32">
        <v>-166057.17326777586</v>
      </c>
      <c r="O82" s="7">
        <f t="shared" si="7"/>
        <v>2476894.1467322242</v>
      </c>
      <c r="P82" s="7">
        <v>499169.59986999998</v>
      </c>
      <c r="Q82" s="7">
        <v>85192.01</v>
      </c>
      <c r="R82" s="7">
        <f t="shared" si="8"/>
        <v>1892532.5368622241</v>
      </c>
      <c r="S82" s="7">
        <v>0</v>
      </c>
      <c r="T82" s="14">
        <f t="shared" si="9"/>
        <v>14033.394599049429</v>
      </c>
      <c r="U82" s="1">
        <f t="shared" si="6"/>
        <v>-3.1999999999999886</v>
      </c>
      <c r="V82" s="7">
        <f t="shared" si="6"/>
        <v>14514.80999999959</v>
      </c>
      <c r="W82" s="7">
        <f t="shared" si="6"/>
        <v>-227.49584278455586</v>
      </c>
      <c r="X82" s="7">
        <f t="shared" si="6"/>
        <v>14287.314157215413</v>
      </c>
      <c r="Y82" s="7">
        <f t="shared" si="6"/>
        <v>-15795.974095032783</v>
      </c>
      <c r="Z82" s="7">
        <f t="shared" si="6"/>
        <v>5756.25</v>
      </c>
      <c r="AA82" s="7">
        <f t="shared" si="6"/>
        <v>24327.038252248196</v>
      </c>
      <c r="AB82" s="7">
        <f t="shared" si="6"/>
        <v>0</v>
      </c>
      <c r="AC82" s="14">
        <f t="shared" si="6"/>
        <v>329.40554743557914</v>
      </c>
    </row>
    <row r="83" spans="1:29" x14ac:dyDescent="0.25">
      <c r="A83" s="7" t="s">
        <v>76</v>
      </c>
      <c r="B83" s="7" t="s">
        <v>115</v>
      </c>
      <c r="C83" s="1">
        <v>53.9</v>
      </c>
      <c r="D83" s="7">
        <v>993204.42999999993</v>
      </c>
      <c r="E83" s="32">
        <v>-62661.878884026126</v>
      </c>
      <c r="F83" s="7">
        <v>930542.55111597385</v>
      </c>
      <c r="G83" s="7">
        <v>360628.79883095814</v>
      </c>
      <c r="H83" s="7">
        <v>63212.88</v>
      </c>
      <c r="I83" s="7">
        <v>506700.87228501576</v>
      </c>
      <c r="J83" s="7">
        <v>0</v>
      </c>
      <c r="K83" s="14">
        <v>17264.240280444785</v>
      </c>
      <c r="L83" s="1">
        <v>53.7</v>
      </c>
      <c r="M83" s="7">
        <v>1008556.11</v>
      </c>
      <c r="N83" s="32">
        <v>-63367.787155665057</v>
      </c>
      <c r="O83" s="7">
        <f t="shared" si="7"/>
        <v>945188.32284433488</v>
      </c>
      <c r="P83" s="7">
        <v>349714.63967999996</v>
      </c>
      <c r="Q83" s="7">
        <v>33009.620000000003</v>
      </c>
      <c r="R83" s="7">
        <f t="shared" si="8"/>
        <v>562464.06316433486</v>
      </c>
      <c r="S83" s="7">
        <v>0</v>
      </c>
      <c r="T83" s="14">
        <f t="shared" si="9"/>
        <v>17601.272306225976</v>
      </c>
      <c r="U83" s="1">
        <f t="shared" si="6"/>
        <v>-0.19999999999999574</v>
      </c>
      <c r="V83" s="7">
        <f t="shared" si="6"/>
        <v>15351.680000000051</v>
      </c>
      <c r="W83" s="7">
        <f t="shared" si="6"/>
        <v>-705.90827163893118</v>
      </c>
      <c r="X83" s="7">
        <f t="shared" si="6"/>
        <v>14645.771728361025</v>
      </c>
      <c r="Y83" s="7">
        <f t="shared" si="6"/>
        <v>-10914.159150958178</v>
      </c>
      <c r="Z83" s="7">
        <f t="shared" si="6"/>
        <v>-30203.259999999995</v>
      </c>
      <c r="AA83" s="7">
        <f t="shared" si="6"/>
        <v>55763.190879319096</v>
      </c>
      <c r="AB83" s="7">
        <f t="shared" si="6"/>
        <v>0</v>
      </c>
      <c r="AC83" s="14">
        <f t="shared" si="6"/>
        <v>337.0320257811909</v>
      </c>
    </row>
    <row r="84" spans="1:29" x14ac:dyDescent="0.25">
      <c r="A84" s="7" t="s">
        <v>57</v>
      </c>
      <c r="B84" s="7" t="s">
        <v>116</v>
      </c>
      <c r="C84" s="1">
        <v>159</v>
      </c>
      <c r="D84" s="7">
        <v>2454359.65</v>
      </c>
      <c r="E84" s="32">
        <v>-154847.06116961315</v>
      </c>
      <c r="F84" s="7">
        <v>2299512.5888303868</v>
      </c>
      <c r="G84" s="7">
        <v>843287.70361085329</v>
      </c>
      <c r="H84" s="7">
        <v>86027.47</v>
      </c>
      <c r="I84" s="7">
        <v>1370197.4152195335</v>
      </c>
      <c r="J84" s="7">
        <v>0</v>
      </c>
      <c r="K84" s="14">
        <v>14462.343325977276</v>
      </c>
      <c r="L84" s="1">
        <v>157.4</v>
      </c>
      <c r="M84" s="7">
        <v>2451815.5299999998</v>
      </c>
      <c r="N84" s="32">
        <v>-154048.07239727507</v>
      </c>
      <c r="O84" s="7">
        <f t="shared" si="7"/>
        <v>2297767.4576027249</v>
      </c>
      <c r="P84" s="7">
        <v>923112.23399999994</v>
      </c>
      <c r="Q84" s="7">
        <v>76020.259999999995</v>
      </c>
      <c r="R84" s="7">
        <f t="shared" si="8"/>
        <v>1298634.963602725</v>
      </c>
      <c r="S84" s="7">
        <v>0</v>
      </c>
      <c r="T84" s="14">
        <f t="shared" si="9"/>
        <v>14598.268472698379</v>
      </c>
      <c r="U84" s="1">
        <f t="shared" si="6"/>
        <v>-1.5999999999999943</v>
      </c>
      <c r="V84" s="7">
        <f t="shared" si="6"/>
        <v>-2544.1200000001118</v>
      </c>
      <c r="W84" s="7">
        <f t="shared" si="6"/>
        <v>798.98877233808162</v>
      </c>
      <c r="X84" s="7">
        <f t="shared" si="6"/>
        <v>-1745.1312276618555</v>
      </c>
      <c r="Y84" s="7">
        <f t="shared" si="6"/>
        <v>79824.530389146646</v>
      </c>
      <c r="Z84" s="7">
        <f t="shared" si="6"/>
        <v>-10007.210000000006</v>
      </c>
      <c r="AA84" s="7">
        <f t="shared" si="6"/>
        <v>-71562.451616808539</v>
      </c>
      <c r="AB84" s="7">
        <f t="shared" si="6"/>
        <v>0</v>
      </c>
      <c r="AC84" s="14">
        <f t="shared" si="6"/>
        <v>135.92514672110337</v>
      </c>
    </row>
    <row r="85" spans="1:29" x14ac:dyDescent="0.25">
      <c r="A85" s="7" t="s">
        <v>57</v>
      </c>
      <c r="B85" s="7" t="s">
        <v>117</v>
      </c>
      <c r="C85" s="1">
        <v>117.2</v>
      </c>
      <c r="D85" s="7">
        <v>1902373.8900000001</v>
      </c>
      <c r="E85" s="32">
        <v>-120021.9397806287</v>
      </c>
      <c r="F85" s="7">
        <v>1782351.9502193714</v>
      </c>
      <c r="G85" s="7">
        <v>653858.24896624056</v>
      </c>
      <c r="H85" s="7">
        <v>80837.95</v>
      </c>
      <c r="I85" s="7">
        <v>1047655.7512531308</v>
      </c>
      <c r="J85" s="7">
        <v>0</v>
      </c>
      <c r="K85" s="14">
        <v>15207.781145216479</v>
      </c>
      <c r="L85" s="1">
        <v>118.7</v>
      </c>
      <c r="M85" s="7">
        <v>1935724.19</v>
      </c>
      <c r="N85" s="32">
        <v>-121621.94770104774</v>
      </c>
      <c r="O85" s="7">
        <f t="shared" si="7"/>
        <v>1814102.2422989523</v>
      </c>
      <c r="P85" s="7">
        <v>710726.96138500003</v>
      </c>
      <c r="Q85" s="7">
        <v>87593.82</v>
      </c>
      <c r="R85" s="7">
        <f t="shared" si="8"/>
        <v>1015781.4609139522</v>
      </c>
      <c r="S85" s="7">
        <v>0</v>
      </c>
      <c r="T85" s="14">
        <f t="shared" si="9"/>
        <v>15283.085444810044</v>
      </c>
      <c r="U85" s="1">
        <f t="shared" si="6"/>
        <v>1.5</v>
      </c>
      <c r="V85" s="7">
        <f t="shared" si="6"/>
        <v>33350.299999999814</v>
      </c>
      <c r="W85" s="7">
        <f t="shared" si="6"/>
        <v>-1600.0079204190406</v>
      </c>
      <c r="X85" s="7">
        <f t="shared" si="6"/>
        <v>31750.292079580948</v>
      </c>
      <c r="Y85" s="7">
        <f t="shared" si="6"/>
        <v>56868.712418759475</v>
      </c>
      <c r="Z85" s="7">
        <f t="shared" si="6"/>
        <v>6755.8700000000099</v>
      </c>
      <c r="AA85" s="7">
        <f t="shared" si="6"/>
        <v>-31874.290339178639</v>
      </c>
      <c r="AB85" s="7">
        <f t="shared" si="6"/>
        <v>0</v>
      </c>
      <c r="AC85" s="14">
        <f t="shared" si="6"/>
        <v>75.304299593564792</v>
      </c>
    </row>
    <row r="86" spans="1:29" x14ac:dyDescent="0.25">
      <c r="A86" s="7" t="s">
        <v>57</v>
      </c>
      <c r="B86" s="7" t="s">
        <v>118</v>
      </c>
      <c r="C86" s="1">
        <v>227.5</v>
      </c>
      <c r="D86" s="7">
        <v>3062063.4899999998</v>
      </c>
      <c r="E86" s="32">
        <v>-193187.47052465155</v>
      </c>
      <c r="F86" s="7">
        <v>2868876.0194753483</v>
      </c>
      <c r="G86" s="7">
        <v>626454.48755600478</v>
      </c>
      <c r="H86" s="7">
        <v>63564.07</v>
      </c>
      <c r="I86" s="7">
        <v>2178857.4619193436</v>
      </c>
      <c r="J86" s="7">
        <v>0</v>
      </c>
      <c r="K86" s="14">
        <v>12610.444041649882</v>
      </c>
      <c r="L86" s="1">
        <v>219.9</v>
      </c>
      <c r="M86" s="7">
        <v>3015580.48</v>
      </c>
      <c r="N86" s="32">
        <v>-189469.53978338229</v>
      </c>
      <c r="O86" s="7">
        <f t="shared" si="7"/>
        <v>2826110.9402166177</v>
      </c>
      <c r="P86" s="7">
        <v>648998.973</v>
      </c>
      <c r="Q86" s="7">
        <v>68959.820000000007</v>
      </c>
      <c r="R86" s="7">
        <f t="shared" si="8"/>
        <v>2108152.1472166176</v>
      </c>
      <c r="S86" s="7">
        <v>0</v>
      </c>
      <c r="T86" s="14">
        <f t="shared" si="9"/>
        <v>12851.800546687666</v>
      </c>
      <c r="U86" s="1">
        <f t="shared" si="6"/>
        <v>-7.5999999999999943</v>
      </c>
      <c r="V86" s="7">
        <f t="shared" si="6"/>
        <v>-46483.009999999776</v>
      </c>
      <c r="W86" s="7">
        <f t="shared" si="6"/>
        <v>3717.9307412692579</v>
      </c>
      <c r="X86" s="7">
        <f t="shared" si="6"/>
        <v>-42765.079258730635</v>
      </c>
      <c r="Y86" s="7">
        <f t="shared" si="6"/>
        <v>22544.485443995218</v>
      </c>
      <c r="Z86" s="7">
        <f t="shared" si="6"/>
        <v>5395.7500000000073</v>
      </c>
      <c r="AA86" s="7">
        <f t="shared" si="6"/>
        <v>-70705.314702725969</v>
      </c>
      <c r="AB86" s="7">
        <f t="shared" si="6"/>
        <v>0</v>
      </c>
      <c r="AC86" s="14">
        <f t="shared" si="6"/>
        <v>241.35650503778379</v>
      </c>
    </row>
    <row r="87" spans="1:29" x14ac:dyDescent="0.25">
      <c r="A87" s="7" t="s">
        <v>57</v>
      </c>
      <c r="B87" s="7" t="s">
        <v>119</v>
      </c>
      <c r="C87" s="1">
        <v>105.7</v>
      </c>
      <c r="D87" s="7">
        <v>1844012.45</v>
      </c>
      <c r="E87" s="32">
        <v>-116339.88060497906</v>
      </c>
      <c r="F87" s="7">
        <v>1727672.5693950208</v>
      </c>
      <c r="G87" s="7">
        <v>420094.14703138825</v>
      </c>
      <c r="H87" s="7">
        <v>45131.87</v>
      </c>
      <c r="I87" s="7">
        <v>1262446.5523636325</v>
      </c>
      <c r="J87" s="7">
        <v>0</v>
      </c>
      <c r="K87" s="14">
        <v>16345.057420955731</v>
      </c>
      <c r="L87" s="1">
        <v>115.5</v>
      </c>
      <c r="M87" s="7">
        <v>1974731.67</v>
      </c>
      <c r="N87" s="32">
        <v>-124072.79566638192</v>
      </c>
      <c r="O87" s="7">
        <f t="shared" si="7"/>
        <v>1850658.874333618</v>
      </c>
      <c r="P87" s="7">
        <v>443670.27172799996</v>
      </c>
      <c r="Q87" s="7">
        <v>46839.85</v>
      </c>
      <c r="R87" s="7">
        <f t="shared" si="8"/>
        <v>1360148.752605618</v>
      </c>
      <c r="S87" s="7">
        <v>0</v>
      </c>
      <c r="T87" s="14">
        <f t="shared" si="9"/>
        <v>16023.020557001022</v>
      </c>
      <c r="U87" s="1">
        <f t="shared" si="6"/>
        <v>9.7999999999999972</v>
      </c>
      <c r="V87" s="7">
        <f t="shared" si="6"/>
        <v>130719.21999999997</v>
      </c>
      <c r="W87" s="7">
        <f t="shared" si="6"/>
        <v>-7732.9150614028622</v>
      </c>
      <c r="X87" s="7">
        <f t="shared" si="6"/>
        <v>122986.30493859714</v>
      </c>
      <c r="Y87" s="7">
        <f t="shared" si="6"/>
        <v>23576.124696611718</v>
      </c>
      <c r="Z87" s="7">
        <f t="shared" si="6"/>
        <v>1707.9799999999959</v>
      </c>
      <c r="AA87" s="7">
        <f t="shared" si="6"/>
        <v>97702.200241985498</v>
      </c>
      <c r="AB87" s="7">
        <f t="shared" si="6"/>
        <v>0</v>
      </c>
      <c r="AC87" s="14">
        <f t="shared" si="6"/>
        <v>-322.03686395470868</v>
      </c>
    </row>
    <row r="88" spans="1:29" x14ac:dyDescent="0.25">
      <c r="A88" s="7" t="s">
        <v>57</v>
      </c>
      <c r="B88" s="7" t="s">
        <v>120</v>
      </c>
      <c r="C88" s="1">
        <v>744.3</v>
      </c>
      <c r="D88" s="7">
        <v>7129302.6600000001</v>
      </c>
      <c r="E88" s="32">
        <v>-449792.09346507379</v>
      </c>
      <c r="F88" s="7">
        <v>6679510.5665349262</v>
      </c>
      <c r="G88" s="7">
        <v>2497260.5665577743</v>
      </c>
      <c r="H88" s="7">
        <v>295988.59999999998</v>
      </c>
      <c r="I88" s="7">
        <v>3886261.3999771518</v>
      </c>
      <c r="J88" s="7">
        <v>0</v>
      </c>
      <c r="K88" s="14">
        <v>8974.2181466276052</v>
      </c>
      <c r="L88" s="1">
        <v>735.1</v>
      </c>
      <c r="M88" s="7">
        <v>7010026.3499999996</v>
      </c>
      <c r="N88" s="32">
        <v>-440441.39269792696</v>
      </c>
      <c r="O88" s="7">
        <f t="shared" si="7"/>
        <v>6569584.957302073</v>
      </c>
      <c r="P88" s="7">
        <v>2544266.0255999998</v>
      </c>
      <c r="Q88" s="7">
        <v>1243320.31</v>
      </c>
      <c r="R88" s="7">
        <f t="shared" si="8"/>
        <v>2781998.6217020731</v>
      </c>
      <c r="S88" s="7">
        <v>0</v>
      </c>
      <c r="T88" s="14">
        <f t="shared" si="9"/>
        <v>8936.9949085866865</v>
      </c>
      <c r="U88" s="1">
        <f t="shared" si="6"/>
        <v>-9.1999999999999318</v>
      </c>
      <c r="V88" s="7">
        <f t="shared" si="6"/>
        <v>-119276.31000000052</v>
      </c>
      <c r="W88" s="7">
        <f t="shared" si="6"/>
        <v>9350.7007671468309</v>
      </c>
      <c r="X88" s="7">
        <f t="shared" si="6"/>
        <v>-109925.60923285317</v>
      </c>
      <c r="Y88" s="7">
        <f t="shared" si="6"/>
        <v>47005.459042225499</v>
      </c>
      <c r="Z88" s="7">
        <f t="shared" si="6"/>
        <v>947331.71000000008</v>
      </c>
      <c r="AA88" s="7">
        <f t="shared" si="6"/>
        <v>-1104262.7782750786</v>
      </c>
      <c r="AB88" s="7">
        <f t="shared" si="6"/>
        <v>0</v>
      </c>
      <c r="AC88" s="14">
        <f t="shared" si="6"/>
        <v>-37.223238040918659</v>
      </c>
    </row>
    <row r="89" spans="1:29" x14ac:dyDescent="0.25">
      <c r="A89" s="7" t="s">
        <v>121</v>
      </c>
      <c r="B89" s="7" t="s">
        <v>121</v>
      </c>
      <c r="C89" s="1">
        <v>1012.7</v>
      </c>
      <c r="D89" s="7">
        <v>9775376.2199999988</v>
      </c>
      <c r="E89" s="32">
        <v>-616734.50323155429</v>
      </c>
      <c r="F89" s="7">
        <v>9158641.7167684436</v>
      </c>
      <c r="G89" s="7">
        <v>5375446.6954088425</v>
      </c>
      <c r="H89" s="7">
        <v>301799.96999999997</v>
      </c>
      <c r="I89" s="7">
        <v>3481395.0513596013</v>
      </c>
      <c r="J89" s="7">
        <v>0</v>
      </c>
      <c r="K89" s="14">
        <v>9043.7856391512232</v>
      </c>
      <c r="L89" s="1">
        <v>1052.8</v>
      </c>
      <c r="M89" s="7">
        <v>10083598.08</v>
      </c>
      <c r="N89" s="32">
        <v>-633554.53460761136</v>
      </c>
      <c r="O89" s="7">
        <f t="shared" si="7"/>
        <v>9450043.5453923885</v>
      </c>
      <c r="P89" s="7">
        <v>6104353.9509330001</v>
      </c>
      <c r="Q89" s="7">
        <v>931698.91</v>
      </c>
      <c r="R89" s="7">
        <f t="shared" si="8"/>
        <v>2413990.6844593883</v>
      </c>
      <c r="S89" s="7">
        <v>0</v>
      </c>
      <c r="T89" s="14">
        <f t="shared" si="9"/>
        <v>8976.105191292163</v>
      </c>
      <c r="U89" s="1">
        <f t="shared" si="6"/>
        <v>40.099999999999909</v>
      </c>
      <c r="V89" s="7">
        <f t="shared" si="6"/>
        <v>308221.86000000127</v>
      </c>
      <c r="W89" s="7">
        <f t="shared" si="6"/>
        <v>-16820.031376057072</v>
      </c>
      <c r="X89" s="7">
        <f t="shared" si="6"/>
        <v>291401.82862394489</v>
      </c>
      <c r="Y89" s="7">
        <f t="shared" si="6"/>
        <v>728907.25552415755</v>
      </c>
      <c r="Z89" s="7">
        <f t="shared" si="6"/>
        <v>629898.94000000006</v>
      </c>
      <c r="AA89" s="7">
        <f t="shared" si="6"/>
        <v>-1067404.3669002131</v>
      </c>
      <c r="AB89" s="7">
        <f t="shared" si="6"/>
        <v>0</v>
      </c>
      <c r="AC89" s="14">
        <f t="shared" si="6"/>
        <v>-67.680447859060223</v>
      </c>
    </row>
    <row r="90" spans="1:29" x14ac:dyDescent="0.25">
      <c r="A90" s="7" t="s">
        <v>122</v>
      </c>
      <c r="B90" s="7" t="s">
        <v>123</v>
      </c>
      <c r="C90" s="1">
        <v>5824</v>
      </c>
      <c r="D90" s="7">
        <v>53095884.369999997</v>
      </c>
      <c r="E90" s="32">
        <v>-3349852.0295899161</v>
      </c>
      <c r="F90" s="7">
        <v>49746032.340410084</v>
      </c>
      <c r="G90" s="7">
        <v>9219897.9675019737</v>
      </c>
      <c r="H90" s="7">
        <v>1334610.7</v>
      </c>
      <c r="I90" s="7">
        <v>39191523.672908105</v>
      </c>
      <c r="J90" s="7">
        <v>0</v>
      </c>
      <c r="K90" s="14">
        <v>8541.5577507572252</v>
      </c>
      <c r="L90" s="1">
        <v>5877.2</v>
      </c>
      <c r="M90" s="7">
        <v>53926794.630000003</v>
      </c>
      <c r="N90" s="32">
        <v>-3388231.5621498758</v>
      </c>
      <c r="O90" s="7">
        <f t="shared" si="7"/>
        <v>50538563.067850128</v>
      </c>
      <c r="P90" s="7">
        <v>9454385.2256000005</v>
      </c>
      <c r="Q90" s="7">
        <v>1206641.6100000001</v>
      </c>
      <c r="R90" s="7">
        <f t="shared" si="8"/>
        <v>39877536.232250124</v>
      </c>
      <c r="S90" s="7">
        <v>0</v>
      </c>
      <c r="T90" s="14">
        <f t="shared" si="9"/>
        <v>8599.0885230807398</v>
      </c>
      <c r="U90" s="1">
        <f t="shared" si="6"/>
        <v>53.199999999999818</v>
      </c>
      <c r="V90" s="7">
        <f t="shared" si="6"/>
        <v>830910.26000000536</v>
      </c>
      <c r="W90" s="7">
        <f t="shared" si="6"/>
        <v>-38379.532559959684</v>
      </c>
      <c r="X90" s="7">
        <f t="shared" si="6"/>
        <v>792530.72744004428</v>
      </c>
      <c r="Y90" s="7">
        <f t="shared" si="6"/>
        <v>234487.25809802674</v>
      </c>
      <c r="Z90" s="7">
        <f t="shared" si="6"/>
        <v>-127969.08999999985</v>
      </c>
      <c r="AA90" s="7">
        <f t="shared" si="6"/>
        <v>686012.55934201926</v>
      </c>
      <c r="AB90" s="7">
        <f t="shared" si="6"/>
        <v>0</v>
      </c>
      <c r="AC90" s="14">
        <f t="shared" si="6"/>
        <v>57.530772323514611</v>
      </c>
    </row>
    <row r="91" spans="1:29" x14ac:dyDescent="0.25">
      <c r="A91" s="7" t="s">
        <v>122</v>
      </c>
      <c r="B91" s="7" t="s">
        <v>124</v>
      </c>
      <c r="C91" s="1">
        <v>1436.2</v>
      </c>
      <c r="D91" s="7">
        <v>13758067.060000001</v>
      </c>
      <c r="E91" s="32">
        <v>-868004.91998613963</v>
      </c>
      <c r="F91" s="7">
        <v>12890062.140013861</v>
      </c>
      <c r="G91" s="7">
        <v>1895448.5800864375</v>
      </c>
      <c r="H91" s="7">
        <v>221373.63</v>
      </c>
      <c r="I91" s="7">
        <v>10773239.929927422</v>
      </c>
      <c r="J91" s="7">
        <v>0</v>
      </c>
      <c r="K91" s="14">
        <v>8975.1163765588772</v>
      </c>
      <c r="L91" s="1">
        <v>1431.4</v>
      </c>
      <c r="M91" s="7">
        <v>13782920.59</v>
      </c>
      <c r="N91" s="32">
        <v>-865983.72631003498</v>
      </c>
      <c r="O91" s="7">
        <f t="shared" si="7"/>
        <v>12916936.863689965</v>
      </c>
      <c r="P91" s="7">
        <v>1929078.0008369996</v>
      </c>
      <c r="Q91" s="7">
        <v>205487.72</v>
      </c>
      <c r="R91" s="7">
        <f t="shared" si="8"/>
        <v>10782371.142852964</v>
      </c>
      <c r="S91" s="7">
        <v>0</v>
      </c>
      <c r="T91" s="14">
        <f t="shared" si="9"/>
        <v>9023.9883077336617</v>
      </c>
      <c r="U91" s="1">
        <f t="shared" si="6"/>
        <v>-4.7999999999999545</v>
      </c>
      <c r="V91" s="7">
        <f t="shared" si="6"/>
        <v>24853.529999999329</v>
      </c>
      <c r="W91" s="7">
        <f t="shared" si="6"/>
        <v>2021.1936761046527</v>
      </c>
      <c r="X91" s="7">
        <f t="shared" si="6"/>
        <v>26874.723676104099</v>
      </c>
      <c r="Y91" s="7">
        <f t="shared" si="6"/>
        <v>33629.420750562102</v>
      </c>
      <c r="Z91" s="7">
        <f t="shared" si="6"/>
        <v>-15885.910000000003</v>
      </c>
      <c r="AA91" s="7">
        <f t="shared" si="6"/>
        <v>9131.212925542146</v>
      </c>
      <c r="AB91" s="7">
        <f t="shared" si="6"/>
        <v>0</v>
      </c>
      <c r="AC91" s="14">
        <f t="shared" si="6"/>
        <v>48.87193117478455</v>
      </c>
    </row>
    <row r="92" spans="1:29" x14ac:dyDescent="0.25">
      <c r="A92" s="7" t="s">
        <v>122</v>
      </c>
      <c r="B92" s="7" t="s">
        <v>125</v>
      </c>
      <c r="C92" s="1">
        <v>835.5</v>
      </c>
      <c r="D92" s="7">
        <v>8761093.2299999986</v>
      </c>
      <c r="E92" s="32">
        <v>-552742.76502161915</v>
      </c>
      <c r="F92" s="7">
        <v>8208350.4649783792</v>
      </c>
      <c r="G92" s="7">
        <v>640210.78922974505</v>
      </c>
      <c r="H92" s="7">
        <v>66882.22</v>
      </c>
      <c r="I92" s="7">
        <v>7501257.4557486344</v>
      </c>
      <c r="J92" s="7">
        <v>0</v>
      </c>
      <c r="K92" s="14">
        <v>9824.4769179872874</v>
      </c>
      <c r="L92" s="1">
        <v>863.7</v>
      </c>
      <c r="M92" s="7">
        <v>8819309.8200000003</v>
      </c>
      <c r="N92" s="32">
        <v>-554119.044039728</v>
      </c>
      <c r="O92" s="7">
        <f t="shared" si="7"/>
        <v>8265190.7759602722</v>
      </c>
      <c r="P92" s="7">
        <v>604975.76272200001</v>
      </c>
      <c r="Q92" s="7">
        <v>65667.350000000006</v>
      </c>
      <c r="R92" s="7">
        <f t="shared" si="8"/>
        <v>7594547.6632382721</v>
      </c>
      <c r="S92" s="7">
        <v>0</v>
      </c>
      <c r="T92" s="14">
        <f t="shared" si="9"/>
        <v>9569.5157762652216</v>
      </c>
      <c r="U92" s="1">
        <f t="shared" si="6"/>
        <v>28.200000000000045</v>
      </c>
      <c r="V92" s="7">
        <f t="shared" si="6"/>
        <v>58216.590000001714</v>
      </c>
      <c r="W92" s="7">
        <f t="shared" si="6"/>
        <v>-1376.2790181088494</v>
      </c>
      <c r="X92" s="7">
        <f t="shared" si="6"/>
        <v>56840.310981892981</v>
      </c>
      <c r="Y92" s="7">
        <f t="shared" si="6"/>
        <v>-35235.026507745031</v>
      </c>
      <c r="Z92" s="7">
        <f t="shared" si="6"/>
        <v>-1214.8699999999953</v>
      </c>
      <c r="AA92" s="7">
        <f t="shared" si="6"/>
        <v>93290.207489637658</v>
      </c>
      <c r="AB92" s="7">
        <f t="shared" si="6"/>
        <v>0</v>
      </c>
      <c r="AC92" s="14">
        <f t="shared" si="6"/>
        <v>-254.9611417220658</v>
      </c>
    </row>
    <row r="93" spans="1:29" x14ac:dyDescent="0.25">
      <c r="A93" s="7" t="s">
        <v>126</v>
      </c>
      <c r="B93" s="7" t="s">
        <v>127</v>
      </c>
      <c r="C93" s="1">
        <v>31965</v>
      </c>
      <c r="D93" s="7">
        <v>281507331.10000002</v>
      </c>
      <c r="E93" s="32">
        <v>-17760470.80896895</v>
      </c>
      <c r="F93" s="7">
        <v>263746860.29103106</v>
      </c>
      <c r="G93" s="7">
        <v>103490524.47647619</v>
      </c>
      <c r="H93" s="7">
        <v>8364503.4000000004</v>
      </c>
      <c r="I93" s="7">
        <v>151891832.41455486</v>
      </c>
      <c r="J93" s="7">
        <v>0</v>
      </c>
      <c r="K93" s="14">
        <v>8251.1140400760542</v>
      </c>
      <c r="L93" s="1">
        <v>32383.9</v>
      </c>
      <c r="M93" s="7">
        <v>286119774.61000001</v>
      </c>
      <c r="N93" s="32">
        <v>-17976964.096239861</v>
      </c>
      <c r="O93" s="7">
        <f t="shared" si="7"/>
        <v>268142810.51376015</v>
      </c>
      <c r="P93" s="7">
        <v>102924001.08</v>
      </c>
      <c r="Q93" s="7">
        <v>8381279.3399999999</v>
      </c>
      <c r="R93" s="7">
        <f t="shared" si="8"/>
        <v>156837530.09376016</v>
      </c>
      <c r="S93" s="7">
        <v>0</v>
      </c>
      <c r="T93" s="14">
        <f t="shared" si="9"/>
        <v>8280.127177818611</v>
      </c>
      <c r="U93" s="1">
        <f t="shared" si="6"/>
        <v>418.90000000000146</v>
      </c>
      <c r="V93" s="7">
        <f t="shared" si="6"/>
        <v>4612443.5099999905</v>
      </c>
      <c r="W93" s="7">
        <f t="shared" si="6"/>
        <v>-216493.28727091104</v>
      </c>
      <c r="X93" s="7">
        <f t="shared" ref="X93:AC124" si="10">O93-F93</f>
        <v>4395950.2227290869</v>
      </c>
      <c r="Y93" s="7">
        <f t="shared" si="10"/>
        <v>-566523.39647619426</v>
      </c>
      <c r="Z93" s="7">
        <f t="shared" si="10"/>
        <v>16775.939999999478</v>
      </c>
      <c r="AA93" s="7">
        <f t="shared" si="10"/>
        <v>4945697.6792052984</v>
      </c>
      <c r="AB93" s="7">
        <f t="shared" si="10"/>
        <v>0</v>
      </c>
      <c r="AC93" s="14">
        <f t="shared" si="10"/>
        <v>29.013137742556864</v>
      </c>
    </row>
    <row r="94" spans="1:29" x14ac:dyDescent="0.25">
      <c r="A94" s="7" t="s">
        <v>126</v>
      </c>
      <c r="B94" s="7" t="s">
        <v>128</v>
      </c>
      <c r="C94" s="1">
        <v>15471.6</v>
      </c>
      <c r="D94" s="7">
        <v>136283993.49400002</v>
      </c>
      <c r="E94" s="32">
        <v>-8598241.0430372674</v>
      </c>
      <c r="F94" s="7">
        <v>127685752.45096275</v>
      </c>
      <c r="G94" s="7">
        <v>52898621.716000788</v>
      </c>
      <c r="H94" s="7">
        <v>3973271.99</v>
      </c>
      <c r="I94" s="7">
        <v>70813858.744961962</v>
      </c>
      <c r="J94" s="7">
        <v>0</v>
      </c>
      <c r="K94" s="14">
        <v>8252.911945174561</v>
      </c>
      <c r="L94" s="1">
        <v>15648.6</v>
      </c>
      <c r="M94" s="7">
        <v>138300957.16999999</v>
      </c>
      <c r="N94" s="32">
        <v>-8689477.4921083059</v>
      </c>
      <c r="O94" s="7">
        <f t="shared" si="7"/>
        <v>129611479.67789169</v>
      </c>
      <c r="P94" s="7">
        <v>55142208.397639997</v>
      </c>
      <c r="Q94" s="7">
        <v>3468099.03</v>
      </c>
      <c r="R94" s="7">
        <f t="shared" si="8"/>
        <v>71001172.250251681</v>
      </c>
      <c r="S94" s="7">
        <v>0</v>
      </c>
      <c r="T94" s="14">
        <f t="shared" si="9"/>
        <v>8282.6246231542555</v>
      </c>
      <c r="U94" s="1">
        <f t="shared" ref="U94:AC125" si="11">L94-C94</f>
        <v>177</v>
      </c>
      <c r="V94" s="7">
        <f t="shared" si="11"/>
        <v>2016963.6759999692</v>
      </c>
      <c r="W94" s="7">
        <f t="shared" si="11"/>
        <v>-91236.449071038514</v>
      </c>
      <c r="X94" s="7">
        <f t="shared" si="10"/>
        <v>1925727.2269289345</v>
      </c>
      <c r="Y94" s="7">
        <f t="shared" si="10"/>
        <v>2243586.6816392094</v>
      </c>
      <c r="Z94" s="7">
        <f t="shared" si="10"/>
        <v>-505172.96000000043</v>
      </c>
      <c r="AA94" s="7">
        <f t="shared" si="10"/>
        <v>187313.50528971851</v>
      </c>
      <c r="AB94" s="7">
        <f t="shared" si="10"/>
        <v>0</v>
      </c>
      <c r="AC94" s="14">
        <f t="shared" si="10"/>
        <v>29.71267797969449</v>
      </c>
    </row>
    <row r="95" spans="1:29" x14ac:dyDescent="0.25">
      <c r="A95" s="7" t="s">
        <v>126</v>
      </c>
      <c r="B95" s="7" t="s">
        <v>129</v>
      </c>
      <c r="C95" s="1">
        <v>1087.9000000000001</v>
      </c>
      <c r="D95" s="7">
        <v>10521523.540000001</v>
      </c>
      <c r="E95" s="32">
        <v>-663809.39696262719</v>
      </c>
      <c r="F95" s="7">
        <v>9857714.1430373732</v>
      </c>
      <c r="G95" s="7">
        <v>8921955.9244455118</v>
      </c>
      <c r="H95" s="7">
        <v>792788.27</v>
      </c>
      <c r="I95" s="7">
        <v>142969.94859186141</v>
      </c>
      <c r="J95" s="7">
        <v>0</v>
      </c>
      <c r="K95" s="14">
        <v>9061.2318623378742</v>
      </c>
      <c r="L95" s="1">
        <v>1096.8</v>
      </c>
      <c r="M95" s="7">
        <v>10707199.039999999</v>
      </c>
      <c r="N95" s="32">
        <v>-672735.51076901529</v>
      </c>
      <c r="O95" s="7">
        <f t="shared" si="7"/>
        <v>10034463.529230984</v>
      </c>
      <c r="P95" s="7">
        <v>9191820.5143469982</v>
      </c>
      <c r="Q95" s="7">
        <v>700007.17</v>
      </c>
      <c r="R95" s="7">
        <f t="shared" si="8"/>
        <v>142635.8448839857</v>
      </c>
      <c r="S95" s="7">
        <v>0</v>
      </c>
      <c r="T95" s="14">
        <f t="shared" si="9"/>
        <v>9148.8544212536326</v>
      </c>
      <c r="U95" s="1">
        <f t="shared" si="11"/>
        <v>8.8999999999998636</v>
      </c>
      <c r="V95" s="7">
        <f t="shared" si="11"/>
        <v>185675.49999999814</v>
      </c>
      <c r="W95" s="7">
        <f t="shared" si="11"/>
        <v>-8926.1138063881081</v>
      </c>
      <c r="X95" s="7">
        <f t="shared" si="10"/>
        <v>176749.38619361073</v>
      </c>
      <c r="Y95" s="7">
        <f t="shared" si="10"/>
        <v>269864.58990148641</v>
      </c>
      <c r="Z95" s="7">
        <f t="shared" si="10"/>
        <v>-92781.099999999977</v>
      </c>
      <c r="AA95" s="7">
        <f t="shared" si="10"/>
        <v>-334.10370787570719</v>
      </c>
      <c r="AB95" s="7">
        <f t="shared" si="10"/>
        <v>0</v>
      </c>
      <c r="AC95" s="14">
        <f t="shared" si="10"/>
        <v>87.622558915758418</v>
      </c>
    </row>
    <row r="96" spans="1:29" x14ac:dyDescent="0.25">
      <c r="A96" s="7" t="s">
        <v>49</v>
      </c>
      <c r="B96" s="7" t="s">
        <v>130</v>
      </c>
      <c r="C96" s="1">
        <v>999</v>
      </c>
      <c r="D96" s="7">
        <v>9869131.2299999986</v>
      </c>
      <c r="E96" s="32">
        <v>-622649.5645260259</v>
      </c>
      <c r="F96" s="7">
        <v>9246481.6654739734</v>
      </c>
      <c r="G96" s="7">
        <v>1781097.242209431</v>
      </c>
      <c r="H96" s="7">
        <v>269328.19</v>
      </c>
      <c r="I96" s="7">
        <v>7196056.2332645422</v>
      </c>
      <c r="J96" s="7">
        <v>0</v>
      </c>
      <c r="K96" s="14">
        <v>9255.73740287685</v>
      </c>
      <c r="L96" s="1">
        <v>992.5</v>
      </c>
      <c r="M96" s="7">
        <v>9748635.9000000004</v>
      </c>
      <c r="N96" s="32">
        <v>-612508.79216752283</v>
      </c>
      <c r="O96" s="7">
        <f t="shared" si="7"/>
        <v>9136127.1078324784</v>
      </c>
      <c r="P96" s="7">
        <v>1667928.7139369999</v>
      </c>
      <c r="Q96" s="7">
        <v>228874.73</v>
      </c>
      <c r="R96" s="7">
        <f t="shared" si="8"/>
        <v>7239323.6638954785</v>
      </c>
      <c r="S96" s="7">
        <v>0</v>
      </c>
      <c r="T96" s="14">
        <f t="shared" si="9"/>
        <v>9205.1658517203814</v>
      </c>
      <c r="U96" s="1">
        <f t="shared" si="11"/>
        <v>-6.5</v>
      </c>
      <c r="V96" s="7">
        <f t="shared" si="11"/>
        <v>-120495.32999999821</v>
      </c>
      <c r="W96" s="7">
        <f t="shared" si="11"/>
        <v>10140.772358503076</v>
      </c>
      <c r="X96" s="7">
        <f t="shared" si="10"/>
        <v>-110354.55764149502</v>
      </c>
      <c r="Y96" s="7">
        <f t="shared" si="10"/>
        <v>-113168.52827243111</v>
      </c>
      <c r="Z96" s="7">
        <f t="shared" si="10"/>
        <v>-40453.459999999992</v>
      </c>
      <c r="AA96" s="7">
        <f t="shared" si="10"/>
        <v>43267.430630936287</v>
      </c>
      <c r="AB96" s="7">
        <f t="shared" si="10"/>
        <v>0</v>
      </c>
      <c r="AC96" s="14">
        <f t="shared" si="10"/>
        <v>-50.571551156468558</v>
      </c>
    </row>
    <row r="97" spans="1:29" x14ac:dyDescent="0.25">
      <c r="A97" s="7" t="s">
        <v>49</v>
      </c>
      <c r="B97" s="7" t="s">
        <v>131</v>
      </c>
      <c r="C97" s="1">
        <v>185.9</v>
      </c>
      <c r="D97" s="7">
        <v>2837145.64</v>
      </c>
      <c r="E97" s="32">
        <v>-178997.26491355139</v>
      </c>
      <c r="F97" s="7">
        <v>2658148.3750864486</v>
      </c>
      <c r="G97" s="7">
        <v>222179.86885970761</v>
      </c>
      <c r="H97" s="7">
        <v>66514.23</v>
      </c>
      <c r="I97" s="7">
        <v>2369454.2762267408</v>
      </c>
      <c r="J97" s="7">
        <v>0</v>
      </c>
      <c r="K97" s="14">
        <v>14298.807827253622</v>
      </c>
      <c r="L97" s="1">
        <v>188.3</v>
      </c>
      <c r="M97" s="7">
        <v>2889581.69</v>
      </c>
      <c r="N97" s="32">
        <v>-181553.00997663575</v>
      </c>
      <c r="O97" s="7">
        <f t="shared" si="7"/>
        <v>2708028.6800233643</v>
      </c>
      <c r="P97" s="7">
        <v>171071.14247999998</v>
      </c>
      <c r="Q97" s="7">
        <v>55224.18</v>
      </c>
      <c r="R97" s="7">
        <f t="shared" si="8"/>
        <v>2481733.3575433642</v>
      </c>
      <c r="S97" s="7">
        <v>0</v>
      </c>
      <c r="T97" s="14">
        <f t="shared" si="9"/>
        <v>14381.458736183558</v>
      </c>
      <c r="U97" s="1">
        <f t="shared" si="11"/>
        <v>2.4000000000000057</v>
      </c>
      <c r="V97" s="7">
        <f t="shared" si="11"/>
        <v>52436.049999999814</v>
      </c>
      <c r="W97" s="7">
        <f t="shared" si="11"/>
        <v>-2555.7450630843523</v>
      </c>
      <c r="X97" s="7">
        <f t="shared" si="10"/>
        <v>49880.304936915636</v>
      </c>
      <c r="Y97" s="7">
        <f t="shared" si="10"/>
        <v>-51108.72637970763</v>
      </c>
      <c r="Z97" s="7">
        <f t="shared" si="10"/>
        <v>-11290.049999999996</v>
      </c>
      <c r="AA97" s="7">
        <f t="shared" si="10"/>
        <v>112279.08131662337</v>
      </c>
      <c r="AB97" s="7">
        <f t="shared" si="10"/>
        <v>0</v>
      </c>
      <c r="AC97" s="14">
        <f t="shared" si="10"/>
        <v>82.650908929936122</v>
      </c>
    </row>
    <row r="98" spans="1:29" x14ac:dyDescent="0.25">
      <c r="A98" s="7" t="s">
        <v>49</v>
      </c>
      <c r="B98" s="7" t="s">
        <v>132</v>
      </c>
      <c r="C98" s="1">
        <v>363.5</v>
      </c>
      <c r="D98" s="7">
        <v>4082133.61</v>
      </c>
      <c r="E98" s="32">
        <v>-257544.32232871972</v>
      </c>
      <c r="F98" s="7">
        <v>3824589.2876712801</v>
      </c>
      <c r="G98" s="7">
        <v>1200067.6779099535</v>
      </c>
      <c r="H98" s="7">
        <v>205264.91</v>
      </c>
      <c r="I98" s="7">
        <v>2419256.6997613264</v>
      </c>
      <c r="J98" s="7">
        <v>0</v>
      </c>
      <c r="K98" s="14">
        <v>10521.566128394168</v>
      </c>
      <c r="L98" s="1">
        <v>369.2</v>
      </c>
      <c r="M98" s="7">
        <v>4119942.03</v>
      </c>
      <c r="N98" s="32">
        <v>-258856.80237534689</v>
      </c>
      <c r="O98" s="7">
        <f t="shared" si="7"/>
        <v>3861085.2276246529</v>
      </c>
      <c r="P98" s="7">
        <v>1089346.7244260001</v>
      </c>
      <c r="Q98" s="7">
        <v>217491.73</v>
      </c>
      <c r="R98" s="7">
        <f t="shared" si="8"/>
        <v>2554246.7731986525</v>
      </c>
      <c r="S98" s="7">
        <v>0</v>
      </c>
      <c r="T98" s="14">
        <f t="shared" si="9"/>
        <v>10457.977322927012</v>
      </c>
      <c r="U98" s="1">
        <f t="shared" si="11"/>
        <v>5.6999999999999886</v>
      </c>
      <c r="V98" s="7">
        <f t="shared" si="11"/>
        <v>37808.419999999925</v>
      </c>
      <c r="W98" s="7">
        <f t="shared" si="11"/>
        <v>-1312.4800466271699</v>
      </c>
      <c r="X98" s="7">
        <f t="shared" si="10"/>
        <v>36495.939953372814</v>
      </c>
      <c r="Y98" s="7">
        <f t="shared" si="10"/>
        <v>-110720.95348395337</v>
      </c>
      <c r="Z98" s="7">
        <f t="shared" si="10"/>
        <v>12226.820000000007</v>
      </c>
      <c r="AA98" s="7">
        <f t="shared" si="10"/>
        <v>134990.07343732612</v>
      </c>
      <c r="AB98" s="7">
        <f t="shared" si="10"/>
        <v>0</v>
      </c>
      <c r="AC98" s="14">
        <f t="shared" si="10"/>
        <v>-63.588805467155908</v>
      </c>
    </row>
    <row r="99" spans="1:29" x14ac:dyDescent="0.25">
      <c r="A99" s="7" t="s">
        <v>49</v>
      </c>
      <c r="B99" s="7" t="s">
        <v>133</v>
      </c>
      <c r="C99" s="1">
        <v>112.3</v>
      </c>
      <c r="D99" s="7">
        <v>1923271.23</v>
      </c>
      <c r="E99" s="32">
        <v>-121340.3658251826</v>
      </c>
      <c r="F99" s="7">
        <v>1801930.8641748175</v>
      </c>
      <c r="G99" s="7">
        <v>371002.08920136141</v>
      </c>
      <c r="H99" s="7">
        <v>49363.59</v>
      </c>
      <c r="I99" s="7">
        <v>1381565.184973456</v>
      </c>
      <c r="J99" s="7">
        <v>0</v>
      </c>
      <c r="K99" s="14">
        <v>16045.688906276202</v>
      </c>
      <c r="L99" s="1">
        <v>115.6</v>
      </c>
      <c r="M99" s="7">
        <v>1987966.79</v>
      </c>
      <c r="N99" s="32">
        <v>-124904.36096931752</v>
      </c>
      <c r="O99" s="7">
        <f t="shared" si="7"/>
        <v>1863062.4290306824</v>
      </c>
      <c r="P99" s="7">
        <v>339691.88027999998</v>
      </c>
      <c r="Q99" s="7">
        <v>65444.35</v>
      </c>
      <c r="R99" s="7">
        <f t="shared" si="8"/>
        <v>1457926.1987506824</v>
      </c>
      <c r="S99" s="7">
        <v>0</v>
      </c>
      <c r="T99" s="14">
        <f t="shared" si="9"/>
        <v>16116.456998535316</v>
      </c>
      <c r="U99" s="1">
        <f t="shared" si="11"/>
        <v>3.2999999999999972</v>
      </c>
      <c r="V99" s="7">
        <f t="shared" si="11"/>
        <v>64695.560000000056</v>
      </c>
      <c r="W99" s="7">
        <f t="shared" si="11"/>
        <v>-3563.9951441349258</v>
      </c>
      <c r="X99" s="7">
        <f t="shared" si="10"/>
        <v>61131.56485586497</v>
      </c>
      <c r="Y99" s="7">
        <f t="shared" si="10"/>
        <v>-31310.208921361424</v>
      </c>
      <c r="Z99" s="7">
        <f t="shared" si="10"/>
        <v>16080.760000000002</v>
      </c>
      <c r="AA99" s="7">
        <f t="shared" si="10"/>
        <v>76361.013777226442</v>
      </c>
      <c r="AB99" s="7">
        <f t="shared" si="10"/>
        <v>0</v>
      </c>
      <c r="AC99" s="14">
        <f t="shared" si="10"/>
        <v>70.768092259113473</v>
      </c>
    </row>
    <row r="100" spans="1:29" x14ac:dyDescent="0.25">
      <c r="A100" s="7" t="s">
        <v>49</v>
      </c>
      <c r="B100" s="7" t="s">
        <v>134</v>
      </c>
      <c r="C100" s="1">
        <v>470.9</v>
      </c>
      <c r="D100" s="7">
        <v>4118910.55</v>
      </c>
      <c r="E100" s="32">
        <v>-259864.60211241449</v>
      </c>
      <c r="F100" s="7">
        <v>3859045.9478875855</v>
      </c>
      <c r="G100" s="7">
        <v>342747.46248646278</v>
      </c>
      <c r="H100" s="7">
        <v>34103.67</v>
      </c>
      <c r="I100" s="7">
        <v>3482194.8154011229</v>
      </c>
      <c r="J100" s="7">
        <v>0</v>
      </c>
      <c r="K100" s="14">
        <v>8195.0434229933871</v>
      </c>
      <c r="L100" s="1">
        <v>450</v>
      </c>
      <c r="M100" s="7">
        <v>4005755.48</v>
      </c>
      <c r="N100" s="32">
        <v>-251682.43802943092</v>
      </c>
      <c r="O100" s="7">
        <f t="shared" si="7"/>
        <v>3754073.0419705692</v>
      </c>
      <c r="P100" s="7">
        <v>349804.85046399996</v>
      </c>
      <c r="Q100" s="7">
        <v>38592.769999999997</v>
      </c>
      <c r="R100" s="7">
        <f t="shared" si="8"/>
        <v>3365675.4215065693</v>
      </c>
      <c r="S100" s="7">
        <v>0</v>
      </c>
      <c r="T100" s="14">
        <f t="shared" si="9"/>
        <v>8342.3845377123762</v>
      </c>
      <c r="U100" s="1">
        <f t="shared" si="11"/>
        <v>-20.899999999999977</v>
      </c>
      <c r="V100" s="7">
        <f t="shared" si="11"/>
        <v>-113155.06999999983</v>
      </c>
      <c r="W100" s="7">
        <f t="shared" si="11"/>
        <v>8182.1640829835669</v>
      </c>
      <c r="X100" s="7">
        <f t="shared" si="10"/>
        <v>-104972.90591701632</v>
      </c>
      <c r="Y100" s="7">
        <f t="shared" si="10"/>
        <v>7057.3879775371752</v>
      </c>
      <c r="Z100" s="7">
        <f t="shared" si="10"/>
        <v>4489.0999999999985</v>
      </c>
      <c r="AA100" s="7">
        <f t="shared" si="10"/>
        <v>-116519.39389455365</v>
      </c>
      <c r="AB100" s="7">
        <f t="shared" si="10"/>
        <v>0</v>
      </c>
      <c r="AC100" s="14">
        <f t="shared" si="10"/>
        <v>147.34111471898905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896546.55</v>
      </c>
      <c r="E101" s="32">
        <v>-56563.673734310141</v>
      </c>
      <c r="F101" s="7">
        <v>839982.87626568996</v>
      </c>
      <c r="G101" s="7">
        <v>217246.64237421399</v>
      </c>
      <c r="H101" s="7">
        <v>27710.959999999999</v>
      </c>
      <c r="I101" s="7">
        <v>595025.27389147598</v>
      </c>
      <c r="J101" s="7">
        <v>0</v>
      </c>
      <c r="K101" s="14">
        <v>16799.6575253138</v>
      </c>
      <c r="L101" s="1">
        <v>50</v>
      </c>
      <c r="M101" s="7">
        <v>896457.38</v>
      </c>
      <c r="N101" s="32">
        <v>-56324.600968373641</v>
      </c>
      <c r="O101" s="7">
        <f t="shared" si="7"/>
        <v>840132.77903162641</v>
      </c>
      <c r="P101" s="7">
        <v>206077.22433299999</v>
      </c>
      <c r="Q101" s="7">
        <v>28836.799999999999</v>
      </c>
      <c r="R101" s="7">
        <f t="shared" si="8"/>
        <v>605218.75469862635</v>
      </c>
      <c r="S101" s="7">
        <v>0</v>
      </c>
      <c r="T101" s="14">
        <f t="shared" si="9"/>
        <v>16802.655580632527</v>
      </c>
      <c r="U101" s="1">
        <f t="shared" si="11"/>
        <v>0</v>
      </c>
      <c r="V101" s="7">
        <f t="shared" si="11"/>
        <v>-89.17000000004191</v>
      </c>
      <c r="W101" s="7">
        <f t="shared" si="11"/>
        <v>239.07276593650022</v>
      </c>
      <c r="X101" s="7">
        <f t="shared" si="10"/>
        <v>149.90276593645103</v>
      </c>
      <c r="Y101" s="7">
        <f t="shared" si="10"/>
        <v>-11169.418041213998</v>
      </c>
      <c r="Z101" s="7">
        <f t="shared" si="10"/>
        <v>1125.8400000000001</v>
      </c>
      <c r="AA101" s="7">
        <f t="shared" si="10"/>
        <v>10193.480807150365</v>
      </c>
      <c r="AB101" s="7">
        <f t="shared" si="10"/>
        <v>0</v>
      </c>
      <c r="AC101" s="14">
        <f t="shared" si="10"/>
        <v>2.9980553187269834</v>
      </c>
    </row>
    <row r="102" spans="1:29" x14ac:dyDescent="0.25">
      <c r="A102" s="7" t="s">
        <v>136</v>
      </c>
      <c r="B102" s="7" t="s">
        <v>137</v>
      </c>
      <c r="C102" s="1">
        <v>194.3</v>
      </c>
      <c r="D102" s="7">
        <v>2891454.75</v>
      </c>
      <c r="E102" s="32">
        <v>-182423.66009497366</v>
      </c>
      <c r="F102" s="7">
        <v>2709031.0899050264</v>
      </c>
      <c r="G102" s="7">
        <v>1249772.6333950954</v>
      </c>
      <c r="H102" s="7">
        <v>109820.35</v>
      </c>
      <c r="I102" s="7">
        <v>1349438.1065099309</v>
      </c>
      <c r="J102" s="7">
        <v>0</v>
      </c>
      <c r="K102" s="14">
        <v>13942.517189423706</v>
      </c>
      <c r="L102" s="1">
        <v>202.5</v>
      </c>
      <c r="M102" s="7">
        <v>2963835.58</v>
      </c>
      <c r="N102" s="32">
        <v>-186218.39710814613</v>
      </c>
      <c r="O102" s="7">
        <f t="shared" si="7"/>
        <v>2777617.1828918541</v>
      </c>
      <c r="P102" s="7">
        <v>1290194.2774069998</v>
      </c>
      <c r="Q102" s="7">
        <v>112138.42</v>
      </c>
      <c r="R102" s="7">
        <f t="shared" si="8"/>
        <v>1375284.4854848543</v>
      </c>
      <c r="S102" s="7">
        <v>0</v>
      </c>
      <c r="T102" s="14">
        <f t="shared" si="9"/>
        <v>13716.628063663476</v>
      </c>
      <c r="U102" s="1">
        <f t="shared" si="11"/>
        <v>8.1999999999999886</v>
      </c>
      <c r="V102" s="7">
        <f t="shared" si="11"/>
        <v>72380.830000000075</v>
      </c>
      <c r="W102" s="7">
        <f t="shared" si="11"/>
        <v>-3794.7370131724747</v>
      </c>
      <c r="X102" s="7">
        <f t="shared" si="10"/>
        <v>68586.092986827716</v>
      </c>
      <c r="Y102" s="7">
        <f t="shared" si="10"/>
        <v>40421.644011904486</v>
      </c>
      <c r="Z102" s="7">
        <f t="shared" si="10"/>
        <v>2318.0699999999924</v>
      </c>
      <c r="AA102" s="7">
        <f t="shared" si="10"/>
        <v>25846.378974923398</v>
      </c>
      <c r="AB102" s="7">
        <f t="shared" si="10"/>
        <v>0</v>
      </c>
      <c r="AC102" s="14">
        <f t="shared" si="10"/>
        <v>-225.88912576022994</v>
      </c>
    </row>
    <row r="103" spans="1:29" x14ac:dyDescent="0.25">
      <c r="A103" s="7" t="s">
        <v>136</v>
      </c>
      <c r="B103" s="7" t="s">
        <v>138</v>
      </c>
      <c r="C103" s="1">
        <v>490.8</v>
      </c>
      <c r="D103" s="7">
        <v>5026090.12</v>
      </c>
      <c r="E103" s="32">
        <v>-317099.11962398351</v>
      </c>
      <c r="F103" s="7">
        <v>4708991.0003760168</v>
      </c>
      <c r="G103" s="7">
        <v>1680948.5450155381</v>
      </c>
      <c r="H103" s="7">
        <v>198683</v>
      </c>
      <c r="I103" s="7">
        <v>2829359.4553604787</v>
      </c>
      <c r="J103" s="7">
        <v>0</v>
      </c>
      <c r="K103" s="14">
        <v>9594.5211906601817</v>
      </c>
      <c r="L103" s="1">
        <v>493.2</v>
      </c>
      <c r="M103" s="7">
        <v>5038363.96</v>
      </c>
      <c r="N103" s="32">
        <v>-316561.44052317896</v>
      </c>
      <c r="O103" s="7">
        <f t="shared" si="7"/>
        <v>4721802.5194768207</v>
      </c>
      <c r="P103" s="7">
        <v>1711900.0722560002</v>
      </c>
      <c r="Q103" s="7">
        <v>206176.62</v>
      </c>
      <c r="R103" s="7">
        <f t="shared" si="8"/>
        <v>2803725.8272208204</v>
      </c>
      <c r="S103" s="7">
        <v>0</v>
      </c>
      <c r="T103" s="14">
        <f t="shared" si="9"/>
        <v>9573.8088391663041</v>
      </c>
      <c r="U103" s="1">
        <f t="shared" si="11"/>
        <v>2.3999999999999773</v>
      </c>
      <c r="V103" s="7">
        <f t="shared" si="11"/>
        <v>12273.839999999851</v>
      </c>
      <c r="W103" s="7">
        <f t="shared" si="11"/>
        <v>537.67910080455476</v>
      </c>
      <c r="X103" s="7">
        <f t="shared" si="10"/>
        <v>12811.519100803882</v>
      </c>
      <c r="Y103" s="7">
        <f t="shared" si="10"/>
        <v>30951.527240462136</v>
      </c>
      <c r="Z103" s="7">
        <f t="shared" si="10"/>
        <v>7493.6199999999953</v>
      </c>
      <c r="AA103" s="7">
        <f t="shared" si="10"/>
        <v>-25633.628139658365</v>
      </c>
      <c r="AB103" s="7">
        <f t="shared" si="10"/>
        <v>0</v>
      </c>
      <c r="AC103" s="14">
        <f t="shared" si="10"/>
        <v>-20.712351493877577</v>
      </c>
    </row>
    <row r="104" spans="1:29" x14ac:dyDescent="0.25">
      <c r="A104" s="7" t="s">
        <v>136</v>
      </c>
      <c r="B104" s="7" t="s">
        <v>139</v>
      </c>
      <c r="C104" s="1">
        <v>50.3</v>
      </c>
      <c r="D104" s="7">
        <v>975431.67</v>
      </c>
      <c r="E104" s="32">
        <v>-61540.584515096598</v>
      </c>
      <c r="F104" s="7">
        <v>913891.08548490342</v>
      </c>
      <c r="G104" s="7">
        <v>189433.44465783035</v>
      </c>
      <c r="H104" s="7">
        <v>21080.31</v>
      </c>
      <c r="I104" s="7">
        <v>703377.33082707296</v>
      </c>
      <c r="J104" s="7">
        <v>0</v>
      </c>
      <c r="K104" s="14">
        <v>18168.808856558717</v>
      </c>
      <c r="L104" s="1">
        <v>50</v>
      </c>
      <c r="M104" s="7">
        <v>947178.9</v>
      </c>
      <c r="N104" s="32">
        <v>-59511.444468406386</v>
      </c>
      <c r="O104" s="7">
        <f t="shared" si="7"/>
        <v>887667.45553159364</v>
      </c>
      <c r="P104" s="7">
        <v>172096.48800000001</v>
      </c>
      <c r="Q104" s="7">
        <v>24191.26</v>
      </c>
      <c r="R104" s="7">
        <f t="shared" si="8"/>
        <v>691379.70753159362</v>
      </c>
      <c r="S104" s="7">
        <v>0</v>
      </c>
      <c r="T104" s="14">
        <f t="shared" si="9"/>
        <v>17753.349110631872</v>
      </c>
      <c r="U104" s="1">
        <f t="shared" si="11"/>
        <v>-0.29999999999999716</v>
      </c>
      <c r="V104" s="7">
        <f t="shared" si="11"/>
        <v>-28252.770000000019</v>
      </c>
      <c r="W104" s="7">
        <f t="shared" si="11"/>
        <v>2029.1400466902123</v>
      </c>
      <c r="X104" s="7">
        <f t="shared" si="10"/>
        <v>-26223.629953309777</v>
      </c>
      <c r="Y104" s="7">
        <f t="shared" si="10"/>
        <v>-17336.956657830335</v>
      </c>
      <c r="Z104" s="7">
        <f t="shared" si="10"/>
        <v>3110.9499999999971</v>
      </c>
      <c r="AA104" s="7">
        <f t="shared" si="10"/>
        <v>-11997.623295479338</v>
      </c>
      <c r="AB104" s="7">
        <f t="shared" si="10"/>
        <v>0</v>
      </c>
      <c r="AC104" s="14">
        <f t="shared" si="10"/>
        <v>-415.45974592684433</v>
      </c>
    </row>
    <row r="105" spans="1:29" x14ac:dyDescent="0.25">
      <c r="A105" s="7" t="s">
        <v>140</v>
      </c>
      <c r="B105" s="7" t="s">
        <v>141</v>
      </c>
      <c r="C105" s="1">
        <v>2226.5</v>
      </c>
      <c r="D105" s="7">
        <v>19922644.780000001</v>
      </c>
      <c r="E105" s="32">
        <v>-1256931.92312265</v>
      </c>
      <c r="F105" s="7">
        <v>18665712.856877349</v>
      </c>
      <c r="G105" s="7">
        <v>5994659.8362018922</v>
      </c>
      <c r="H105" s="7">
        <v>626865.43000000005</v>
      </c>
      <c r="I105" s="7">
        <v>12044187.590675458</v>
      </c>
      <c r="J105" s="7">
        <v>0</v>
      </c>
      <c r="K105" s="14">
        <v>8383.4326776902526</v>
      </c>
      <c r="L105" s="1">
        <v>2179.1</v>
      </c>
      <c r="M105" s="7">
        <v>19546342.539999999</v>
      </c>
      <c r="N105" s="32">
        <v>-1228100.7089892514</v>
      </c>
      <c r="O105" s="7">
        <f t="shared" si="7"/>
        <v>18318241.831010748</v>
      </c>
      <c r="P105" s="7">
        <v>5696975.6193209998</v>
      </c>
      <c r="Q105" s="7">
        <v>625294.68000000005</v>
      </c>
      <c r="R105" s="7">
        <f t="shared" si="8"/>
        <v>11995971.531689748</v>
      </c>
      <c r="S105" s="7">
        <v>0</v>
      </c>
      <c r="T105" s="14">
        <f t="shared" si="9"/>
        <v>8406.3337299851992</v>
      </c>
      <c r="U105" s="1">
        <f t="shared" si="11"/>
        <v>-47.400000000000091</v>
      </c>
      <c r="V105" s="7">
        <f t="shared" si="11"/>
        <v>-376302.24000000209</v>
      </c>
      <c r="W105" s="7">
        <f t="shared" si="11"/>
        <v>28831.214133398607</v>
      </c>
      <c r="X105" s="7">
        <f t="shared" si="10"/>
        <v>-347471.02586660162</v>
      </c>
      <c r="Y105" s="7">
        <f t="shared" si="10"/>
        <v>-297684.2168808924</v>
      </c>
      <c r="Z105" s="7">
        <f t="shared" si="10"/>
        <v>-1570.75</v>
      </c>
      <c r="AA105" s="7">
        <f t="shared" si="10"/>
        <v>-48216.058985710144</v>
      </c>
      <c r="AB105" s="7">
        <f t="shared" si="10"/>
        <v>0</v>
      </c>
      <c r="AC105" s="14">
        <f t="shared" si="10"/>
        <v>22.901052294946567</v>
      </c>
    </row>
    <row r="106" spans="1:29" x14ac:dyDescent="0.25">
      <c r="A106" s="7" t="s">
        <v>140</v>
      </c>
      <c r="B106" s="7" t="s">
        <v>142</v>
      </c>
      <c r="C106" s="1">
        <v>189.8</v>
      </c>
      <c r="D106" s="7">
        <v>2847249.23</v>
      </c>
      <c r="E106" s="32">
        <v>-179634.70662620448</v>
      </c>
      <c r="F106" s="7">
        <v>2667614.5233737957</v>
      </c>
      <c r="G106" s="7">
        <v>1118854.38781898</v>
      </c>
      <c r="H106" s="7">
        <v>118325.34</v>
      </c>
      <c r="I106" s="7">
        <v>1430434.7955548156</v>
      </c>
      <c r="J106" s="7">
        <v>0</v>
      </c>
      <c r="K106" s="14">
        <v>14054.871039904087</v>
      </c>
      <c r="L106" s="1">
        <v>198.4</v>
      </c>
      <c r="M106" s="7">
        <v>2928024.46</v>
      </c>
      <c r="N106" s="32">
        <v>-183968.37709689859</v>
      </c>
      <c r="O106" s="7">
        <f t="shared" si="7"/>
        <v>2744056.0829031016</v>
      </c>
      <c r="P106" s="7">
        <v>1128547.2150000001</v>
      </c>
      <c r="Q106" s="7">
        <v>122087.63</v>
      </c>
      <c r="R106" s="7">
        <f t="shared" si="8"/>
        <v>1493421.2379031014</v>
      </c>
      <c r="S106" s="7">
        <v>0</v>
      </c>
      <c r="T106" s="14">
        <f t="shared" si="9"/>
        <v>13830.927837213214</v>
      </c>
      <c r="U106" s="1">
        <f t="shared" si="11"/>
        <v>8.5999999999999943</v>
      </c>
      <c r="V106" s="7">
        <f t="shared" si="11"/>
        <v>80775.229999999981</v>
      </c>
      <c r="W106" s="7">
        <f t="shared" si="11"/>
        <v>-4333.6704706941091</v>
      </c>
      <c r="X106" s="7">
        <f t="shared" si="10"/>
        <v>76441.559529305901</v>
      </c>
      <c r="Y106" s="7">
        <f t="shared" si="10"/>
        <v>9692.8271810200531</v>
      </c>
      <c r="Z106" s="7">
        <f t="shared" si="10"/>
        <v>3762.2900000000081</v>
      </c>
      <c r="AA106" s="7">
        <f t="shared" si="10"/>
        <v>62986.442348285811</v>
      </c>
      <c r="AB106" s="7">
        <f t="shared" si="10"/>
        <v>0</v>
      </c>
      <c r="AC106" s="14">
        <f t="shared" si="10"/>
        <v>-223.94320269087257</v>
      </c>
    </row>
    <row r="107" spans="1:29" x14ac:dyDescent="0.25">
      <c r="A107" s="7" t="s">
        <v>140</v>
      </c>
      <c r="B107" s="7" t="s">
        <v>143</v>
      </c>
      <c r="C107" s="1">
        <v>314.3</v>
      </c>
      <c r="D107" s="7">
        <v>3805172.79</v>
      </c>
      <c r="E107" s="32">
        <v>-240070.6937037844</v>
      </c>
      <c r="F107" s="7">
        <v>3565102.0962962154</v>
      </c>
      <c r="G107" s="7">
        <v>695831.84935516561</v>
      </c>
      <c r="H107" s="7">
        <v>74385.25</v>
      </c>
      <c r="I107" s="7">
        <v>2794884.9969410496</v>
      </c>
      <c r="J107" s="7">
        <v>0</v>
      </c>
      <c r="K107" s="14">
        <v>11342.991079529796</v>
      </c>
      <c r="L107" s="1">
        <v>307.8</v>
      </c>
      <c r="M107" s="7">
        <v>3745517.75</v>
      </c>
      <c r="N107" s="32">
        <v>-235331.64810212245</v>
      </c>
      <c r="O107" s="7">
        <f t="shared" si="7"/>
        <v>3510186.1018978776</v>
      </c>
      <c r="P107" s="7">
        <v>656273.39399999997</v>
      </c>
      <c r="Q107" s="7">
        <v>73208.92</v>
      </c>
      <c r="R107" s="7">
        <f t="shared" si="8"/>
        <v>2780703.7878978779</v>
      </c>
      <c r="S107" s="7">
        <v>0</v>
      </c>
      <c r="T107" s="14">
        <f t="shared" si="9"/>
        <v>11404.113391481083</v>
      </c>
      <c r="U107" s="1">
        <f t="shared" si="11"/>
        <v>-6.5</v>
      </c>
      <c r="V107" s="7">
        <f t="shared" si="11"/>
        <v>-59655.040000000037</v>
      </c>
      <c r="W107" s="7">
        <f t="shared" si="11"/>
        <v>4739.0456016619573</v>
      </c>
      <c r="X107" s="7">
        <f t="shared" si="10"/>
        <v>-54915.994398337789</v>
      </c>
      <c r="Y107" s="7">
        <f t="shared" si="10"/>
        <v>-39558.455355165643</v>
      </c>
      <c r="Z107" s="7">
        <f t="shared" si="10"/>
        <v>-1176.3300000000017</v>
      </c>
      <c r="AA107" s="7">
        <f t="shared" si="10"/>
        <v>-14181.209043171722</v>
      </c>
      <c r="AB107" s="7">
        <f t="shared" si="10"/>
        <v>0</v>
      </c>
      <c r="AC107" s="14">
        <f t="shared" si="10"/>
        <v>61.122311951286974</v>
      </c>
    </row>
    <row r="108" spans="1:29" x14ac:dyDescent="0.25">
      <c r="A108" s="7" t="s">
        <v>140</v>
      </c>
      <c r="B108" s="7" t="s">
        <v>144</v>
      </c>
      <c r="C108" s="1">
        <v>158</v>
      </c>
      <c r="D108" s="7">
        <v>2536762.69</v>
      </c>
      <c r="E108" s="32">
        <v>-160045.91968875565</v>
      </c>
      <c r="F108" s="7">
        <v>2376716.7703112443</v>
      </c>
      <c r="G108" s="7">
        <v>1170011.0250791223</v>
      </c>
      <c r="H108" s="7">
        <v>128783.41</v>
      </c>
      <c r="I108" s="7">
        <v>1077922.3352321221</v>
      </c>
      <c r="J108" s="7">
        <v>0</v>
      </c>
      <c r="K108" s="14">
        <v>15042.511204501547</v>
      </c>
      <c r="L108" s="1">
        <v>156.6</v>
      </c>
      <c r="M108" s="7">
        <v>2496271.3599999999</v>
      </c>
      <c r="N108" s="32">
        <v>-156841.24131007699</v>
      </c>
      <c r="O108" s="7">
        <f t="shared" si="7"/>
        <v>2339430.1186899231</v>
      </c>
      <c r="P108" s="7">
        <v>1093059.431202</v>
      </c>
      <c r="Q108" s="7">
        <v>126729.47</v>
      </c>
      <c r="R108" s="7">
        <f t="shared" si="8"/>
        <v>1119641.2174879231</v>
      </c>
      <c r="S108" s="7">
        <v>0</v>
      </c>
      <c r="T108" s="14">
        <f t="shared" si="9"/>
        <v>14938.889646806661</v>
      </c>
      <c r="U108" s="1">
        <f t="shared" si="11"/>
        <v>-1.4000000000000057</v>
      </c>
      <c r="V108" s="7">
        <f t="shared" si="11"/>
        <v>-40491.330000000075</v>
      </c>
      <c r="W108" s="7">
        <f t="shared" si="11"/>
        <v>3204.6783786786546</v>
      </c>
      <c r="X108" s="7">
        <f t="shared" si="10"/>
        <v>-37286.651621321216</v>
      </c>
      <c r="Y108" s="7">
        <f t="shared" si="10"/>
        <v>-76951.593877122272</v>
      </c>
      <c r="Z108" s="7">
        <f t="shared" si="10"/>
        <v>-2053.9400000000023</v>
      </c>
      <c r="AA108" s="7">
        <f t="shared" si="10"/>
        <v>41718.882255801</v>
      </c>
      <c r="AB108" s="7">
        <f t="shared" si="10"/>
        <v>0</v>
      </c>
      <c r="AC108" s="14">
        <f t="shared" si="10"/>
        <v>-103.62155769488527</v>
      </c>
    </row>
    <row r="109" spans="1:29" x14ac:dyDescent="0.25">
      <c r="A109" s="7" t="s">
        <v>145</v>
      </c>
      <c r="B109" s="7" t="s">
        <v>146</v>
      </c>
      <c r="C109" s="1">
        <v>177.5</v>
      </c>
      <c r="D109" s="7">
        <v>2726585.1700000004</v>
      </c>
      <c r="E109" s="32">
        <v>-172021.93680259946</v>
      </c>
      <c r="F109" s="7">
        <v>2554563.2331974008</v>
      </c>
      <c r="G109" s="7">
        <v>1066619.4727707822</v>
      </c>
      <c r="H109" s="7">
        <v>83951.6</v>
      </c>
      <c r="I109" s="7">
        <v>1403992.1604266185</v>
      </c>
      <c r="J109" s="7">
        <v>0</v>
      </c>
      <c r="K109" s="14">
        <v>14391.905539140287</v>
      </c>
      <c r="L109" s="1">
        <v>163.1</v>
      </c>
      <c r="M109" s="7">
        <v>2606123.21</v>
      </c>
      <c r="N109" s="32">
        <v>-163743.25556633493</v>
      </c>
      <c r="O109" s="7">
        <f t="shared" si="7"/>
        <v>2442379.9544336651</v>
      </c>
      <c r="P109" s="7">
        <v>1256505.1874900002</v>
      </c>
      <c r="Q109" s="7">
        <v>86193.25</v>
      </c>
      <c r="R109" s="7">
        <f t="shared" si="8"/>
        <v>1099681.516943665</v>
      </c>
      <c r="S109" s="7">
        <v>0</v>
      </c>
      <c r="T109" s="14">
        <f t="shared" si="9"/>
        <v>14974.739144289793</v>
      </c>
      <c r="U109" s="1">
        <f t="shared" si="11"/>
        <v>-14.400000000000006</v>
      </c>
      <c r="V109" s="7">
        <f t="shared" si="11"/>
        <v>-120461.96000000043</v>
      </c>
      <c r="W109" s="7">
        <f t="shared" si="11"/>
        <v>8278.6812362645287</v>
      </c>
      <c r="X109" s="7">
        <f t="shared" si="10"/>
        <v>-112183.27876373567</v>
      </c>
      <c r="Y109" s="7">
        <f t="shared" si="10"/>
        <v>189885.71471921797</v>
      </c>
      <c r="Z109" s="7">
        <f t="shared" si="10"/>
        <v>2241.6499999999942</v>
      </c>
      <c r="AA109" s="7">
        <f t="shared" si="10"/>
        <v>-304310.64348295354</v>
      </c>
      <c r="AB109" s="7">
        <f t="shared" si="10"/>
        <v>0</v>
      </c>
      <c r="AC109" s="14">
        <f t="shared" si="10"/>
        <v>582.83360514950618</v>
      </c>
    </row>
    <row r="110" spans="1:29" x14ac:dyDescent="0.25">
      <c r="A110" s="7" t="s">
        <v>145</v>
      </c>
      <c r="B110" s="7" t="s">
        <v>147</v>
      </c>
      <c r="C110" s="1">
        <v>433.2</v>
      </c>
      <c r="D110" s="7">
        <v>4552145.28</v>
      </c>
      <c r="E110" s="32">
        <v>-287197.64791811415</v>
      </c>
      <c r="F110" s="7">
        <v>4264947.6320818858</v>
      </c>
      <c r="G110" s="7">
        <v>1709880.269356794</v>
      </c>
      <c r="H110" s="7">
        <v>217527.39</v>
      </c>
      <c r="I110" s="7">
        <v>2337539.972725092</v>
      </c>
      <c r="J110" s="7">
        <v>0</v>
      </c>
      <c r="K110" s="14">
        <v>9845.2161405399038</v>
      </c>
      <c r="L110" s="1">
        <v>424.2</v>
      </c>
      <c r="M110" s="7">
        <v>4505630.83</v>
      </c>
      <c r="N110" s="32">
        <v>-283089.70874951372</v>
      </c>
      <c r="O110" s="7">
        <f t="shared" si="7"/>
        <v>4222541.121250486</v>
      </c>
      <c r="P110" s="7">
        <v>3242020.7038500002</v>
      </c>
      <c r="Q110" s="7">
        <v>276596.76</v>
      </c>
      <c r="R110" s="7">
        <f t="shared" si="8"/>
        <v>703923.65740048583</v>
      </c>
      <c r="S110" s="7">
        <v>0</v>
      </c>
      <c r="T110" s="14">
        <f t="shared" si="9"/>
        <v>9954.12805575315</v>
      </c>
      <c r="U110" s="1">
        <f t="shared" si="11"/>
        <v>-9</v>
      </c>
      <c r="V110" s="7">
        <f t="shared" si="11"/>
        <v>-46514.450000000186</v>
      </c>
      <c r="W110" s="7">
        <f t="shared" si="11"/>
        <v>4107.9391686004237</v>
      </c>
      <c r="X110" s="7">
        <f t="shared" si="10"/>
        <v>-42406.510831399821</v>
      </c>
      <c r="Y110" s="7">
        <f t="shared" si="10"/>
        <v>1532140.4344932062</v>
      </c>
      <c r="Z110" s="7">
        <f t="shared" si="10"/>
        <v>59069.369999999995</v>
      </c>
      <c r="AA110" s="7">
        <f t="shared" si="10"/>
        <v>-1633616.3153246061</v>
      </c>
      <c r="AB110" s="7">
        <f t="shared" si="10"/>
        <v>0</v>
      </c>
      <c r="AC110" s="14">
        <f t="shared" si="10"/>
        <v>108.91191521324617</v>
      </c>
    </row>
    <row r="111" spans="1:29" x14ac:dyDescent="0.25">
      <c r="A111" s="7" t="s">
        <v>145</v>
      </c>
      <c r="B111" s="7" t="s">
        <v>148</v>
      </c>
      <c r="C111" s="1">
        <v>22138.3</v>
      </c>
      <c r="D111" s="7">
        <v>195014787.17700002</v>
      </c>
      <c r="E111" s="32">
        <v>-12303602.969913563</v>
      </c>
      <c r="F111" s="7">
        <v>182711184.20708644</v>
      </c>
      <c r="G111" s="7">
        <v>43534186.86036393</v>
      </c>
      <c r="H111" s="7">
        <v>6060674.8700000001</v>
      </c>
      <c r="I111" s="7">
        <v>133116322.47672251</v>
      </c>
      <c r="J111" s="7">
        <v>0</v>
      </c>
      <c r="K111" s="14">
        <v>8253.1713910772942</v>
      </c>
      <c r="L111" s="1">
        <v>22338.3</v>
      </c>
      <c r="M111" s="7">
        <v>197426205.59</v>
      </c>
      <c r="N111" s="32">
        <v>-12404328.971620321</v>
      </c>
      <c r="O111" s="7">
        <f t="shared" si="7"/>
        <v>185021876.61837968</v>
      </c>
      <c r="P111" s="7">
        <v>46955443.024080001</v>
      </c>
      <c r="Q111" s="7">
        <v>5722910.3600000003</v>
      </c>
      <c r="R111" s="7">
        <f t="shared" si="8"/>
        <v>132343523.23429967</v>
      </c>
      <c r="S111" s="7">
        <v>0</v>
      </c>
      <c r="T111" s="14">
        <f t="shared" si="9"/>
        <v>8282.7196616743295</v>
      </c>
      <c r="U111" s="1">
        <f t="shared" si="11"/>
        <v>200</v>
      </c>
      <c r="V111" s="7">
        <f t="shared" si="11"/>
        <v>2411418.4129999876</v>
      </c>
      <c r="W111" s="7">
        <f t="shared" si="11"/>
        <v>-100726.00170675851</v>
      </c>
      <c r="X111" s="7">
        <f t="shared" si="10"/>
        <v>2310692.4112932384</v>
      </c>
      <c r="Y111" s="7">
        <f t="shared" si="10"/>
        <v>3421256.1637160704</v>
      </c>
      <c r="Z111" s="7">
        <f t="shared" si="10"/>
        <v>-337764.50999999978</v>
      </c>
      <c r="AA111" s="7">
        <f t="shared" si="10"/>
        <v>-772799.24242283404</v>
      </c>
      <c r="AB111" s="7">
        <f t="shared" si="10"/>
        <v>0</v>
      </c>
      <c r="AC111" s="14">
        <f t="shared" si="10"/>
        <v>29.548270597035298</v>
      </c>
    </row>
    <row r="112" spans="1:29" x14ac:dyDescent="0.25">
      <c r="A112" s="7" t="s">
        <v>149</v>
      </c>
      <c r="B112" s="7" t="s">
        <v>150</v>
      </c>
      <c r="C112" s="1">
        <v>95</v>
      </c>
      <c r="D112" s="7">
        <v>1735927.41</v>
      </c>
      <c r="E112" s="32">
        <v>-109520.72889654868</v>
      </c>
      <c r="F112" s="7">
        <v>1626406.6811034512</v>
      </c>
      <c r="G112" s="7">
        <v>912518.2299451282</v>
      </c>
      <c r="H112" s="7">
        <v>91877.63</v>
      </c>
      <c r="I112" s="7">
        <v>622010.82115832297</v>
      </c>
      <c r="J112" s="7">
        <v>0</v>
      </c>
      <c r="K112" s="14">
        <v>17120.070327404748</v>
      </c>
      <c r="L112" s="1">
        <v>89</v>
      </c>
      <c r="M112" s="7">
        <v>1645935.46</v>
      </c>
      <c r="N112" s="32">
        <v>-103414.46238548063</v>
      </c>
      <c r="O112" s="7">
        <f t="shared" si="7"/>
        <v>1542520.9976145194</v>
      </c>
      <c r="P112" s="7">
        <v>994558.35673100001</v>
      </c>
      <c r="Q112" s="7">
        <v>102223.12</v>
      </c>
      <c r="R112" s="7">
        <f t="shared" si="8"/>
        <v>445739.52088351944</v>
      </c>
      <c r="S112" s="7">
        <v>0</v>
      </c>
      <c r="T112" s="14">
        <f t="shared" si="9"/>
        <v>17331.696602410331</v>
      </c>
      <c r="U112" s="1">
        <f t="shared" si="11"/>
        <v>-6</v>
      </c>
      <c r="V112" s="7">
        <f t="shared" si="11"/>
        <v>-89991.949999999953</v>
      </c>
      <c r="W112" s="7">
        <f t="shared" si="11"/>
        <v>6106.2665110680537</v>
      </c>
      <c r="X112" s="7">
        <f t="shared" si="10"/>
        <v>-83885.68348893174</v>
      </c>
      <c r="Y112" s="7">
        <f t="shared" si="10"/>
        <v>82040.126785871806</v>
      </c>
      <c r="Z112" s="7">
        <f t="shared" si="10"/>
        <v>10345.489999999991</v>
      </c>
      <c r="AA112" s="7">
        <f t="shared" si="10"/>
        <v>-176271.30027480354</v>
      </c>
      <c r="AB112" s="7">
        <f t="shared" si="10"/>
        <v>0</v>
      </c>
      <c r="AC112" s="14">
        <f t="shared" si="10"/>
        <v>211.62627500558301</v>
      </c>
    </row>
    <row r="113" spans="1:29" x14ac:dyDescent="0.25">
      <c r="A113" s="7" t="s">
        <v>151</v>
      </c>
      <c r="B113" s="7" t="s">
        <v>151</v>
      </c>
      <c r="C113" s="1">
        <v>2192.1</v>
      </c>
      <c r="D113" s="7">
        <v>19310625.399</v>
      </c>
      <c r="E113" s="32">
        <v>-1218319.2436293671</v>
      </c>
      <c r="F113" s="7">
        <v>18092306.155370634</v>
      </c>
      <c r="G113" s="7">
        <v>7849630.3400197355</v>
      </c>
      <c r="H113" s="7">
        <v>840931.95</v>
      </c>
      <c r="I113" s="7">
        <v>9401743.8653508984</v>
      </c>
      <c r="J113" s="7">
        <v>0</v>
      </c>
      <c r="K113" s="14">
        <v>8253.4127801517425</v>
      </c>
      <c r="L113" s="1">
        <v>2127.1</v>
      </c>
      <c r="M113" s="7">
        <v>18800033.010000002</v>
      </c>
      <c r="N113" s="32">
        <v>-1181209.9282182299</v>
      </c>
      <c r="O113" s="7">
        <f t="shared" si="7"/>
        <v>17618823.081781771</v>
      </c>
      <c r="P113" s="7">
        <v>8513795.7825520001</v>
      </c>
      <c r="Q113" s="7">
        <v>877061.34</v>
      </c>
      <c r="R113" s="7">
        <f t="shared" si="8"/>
        <v>8227965.959229771</v>
      </c>
      <c r="S113" s="7">
        <v>0</v>
      </c>
      <c r="T113" s="14">
        <f t="shared" si="9"/>
        <v>8283.0252840871472</v>
      </c>
      <c r="U113" s="1">
        <f t="shared" si="11"/>
        <v>-65</v>
      </c>
      <c r="V113" s="7">
        <f t="shared" si="11"/>
        <v>-510592.38899999857</v>
      </c>
      <c r="W113" s="7">
        <f t="shared" si="11"/>
        <v>37109.315411137184</v>
      </c>
      <c r="X113" s="7">
        <f t="shared" si="10"/>
        <v>-473483.07358886302</v>
      </c>
      <c r="Y113" s="7">
        <f t="shared" si="10"/>
        <v>664165.44253226463</v>
      </c>
      <c r="Z113" s="7">
        <f t="shared" si="10"/>
        <v>36129.390000000014</v>
      </c>
      <c r="AA113" s="7">
        <f t="shared" si="10"/>
        <v>-1173777.9061211273</v>
      </c>
      <c r="AB113" s="7">
        <f t="shared" si="10"/>
        <v>0</v>
      </c>
      <c r="AC113" s="14">
        <f t="shared" si="10"/>
        <v>29.612503935404675</v>
      </c>
    </row>
    <row r="114" spans="1:29" x14ac:dyDescent="0.25">
      <c r="A114" s="7" t="s">
        <v>152</v>
      </c>
      <c r="B114" s="7" t="s">
        <v>152</v>
      </c>
      <c r="C114" s="1">
        <v>2782.9</v>
      </c>
      <c r="D114" s="7">
        <v>24963225.84</v>
      </c>
      <c r="E114" s="32">
        <v>-1574945.285071545</v>
      </c>
      <c r="F114" s="7">
        <v>23388280.554928456</v>
      </c>
      <c r="G114" s="7">
        <v>10879138.93872265</v>
      </c>
      <c r="H114" s="7">
        <v>1011087.11</v>
      </c>
      <c r="I114" s="7">
        <v>11498054.506205807</v>
      </c>
      <c r="J114" s="7">
        <v>0</v>
      </c>
      <c r="K114" s="14">
        <v>8404.2835009984028</v>
      </c>
      <c r="L114" s="1">
        <v>2765.8</v>
      </c>
      <c r="M114" s="7">
        <v>24968247.920000002</v>
      </c>
      <c r="N114" s="32">
        <v>-1568760.1355609626</v>
      </c>
      <c r="O114" s="7">
        <f t="shared" si="7"/>
        <v>23399487.784439038</v>
      </c>
      <c r="P114" s="7">
        <v>11341902.749119999</v>
      </c>
      <c r="Q114" s="7">
        <v>1026749.56</v>
      </c>
      <c r="R114" s="7">
        <f t="shared" si="8"/>
        <v>11030835.475319039</v>
      </c>
      <c r="S114" s="7">
        <v>0</v>
      </c>
      <c r="T114" s="14">
        <f t="shared" si="9"/>
        <v>8460.2964004769092</v>
      </c>
      <c r="U114" s="1">
        <f t="shared" si="11"/>
        <v>-17.099999999999909</v>
      </c>
      <c r="V114" s="7">
        <f t="shared" si="11"/>
        <v>5022.0800000019372</v>
      </c>
      <c r="W114" s="7">
        <f t="shared" si="11"/>
        <v>6185.1495105824433</v>
      </c>
      <c r="X114" s="7">
        <f t="shared" si="10"/>
        <v>11207.229510582983</v>
      </c>
      <c r="Y114" s="7">
        <f t="shared" si="10"/>
        <v>462763.8103973493</v>
      </c>
      <c r="Z114" s="7">
        <f t="shared" si="10"/>
        <v>15662.45000000007</v>
      </c>
      <c r="AA114" s="7">
        <f t="shared" si="10"/>
        <v>-467219.03088676743</v>
      </c>
      <c r="AB114" s="7">
        <f t="shared" si="10"/>
        <v>0</v>
      </c>
      <c r="AC114" s="14">
        <f t="shared" si="10"/>
        <v>56.01289947850637</v>
      </c>
    </row>
    <row r="115" spans="1:29" x14ac:dyDescent="0.25">
      <c r="A115" s="7" t="s">
        <v>152</v>
      </c>
      <c r="B115" s="7" t="s">
        <v>71</v>
      </c>
      <c r="C115" s="1">
        <v>685.9</v>
      </c>
      <c r="D115" s="7">
        <v>6860187.54</v>
      </c>
      <c r="E115" s="32">
        <v>-432813.45488278294</v>
      </c>
      <c r="F115" s="7">
        <v>6427374.0851172172</v>
      </c>
      <c r="G115" s="7">
        <v>1260424.0084596891</v>
      </c>
      <c r="H115" s="7">
        <v>116107.44</v>
      </c>
      <c r="I115" s="7">
        <v>5050842.6366575276</v>
      </c>
      <c r="J115" s="7">
        <v>0</v>
      </c>
      <c r="K115" s="14">
        <v>9370.7159718868897</v>
      </c>
      <c r="L115" s="1">
        <v>672.3</v>
      </c>
      <c r="M115" s="7">
        <v>6715335.8499999996</v>
      </c>
      <c r="N115" s="32">
        <v>-421925.92816834664</v>
      </c>
      <c r="O115" s="7">
        <f t="shared" si="7"/>
        <v>6293409.9218316525</v>
      </c>
      <c r="P115" s="7">
        <v>1243787.449581</v>
      </c>
      <c r="Q115" s="7">
        <v>119671.5</v>
      </c>
      <c r="R115" s="7">
        <f t="shared" si="8"/>
        <v>4929950.9722506525</v>
      </c>
      <c r="S115" s="7">
        <v>0</v>
      </c>
      <c r="T115" s="14">
        <f t="shared" si="9"/>
        <v>9361.0143118126616</v>
      </c>
      <c r="U115" s="1">
        <f t="shared" si="11"/>
        <v>-13.600000000000023</v>
      </c>
      <c r="V115" s="7">
        <f t="shared" si="11"/>
        <v>-144851.69000000041</v>
      </c>
      <c r="W115" s="7">
        <f t="shared" si="11"/>
        <v>10887.526714436302</v>
      </c>
      <c r="X115" s="7">
        <f t="shared" si="10"/>
        <v>-133964.16328556463</v>
      </c>
      <c r="Y115" s="7">
        <f t="shared" si="10"/>
        <v>-16636.558878689073</v>
      </c>
      <c r="Z115" s="7">
        <f t="shared" si="10"/>
        <v>3564.0599999999977</v>
      </c>
      <c r="AA115" s="7">
        <f t="shared" si="10"/>
        <v>-120891.66440687515</v>
      </c>
      <c r="AB115" s="7">
        <f t="shared" si="10"/>
        <v>0</v>
      </c>
      <c r="AC115" s="14">
        <f t="shared" si="10"/>
        <v>-9.7016600742281298</v>
      </c>
    </row>
    <row r="116" spans="1:29" x14ac:dyDescent="0.25">
      <c r="A116" s="7" t="s">
        <v>152</v>
      </c>
      <c r="B116" s="7" t="s">
        <v>153</v>
      </c>
      <c r="C116" s="1">
        <v>478.5</v>
      </c>
      <c r="D116" s="7">
        <v>4943169.21</v>
      </c>
      <c r="E116" s="32">
        <v>-311867.58836775133</v>
      </c>
      <c r="F116" s="7">
        <v>4631301.6216322482</v>
      </c>
      <c r="G116" s="7">
        <v>734680.93284420925</v>
      </c>
      <c r="H116" s="7">
        <v>88791.45</v>
      </c>
      <c r="I116" s="7">
        <v>3807829.2387880385</v>
      </c>
      <c r="J116" s="7">
        <v>0</v>
      </c>
      <c r="K116" s="14">
        <v>9678.7912677789936</v>
      </c>
      <c r="L116" s="1">
        <v>484.3</v>
      </c>
      <c r="M116" s="7">
        <v>5023391.1399999997</v>
      </c>
      <c r="N116" s="32">
        <v>-315620.69517299702</v>
      </c>
      <c r="O116" s="7">
        <f t="shared" si="7"/>
        <v>4707770.4448270025</v>
      </c>
      <c r="P116" s="7">
        <v>791037.71312799992</v>
      </c>
      <c r="Q116" s="7">
        <v>55858.93</v>
      </c>
      <c r="R116" s="7">
        <f t="shared" si="8"/>
        <v>3860873.8016990023</v>
      </c>
      <c r="S116" s="7">
        <v>0</v>
      </c>
      <c r="T116" s="14">
        <f t="shared" si="9"/>
        <v>9720.7731671009751</v>
      </c>
      <c r="U116" s="1">
        <f t="shared" si="11"/>
        <v>5.8000000000000114</v>
      </c>
      <c r="V116" s="7">
        <f t="shared" si="11"/>
        <v>80221.929999999702</v>
      </c>
      <c r="W116" s="7">
        <f t="shared" si="11"/>
        <v>-3753.1068052456831</v>
      </c>
      <c r="X116" s="7">
        <f t="shared" si="10"/>
        <v>76468.82319475431</v>
      </c>
      <c r="Y116" s="7">
        <f t="shared" si="10"/>
        <v>56356.780283790664</v>
      </c>
      <c r="Z116" s="7">
        <f t="shared" si="10"/>
        <v>-32932.519999999997</v>
      </c>
      <c r="AA116" s="7">
        <f t="shared" si="10"/>
        <v>53044.562910963781</v>
      </c>
      <c r="AB116" s="7">
        <f t="shared" si="10"/>
        <v>0</v>
      </c>
      <c r="AC116" s="14">
        <f t="shared" si="10"/>
        <v>41.981899321981473</v>
      </c>
    </row>
    <row r="117" spans="1:29" x14ac:dyDescent="0.25">
      <c r="A117" s="7" t="s">
        <v>154</v>
      </c>
      <c r="B117" s="7" t="s">
        <v>154</v>
      </c>
      <c r="C117" s="1">
        <v>6011.8</v>
      </c>
      <c r="D117" s="7">
        <v>55647158.670000002</v>
      </c>
      <c r="E117" s="32">
        <v>-3510813.4956866074</v>
      </c>
      <c r="F117" s="7">
        <v>52136345.174313396</v>
      </c>
      <c r="G117" s="7">
        <v>12943821.816948514</v>
      </c>
      <c r="H117" s="7">
        <v>1626079.74</v>
      </c>
      <c r="I117" s="7">
        <v>37566443.617364876</v>
      </c>
      <c r="J117" s="7">
        <v>0</v>
      </c>
      <c r="K117" s="14">
        <v>8672.3352696885122</v>
      </c>
      <c r="L117" s="1">
        <v>6026.2</v>
      </c>
      <c r="M117" s="7">
        <v>55348124.159999996</v>
      </c>
      <c r="N117" s="32">
        <v>-3477533.9879069324</v>
      </c>
      <c r="O117" s="7">
        <f t="shared" si="7"/>
        <v>51870590.172093064</v>
      </c>
      <c r="P117" s="7">
        <v>12499144.006668</v>
      </c>
      <c r="Q117" s="7">
        <v>1677869.85</v>
      </c>
      <c r="R117" s="7">
        <f t="shared" si="8"/>
        <v>37693576.315425061</v>
      </c>
      <c r="S117" s="7">
        <v>0</v>
      </c>
      <c r="T117" s="14">
        <f t="shared" si="9"/>
        <v>8607.5122252983747</v>
      </c>
      <c r="U117" s="1">
        <f t="shared" si="11"/>
        <v>14.399999999999636</v>
      </c>
      <c r="V117" s="7">
        <f t="shared" si="11"/>
        <v>-299034.51000000536</v>
      </c>
      <c r="W117" s="7">
        <f t="shared" si="11"/>
        <v>33279.50777967507</v>
      </c>
      <c r="X117" s="7">
        <f t="shared" si="10"/>
        <v>-265755.00222033262</v>
      </c>
      <c r="Y117" s="7">
        <f t="shared" si="10"/>
        <v>-444677.81028051488</v>
      </c>
      <c r="Z117" s="7">
        <f t="shared" si="10"/>
        <v>51790.110000000102</v>
      </c>
      <c r="AA117" s="7">
        <f t="shared" si="10"/>
        <v>127132.69806018472</v>
      </c>
      <c r="AB117" s="7">
        <f t="shared" si="10"/>
        <v>0</v>
      </c>
      <c r="AC117" s="14">
        <f t="shared" si="10"/>
        <v>-64.823044390137511</v>
      </c>
    </row>
    <row r="118" spans="1:29" x14ac:dyDescent="0.25">
      <c r="A118" s="7" t="s">
        <v>154</v>
      </c>
      <c r="B118" s="7" t="s">
        <v>155</v>
      </c>
      <c r="C118" s="1">
        <v>277.60000000000002</v>
      </c>
      <c r="D118" s="7">
        <v>3982600.96</v>
      </c>
      <c r="E118" s="32">
        <v>-251264.74617005704</v>
      </c>
      <c r="F118" s="7">
        <v>3731336.213829943</v>
      </c>
      <c r="G118" s="7">
        <v>762164.16323583608</v>
      </c>
      <c r="H118" s="7">
        <v>118382.39</v>
      </c>
      <c r="I118" s="7">
        <v>2850789.6605941067</v>
      </c>
      <c r="J118" s="7">
        <v>0</v>
      </c>
      <c r="K118" s="14">
        <v>13441.412874027172</v>
      </c>
      <c r="L118" s="1">
        <v>261.7</v>
      </c>
      <c r="M118" s="7">
        <v>3768997.39</v>
      </c>
      <c r="N118" s="32">
        <v>-236806.87869688991</v>
      </c>
      <c r="O118" s="7">
        <f t="shared" si="7"/>
        <v>3532190.51130311</v>
      </c>
      <c r="P118" s="7">
        <v>750283.83539999998</v>
      </c>
      <c r="Q118" s="7">
        <v>115992.73</v>
      </c>
      <c r="R118" s="7">
        <f t="shared" si="8"/>
        <v>2665913.9459031099</v>
      </c>
      <c r="S118" s="7">
        <v>0</v>
      </c>
      <c r="T118" s="14">
        <f t="shared" si="9"/>
        <v>13497.09786512461</v>
      </c>
      <c r="U118" s="1">
        <f t="shared" si="11"/>
        <v>-15.900000000000034</v>
      </c>
      <c r="V118" s="7">
        <f t="shared" si="11"/>
        <v>-213603.56999999983</v>
      </c>
      <c r="W118" s="7">
        <f t="shared" si="11"/>
        <v>14457.867473167134</v>
      </c>
      <c r="X118" s="7">
        <f t="shared" si="10"/>
        <v>-199145.70252683293</v>
      </c>
      <c r="Y118" s="7">
        <f t="shared" si="10"/>
        <v>-11880.327835836099</v>
      </c>
      <c r="Z118" s="7">
        <f t="shared" si="10"/>
        <v>-2389.6600000000035</v>
      </c>
      <c r="AA118" s="7">
        <f t="shared" si="10"/>
        <v>-184875.7146909968</v>
      </c>
      <c r="AB118" s="7">
        <f t="shared" si="10"/>
        <v>0</v>
      </c>
      <c r="AC118" s="14">
        <f t="shared" si="10"/>
        <v>55.684991097437887</v>
      </c>
    </row>
    <row r="119" spans="1:29" x14ac:dyDescent="0.25">
      <c r="A119" s="7" t="s">
        <v>156</v>
      </c>
      <c r="B119" s="7" t="s">
        <v>157</v>
      </c>
      <c r="C119" s="1">
        <v>1486.4</v>
      </c>
      <c r="D119" s="7">
        <v>14239804.449999999</v>
      </c>
      <c r="E119" s="32">
        <v>-898398.02846843551</v>
      </c>
      <c r="F119" s="7">
        <v>13341406.421531564</v>
      </c>
      <c r="G119" s="7">
        <v>5694321.3272054549</v>
      </c>
      <c r="H119" s="7">
        <v>682520.41</v>
      </c>
      <c r="I119" s="7">
        <v>6964564.6843261085</v>
      </c>
      <c r="J119" s="7">
        <v>0</v>
      </c>
      <c r="K119" s="14">
        <v>8975.6501759496514</v>
      </c>
      <c r="L119" s="1">
        <v>1472.5</v>
      </c>
      <c r="M119" s="7">
        <v>14015648.439999999</v>
      </c>
      <c r="N119" s="32">
        <v>-880606.06483713537</v>
      </c>
      <c r="O119" s="7">
        <f t="shared" si="7"/>
        <v>13135042.375162864</v>
      </c>
      <c r="P119" s="7">
        <v>6689928.591</v>
      </c>
      <c r="Q119" s="7">
        <v>724327.31</v>
      </c>
      <c r="R119" s="7">
        <f t="shared" si="8"/>
        <v>5720786.4741628636</v>
      </c>
      <c r="S119" s="7">
        <v>0</v>
      </c>
      <c r="T119" s="14">
        <f t="shared" si="9"/>
        <v>8920.2325128440498</v>
      </c>
      <c r="U119" s="1">
        <f t="shared" si="11"/>
        <v>-13.900000000000091</v>
      </c>
      <c r="V119" s="7">
        <f t="shared" si="11"/>
        <v>-224156.00999999978</v>
      </c>
      <c r="W119" s="7">
        <f t="shared" si="11"/>
        <v>17791.963631300139</v>
      </c>
      <c r="X119" s="7">
        <f t="shared" si="10"/>
        <v>-206364.04636869952</v>
      </c>
      <c r="Y119" s="7">
        <f t="shared" si="10"/>
        <v>995607.26379454508</v>
      </c>
      <c r="Z119" s="7">
        <f t="shared" si="10"/>
        <v>41806.900000000023</v>
      </c>
      <c r="AA119" s="7">
        <f t="shared" si="10"/>
        <v>-1243778.210163245</v>
      </c>
      <c r="AB119" s="7">
        <f t="shared" si="10"/>
        <v>0</v>
      </c>
      <c r="AC119" s="14">
        <f t="shared" si="10"/>
        <v>-55.417663105601605</v>
      </c>
    </row>
    <row r="120" spans="1:29" x14ac:dyDescent="0.25">
      <c r="A120" s="7" t="s">
        <v>156</v>
      </c>
      <c r="B120" s="7" t="s">
        <v>158</v>
      </c>
      <c r="C120" s="1">
        <v>3440.2</v>
      </c>
      <c r="D120" s="7">
        <v>32032425.209999997</v>
      </c>
      <c r="E120" s="32">
        <v>-2020945.4249722236</v>
      </c>
      <c r="F120" s="7">
        <v>30011479.785027772</v>
      </c>
      <c r="G120" s="7">
        <v>6266594.0961071691</v>
      </c>
      <c r="H120" s="7">
        <v>732996.07</v>
      </c>
      <c r="I120" s="7">
        <v>23011889.618920602</v>
      </c>
      <c r="J120" s="7">
        <v>0</v>
      </c>
      <c r="K120" s="14">
        <v>8723.7601840090028</v>
      </c>
      <c r="L120" s="1">
        <v>3383</v>
      </c>
      <c r="M120" s="7">
        <v>31701924.960000001</v>
      </c>
      <c r="N120" s="32">
        <v>-1991838.4444571414</v>
      </c>
      <c r="O120" s="7">
        <f t="shared" si="7"/>
        <v>29710086.515542861</v>
      </c>
      <c r="P120" s="7">
        <v>7971038.2800000003</v>
      </c>
      <c r="Q120" s="7">
        <v>719194.33</v>
      </c>
      <c r="R120" s="7">
        <f t="shared" si="8"/>
        <v>21019853.905542862</v>
      </c>
      <c r="S120" s="7">
        <v>0</v>
      </c>
      <c r="T120" s="14">
        <f t="shared" si="9"/>
        <v>8782.1715978548218</v>
      </c>
      <c r="U120" s="1">
        <f t="shared" si="11"/>
        <v>-57.199999999999818</v>
      </c>
      <c r="V120" s="7">
        <f t="shared" si="11"/>
        <v>-330500.24999999627</v>
      </c>
      <c r="W120" s="7">
        <f t="shared" si="11"/>
        <v>29106.980515082134</v>
      </c>
      <c r="X120" s="7">
        <f t="shared" si="10"/>
        <v>-301393.26948491111</v>
      </c>
      <c r="Y120" s="7">
        <f t="shared" si="10"/>
        <v>1704444.1838928312</v>
      </c>
      <c r="Z120" s="7">
        <f t="shared" si="10"/>
        <v>-13801.739999999991</v>
      </c>
      <c r="AA120" s="7">
        <f t="shared" si="10"/>
        <v>-1992035.7133777402</v>
      </c>
      <c r="AB120" s="7">
        <f t="shared" si="10"/>
        <v>0</v>
      </c>
      <c r="AC120" s="14">
        <f t="shared" si="10"/>
        <v>58.41141384581897</v>
      </c>
    </row>
    <row r="121" spans="1:29" x14ac:dyDescent="0.25">
      <c r="A121" s="7" t="s">
        <v>156</v>
      </c>
      <c r="B121" s="7" t="s">
        <v>159</v>
      </c>
      <c r="C121" s="1">
        <v>202.5</v>
      </c>
      <c r="D121" s="7">
        <v>3066021.0500000003</v>
      </c>
      <c r="E121" s="32">
        <v>-193437.15542124055</v>
      </c>
      <c r="F121" s="7">
        <v>2872583.8945787596</v>
      </c>
      <c r="G121" s="7">
        <v>380857.6220219587</v>
      </c>
      <c r="H121" s="7">
        <v>48306.39</v>
      </c>
      <c r="I121" s="7">
        <v>2443419.8825568007</v>
      </c>
      <c r="J121" s="7">
        <v>0</v>
      </c>
      <c r="K121" s="14">
        <v>14185.599479401282</v>
      </c>
      <c r="L121" s="1">
        <v>205.5</v>
      </c>
      <c r="M121" s="7">
        <v>3073637.64</v>
      </c>
      <c r="N121" s="32">
        <v>-193117.28304849661</v>
      </c>
      <c r="O121" s="7">
        <f t="shared" si="7"/>
        <v>2880520.3569515035</v>
      </c>
      <c r="P121" s="7">
        <v>559689.04799999995</v>
      </c>
      <c r="Q121" s="7">
        <v>46743.54</v>
      </c>
      <c r="R121" s="7">
        <f t="shared" si="8"/>
        <v>2274087.7689515036</v>
      </c>
      <c r="S121" s="7">
        <v>0</v>
      </c>
      <c r="T121" s="14">
        <f t="shared" si="9"/>
        <v>14017.130690761574</v>
      </c>
      <c r="U121" s="1">
        <f t="shared" si="11"/>
        <v>3</v>
      </c>
      <c r="V121" s="7">
        <f t="shared" si="11"/>
        <v>7616.589999999851</v>
      </c>
      <c r="W121" s="7">
        <f t="shared" si="11"/>
        <v>319.87237274393556</v>
      </c>
      <c r="X121" s="7">
        <f t="shared" si="10"/>
        <v>7936.4623727439903</v>
      </c>
      <c r="Y121" s="7">
        <f t="shared" si="10"/>
        <v>178831.42597804125</v>
      </c>
      <c r="Z121" s="7">
        <f t="shared" si="10"/>
        <v>-1562.8499999999985</v>
      </c>
      <c r="AA121" s="7">
        <f t="shared" si="10"/>
        <v>-169332.11360529717</v>
      </c>
      <c r="AB121" s="7">
        <f t="shared" si="10"/>
        <v>0</v>
      </c>
      <c r="AC121" s="14">
        <f t="shared" si="10"/>
        <v>-168.46878863970778</v>
      </c>
    </row>
    <row r="122" spans="1:29" x14ac:dyDescent="0.25">
      <c r="A122" s="7" t="s">
        <v>156</v>
      </c>
      <c r="B122" s="7" t="s">
        <v>160</v>
      </c>
      <c r="C122" s="1">
        <v>664.5</v>
      </c>
      <c r="D122" s="7">
        <v>6626385</v>
      </c>
      <c r="E122" s="32">
        <v>-418062.7087103583</v>
      </c>
      <c r="F122" s="7">
        <v>6208322.2912896415</v>
      </c>
      <c r="G122" s="7">
        <v>3131734.0162696387</v>
      </c>
      <c r="H122" s="7">
        <v>371605.22</v>
      </c>
      <c r="I122" s="7">
        <v>2704983.0550200026</v>
      </c>
      <c r="J122" s="7">
        <v>0</v>
      </c>
      <c r="K122" s="14">
        <v>9342.8476919332461</v>
      </c>
      <c r="L122" s="1">
        <v>688</v>
      </c>
      <c r="M122" s="7">
        <v>6841405.9699999997</v>
      </c>
      <c r="N122" s="32">
        <v>-191.36480799992569</v>
      </c>
      <c r="O122" s="7">
        <f t="shared" si="7"/>
        <v>6841214.605192</v>
      </c>
      <c r="P122" s="7">
        <v>6505272.0751919998</v>
      </c>
      <c r="Q122" s="7">
        <v>335942.53</v>
      </c>
      <c r="R122" s="7">
        <f t="shared" si="8"/>
        <v>0</v>
      </c>
      <c r="S122" s="7">
        <v>0</v>
      </c>
      <c r="T122" s="14">
        <f t="shared" si="9"/>
        <v>9943.6258796395341</v>
      </c>
      <c r="U122" s="1">
        <f t="shared" si="11"/>
        <v>23.5</v>
      </c>
      <c r="V122" s="7">
        <f t="shared" si="11"/>
        <v>215020.96999999974</v>
      </c>
      <c r="W122" s="7">
        <f t="shared" si="11"/>
        <v>417871.34390235838</v>
      </c>
      <c r="X122" s="7">
        <f t="shared" si="10"/>
        <v>632892.31390235852</v>
      </c>
      <c r="Y122" s="7">
        <f t="shared" si="10"/>
        <v>3373538.0589223611</v>
      </c>
      <c r="Z122" s="7">
        <f t="shared" si="10"/>
        <v>-35662.689999999944</v>
      </c>
      <c r="AA122" s="7">
        <f t="shared" si="10"/>
        <v>-2704983.0550200026</v>
      </c>
      <c r="AB122" s="7">
        <f t="shared" si="10"/>
        <v>0</v>
      </c>
      <c r="AC122" s="14">
        <f t="shared" si="10"/>
        <v>600.77818770628801</v>
      </c>
    </row>
    <row r="123" spans="1:29" x14ac:dyDescent="0.25">
      <c r="A123" s="7" t="s">
        <v>161</v>
      </c>
      <c r="B123" s="7" t="s">
        <v>162</v>
      </c>
      <c r="C123" s="1">
        <v>1457.6</v>
      </c>
      <c r="D123" s="7">
        <v>14119155.1</v>
      </c>
      <c r="E123" s="32">
        <v>-890786.18670778559</v>
      </c>
      <c r="F123" s="7">
        <v>13228368.913292214</v>
      </c>
      <c r="G123" s="7">
        <v>1660196.5189667318</v>
      </c>
      <c r="H123" s="7">
        <v>390851.99</v>
      </c>
      <c r="I123" s="7">
        <v>11177320.404325482</v>
      </c>
      <c r="J123" s="7">
        <v>0</v>
      </c>
      <c r="K123" s="14">
        <v>9075.4451929831339</v>
      </c>
      <c r="L123" s="1">
        <v>1489.5</v>
      </c>
      <c r="M123" s="7">
        <v>14669686.01</v>
      </c>
      <c r="N123" s="32">
        <v>-921699.37944465724</v>
      </c>
      <c r="O123" s="7">
        <f t="shared" si="7"/>
        <v>13747986.630555343</v>
      </c>
      <c r="P123" s="7">
        <v>1814346.0590580001</v>
      </c>
      <c r="Q123" s="7">
        <v>394459.88</v>
      </c>
      <c r="R123" s="7">
        <f t="shared" si="8"/>
        <v>11539180.691497343</v>
      </c>
      <c r="S123" s="7">
        <v>0</v>
      </c>
      <c r="T123" s="14">
        <f t="shared" si="9"/>
        <v>9229.9339580767664</v>
      </c>
      <c r="U123" s="1">
        <f t="shared" si="11"/>
        <v>31.900000000000091</v>
      </c>
      <c r="V123" s="7">
        <f t="shared" si="11"/>
        <v>550530.91000000015</v>
      </c>
      <c r="W123" s="7">
        <f t="shared" si="11"/>
        <v>-30913.192736871657</v>
      </c>
      <c r="X123" s="7">
        <f t="shared" si="10"/>
        <v>519617.71726312861</v>
      </c>
      <c r="Y123" s="7">
        <f t="shared" si="10"/>
        <v>154149.54009126825</v>
      </c>
      <c r="Z123" s="7">
        <f t="shared" si="10"/>
        <v>3607.890000000014</v>
      </c>
      <c r="AA123" s="7">
        <f t="shared" si="10"/>
        <v>361860.28717186116</v>
      </c>
      <c r="AB123" s="7">
        <f t="shared" si="10"/>
        <v>0</v>
      </c>
      <c r="AC123" s="14">
        <f t="shared" si="10"/>
        <v>154.48876509363254</v>
      </c>
    </row>
    <row r="124" spans="1:29" x14ac:dyDescent="0.25">
      <c r="A124" s="7" t="s">
        <v>161</v>
      </c>
      <c r="B124" s="7" t="s">
        <v>163</v>
      </c>
      <c r="C124" s="1">
        <v>816.5</v>
      </c>
      <c r="D124" s="7">
        <v>8361004.9699999997</v>
      </c>
      <c r="E124" s="32">
        <v>-527500.95041247504</v>
      </c>
      <c r="F124" s="7">
        <v>7833504.0195875242</v>
      </c>
      <c r="G124" s="7">
        <v>919504.49187403847</v>
      </c>
      <c r="H124" s="7">
        <v>203106.8</v>
      </c>
      <c r="I124" s="7">
        <v>6710892.7277134862</v>
      </c>
      <c r="J124" s="7">
        <v>0</v>
      </c>
      <c r="K124" s="14">
        <v>9594.0036982088477</v>
      </c>
      <c r="L124" s="1">
        <v>800.9</v>
      </c>
      <c r="M124" s="7">
        <v>8120990.0999999996</v>
      </c>
      <c r="N124" s="32">
        <v>-510243.47286941041</v>
      </c>
      <c r="O124" s="7">
        <f t="shared" si="7"/>
        <v>7610746.6271305894</v>
      </c>
      <c r="P124" s="7">
        <v>976344.29580800002</v>
      </c>
      <c r="Q124" s="7">
        <v>216576.56</v>
      </c>
      <c r="R124" s="7">
        <f t="shared" si="8"/>
        <v>6417825.7713225903</v>
      </c>
      <c r="S124" s="7">
        <v>0</v>
      </c>
      <c r="T124" s="14">
        <f t="shared" si="9"/>
        <v>9502.7426983775622</v>
      </c>
      <c r="U124" s="1">
        <f t="shared" si="11"/>
        <v>-15.600000000000023</v>
      </c>
      <c r="V124" s="7">
        <f t="shared" si="11"/>
        <v>-240014.87000000011</v>
      </c>
      <c r="W124" s="7">
        <f t="shared" si="11"/>
        <v>17257.477543064626</v>
      </c>
      <c r="X124" s="7">
        <f t="shared" si="10"/>
        <v>-222757.39245693479</v>
      </c>
      <c r="Y124" s="7">
        <f t="shared" si="10"/>
        <v>56839.80393396155</v>
      </c>
      <c r="Z124" s="7">
        <f t="shared" si="10"/>
        <v>13469.760000000009</v>
      </c>
      <c r="AA124" s="7">
        <f t="shared" si="10"/>
        <v>-293066.95639089588</v>
      </c>
      <c r="AB124" s="7">
        <f t="shared" si="10"/>
        <v>0</v>
      </c>
      <c r="AC124" s="14">
        <f t="shared" si="10"/>
        <v>-91.260999831285517</v>
      </c>
    </row>
    <row r="125" spans="1:29" x14ac:dyDescent="0.25">
      <c r="A125" s="7" t="s">
        <v>161</v>
      </c>
      <c r="B125" s="7" t="s">
        <v>164</v>
      </c>
      <c r="C125" s="1">
        <v>141</v>
      </c>
      <c r="D125" s="7">
        <v>2430401.23</v>
      </c>
      <c r="E125" s="32">
        <v>-153335.50970352412</v>
      </c>
      <c r="F125" s="7">
        <v>2277065.720296476</v>
      </c>
      <c r="G125" s="7">
        <v>212459.50226353147</v>
      </c>
      <c r="H125" s="7">
        <v>44573.88</v>
      </c>
      <c r="I125" s="7">
        <v>2020032.3380329446</v>
      </c>
      <c r="J125" s="7">
        <v>0</v>
      </c>
      <c r="K125" s="14">
        <v>16149.402271606214</v>
      </c>
      <c r="L125" s="1">
        <v>165.5</v>
      </c>
      <c r="M125" s="7">
        <v>2728760.52</v>
      </c>
      <c r="N125" s="32">
        <v>-171448.58289554351</v>
      </c>
      <c r="O125" s="7">
        <f t="shared" si="7"/>
        <v>2557311.9371044566</v>
      </c>
      <c r="P125" s="7">
        <v>229923.65345099999</v>
      </c>
      <c r="Q125" s="7">
        <v>48238.74</v>
      </c>
      <c r="R125" s="7">
        <f t="shared" si="8"/>
        <v>2279149.5436534565</v>
      </c>
      <c r="S125" s="7">
        <v>0</v>
      </c>
      <c r="T125" s="14">
        <f t="shared" si="9"/>
        <v>15452.03587374294</v>
      </c>
      <c r="U125" s="1">
        <f t="shared" si="11"/>
        <v>24.5</v>
      </c>
      <c r="V125" s="7">
        <f t="shared" si="11"/>
        <v>298359.29000000004</v>
      </c>
      <c r="W125" s="7">
        <f t="shared" si="11"/>
        <v>-18113.073192019394</v>
      </c>
      <c r="X125" s="7">
        <f t="shared" si="11"/>
        <v>280246.21680798056</v>
      </c>
      <c r="Y125" s="7">
        <f t="shared" si="11"/>
        <v>17464.151187468524</v>
      </c>
      <c r="Z125" s="7">
        <f t="shared" si="11"/>
        <v>3664.8600000000006</v>
      </c>
      <c r="AA125" s="7">
        <f t="shared" si="11"/>
        <v>259117.2056205119</v>
      </c>
      <c r="AB125" s="7">
        <f t="shared" si="11"/>
        <v>0</v>
      </c>
      <c r="AC125" s="14">
        <f t="shared" si="11"/>
        <v>-697.36639786327396</v>
      </c>
    </row>
    <row r="126" spans="1:29" x14ac:dyDescent="0.25">
      <c r="A126" s="7" t="s">
        <v>161</v>
      </c>
      <c r="B126" s="7" t="s">
        <v>165</v>
      </c>
      <c r="C126" s="1">
        <v>401.5</v>
      </c>
      <c r="D126" s="7">
        <v>4397835.6400000006</v>
      </c>
      <c r="E126" s="32">
        <v>-277462.15774081228</v>
      </c>
      <c r="F126" s="7">
        <v>4120373.4822591883</v>
      </c>
      <c r="G126" s="7">
        <v>629023.26470174338</v>
      </c>
      <c r="H126" s="7">
        <v>111844.08</v>
      </c>
      <c r="I126" s="7">
        <v>3379506.1375574451</v>
      </c>
      <c r="J126" s="7">
        <v>0</v>
      </c>
      <c r="K126" s="14">
        <v>10262.449519948164</v>
      </c>
      <c r="L126" s="1">
        <v>386.5</v>
      </c>
      <c r="M126" s="7">
        <v>4296564.9800000004</v>
      </c>
      <c r="N126" s="32">
        <v>-269954.05853336642</v>
      </c>
      <c r="O126" s="7">
        <f t="shared" si="7"/>
        <v>4026610.9214666341</v>
      </c>
      <c r="P126" s="7">
        <v>693914.33699999994</v>
      </c>
      <c r="Q126" s="7">
        <v>118623</v>
      </c>
      <c r="R126" s="7">
        <f t="shared" si="8"/>
        <v>3214073.5844666343</v>
      </c>
      <c r="S126" s="7">
        <v>0</v>
      </c>
      <c r="T126" s="14">
        <f t="shared" si="9"/>
        <v>10418.139512203452</v>
      </c>
      <c r="U126" s="1">
        <f t="shared" ref="U126:AC154" si="12">L126-C126</f>
        <v>-15</v>
      </c>
      <c r="V126" s="7">
        <f t="shared" si="12"/>
        <v>-101270.66000000015</v>
      </c>
      <c r="W126" s="7">
        <f t="shared" si="12"/>
        <v>7508.0992074458627</v>
      </c>
      <c r="X126" s="7">
        <f t="shared" si="12"/>
        <v>-93762.56079255417</v>
      </c>
      <c r="Y126" s="7">
        <f t="shared" si="12"/>
        <v>64891.072298256564</v>
      </c>
      <c r="Z126" s="7">
        <f t="shared" si="12"/>
        <v>6778.9199999999983</v>
      </c>
      <c r="AA126" s="7">
        <f t="shared" si="12"/>
        <v>-165432.55309081078</v>
      </c>
      <c r="AB126" s="7">
        <f t="shared" si="12"/>
        <v>0</v>
      </c>
      <c r="AC126" s="14">
        <f t="shared" si="12"/>
        <v>155.68999225528751</v>
      </c>
    </row>
    <row r="127" spans="1:29" x14ac:dyDescent="0.25">
      <c r="A127" s="7" t="s">
        <v>161</v>
      </c>
      <c r="B127" s="7" t="s">
        <v>166</v>
      </c>
      <c r="C127" s="1">
        <v>214.8</v>
      </c>
      <c r="D127" s="7">
        <v>3069901.6399999997</v>
      </c>
      <c r="E127" s="32">
        <v>-193681.98423314843</v>
      </c>
      <c r="F127" s="7">
        <v>2876219.6557668513</v>
      </c>
      <c r="G127" s="7">
        <v>196594.78275301179</v>
      </c>
      <c r="H127" s="7">
        <v>39405.660000000003</v>
      </c>
      <c r="I127" s="7">
        <v>2640219.2130138394</v>
      </c>
      <c r="J127" s="7">
        <v>0</v>
      </c>
      <c r="K127" s="14">
        <v>13390.22186111197</v>
      </c>
      <c r="L127" s="1">
        <v>219.7</v>
      </c>
      <c r="M127" s="7">
        <v>3097568.81</v>
      </c>
      <c r="N127" s="32">
        <v>-194620.88336573233</v>
      </c>
      <c r="O127" s="7">
        <f t="shared" si="7"/>
        <v>2902947.9266342679</v>
      </c>
      <c r="P127" s="7">
        <v>204866.52299999999</v>
      </c>
      <c r="Q127" s="7">
        <v>44906.33</v>
      </c>
      <c r="R127" s="7">
        <f t="shared" si="8"/>
        <v>2653175.0736342678</v>
      </c>
      <c r="S127" s="7">
        <v>0</v>
      </c>
      <c r="T127" s="14">
        <f t="shared" si="9"/>
        <v>13213.23589728843</v>
      </c>
      <c r="U127" s="1">
        <f t="shared" si="12"/>
        <v>4.8999999999999773</v>
      </c>
      <c r="V127" s="7">
        <f t="shared" si="12"/>
        <v>27667.170000000391</v>
      </c>
      <c r="W127" s="7">
        <f t="shared" si="12"/>
        <v>-938.89913258390152</v>
      </c>
      <c r="X127" s="7">
        <f t="shared" si="12"/>
        <v>26728.270867416635</v>
      </c>
      <c r="Y127" s="7">
        <f t="shared" si="12"/>
        <v>8271.7402469881927</v>
      </c>
      <c r="Z127" s="7">
        <f t="shared" si="12"/>
        <v>5500.6699999999983</v>
      </c>
      <c r="AA127" s="7">
        <f t="shared" si="12"/>
        <v>12955.860620428342</v>
      </c>
      <c r="AB127" s="7">
        <f t="shared" si="12"/>
        <v>0</v>
      </c>
      <c r="AC127" s="14">
        <f t="shared" si="12"/>
        <v>-176.98596382353935</v>
      </c>
    </row>
    <row r="128" spans="1:29" x14ac:dyDescent="0.25">
      <c r="A128" s="7" t="s">
        <v>161</v>
      </c>
      <c r="B128" s="7" t="s">
        <v>167</v>
      </c>
      <c r="C128" s="1">
        <v>359</v>
      </c>
      <c r="D128" s="7">
        <v>4111115.69</v>
      </c>
      <c r="E128" s="32">
        <v>-259372.81959666603</v>
      </c>
      <c r="F128" s="7">
        <v>3851742.870403334</v>
      </c>
      <c r="G128" s="7">
        <v>380130.87144444726</v>
      </c>
      <c r="H128" s="7">
        <v>86060.86</v>
      </c>
      <c r="I128" s="7">
        <v>3385551.1389588867</v>
      </c>
      <c r="J128" s="7">
        <v>0</v>
      </c>
      <c r="K128" s="14">
        <v>10729.088775496752</v>
      </c>
      <c r="L128" s="1">
        <v>343.7</v>
      </c>
      <c r="M128" s="7">
        <v>4013640.42</v>
      </c>
      <c r="N128" s="32">
        <v>-252177.85042612464</v>
      </c>
      <c r="O128" s="7">
        <f t="shared" si="7"/>
        <v>3761462.5695738755</v>
      </c>
      <c r="P128" s="7">
        <v>414407.46618399996</v>
      </c>
      <c r="Q128" s="7">
        <v>93214.42</v>
      </c>
      <c r="R128" s="7">
        <f t="shared" si="8"/>
        <v>3253840.6833898756</v>
      </c>
      <c r="S128" s="7">
        <v>0</v>
      </c>
      <c r="T128" s="14">
        <f t="shared" si="9"/>
        <v>10944.028424713051</v>
      </c>
      <c r="U128" s="1">
        <f t="shared" si="12"/>
        <v>-15.300000000000011</v>
      </c>
      <c r="V128" s="7">
        <f t="shared" si="12"/>
        <v>-97475.270000000019</v>
      </c>
      <c r="W128" s="7">
        <f t="shared" si="12"/>
        <v>7194.9691705413861</v>
      </c>
      <c r="X128" s="7">
        <f t="shared" si="12"/>
        <v>-90280.300829458516</v>
      </c>
      <c r="Y128" s="7">
        <f t="shared" si="12"/>
        <v>34276.594739552704</v>
      </c>
      <c r="Z128" s="7">
        <f t="shared" si="12"/>
        <v>7153.5599999999977</v>
      </c>
      <c r="AA128" s="7">
        <f t="shared" si="12"/>
        <v>-131710.45556901116</v>
      </c>
      <c r="AB128" s="7">
        <f t="shared" si="12"/>
        <v>0</v>
      </c>
      <c r="AC128" s="14">
        <f t="shared" si="12"/>
        <v>214.93964921629959</v>
      </c>
    </row>
    <row r="129" spans="1:29" x14ac:dyDescent="0.25">
      <c r="A129" s="7" t="s">
        <v>168</v>
      </c>
      <c r="B129" s="7" t="s">
        <v>168</v>
      </c>
      <c r="C129" s="1">
        <v>167.3</v>
      </c>
      <c r="D129" s="7">
        <v>2965936.03</v>
      </c>
      <c r="E129" s="32">
        <v>-187122.72989925073</v>
      </c>
      <c r="F129" s="7">
        <v>2778813.3001007489</v>
      </c>
      <c r="G129" s="7">
        <v>1207199.3502649418</v>
      </c>
      <c r="H129" s="7">
        <v>81648.98</v>
      </c>
      <c r="I129" s="7">
        <v>1489964.9698358071</v>
      </c>
      <c r="J129" s="7">
        <v>0</v>
      </c>
      <c r="K129" s="14">
        <v>16609.762702335618</v>
      </c>
      <c r="L129" s="1">
        <v>165.7</v>
      </c>
      <c r="M129" s="7">
        <v>2964310.16</v>
      </c>
      <c r="N129" s="32">
        <v>-186248.21506683991</v>
      </c>
      <c r="O129" s="7">
        <f t="shared" si="7"/>
        <v>2778061.9449331602</v>
      </c>
      <c r="P129" s="7">
        <v>1205979.723553</v>
      </c>
      <c r="Q129" s="7">
        <v>99712.73</v>
      </c>
      <c r="R129" s="7">
        <f t="shared" si="8"/>
        <v>1472369.4913801602</v>
      </c>
      <c r="S129" s="7">
        <v>0</v>
      </c>
      <c r="T129" s="14">
        <f t="shared" si="9"/>
        <v>16765.612220477735</v>
      </c>
      <c r="U129" s="1">
        <f t="shared" si="12"/>
        <v>-1.6000000000000227</v>
      </c>
      <c r="V129" s="7">
        <f t="shared" si="12"/>
        <v>-1625.8699999996461</v>
      </c>
      <c r="W129" s="7">
        <f t="shared" si="12"/>
        <v>874.51483241081587</v>
      </c>
      <c r="X129" s="7">
        <f t="shared" si="12"/>
        <v>-751.35516758868471</v>
      </c>
      <c r="Y129" s="7">
        <f t="shared" si="12"/>
        <v>-1219.6267119417898</v>
      </c>
      <c r="Z129" s="7">
        <f t="shared" si="12"/>
        <v>18063.75</v>
      </c>
      <c r="AA129" s="7">
        <f t="shared" si="12"/>
        <v>-17595.478455646895</v>
      </c>
      <c r="AB129" s="7">
        <f t="shared" si="12"/>
        <v>0</v>
      </c>
      <c r="AC129" s="14">
        <f t="shared" si="12"/>
        <v>155.84951814211672</v>
      </c>
    </row>
    <row r="130" spans="1:29" x14ac:dyDescent="0.25">
      <c r="A130" s="7" t="s">
        <v>168</v>
      </c>
      <c r="B130" s="7" t="s">
        <v>169</v>
      </c>
      <c r="C130" s="1">
        <v>366.7</v>
      </c>
      <c r="D130" s="7">
        <v>4540601.76</v>
      </c>
      <c r="E130" s="32">
        <v>-286469.36013537098</v>
      </c>
      <c r="F130" s="7">
        <v>4254132.3998646289</v>
      </c>
      <c r="G130" s="7">
        <v>1383974.500682862</v>
      </c>
      <c r="H130" s="7">
        <v>132282.06</v>
      </c>
      <c r="I130" s="7">
        <v>2737875.8391817668</v>
      </c>
      <c r="J130" s="7">
        <v>0</v>
      </c>
      <c r="K130" s="14">
        <v>11601.124624664928</v>
      </c>
      <c r="L130" s="1">
        <v>333.3</v>
      </c>
      <c r="M130" s="7">
        <v>4292127.8</v>
      </c>
      <c r="N130" s="32">
        <v>-269675.26960429887</v>
      </c>
      <c r="O130" s="7">
        <f t="shared" si="7"/>
        <v>4022452.5303957011</v>
      </c>
      <c r="P130" s="7">
        <v>1437386.5580800001</v>
      </c>
      <c r="Q130" s="7">
        <v>138258.01999999999</v>
      </c>
      <c r="R130" s="7">
        <f t="shared" si="8"/>
        <v>2446807.9523157007</v>
      </c>
      <c r="S130" s="7">
        <v>0</v>
      </c>
      <c r="T130" s="14">
        <f t="shared" si="9"/>
        <v>12068.564447631867</v>
      </c>
      <c r="U130" s="1">
        <f t="shared" si="12"/>
        <v>-33.399999999999977</v>
      </c>
      <c r="V130" s="7">
        <f t="shared" si="12"/>
        <v>-248473.95999999996</v>
      </c>
      <c r="W130" s="7">
        <f t="shared" si="12"/>
        <v>16794.090531072114</v>
      </c>
      <c r="X130" s="7">
        <f t="shared" si="12"/>
        <v>-231679.86946892785</v>
      </c>
      <c r="Y130" s="7">
        <f t="shared" si="12"/>
        <v>53412.057397138095</v>
      </c>
      <c r="Z130" s="7">
        <f t="shared" si="12"/>
        <v>5975.9599999999919</v>
      </c>
      <c r="AA130" s="7">
        <f t="shared" si="12"/>
        <v>-291067.88686606614</v>
      </c>
      <c r="AB130" s="7">
        <f t="shared" si="12"/>
        <v>0</v>
      </c>
      <c r="AC130" s="14">
        <f t="shared" si="12"/>
        <v>467.43982296693866</v>
      </c>
    </row>
    <row r="131" spans="1:29" x14ac:dyDescent="0.25">
      <c r="A131" s="7" t="s">
        <v>170</v>
      </c>
      <c r="B131" s="7" t="s">
        <v>171</v>
      </c>
      <c r="C131" s="1">
        <v>853.5</v>
      </c>
      <c r="D131" s="7">
        <v>8561882.25</v>
      </c>
      <c r="E131" s="32">
        <v>-540174.42166341643</v>
      </c>
      <c r="F131" s="7">
        <v>8021707.8283365835</v>
      </c>
      <c r="G131" s="7">
        <v>2647264.3379965201</v>
      </c>
      <c r="H131" s="7">
        <v>309317.55</v>
      </c>
      <c r="I131" s="7">
        <v>5065125.9403400635</v>
      </c>
      <c r="J131" s="7">
        <v>0</v>
      </c>
      <c r="K131" s="14">
        <v>9398.6031966450882</v>
      </c>
      <c r="L131" s="1">
        <v>858.6</v>
      </c>
      <c r="M131" s="7">
        <v>8592210.4299999997</v>
      </c>
      <c r="N131" s="32">
        <v>-539850.3428083196</v>
      </c>
      <c r="O131" s="7">
        <f t="shared" si="7"/>
        <v>8052360.0871916804</v>
      </c>
      <c r="P131" s="7">
        <v>2813131.0870960001</v>
      </c>
      <c r="Q131" s="7">
        <v>292870.7</v>
      </c>
      <c r="R131" s="7">
        <f t="shared" si="8"/>
        <v>4946358.3000956802</v>
      </c>
      <c r="S131" s="7">
        <v>0</v>
      </c>
      <c r="T131" s="14">
        <f t="shared" si="9"/>
        <v>9378.4766913483345</v>
      </c>
      <c r="U131" s="1">
        <f t="shared" si="12"/>
        <v>5.1000000000000227</v>
      </c>
      <c r="V131" s="7">
        <f t="shared" si="12"/>
        <v>30328.179999999702</v>
      </c>
      <c r="W131" s="7">
        <f t="shared" si="12"/>
        <v>324.07885509682819</v>
      </c>
      <c r="X131" s="7">
        <f t="shared" si="12"/>
        <v>30652.258855096996</v>
      </c>
      <c r="Y131" s="7">
        <f t="shared" si="12"/>
        <v>165866.74909947999</v>
      </c>
      <c r="Z131" s="7">
        <f t="shared" si="12"/>
        <v>-16446.849999999977</v>
      </c>
      <c r="AA131" s="7">
        <f t="shared" si="12"/>
        <v>-118767.64024438336</v>
      </c>
      <c r="AB131" s="7">
        <f t="shared" si="12"/>
        <v>0</v>
      </c>
      <c r="AC131" s="14">
        <f t="shared" si="12"/>
        <v>-20.126505296753749</v>
      </c>
    </row>
    <row r="132" spans="1:29" x14ac:dyDescent="0.25">
      <c r="A132" s="7" t="s">
        <v>170</v>
      </c>
      <c r="B132" s="7" t="s">
        <v>170</v>
      </c>
      <c r="C132" s="1">
        <v>656</v>
      </c>
      <c r="D132" s="7">
        <v>6764360.5500000007</v>
      </c>
      <c r="E132" s="32">
        <v>-426767.67109464505</v>
      </c>
      <c r="F132" s="7">
        <v>6337592.8789053559</v>
      </c>
      <c r="G132" s="7">
        <v>3959321.2343912274</v>
      </c>
      <c r="H132" s="7">
        <v>645555.16</v>
      </c>
      <c r="I132" s="7">
        <v>1732716.4845141284</v>
      </c>
      <c r="J132" s="7">
        <v>0</v>
      </c>
      <c r="K132" s="14">
        <v>9660.9647544288964</v>
      </c>
      <c r="L132" s="1">
        <v>643.6</v>
      </c>
      <c r="M132" s="7">
        <v>6685547.4199999999</v>
      </c>
      <c r="N132" s="32">
        <v>-420054.31500451243</v>
      </c>
      <c r="O132" s="7">
        <f t="shared" si="7"/>
        <v>6265493.1049954873</v>
      </c>
      <c r="P132" s="7">
        <v>3999406.063786</v>
      </c>
      <c r="Q132" s="7">
        <v>706683.06</v>
      </c>
      <c r="R132" s="7">
        <f t="shared" si="8"/>
        <v>1559403.9812094872</v>
      </c>
      <c r="S132" s="7">
        <v>0</v>
      </c>
      <c r="T132" s="14">
        <f t="shared" si="9"/>
        <v>9735.0731898624726</v>
      </c>
      <c r="U132" s="1">
        <f t="shared" si="12"/>
        <v>-12.399999999999977</v>
      </c>
      <c r="V132" s="7">
        <f t="shared" si="12"/>
        <v>-78813.13000000082</v>
      </c>
      <c r="W132" s="7">
        <f t="shared" si="12"/>
        <v>6713.3560901326127</v>
      </c>
      <c r="X132" s="7">
        <f t="shared" si="12"/>
        <v>-72099.773909868672</v>
      </c>
      <c r="Y132" s="7">
        <f t="shared" si="12"/>
        <v>40084.829394772649</v>
      </c>
      <c r="Z132" s="7">
        <f t="shared" si="12"/>
        <v>61127.900000000023</v>
      </c>
      <c r="AA132" s="7">
        <f t="shared" si="12"/>
        <v>-173312.50330464123</v>
      </c>
      <c r="AB132" s="7">
        <f t="shared" si="12"/>
        <v>0</v>
      </c>
      <c r="AC132" s="14">
        <f t="shared" si="12"/>
        <v>74.108435433576233</v>
      </c>
    </row>
    <row r="133" spans="1:29" x14ac:dyDescent="0.25">
      <c r="A133" s="7" t="s">
        <v>172</v>
      </c>
      <c r="B133" s="7" t="s">
        <v>173</v>
      </c>
      <c r="C133" s="1">
        <v>603.5</v>
      </c>
      <c r="D133" s="7">
        <v>5924667.8799999999</v>
      </c>
      <c r="E133" s="32">
        <v>-373790.94364756293</v>
      </c>
      <c r="F133" s="7">
        <v>5550876.9363524374</v>
      </c>
      <c r="G133" s="7">
        <v>1825792.1296225952</v>
      </c>
      <c r="H133" s="7">
        <v>235368.77</v>
      </c>
      <c r="I133" s="7">
        <v>3489716.036729842</v>
      </c>
      <c r="J133" s="7">
        <v>0</v>
      </c>
      <c r="K133" s="14">
        <v>9197.8076824398304</v>
      </c>
      <c r="L133" s="1">
        <v>599</v>
      </c>
      <c r="M133" s="7">
        <v>5988830.8700000001</v>
      </c>
      <c r="N133" s="32">
        <v>-376279.47133396118</v>
      </c>
      <c r="O133" s="7">
        <f t="shared" ref="O133:O181" si="13">M133+N133</f>
        <v>5612551.3986660391</v>
      </c>
      <c r="P133" s="7">
        <v>2174627.25</v>
      </c>
      <c r="Q133" s="7">
        <v>229379.49</v>
      </c>
      <c r="R133" s="7">
        <f t="shared" ref="R133:R181" si="14">O133-P133-Q133</f>
        <v>3208544.6586660389</v>
      </c>
      <c r="S133" s="7">
        <v>0</v>
      </c>
      <c r="T133" s="14">
        <f t="shared" ref="T133:T183" si="15">(O133-S133)/L133</f>
        <v>9369.8687790751901</v>
      </c>
      <c r="U133" s="1">
        <f t="shared" si="12"/>
        <v>-4.5</v>
      </c>
      <c r="V133" s="7">
        <f t="shared" si="12"/>
        <v>64162.990000000224</v>
      </c>
      <c r="W133" s="7">
        <f t="shared" si="12"/>
        <v>-2488.5276863982435</v>
      </c>
      <c r="X133" s="7">
        <f t="shared" si="12"/>
        <v>61674.462313601747</v>
      </c>
      <c r="Y133" s="7">
        <f t="shared" si="12"/>
        <v>348835.12037740485</v>
      </c>
      <c r="Z133" s="7">
        <f t="shared" si="12"/>
        <v>-5989.2799999999988</v>
      </c>
      <c r="AA133" s="7">
        <f t="shared" si="12"/>
        <v>-281171.37806380307</v>
      </c>
      <c r="AB133" s="7">
        <f t="shared" si="12"/>
        <v>0</v>
      </c>
      <c r="AC133" s="14">
        <f t="shared" si="12"/>
        <v>172.06109663535972</v>
      </c>
    </row>
    <row r="134" spans="1:29" x14ac:dyDescent="0.25">
      <c r="A134" s="7" t="s">
        <v>172</v>
      </c>
      <c r="B134" s="7" t="s">
        <v>174</v>
      </c>
      <c r="C134" s="1">
        <v>337.1</v>
      </c>
      <c r="D134" s="7">
        <v>3756335.56</v>
      </c>
      <c r="E134" s="32">
        <v>-236989.522799934</v>
      </c>
      <c r="F134" s="7">
        <v>3519346.0372000663</v>
      </c>
      <c r="G134" s="7">
        <v>787379.70142442291</v>
      </c>
      <c r="H134" s="7">
        <v>90367.039999999994</v>
      </c>
      <c r="I134" s="7">
        <v>2641599.2957756435</v>
      </c>
      <c r="J134" s="7">
        <v>0</v>
      </c>
      <c r="K134" s="14">
        <v>10440.06537288658</v>
      </c>
      <c r="L134" s="1">
        <v>320.5</v>
      </c>
      <c r="M134" s="7">
        <v>3640437.68</v>
      </c>
      <c r="N134" s="32">
        <v>-228729.44576152845</v>
      </c>
      <c r="O134" s="7">
        <f t="shared" si="13"/>
        <v>3411708.2342384718</v>
      </c>
      <c r="P134" s="7">
        <v>926875.44293399993</v>
      </c>
      <c r="Q134" s="7">
        <v>95680.76</v>
      </c>
      <c r="R134" s="7">
        <f t="shared" si="14"/>
        <v>2389152.0313044721</v>
      </c>
      <c r="S134" s="7">
        <v>0</v>
      </c>
      <c r="T134" s="14">
        <f t="shared" si="15"/>
        <v>10644.955489043594</v>
      </c>
      <c r="U134" s="1">
        <f t="shared" si="12"/>
        <v>-16.600000000000023</v>
      </c>
      <c r="V134" s="7">
        <f t="shared" si="12"/>
        <v>-115897.87999999989</v>
      </c>
      <c r="W134" s="7">
        <f t="shared" si="12"/>
        <v>8260.0770384055504</v>
      </c>
      <c r="X134" s="7">
        <f t="shared" si="12"/>
        <v>-107637.80296159443</v>
      </c>
      <c r="Y134" s="7">
        <f t="shared" si="12"/>
        <v>139495.74150957703</v>
      </c>
      <c r="Z134" s="7">
        <f t="shared" si="12"/>
        <v>5313.7200000000012</v>
      </c>
      <c r="AA134" s="7">
        <f t="shared" si="12"/>
        <v>-252447.26447117142</v>
      </c>
      <c r="AB134" s="7">
        <f t="shared" si="12"/>
        <v>0</v>
      </c>
      <c r="AC134" s="14">
        <f t="shared" si="12"/>
        <v>204.89011615701384</v>
      </c>
    </row>
    <row r="135" spans="1:29" x14ac:dyDescent="0.25">
      <c r="A135" s="7" t="s">
        <v>175</v>
      </c>
      <c r="B135" s="7" t="s">
        <v>176</v>
      </c>
      <c r="C135" s="1">
        <v>1683.4</v>
      </c>
      <c r="D135" s="7">
        <v>20217891.609999999</v>
      </c>
      <c r="E135" s="32">
        <v>-1275559.2273749604</v>
      </c>
      <c r="F135" s="7">
        <v>18942332.38262504</v>
      </c>
      <c r="G135" s="7">
        <v>14429177.972078377</v>
      </c>
      <c r="H135" s="7">
        <v>489032.74</v>
      </c>
      <c r="I135" s="7">
        <v>4024121.6705466621</v>
      </c>
      <c r="J135" s="7">
        <v>0</v>
      </c>
      <c r="K135" s="14">
        <v>11252.425081754211</v>
      </c>
      <c r="L135" s="1">
        <v>1672.5</v>
      </c>
      <c r="M135" s="7">
        <v>20136872.870000001</v>
      </c>
      <c r="N135" s="32">
        <v>-1265203.8506879366</v>
      </c>
      <c r="O135" s="7">
        <f t="shared" si="13"/>
        <v>18871669.019312065</v>
      </c>
      <c r="P135" s="7">
        <v>14282820.59216</v>
      </c>
      <c r="Q135" s="7">
        <v>487403.03</v>
      </c>
      <c r="R135" s="7">
        <f t="shared" si="14"/>
        <v>4101445.3971520653</v>
      </c>
      <c r="S135" s="7">
        <v>0</v>
      </c>
      <c r="T135" s="14">
        <f t="shared" si="15"/>
        <v>11283.509129633521</v>
      </c>
      <c r="U135" s="1">
        <f t="shared" si="12"/>
        <v>-10.900000000000091</v>
      </c>
      <c r="V135" s="7">
        <f t="shared" si="12"/>
        <v>-81018.739999998361</v>
      </c>
      <c r="W135" s="7">
        <f t="shared" si="12"/>
        <v>10355.376687023789</v>
      </c>
      <c r="X135" s="7">
        <f t="shared" si="12"/>
        <v>-70663.363312974572</v>
      </c>
      <c r="Y135" s="7">
        <f t="shared" si="12"/>
        <v>-146357.37991837785</v>
      </c>
      <c r="Z135" s="7">
        <f t="shared" si="12"/>
        <v>-1629.7099999999627</v>
      </c>
      <c r="AA135" s="7">
        <f t="shared" si="12"/>
        <v>77323.726605403237</v>
      </c>
      <c r="AB135" s="7">
        <f t="shared" si="12"/>
        <v>0</v>
      </c>
      <c r="AC135" s="14">
        <f t="shared" si="12"/>
        <v>31.084047879310674</v>
      </c>
    </row>
    <row r="136" spans="1:29" x14ac:dyDescent="0.25">
      <c r="A136" s="7" t="s">
        <v>177</v>
      </c>
      <c r="B136" s="7" t="s">
        <v>178</v>
      </c>
      <c r="C136" s="1">
        <v>206.2</v>
      </c>
      <c r="D136" s="7">
        <v>2963142.05</v>
      </c>
      <c r="E136" s="32">
        <v>-186946.45598113662</v>
      </c>
      <c r="F136" s="7">
        <v>2776195.594018863</v>
      </c>
      <c r="G136" s="7">
        <v>411529.01094472985</v>
      </c>
      <c r="H136" s="7">
        <v>68003.34</v>
      </c>
      <c r="I136" s="7">
        <v>2296663.2430741335</v>
      </c>
      <c r="J136" s="7">
        <v>0</v>
      </c>
      <c r="K136" s="14">
        <v>13463.606178558988</v>
      </c>
      <c r="L136" s="1">
        <v>193.5</v>
      </c>
      <c r="M136" s="7">
        <v>2853893.11</v>
      </c>
      <c r="N136" s="32">
        <v>-179310.68917871016</v>
      </c>
      <c r="O136" s="7">
        <f t="shared" si="13"/>
        <v>2674582.4208212895</v>
      </c>
      <c r="P136" s="7">
        <v>442537.31699999998</v>
      </c>
      <c r="Q136" s="7">
        <v>69963.990000000005</v>
      </c>
      <c r="R136" s="7">
        <f t="shared" si="14"/>
        <v>2162081.1138212895</v>
      </c>
      <c r="S136" s="7">
        <v>0</v>
      </c>
      <c r="T136" s="14">
        <f t="shared" si="15"/>
        <v>13822.131373753435</v>
      </c>
      <c r="U136" s="1">
        <f t="shared" si="12"/>
        <v>-12.699999999999989</v>
      </c>
      <c r="V136" s="7">
        <f t="shared" si="12"/>
        <v>-109248.93999999994</v>
      </c>
      <c r="W136" s="7">
        <f t="shared" si="12"/>
        <v>7635.7668024264567</v>
      </c>
      <c r="X136" s="7">
        <f t="shared" si="12"/>
        <v>-101613.17319757352</v>
      </c>
      <c r="Y136" s="7">
        <f t="shared" si="12"/>
        <v>31008.306055270135</v>
      </c>
      <c r="Z136" s="7">
        <f t="shared" si="12"/>
        <v>1960.6500000000087</v>
      </c>
      <c r="AA136" s="7">
        <f t="shared" si="12"/>
        <v>-134582.12925284402</v>
      </c>
      <c r="AB136" s="7">
        <f t="shared" si="12"/>
        <v>0</v>
      </c>
      <c r="AC136" s="14">
        <f t="shared" si="12"/>
        <v>358.5251951944465</v>
      </c>
    </row>
    <row r="137" spans="1:29" x14ac:dyDescent="0.25">
      <c r="A137" s="7" t="s">
        <v>177</v>
      </c>
      <c r="B137" s="7" t="s">
        <v>179</v>
      </c>
      <c r="C137" s="1">
        <v>1522.5</v>
      </c>
      <c r="D137" s="7">
        <v>14158750.810000001</v>
      </c>
      <c r="E137" s="32">
        <v>-893284.3044259547</v>
      </c>
      <c r="F137" s="7">
        <v>13265466.505574046</v>
      </c>
      <c r="G137" s="7">
        <v>1535294.3804055091</v>
      </c>
      <c r="H137" s="7">
        <v>279561.5</v>
      </c>
      <c r="I137" s="7">
        <v>11450610.625168536</v>
      </c>
      <c r="J137" s="7">
        <v>0</v>
      </c>
      <c r="K137" s="14">
        <v>8712.9500857629191</v>
      </c>
      <c r="L137" s="1">
        <v>1534.6</v>
      </c>
      <c r="M137" s="7">
        <v>14473813.76</v>
      </c>
      <c r="N137" s="32">
        <v>-909392.68582133343</v>
      </c>
      <c r="O137" s="7">
        <f t="shared" si="13"/>
        <v>13564421.074178666</v>
      </c>
      <c r="P137" s="7">
        <v>1732188.8099449999</v>
      </c>
      <c r="Q137" s="7">
        <v>252211.1</v>
      </c>
      <c r="R137" s="7">
        <f t="shared" si="14"/>
        <v>11580021.164233666</v>
      </c>
      <c r="S137" s="7">
        <v>0</v>
      </c>
      <c r="T137" s="14">
        <f t="shared" si="15"/>
        <v>8839.0597381589123</v>
      </c>
      <c r="U137" s="1">
        <f t="shared" si="12"/>
        <v>12.099999999999909</v>
      </c>
      <c r="V137" s="7">
        <f t="shared" si="12"/>
        <v>315062.94999999925</v>
      </c>
      <c r="W137" s="7">
        <f t="shared" si="12"/>
        <v>-16108.381395378732</v>
      </c>
      <c r="X137" s="7">
        <f t="shared" si="12"/>
        <v>298954.56860462017</v>
      </c>
      <c r="Y137" s="7">
        <f t="shared" si="12"/>
        <v>196894.42953949072</v>
      </c>
      <c r="Z137" s="7">
        <f t="shared" si="12"/>
        <v>-27350.399999999994</v>
      </c>
      <c r="AA137" s="7">
        <f t="shared" si="12"/>
        <v>129410.53906513005</v>
      </c>
      <c r="AB137" s="7">
        <f t="shared" si="12"/>
        <v>0</v>
      </c>
      <c r="AC137" s="14">
        <f t="shared" si="12"/>
        <v>126.10965239599318</v>
      </c>
    </row>
    <row r="138" spans="1:29" x14ac:dyDescent="0.25">
      <c r="A138" s="7" t="s">
        <v>177</v>
      </c>
      <c r="B138" s="7" t="s">
        <v>180</v>
      </c>
      <c r="C138" s="1">
        <v>289.89999999999998</v>
      </c>
      <c r="D138" s="7">
        <v>3419122.47</v>
      </c>
      <c r="E138" s="32">
        <v>-215714.54137069473</v>
      </c>
      <c r="F138" s="7">
        <v>3203407.9286293057</v>
      </c>
      <c r="G138" s="7">
        <v>626353.09997738921</v>
      </c>
      <c r="H138" s="7">
        <v>103646.25</v>
      </c>
      <c r="I138" s="7">
        <v>2473408.5786519162</v>
      </c>
      <c r="J138" s="7">
        <v>0</v>
      </c>
      <c r="K138" s="14">
        <v>11050.044596858592</v>
      </c>
      <c r="L138" s="1">
        <v>291.8</v>
      </c>
      <c r="M138" s="7">
        <v>3412172.05</v>
      </c>
      <c r="N138" s="32">
        <v>-214387.46943182894</v>
      </c>
      <c r="O138" s="7">
        <f t="shared" si="13"/>
        <v>3197784.5805681711</v>
      </c>
      <c r="P138" s="7">
        <v>652584.32444</v>
      </c>
      <c r="Q138" s="7">
        <v>96433.64</v>
      </c>
      <c r="R138" s="7">
        <f t="shared" si="14"/>
        <v>2448766.6161281709</v>
      </c>
      <c r="S138" s="7">
        <v>0</v>
      </c>
      <c r="T138" s="14">
        <f t="shared" si="15"/>
        <v>10958.823099959462</v>
      </c>
      <c r="U138" s="1">
        <f t="shared" si="12"/>
        <v>1.9000000000000341</v>
      </c>
      <c r="V138" s="7">
        <f t="shared" si="12"/>
        <v>-6950.4200000003912</v>
      </c>
      <c r="W138" s="7">
        <f t="shared" si="12"/>
        <v>1327.071938865789</v>
      </c>
      <c r="X138" s="7">
        <f t="shared" si="12"/>
        <v>-5623.3480611345731</v>
      </c>
      <c r="Y138" s="7">
        <f t="shared" si="12"/>
        <v>26231.224462610786</v>
      </c>
      <c r="Z138" s="7">
        <f t="shared" si="12"/>
        <v>-7212.6100000000006</v>
      </c>
      <c r="AA138" s="7">
        <f t="shared" si="12"/>
        <v>-24641.962523745373</v>
      </c>
      <c r="AB138" s="7">
        <f t="shared" si="12"/>
        <v>0</v>
      </c>
      <c r="AC138" s="14">
        <f t="shared" si="12"/>
        <v>-91.221496899130216</v>
      </c>
    </row>
    <row r="139" spans="1:29" x14ac:dyDescent="0.25">
      <c r="A139" s="7" t="s">
        <v>177</v>
      </c>
      <c r="B139" s="7" t="s">
        <v>181</v>
      </c>
      <c r="C139" s="1">
        <v>233.5</v>
      </c>
      <c r="D139" s="7">
        <v>3068110.44</v>
      </c>
      <c r="E139" s="32">
        <v>-193568.97632252416</v>
      </c>
      <c r="F139" s="7">
        <v>2874541.4636774757</v>
      </c>
      <c r="G139" s="7">
        <v>329802.19634181372</v>
      </c>
      <c r="H139" s="7">
        <v>47920.71</v>
      </c>
      <c r="I139" s="7">
        <v>2496818.5573356622</v>
      </c>
      <c r="J139" s="7">
        <v>0</v>
      </c>
      <c r="K139" s="14">
        <v>12310.67007998919</v>
      </c>
      <c r="L139" s="1">
        <v>232.8</v>
      </c>
      <c r="M139" s="7">
        <v>3070262.39</v>
      </c>
      <c r="N139" s="32">
        <v>-192905.21539903569</v>
      </c>
      <c r="O139" s="7">
        <f t="shared" si="13"/>
        <v>2877357.1746009644</v>
      </c>
      <c r="P139" s="7">
        <v>337023.80394900002</v>
      </c>
      <c r="Q139" s="7">
        <v>49360.71</v>
      </c>
      <c r="R139" s="7">
        <f t="shared" si="14"/>
        <v>2490972.6606519646</v>
      </c>
      <c r="S139" s="7">
        <v>0</v>
      </c>
      <c r="T139" s="14">
        <f t="shared" si="15"/>
        <v>12359.781677839193</v>
      </c>
      <c r="U139" s="1">
        <f t="shared" si="12"/>
        <v>-0.69999999999998863</v>
      </c>
      <c r="V139" s="7">
        <f t="shared" si="12"/>
        <v>2151.9500000001863</v>
      </c>
      <c r="W139" s="7">
        <f t="shared" si="12"/>
        <v>663.76092348847305</v>
      </c>
      <c r="X139" s="7">
        <f t="shared" si="12"/>
        <v>2815.7109234887175</v>
      </c>
      <c r="Y139" s="7">
        <f t="shared" si="12"/>
        <v>7221.6076071863063</v>
      </c>
      <c r="Z139" s="7">
        <f t="shared" si="12"/>
        <v>1440</v>
      </c>
      <c r="AA139" s="7">
        <f t="shared" si="12"/>
        <v>-5845.8966836975887</v>
      </c>
      <c r="AB139" s="7">
        <f t="shared" si="12"/>
        <v>0</v>
      </c>
      <c r="AC139" s="14">
        <f t="shared" si="12"/>
        <v>49.111597850003818</v>
      </c>
    </row>
    <row r="140" spans="1:29" x14ac:dyDescent="0.25">
      <c r="A140" s="7" t="s">
        <v>182</v>
      </c>
      <c r="B140" s="7" t="s">
        <v>183</v>
      </c>
      <c r="C140" s="1">
        <v>16340.3</v>
      </c>
      <c r="D140" s="7">
        <v>156205584.03</v>
      </c>
      <c r="E140" s="32">
        <v>-9855106.4532569852</v>
      </c>
      <c r="F140" s="7">
        <v>146350477.57674301</v>
      </c>
      <c r="G140" s="7">
        <v>28635478.778920669</v>
      </c>
      <c r="H140" s="7">
        <v>2276492.62</v>
      </c>
      <c r="I140" s="7">
        <v>115438506.17782234</v>
      </c>
      <c r="J140" s="7">
        <v>0</v>
      </c>
      <c r="K140" s="14">
        <v>8956.4131366463898</v>
      </c>
      <c r="L140" s="1">
        <v>16258.2</v>
      </c>
      <c r="M140" s="7">
        <v>153162069.13999999</v>
      </c>
      <c r="N140" s="32">
        <v>-9623204.203864051</v>
      </c>
      <c r="O140" s="7">
        <f t="shared" si="13"/>
        <v>143538864.93613595</v>
      </c>
      <c r="P140" s="7">
        <v>29315362.509</v>
      </c>
      <c r="Q140" s="7">
        <v>2307513.36</v>
      </c>
      <c r="R140" s="7">
        <f t="shared" si="14"/>
        <v>111915989.06713594</v>
      </c>
      <c r="S140" s="7">
        <v>0</v>
      </c>
      <c r="T140" s="14">
        <f t="shared" si="15"/>
        <v>8828.7058183646368</v>
      </c>
      <c r="U140" s="1">
        <f t="shared" si="12"/>
        <v>-82.099999999998545</v>
      </c>
      <c r="V140" s="7">
        <f t="shared" si="12"/>
        <v>-3043514.8900000155</v>
      </c>
      <c r="W140" s="7">
        <f t="shared" si="12"/>
        <v>231902.24939293414</v>
      </c>
      <c r="X140" s="7">
        <f t="shared" si="12"/>
        <v>-2811612.640607059</v>
      </c>
      <c r="Y140" s="7">
        <f t="shared" si="12"/>
        <v>679883.7300793305</v>
      </c>
      <c r="Z140" s="7">
        <f t="shared" si="12"/>
        <v>31020.739999999758</v>
      </c>
      <c r="AA140" s="7">
        <f t="shared" si="12"/>
        <v>-3522517.1106863916</v>
      </c>
      <c r="AB140" s="7">
        <f t="shared" si="12"/>
        <v>0</v>
      </c>
      <c r="AC140" s="14">
        <f t="shared" si="12"/>
        <v>-127.70731828175303</v>
      </c>
    </row>
    <row r="141" spans="1:29" x14ac:dyDescent="0.25">
      <c r="A141" s="7" t="s">
        <v>182</v>
      </c>
      <c r="B141" s="7" t="s">
        <v>184</v>
      </c>
      <c r="C141" s="1">
        <v>9998.2999999999993</v>
      </c>
      <c r="D141" s="7">
        <v>88018888.209999993</v>
      </c>
      <c r="E141" s="32">
        <v>-5553165.8397069927</v>
      </c>
      <c r="F141" s="7">
        <v>82465722.370293006</v>
      </c>
      <c r="G141" s="7">
        <v>19990453.275717363</v>
      </c>
      <c r="H141" s="7">
        <v>1958588.16</v>
      </c>
      <c r="I141" s="7">
        <v>60516680.934575647</v>
      </c>
      <c r="J141" s="7">
        <v>0</v>
      </c>
      <c r="K141" s="14">
        <v>8247.9743926760566</v>
      </c>
      <c r="L141" s="1">
        <v>10418.6</v>
      </c>
      <c r="M141" s="7">
        <v>92014146.239999995</v>
      </c>
      <c r="N141" s="32">
        <v>-5781267.6721045878</v>
      </c>
      <c r="O141" s="7">
        <f t="shared" si="13"/>
        <v>86232878.567895412</v>
      </c>
      <c r="P141" s="7">
        <v>20924986.607999999</v>
      </c>
      <c r="Q141" s="7">
        <v>1989677.2</v>
      </c>
      <c r="R141" s="7">
        <f t="shared" si="14"/>
        <v>63318214.759895414</v>
      </c>
      <c r="S141" s="7">
        <v>0</v>
      </c>
      <c r="T141" s="14">
        <f t="shared" si="15"/>
        <v>8276.8201646953912</v>
      </c>
      <c r="U141" s="1">
        <f t="shared" si="12"/>
        <v>420.30000000000109</v>
      </c>
      <c r="V141" s="7">
        <f t="shared" si="12"/>
        <v>3995258.0300000012</v>
      </c>
      <c r="W141" s="7">
        <f t="shared" si="12"/>
        <v>-228101.83239759505</v>
      </c>
      <c r="X141" s="7">
        <f t="shared" si="12"/>
        <v>3767156.1976024061</v>
      </c>
      <c r="Y141" s="7">
        <f t="shared" si="12"/>
        <v>934533.33228263631</v>
      </c>
      <c r="Z141" s="7">
        <f t="shared" si="12"/>
        <v>31089.040000000037</v>
      </c>
      <c r="AA141" s="7">
        <f t="shared" si="12"/>
        <v>2801533.825319767</v>
      </c>
      <c r="AB141" s="7">
        <f t="shared" si="12"/>
        <v>0</v>
      </c>
      <c r="AC141" s="14">
        <f t="shared" si="12"/>
        <v>28.845772019334618</v>
      </c>
    </row>
    <row r="142" spans="1:29" x14ac:dyDescent="0.25">
      <c r="A142" s="7" t="s">
        <v>185</v>
      </c>
      <c r="B142" s="7" t="s">
        <v>186</v>
      </c>
      <c r="C142" s="1">
        <v>737.6</v>
      </c>
      <c r="D142" s="7">
        <v>7046540.8499999996</v>
      </c>
      <c r="E142" s="32">
        <v>-444570.59992578014</v>
      </c>
      <c r="F142" s="7">
        <v>6601970.2500742199</v>
      </c>
      <c r="G142" s="7">
        <v>4686972.0793239539</v>
      </c>
      <c r="H142" s="7">
        <v>144286.20000000001</v>
      </c>
      <c r="I142" s="7">
        <v>1770711.970750266</v>
      </c>
      <c r="J142" s="7">
        <v>0</v>
      </c>
      <c r="K142" s="14">
        <v>8950.610425805613</v>
      </c>
      <c r="L142" s="1">
        <v>718.9</v>
      </c>
      <c r="M142" s="7">
        <v>6895528.8899999997</v>
      </c>
      <c r="N142" s="32">
        <v>-433247.49381297122</v>
      </c>
      <c r="O142" s="7">
        <f t="shared" si="13"/>
        <v>6462281.3961870288</v>
      </c>
      <c r="P142" s="7">
        <v>3428088.8884070003</v>
      </c>
      <c r="Q142" s="7">
        <v>113633.96</v>
      </c>
      <c r="R142" s="7">
        <f t="shared" si="14"/>
        <v>2920558.5477800285</v>
      </c>
      <c r="S142" s="7">
        <v>0</v>
      </c>
      <c r="T142" s="14">
        <f t="shared" si="15"/>
        <v>8989.124212250701</v>
      </c>
      <c r="U142" s="1">
        <f t="shared" si="12"/>
        <v>-18.700000000000045</v>
      </c>
      <c r="V142" s="7">
        <f t="shared" si="12"/>
        <v>-151011.95999999996</v>
      </c>
      <c r="W142" s="7">
        <f t="shared" si="12"/>
        <v>11323.10611280892</v>
      </c>
      <c r="X142" s="7">
        <f t="shared" si="12"/>
        <v>-139688.85388719104</v>
      </c>
      <c r="Y142" s="7">
        <f t="shared" si="12"/>
        <v>-1258883.1909169536</v>
      </c>
      <c r="Z142" s="7">
        <f t="shared" si="12"/>
        <v>-30652.240000000005</v>
      </c>
      <c r="AA142" s="7">
        <f t="shared" si="12"/>
        <v>1149846.5770297626</v>
      </c>
      <c r="AB142" s="7">
        <f t="shared" si="12"/>
        <v>0</v>
      </c>
      <c r="AC142" s="14">
        <f t="shared" si="12"/>
        <v>38.513786445088044</v>
      </c>
    </row>
    <row r="143" spans="1:29" x14ac:dyDescent="0.25">
      <c r="A143" s="7" t="s">
        <v>185</v>
      </c>
      <c r="B143" s="7" t="s">
        <v>187</v>
      </c>
      <c r="C143" s="1">
        <v>492.1</v>
      </c>
      <c r="D143" s="7">
        <v>4787417.12</v>
      </c>
      <c r="E143" s="32">
        <v>-302041.09313200827</v>
      </c>
      <c r="F143" s="7">
        <v>4485376.0268679922</v>
      </c>
      <c r="G143" s="7">
        <v>687651.83690960275</v>
      </c>
      <c r="H143" s="7">
        <v>48941.85</v>
      </c>
      <c r="I143" s="7">
        <v>3748782.3399583893</v>
      </c>
      <c r="J143" s="7">
        <v>0</v>
      </c>
      <c r="K143" s="14">
        <v>9114.7653462060389</v>
      </c>
      <c r="L143" s="1">
        <v>489.2</v>
      </c>
      <c r="M143" s="7">
        <v>4792100.28</v>
      </c>
      <c r="N143" s="32">
        <v>-301088.64302219433</v>
      </c>
      <c r="O143" s="7">
        <f t="shared" si="13"/>
        <v>4491011.6369778058</v>
      </c>
      <c r="P143" s="7">
        <v>643918.07041200006</v>
      </c>
      <c r="Q143" s="7">
        <v>80251.539999999994</v>
      </c>
      <c r="R143" s="7">
        <f t="shared" si="14"/>
        <v>3766842.0265658055</v>
      </c>
      <c r="S143" s="7">
        <v>0</v>
      </c>
      <c r="T143" s="14">
        <f t="shared" si="15"/>
        <v>9180.3181459072075</v>
      </c>
      <c r="U143" s="1">
        <f t="shared" si="12"/>
        <v>-2.9000000000000341</v>
      </c>
      <c r="V143" s="7">
        <f t="shared" si="12"/>
        <v>4683.160000000149</v>
      </c>
      <c r="W143" s="7">
        <f t="shared" si="12"/>
        <v>952.45010981394444</v>
      </c>
      <c r="X143" s="7">
        <f t="shared" si="12"/>
        <v>5635.6101098135114</v>
      </c>
      <c r="Y143" s="7">
        <f t="shared" si="12"/>
        <v>-43733.766497602686</v>
      </c>
      <c r="Z143" s="7">
        <f t="shared" si="12"/>
        <v>31309.689999999995</v>
      </c>
      <c r="AA143" s="7">
        <f t="shared" si="12"/>
        <v>18059.686607416254</v>
      </c>
      <c r="AB143" s="7">
        <f t="shared" si="12"/>
        <v>0</v>
      </c>
      <c r="AC143" s="14">
        <f t="shared" si="12"/>
        <v>65.552799701168624</v>
      </c>
    </row>
    <row r="144" spans="1:29" x14ac:dyDescent="0.25">
      <c r="A144" s="7" t="s">
        <v>188</v>
      </c>
      <c r="B144" s="7" t="s">
        <v>189</v>
      </c>
      <c r="C144" s="1">
        <v>450.2</v>
      </c>
      <c r="D144" s="7">
        <v>4628287.4300000006</v>
      </c>
      <c r="E144" s="32">
        <v>-292001.50303308718</v>
      </c>
      <c r="F144" s="7">
        <v>4336285.926966913</v>
      </c>
      <c r="G144" s="7">
        <v>1524112.7090368699</v>
      </c>
      <c r="H144" s="7">
        <v>157716.51</v>
      </c>
      <c r="I144" s="7">
        <v>2654456.7079300433</v>
      </c>
      <c r="J144" s="7">
        <v>0</v>
      </c>
      <c r="K144" s="14">
        <v>9631.9100998820813</v>
      </c>
      <c r="L144" s="1">
        <v>445</v>
      </c>
      <c r="M144" s="7">
        <v>4672689.68</v>
      </c>
      <c r="N144" s="32">
        <v>-293586.05054379441</v>
      </c>
      <c r="O144" s="7">
        <f t="shared" si="13"/>
        <v>4379103.6294562053</v>
      </c>
      <c r="P144" s="7">
        <v>1546138.779264</v>
      </c>
      <c r="Q144" s="7">
        <v>189343.97</v>
      </c>
      <c r="R144" s="7">
        <f t="shared" si="14"/>
        <v>2643620.8801922048</v>
      </c>
      <c r="S144" s="7">
        <v>0</v>
      </c>
      <c r="T144" s="14">
        <f t="shared" si="15"/>
        <v>9840.6823133847302</v>
      </c>
      <c r="U144" s="1">
        <f t="shared" si="12"/>
        <v>-5.1999999999999886</v>
      </c>
      <c r="V144" s="7">
        <f t="shared" si="12"/>
        <v>44402.249999999069</v>
      </c>
      <c r="W144" s="7">
        <f t="shared" si="12"/>
        <v>-1584.547510707227</v>
      </c>
      <c r="X144" s="7">
        <f t="shared" si="12"/>
        <v>42817.702489292249</v>
      </c>
      <c r="Y144" s="7">
        <f t="shared" si="12"/>
        <v>22026.070227130083</v>
      </c>
      <c r="Z144" s="7">
        <f t="shared" si="12"/>
        <v>31627.459999999992</v>
      </c>
      <c r="AA144" s="7">
        <f t="shared" si="12"/>
        <v>-10835.827737838496</v>
      </c>
      <c r="AB144" s="7">
        <f t="shared" si="12"/>
        <v>0</v>
      </c>
      <c r="AC144" s="14">
        <f t="shared" si="12"/>
        <v>208.77221350264881</v>
      </c>
    </row>
    <row r="145" spans="1:29" x14ac:dyDescent="0.25">
      <c r="A145" s="7" t="s">
        <v>188</v>
      </c>
      <c r="B145" s="7" t="s">
        <v>190</v>
      </c>
      <c r="C145" s="1">
        <v>1120.3</v>
      </c>
      <c r="D145" s="7">
        <v>10539737.67</v>
      </c>
      <c r="E145" s="32">
        <v>-664958.53763655457</v>
      </c>
      <c r="F145" s="7">
        <v>9874779.1323634461</v>
      </c>
      <c r="G145" s="7">
        <v>1645921.8104695282</v>
      </c>
      <c r="H145" s="7">
        <v>212464.49</v>
      </c>
      <c r="I145" s="7">
        <v>8016392.8318939172</v>
      </c>
      <c r="J145" s="7">
        <v>0</v>
      </c>
      <c r="K145" s="14">
        <v>8814.4060808385675</v>
      </c>
      <c r="L145" s="1">
        <v>1133</v>
      </c>
      <c r="M145" s="7">
        <v>10785937.93</v>
      </c>
      <c r="N145" s="32">
        <v>-677682.69136999687</v>
      </c>
      <c r="O145" s="7">
        <f t="shared" si="13"/>
        <v>10108255.238630002</v>
      </c>
      <c r="P145" s="7">
        <v>1629529.6769999999</v>
      </c>
      <c r="Q145" s="7">
        <v>203906.16</v>
      </c>
      <c r="R145" s="7">
        <f t="shared" si="14"/>
        <v>8274819.401630003</v>
      </c>
      <c r="S145" s="7">
        <v>0</v>
      </c>
      <c r="T145" s="14">
        <f t="shared" si="15"/>
        <v>8921.6727613680523</v>
      </c>
      <c r="U145" s="1">
        <f t="shared" si="12"/>
        <v>12.700000000000045</v>
      </c>
      <c r="V145" s="7">
        <f t="shared" si="12"/>
        <v>246200.25999999978</v>
      </c>
      <c r="W145" s="7">
        <f t="shared" si="12"/>
        <v>-12724.153733442305</v>
      </c>
      <c r="X145" s="7">
        <f t="shared" si="12"/>
        <v>233476.10626655631</v>
      </c>
      <c r="Y145" s="7">
        <f t="shared" si="12"/>
        <v>-16392.133469528286</v>
      </c>
      <c r="Z145" s="7">
        <f t="shared" si="12"/>
        <v>-8558.3299999999872</v>
      </c>
      <c r="AA145" s="7">
        <f t="shared" si="12"/>
        <v>258426.56973608583</v>
      </c>
      <c r="AB145" s="7">
        <f t="shared" si="12"/>
        <v>0</v>
      </c>
      <c r="AC145" s="14">
        <f t="shared" si="12"/>
        <v>107.2666805294848</v>
      </c>
    </row>
    <row r="146" spans="1:29" x14ac:dyDescent="0.25">
      <c r="A146" s="7" t="s">
        <v>188</v>
      </c>
      <c r="B146" s="7" t="s">
        <v>191</v>
      </c>
      <c r="C146" s="1">
        <v>374.2</v>
      </c>
      <c r="D146" s="7">
        <v>4131263.62</v>
      </c>
      <c r="E146" s="32">
        <v>-260643.96490299923</v>
      </c>
      <c r="F146" s="7">
        <v>3870619.6550970008</v>
      </c>
      <c r="G146" s="7">
        <v>1231471.0792824852</v>
      </c>
      <c r="H146" s="7">
        <v>148306</v>
      </c>
      <c r="I146" s="7">
        <v>2490842.5758145154</v>
      </c>
      <c r="J146" s="7">
        <v>0</v>
      </c>
      <c r="K146" s="14">
        <v>10343.719014155535</v>
      </c>
      <c r="L146" s="1">
        <v>376.3</v>
      </c>
      <c r="M146" s="7">
        <v>4169616.13</v>
      </c>
      <c r="N146" s="32">
        <v>-261977.83626204779</v>
      </c>
      <c r="O146" s="7">
        <f t="shared" si="13"/>
        <v>3907638.2937379521</v>
      </c>
      <c r="P146" s="7">
        <v>1053133.8389999999</v>
      </c>
      <c r="Q146" s="7">
        <v>150529.21</v>
      </c>
      <c r="R146" s="7">
        <f t="shared" si="14"/>
        <v>2703975.244737952</v>
      </c>
      <c r="S146" s="7">
        <v>0</v>
      </c>
      <c r="T146" s="14">
        <f t="shared" si="15"/>
        <v>10384.3696352324</v>
      </c>
      <c r="U146" s="1">
        <f t="shared" si="12"/>
        <v>2.1000000000000227</v>
      </c>
      <c r="V146" s="7">
        <f t="shared" si="12"/>
        <v>38352.509999999776</v>
      </c>
      <c r="W146" s="7">
        <f t="shared" si="12"/>
        <v>-1333.8713590485568</v>
      </c>
      <c r="X146" s="7">
        <f t="shared" si="12"/>
        <v>37018.638640951365</v>
      </c>
      <c r="Y146" s="7">
        <f t="shared" si="12"/>
        <v>-178337.24028248526</v>
      </c>
      <c r="Z146" s="7">
        <f t="shared" si="12"/>
        <v>2223.2099999999919</v>
      </c>
      <c r="AA146" s="7">
        <f t="shared" si="12"/>
        <v>213132.66892343666</v>
      </c>
      <c r="AB146" s="7">
        <f t="shared" si="12"/>
        <v>0</v>
      </c>
      <c r="AC146" s="14">
        <f t="shared" si="12"/>
        <v>40.650621076865718</v>
      </c>
    </row>
    <row r="147" spans="1:29" x14ac:dyDescent="0.25">
      <c r="A147" s="7" t="s">
        <v>192</v>
      </c>
      <c r="B147" s="7" t="s">
        <v>193</v>
      </c>
      <c r="C147" s="1">
        <v>401.2</v>
      </c>
      <c r="D147" s="7">
        <v>4682908.87</v>
      </c>
      <c r="E147" s="32">
        <v>-295447.60330647306</v>
      </c>
      <c r="F147" s="7">
        <v>4387461.2666935269</v>
      </c>
      <c r="G147" s="7">
        <v>2599637.6067404407</v>
      </c>
      <c r="H147" s="7">
        <v>239905.16</v>
      </c>
      <c r="I147" s="7">
        <v>1547918.4999530863</v>
      </c>
      <c r="J147" s="7">
        <v>0</v>
      </c>
      <c r="K147" s="14">
        <v>10935.845629844285</v>
      </c>
      <c r="L147" s="1">
        <v>400.7</v>
      </c>
      <c r="M147" s="7">
        <v>4671296.63</v>
      </c>
      <c r="N147" s="32">
        <v>-293498.52492670488</v>
      </c>
      <c r="O147" s="7">
        <f t="shared" si="13"/>
        <v>4377798.1050732946</v>
      </c>
      <c r="P147" s="7">
        <v>2609958.975786</v>
      </c>
      <c r="Q147" s="7">
        <v>144496.54</v>
      </c>
      <c r="R147" s="7">
        <f t="shared" si="14"/>
        <v>1623342.5892872945</v>
      </c>
      <c r="S147" s="7">
        <v>0</v>
      </c>
      <c r="T147" s="14">
        <f t="shared" si="15"/>
        <v>10925.375854937098</v>
      </c>
      <c r="U147" s="1">
        <f t="shared" si="12"/>
        <v>-0.5</v>
      </c>
      <c r="V147" s="7">
        <f t="shared" si="12"/>
        <v>-11612.240000000224</v>
      </c>
      <c r="W147" s="7">
        <f t="shared" si="12"/>
        <v>1949.0783797681797</v>
      </c>
      <c r="X147" s="7">
        <f t="shared" si="12"/>
        <v>-9663.1616202322766</v>
      </c>
      <c r="Y147" s="7">
        <f t="shared" si="12"/>
        <v>10321.369045559317</v>
      </c>
      <c r="Z147" s="7">
        <f t="shared" si="12"/>
        <v>-95408.62</v>
      </c>
      <c r="AA147" s="7">
        <f t="shared" si="12"/>
        <v>75424.089334208285</v>
      </c>
      <c r="AB147" s="7">
        <f t="shared" si="12"/>
        <v>0</v>
      </c>
      <c r="AC147" s="14">
        <f t="shared" si="12"/>
        <v>-10.469774907187457</v>
      </c>
    </row>
    <row r="148" spans="1:29" x14ac:dyDescent="0.25">
      <c r="A148" s="7" t="s">
        <v>192</v>
      </c>
      <c r="B148" s="7" t="s">
        <v>194</v>
      </c>
      <c r="C148" s="1">
        <v>2801.5</v>
      </c>
      <c r="D148" s="7">
        <v>25952208.919999998</v>
      </c>
      <c r="E148" s="32">
        <v>-1637340.8363854985</v>
      </c>
      <c r="F148" s="7">
        <v>24314868.083614498</v>
      </c>
      <c r="G148" s="7">
        <v>9382438.7916573882</v>
      </c>
      <c r="H148" s="7">
        <v>1005392.67</v>
      </c>
      <c r="I148" s="7">
        <v>13927036.62195711</v>
      </c>
      <c r="J148" s="7">
        <v>0</v>
      </c>
      <c r="K148" s="14">
        <v>8679.2318699320003</v>
      </c>
      <c r="L148" s="1">
        <v>2776.4</v>
      </c>
      <c r="M148" s="7">
        <v>25765672.359999999</v>
      </c>
      <c r="N148" s="32">
        <v>-1618862.4766063658</v>
      </c>
      <c r="O148" s="7">
        <f t="shared" si="13"/>
        <v>24146809.883393634</v>
      </c>
      <c r="P148" s="7">
        <v>9263770.4870489985</v>
      </c>
      <c r="Q148" s="7">
        <v>732355.82</v>
      </c>
      <c r="R148" s="7">
        <f t="shared" si="14"/>
        <v>14150683.576344635</v>
      </c>
      <c r="S148" s="7">
        <v>0</v>
      </c>
      <c r="T148" s="14">
        <f t="shared" si="15"/>
        <v>8697.1653520363179</v>
      </c>
      <c r="U148" s="1">
        <f t="shared" si="12"/>
        <v>-25.099999999999909</v>
      </c>
      <c r="V148" s="7">
        <f t="shared" si="12"/>
        <v>-186536.55999999866</v>
      </c>
      <c r="W148" s="7">
        <f t="shared" si="12"/>
        <v>18478.359779132763</v>
      </c>
      <c r="X148" s="7">
        <f t="shared" si="12"/>
        <v>-168058.20022086427</v>
      </c>
      <c r="Y148" s="7">
        <f t="shared" si="12"/>
        <v>-118668.30460838974</v>
      </c>
      <c r="Z148" s="7">
        <f t="shared" si="12"/>
        <v>-273036.85000000009</v>
      </c>
      <c r="AA148" s="7">
        <f t="shared" si="12"/>
        <v>223646.9543875251</v>
      </c>
      <c r="AB148" s="7">
        <f t="shared" si="12"/>
        <v>0</v>
      </c>
      <c r="AC148" s="14">
        <f t="shared" si="12"/>
        <v>17.933482104317591</v>
      </c>
    </row>
    <row r="149" spans="1:29" x14ac:dyDescent="0.25">
      <c r="A149" s="7" t="s">
        <v>192</v>
      </c>
      <c r="B149" s="7" t="s">
        <v>195</v>
      </c>
      <c r="C149" s="1">
        <v>325.60000000000002</v>
      </c>
      <c r="D149" s="7">
        <v>4209859.28</v>
      </c>
      <c r="E149" s="32">
        <v>-265602.61347420031</v>
      </c>
      <c r="F149" s="7">
        <v>3944256.6665257998</v>
      </c>
      <c r="G149" s="7">
        <v>1873577.8345254501</v>
      </c>
      <c r="H149" s="7">
        <v>172712.12</v>
      </c>
      <c r="I149" s="7">
        <v>1897966.7120003495</v>
      </c>
      <c r="J149" s="7">
        <v>0</v>
      </c>
      <c r="K149" s="14">
        <v>12113.810400877763</v>
      </c>
      <c r="L149" s="1">
        <v>319.39999999999998</v>
      </c>
      <c r="M149" s="7">
        <v>4138569.3</v>
      </c>
      <c r="N149" s="32">
        <v>-260027.15756822863</v>
      </c>
      <c r="O149" s="7">
        <f t="shared" si="13"/>
        <v>3878542.1424317714</v>
      </c>
      <c r="P149" s="7">
        <v>1871939.539572</v>
      </c>
      <c r="Q149" s="7">
        <v>118699.25</v>
      </c>
      <c r="R149" s="7">
        <f t="shared" si="14"/>
        <v>1887903.3528597713</v>
      </c>
      <c r="S149" s="7">
        <v>0</v>
      </c>
      <c r="T149" s="14">
        <f t="shared" si="15"/>
        <v>12143.212718947312</v>
      </c>
      <c r="U149" s="1">
        <f t="shared" si="12"/>
        <v>-6.2000000000000455</v>
      </c>
      <c r="V149" s="7">
        <f t="shared" si="12"/>
        <v>-71289.980000000447</v>
      </c>
      <c r="W149" s="7">
        <f t="shared" si="12"/>
        <v>5575.4559059716703</v>
      </c>
      <c r="X149" s="7">
        <f t="shared" si="12"/>
        <v>-65714.524094028398</v>
      </c>
      <c r="Y149" s="7">
        <f t="shared" si="12"/>
        <v>-1638.2949534500949</v>
      </c>
      <c r="Z149" s="7">
        <f t="shared" si="12"/>
        <v>-54012.869999999995</v>
      </c>
      <c r="AA149" s="7">
        <f t="shared" si="12"/>
        <v>-10063.359140578192</v>
      </c>
      <c r="AB149" s="7">
        <f t="shared" si="12"/>
        <v>0</v>
      </c>
      <c r="AC149" s="14">
        <f t="shared" si="12"/>
        <v>29.402318069549437</v>
      </c>
    </row>
    <row r="150" spans="1:29" x14ac:dyDescent="0.25">
      <c r="A150" s="7" t="s">
        <v>196</v>
      </c>
      <c r="B150" s="7" t="s">
        <v>197</v>
      </c>
      <c r="C150" s="1">
        <v>134</v>
      </c>
      <c r="D150" s="7">
        <v>2240960.6599999997</v>
      </c>
      <c r="E150" s="32">
        <v>-141383.5875266759</v>
      </c>
      <c r="F150" s="7">
        <v>2099577.0724733239</v>
      </c>
      <c r="G150" s="7">
        <v>473577.3311613588</v>
      </c>
      <c r="H150" s="7">
        <v>59314.87</v>
      </c>
      <c r="I150" s="7">
        <v>1566684.8713119649</v>
      </c>
      <c r="J150" s="7">
        <v>0</v>
      </c>
      <c r="K150" s="14">
        <v>15668.485615472566</v>
      </c>
      <c r="L150" s="1">
        <v>162.19999999999999</v>
      </c>
      <c r="M150" s="7">
        <v>2572525.73</v>
      </c>
      <c r="N150" s="32">
        <v>-161632.31901010632</v>
      </c>
      <c r="O150" s="7">
        <f t="shared" si="13"/>
        <v>2410893.4109898936</v>
      </c>
      <c r="P150" s="7">
        <v>552490.36706800002</v>
      </c>
      <c r="Q150" s="7">
        <v>85227.73</v>
      </c>
      <c r="R150" s="7">
        <f t="shared" si="14"/>
        <v>1773175.3139218935</v>
      </c>
      <c r="S150" s="7">
        <v>0</v>
      </c>
      <c r="T150" s="14">
        <f t="shared" si="15"/>
        <v>14863.707835942625</v>
      </c>
      <c r="U150" s="1">
        <f t="shared" si="12"/>
        <v>28.199999999999989</v>
      </c>
      <c r="V150" s="7">
        <f t="shared" si="12"/>
        <v>331565.0700000003</v>
      </c>
      <c r="W150" s="7">
        <f t="shared" si="12"/>
        <v>-20248.731483430427</v>
      </c>
      <c r="X150" s="7">
        <f t="shared" si="12"/>
        <v>311316.3385165697</v>
      </c>
      <c r="Y150" s="7">
        <f t="shared" si="12"/>
        <v>78913.03590664122</v>
      </c>
      <c r="Z150" s="7">
        <f t="shared" si="12"/>
        <v>25912.859999999993</v>
      </c>
      <c r="AA150" s="7">
        <f t="shared" si="12"/>
        <v>206490.44260992855</v>
      </c>
      <c r="AB150" s="7">
        <f t="shared" si="12"/>
        <v>0</v>
      </c>
      <c r="AC150" s="14">
        <f t="shared" si="12"/>
        <v>-804.77777952994074</v>
      </c>
    </row>
    <row r="151" spans="1:29" x14ac:dyDescent="0.25">
      <c r="A151" s="7" t="s">
        <v>196</v>
      </c>
      <c r="B151" s="7" t="s">
        <v>151</v>
      </c>
      <c r="C151" s="1">
        <v>228</v>
      </c>
      <c r="D151" s="7">
        <v>3630680.04</v>
      </c>
      <c r="E151" s="32">
        <v>-229061.83869229333</v>
      </c>
      <c r="F151" s="7">
        <v>3401618.2013077065</v>
      </c>
      <c r="G151" s="7">
        <v>552600.63855109038</v>
      </c>
      <c r="H151" s="7">
        <v>93902.84</v>
      </c>
      <c r="I151" s="7">
        <v>2755114.7227566163</v>
      </c>
      <c r="J151" s="7">
        <v>0</v>
      </c>
      <c r="K151" s="14">
        <v>14919.378075910994</v>
      </c>
      <c r="L151" s="1">
        <v>230</v>
      </c>
      <c r="M151" s="7">
        <v>3716869.52</v>
      </c>
      <c r="N151" s="32">
        <v>-233531.67393804094</v>
      </c>
      <c r="O151" s="7">
        <f t="shared" si="13"/>
        <v>3483337.8460619589</v>
      </c>
      <c r="P151" s="7">
        <v>630822.49199999997</v>
      </c>
      <c r="Q151" s="7">
        <v>96188.65</v>
      </c>
      <c r="R151" s="7">
        <f t="shared" si="14"/>
        <v>2756326.7040619589</v>
      </c>
      <c r="S151" s="7">
        <v>0</v>
      </c>
      <c r="T151" s="14">
        <f t="shared" si="15"/>
        <v>15144.947156791126</v>
      </c>
      <c r="U151" s="1">
        <f t="shared" si="12"/>
        <v>2</v>
      </c>
      <c r="V151" s="7">
        <f t="shared" si="12"/>
        <v>86189.479999999981</v>
      </c>
      <c r="W151" s="7">
        <f t="shared" si="12"/>
        <v>-4469.835245747614</v>
      </c>
      <c r="X151" s="7">
        <f t="shared" si="12"/>
        <v>81719.644754252397</v>
      </c>
      <c r="Y151" s="7">
        <f t="shared" si="12"/>
        <v>78221.853448909591</v>
      </c>
      <c r="Z151" s="7">
        <f t="shared" si="12"/>
        <v>2285.8099999999977</v>
      </c>
      <c r="AA151" s="7">
        <f t="shared" si="12"/>
        <v>1211.9813053426333</v>
      </c>
      <c r="AB151" s="7">
        <f t="shared" si="12"/>
        <v>0</v>
      </c>
      <c r="AC151" s="14">
        <f t="shared" si="12"/>
        <v>225.56908088013188</v>
      </c>
    </row>
    <row r="152" spans="1:29" x14ac:dyDescent="0.25">
      <c r="A152" s="7" t="s">
        <v>196</v>
      </c>
      <c r="B152" s="7" t="s">
        <v>198</v>
      </c>
      <c r="C152" s="1">
        <v>679</v>
      </c>
      <c r="D152" s="7">
        <v>7014627.1699999999</v>
      </c>
      <c r="E152" s="32">
        <v>-442557.14620920381</v>
      </c>
      <c r="F152" s="7">
        <v>6572070.0237907963</v>
      </c>
      <c r="G152" s="7">
        <v>921862.3861643651</v>
      </c>
      <c r="H152" s="7">
        <v>154469.51</v>
      </c>
      <c r="I152" s="7">
        <v>5495738.1276264312</v>
      </c>
      <c r="J152" s="7">
        <v>0</v>
      </c>
      <c r="K152" s="14">
        <v>9679.0427449054441</v>
      </c>
      <c r="L152" s="1">
        <v>634.70000000000005</v>
      </c>
      <c r="M152" s="7">
        <v>6712627.4900000002</v>
      </c>
      <c r="N152" s="32">
        <v>-421755.76135430502</v>
      </c>
      <c r="O152" s="7">
        <f t="shared" si="13"/>
        <v>6290871.7286456954</v>
      </c>
      <c r="P152" s="7">
        <v>961373.04299999995</v>
      </c>
      <c r="Q152" s="7">
        <v>98261.1</v>
      </c>
      <c r="R152" s="7">
        <f t="shared" si="14"/>
        <v>5231237.5856456961</v>
      </c>
      <c r="S152" s="7">
        <v>0</v>
      </c>
      <c r="T152" s="14">
        <f t="shared" si="15"/>
        <v>9911.5672422336465</v>
      </c>
      <c r="U152" s="1">
        <f t="shared" si="12"/>
        <v>-44.299999999999955</v>
      </c>
      <c r="V152" s="7">
        <f t="shared" si="12"/>
        <v>-301999.6799999997</v>
      </c>
      <c r="W152" s="7">
        <f t="shared" si="12"/>
        <v>20801.384854898788</v>
      </c>
      <c r="X152" s="7">
        <f t="shared" si="12"/>
        <v>-281198.29514510091</v>
      </c>
      <c r="Y152" s="7">
        <f t="shared" si="12"/>
        <v>39510.656835634843</v>
      </c>
      <c r="Z152" s="7">
        <f t="shared" si="12"/>
        <v>-56208.41</v>
      </c>
      <c r="AA152" s="7">
        <f t="shared" si="12"/>
        <v>-264500.54198073503</v>
      </c>
      <c r="AB152" s="7">
        <f t="shared" si="12"/>
        <v>0</v>
      </c>
      <c r="AC152" s="14">
        <f t="shared" si="12"/>
        <v>232.52449732820241</v>
      </c>
    </row>
    <row r="153" spans="1:29" x14ac:dyDescent="0.25">
      <c r="A153" s="7" t="s">
        <v>199</v>
      </c>
      <c r="B153" s="7" t="s">
        <v>200</v>
      </c>
      <c r="C153" s="1">
        <v>68.900000000000006</v>
      </c>
      <c r="D153" s="7">
        <v>1366756.75</v>
      </c>
      <c r="E153" s="32">
        <v>-86229.524703615331</v>
      </c>
      <c r="F153" s="7">
        <v>1280527.2252963847</v>
      </c>
      <c r="G153" s="7">
        <v>470874.95118189708</v>
      </c>
      <c r="H153" s="7">
        <v>41073.4</v>
      </c>
      <c r="I153" s="7">
        <v>768578.87411448755</v>
      </c>
      <c r="J153" s="7">
        <v>0</v>
      </c>
      <c r="K153" s="14">
        <v>18585.300802560007</v>
      </c>
      <c r="L153" s="1">
        <v>81.599999999999994</v>
      </c>
      <c r="M153" s="7">
        <v>1589233.3</v>
      </c>
      <c r="N153" s="32">
        <v>-99851.854048155234</v>
      </c>
      <c r="O153" s="7">
        <f t="shared" si="13"/>
        <v>1489381.4459518448</v>
      </c>
      <c r="P153" s="7">
        <v>510193.77449999994</v>
      </c>
      <c r="Q153" s="7">
        <v>39573.06</v>
      </c>
      <c r="R153" s="7">
        <f t="shared" si="14"/>
        <v>939614.61145184492</v>
      </c>
      <c r="S153" s="7">
        <v>0</v>
      </c>
      <c r="T153" s="14">
        <f t="shared" si="15"/>
        <v>18252.223602351041</v>
      </c>
      <c r="U153" s="1">
        <f t="shared" si="12"/>
        <v>12.699999999999989</v>
      </c>
      <c r="V153" s="7">
        <f t="shared" si="12"/>
        <v>222476.55000000005</v>
      </c>
      <c r="W153" s="7">
        <f t="shared" si="12"/>
        <v>-13622.329344539903</v>
      </c>
      <c r="X153" s="7">
        <f t="shared" si="12"/>
        <v>208854.22065546014</v>
      </c>
      <c r="Y153" s="7">
        <f t="shared" si="12"/>
        <v>39318.823318102863</v>
      </c>
      <c r="Z153" s="7">
        <f t="shared" si="12"/>
        <v>-1500.3400000000038</v>
      </c>
      <c r="AA153" s="7">
        <f t="shared" si="12"/>
        <v>171035.73733735736</v>
      </c>
      <c r="AB153" s="7">
        <f t="shared" si="12"/>
        <v>0</v>
      </c>
      <c r="AC153" s="14">
        <f t="shared" si="12"/>
        <v>-333.07720020896522</v>
      </c>
    </row>
    <row r="154" spans="1:29" x14ac:dyDescent="0.25">
      <c r="A154" s="7" t="s">
        <v>201</v>
      </c>
      <c r="B154" s="7" t="s">
        <v>202</v>
      </c>
      <c r="C154" s="1">
        <v>946.3</v>
      </c>
      <c r="D154" s="7">
        <v>11621200.449999999</v>
      </c>
      <c r="E154" s="32">
        <v>-733188.69015202625</v>
      </c>
      <c r="F154" s="7">
        <v>10888011.759847973</v>
      </c>
      <c r="G154" s="7">
        <v>5019691.7941206386</v>
      </c>
      <c r="H154" s="7">
        <v>240687.05</v>
      </c>
      <c r="I154" s="7">
        <v>5627632.9157273341</v>
      </c>
      <c r="J154" s="7">
        <v>0</v>
      </c>
      <c r="K154" s="14">
        <v>11505.877374878974</v>
      </c>
      <c r="L154" s="1">
        <v>912.6</v>
      </c>
      <c r="M154" s="7">
        <v>11318908.76</v>
      </c>
      <c r="N154" s="32">
        <v>-711169.35788339307</v>
      </c>
      <c r="O154" s="7">
        <f t="shared" si="13"/>
        <v>10607739.402116606</v>
      </c>
      <c r="P154" s="7">
        <v>5140983.2677380005</v>
      </c>
      <c r="Q154" s="7">
        <v>234272.56</v>
      </c>
      <c r="R154" s="7">
        <f t="shared" si="14"/>
        <v>5232483.5743786059</v>
      </c>
      <c r="S154" s="7">
        <v>0</v>
      </c>
      <c r="T154" s="14">
        <f t="shared" si="15"/>
        <v>11623.646068503842</v>
      </c>
      <c r="U154" s="1">
        <f t="shared" si="12"/>
        <v>-33.699999999999932</v>
      </c>
      <c r="V154" s="7">
        <f t="shared" si="12"/>
        <v>-302291.68999999948</v>
      </c>
      <c r="W154" s="7">
        <f t="shared" si="12"/>
        <v>22019.332268633181</v>
      </c>
      <c r="X154" s="7">
        <f t="shared" ref="X154:AC181" si="16">O154-F154</f>
        <v>-280272.35773136653</v>
      </c>
      <c r="Y154" s="7">
        <f t="shared" si="16"/>
        <v>121291.47361736186</v>
      </c>
      <c r="Z154" s="7">
        <f t="shared" si="16"/>
        <v>-6414.4899999999907</v>
      </c>
      <c r="AA154" s="7">
        <f t="shared" si="16"/>
        <v>-395149.34134872817</v>
      </c>
      <c r="AB154" s="7">
        <f t="shared" si="16"/>
        <v>0</v>
      </c>
      <c r="AC154" s="14">
        <f t="shared" si="16"/>
        <v>117.76869362486832</v>
      </c>
    </row>
    <row r="155" spans="1:29" x14ac:dyDescent="0.25">
      <c r="A155" s="7" t="s">
        <v>201</v>
      </c>
      <c r="B155" s="7" t="s">
        <v>203</v>
      </c>
      <c r="C155" s="1">
        <v>298.5</v>
      </c>
      <c r="D155" s="7">
        <v>3878579.5799999996</v>
      </c>
      <c r="E155" s="32">
        <v>-244701.9732725285</v>
      </c>
      <c r="F155" s="7">
        <v>3633877.6067274711</v>
      </c>
      <c r="G155" s="7">
        <v>180032.57751781587</v>
      </c>
      <c r="H155" s="7">
        <v>11213.3</v>
      </c>
      <c r="I155" s="7">
        <v>3442631.7292096554</v>
      </c>
      <c r="J155" s="7">
        <v>0</v>
      </c>
      <c r="K155" s="14">
        <v>12173.794327395213</v>
      </c>
      <c r="L155" s="1">
        <v>206.6</v>
      </c>
      <c r="M155" s="7">
        <v>3224150.55</v>
      </c>
      <c r="N155" s="32">
        <v>-202574.04004048961</v>
      </c>
      <c r="O155" s="7">
        <f t="shared" si="13"/>
        <v>3021576.5099595101</v>
      </c>
      <c r="P155" s="7">
        <v>175260.84686000002</v>
      </c>
      <c r="Q155" s="7">
        <v>11413.13</v>
      </c>
      <c r="R155" s="7">
        <f t="shared" si="14"/>
        <v>2834902.5330995102</v>
      </c>
      <c r="S155" s="7">
        <v>0</v>
      </c>
      <c r="T155" s="14">
        <f t="shared" si="15"/>
        <v>14625.24932216607</v>
      </c>
      <c r="U155" s="1">
        <f t="shared" ref="U155:W181" si="17">L155-C155</f>
        <v>-91.9</v>
      </c>
      <c r="V155" s="7">
        <f t="shared" si="17"/>
        <v>-654429.0299999998</v>
      </c>
      <c r="W155" s="7">
        <f t="shared" si="17"/>
        <v>42127.933232038893</v>
      </c>
      <c r="X155" s="7">
        <f t="shared" si="16"/>
        <v>-612301.09676796105</v>
      </c>
      <c r="Y155" s="7">
        <f t="shared" si="16"/>
        <v>-4771.7306578158459</v>
      </c>
      <c r="Z155" s="7">
        <f t="shared" si="16"/>
        <v>199.82999999999993</v>
      </c>
      <c r="AA155" s="7">
        <f t="shared" si="16"/>
        <v>-607729.19611014519</v>
      </c>
      <c r="AB155" s="7">
        <f t="shared" si="16"/>
        <v>0</v>
      </c>
      <c r="AC155" s="14">
        <f t="shared" si="16"/>
        <v>2451.4549947708565</v>
      </c>
    </row>
    <row r="156" spans="1:29" x14ac:dyDescent="0.25">
      <c r="A156" s="7" t="s">
        <v>204</v>
      </c>
      <c r="B156" s="7" t="s">
        <v>205</v>
      </c>
      <c r="C156" s="1">
        <v>531.5</v>
      </c>
      <c r="D156" s="7">
        <v>4966805.0600000005</v>
      </c>
      <c r="E156" s="32">
        <v>-313358.78869397327</v>
      </c>
      <c r="F156" s="7">
        <v>4653446.2713060277</v>
      </c>
      <c r="G156" s="7">
        <v>888642.67071363446</v>
      </c>
      <c r="H156" s="7">
        <v>105302.77</v>
      </c>
      <c r="I156" s="7">
        <v>3659500.8305923934</v>
      </c>
      <c r="J156" s="7">
        <v>0</v>
      </c>
      <c r="K156" s="14">
        <v>8755.3081303970412</v>
      </c>
      <c r="L156" s="1">
        <v>827.8</v>
      </c>
      <c r="M156" s="7">
        <v>7632082</v>
      </c>
      <c r="N156" s="32">
        <v>-479525.27671522659</v>
      </c>
      <c r="O156" s="7">
        <f t="shared" si="13"/>
        <v>7152556.7232847735</v>
      </c>
      <c r="P156" s="7">
        <v>898759.63800000004</v>
      </c>
      <c r="Q156" s="7">
        <v>111772.45</v>
      </c>
      <c r="R156" s="7">
        <f t="shared" si="14"/>
        <v>6142024.6352847731</v>
      </c>
      <c r="S156" s="7">
        <v>0</v>
      </c>
      <c r="T156" s="14">
        <f t="shared" si="15"/>
        <v>8640.4405934824517</v>
      </c>
      <c r="U156" s="1">
        <f t="shared" si="17"/>
        <v>296.29999999999995</v>
      </c>
      <c r="V156" s="7">
        <f t="shared" si="17"/>
        <v>2665276.9399999995</v>
      </c>
      <c r="W156" s="7">
        <f t="shared" si="17"/>
        <v>-166166.48802125332</v>
      </c>
      <c r="X156" s="7">
        <f t="shared" si="16"/>
        <v>2499110.4519787459</v>
      </c>
      <c r="Y156" s="7">
        <f t="shared" si="16"/>
        <v>10116.967286365572</v>
      </c>
      <c r="Z156" s="7">
        <f t="shared" si="16"/>
        <v>6469.679999999993</v>
      </c>
      <c r="AA156" s="7">
        <f t="shared" si="16"/>
        <v>2482523.8046923797</v>
      </c>
      <c r="AB156" s="7">
        <f t="shared" si="16"/>
        <v>0</v>
      </c>
      <c r="AC156" s="14">
        <f t="shared" si="16"/>
        <v>-114.86753691458944</v>
      </c>
    </row>
    <row r="157" spans="1:29" x14ac:dyDescent="0.25">
      <c r="A157" s="7" t="s">
        <v>204</v>
      </c>
      <c r="B157" s="7" t="s">
        <v>206</v>
      </c>
      <c r="C157" s="1">
        <v>138.80000000000001</v>
      </c>
      <c r="D157" s="7">
        <v>2284309.38</v>
      </c>
      <c r="E157" s="32">
        <v>-144118.48495601738</v>
      </c>
      <c r="F157" s="7">
        <v>2140190.8950439827</v>
      </c>
      <c r="G157" s="7">
        <v>611265.01474160526</v>
      </c>
      <c r="H157" s="7">
        <v>126741.87</v>
      </c>
      <c r="I157" s="7">
        <v>1402184.0103023774</v>
      </c>
      <c r="J157" s="7">
        <v>0</v>
      </c>
      <c r="K157" s="14">
        <v>15419.242759682871</v>
      </c>
      <c r="L157" s="1">
        <v>148</v>
      </c>
      <c r="M157" s="7">
        <v>2405721.48</v>
      </c>
      <c r="N157" s="32">
        <v>-151151.97378602123</v>
      </c>
      <c r="O157" s="7">
        <f t="shared" si="13"/>
        <v>2254569.5062139789</v>
      </c>
      <c r="P157" s="7">
        <v>583987.04994399997</v>
      </c>
      <c r="Q157" s="7">
        <v>90964.15</v>
      </c>
      <c r="R157" s="7">
        <f t="shared" si="14"/>
        <v>1579618.3062699791</v>
      </c>
      <c r="S157" s="7">
        <v>0</v>
      </c>
      <c r="T157" s="14">
        <f t="shared" si="15"/>
        <v>15233.577744689046</v>
      </c>
      <c r="U157" s="1">
        <f t="shared" si="17"/>
        <v>9.1999999999999886</v>
      </c>
      <c r="V157" s="7">
        <f t="shared" si="17"/>
        <v>121412.10000000009</v>
      </c>
      <c r="W157" s="7">
        <f t="shared" si="17"/>
        <v>-7033.4888300038583</v>
      </c>
      <c r="X157" s="7">
        <f t="shared" si="16"/>
        <v>114378.61116999621</v>
      </c>
      <c r="Y157" s="7">
        <f t="shared" si="16"/>
        <v>-27277.964797605295</v>
      </c>
      <c r="Z157" s="7">
        <f t="shared" si="16"/>
        <v>-35777.72</v>
      </c>
      <c r="AA157" s="7">
        <f t="shared" si="16"/>
        <v>177434.29596760171</v>
      </c>
      <c r="AB157" s="7">
        <f t="shared" si="16"/>
        <v>0</v>
      </c>
      <c r="AC157" s="14">
        <f t="shared" si="16"/>
        <v>-185.66501499382503</v>
      </c>
    </row>
    <row r="158" spans="1:29" x14ac:dyDescent="0.25">
      <c r="A158" s="7" t="s">
        <v>207</v>
      </c>
      <c r="B158" s="7" t="s">
        <v>207</v>
      </c>
      <c r="C158" s="1">
        <v>3573.6</v>
      </c>
      <c r="D158" s="7">
        <v>34388165.120000005</v>
      </c>
      <c r="E158" s="32">
        <v>-2169570.5060370425</v>
      </c>
      <c r="F158" s="7">
        <v>32218594.613962963</v>
      </c>
      <c r="G158" s="7">
        <v>21898849.822224185</v>
      </c>
      <c r="H158" s="7">
        <v>1548259.26</v>
      </c>
      <c r="I158" s="7">
        <v>8771485.5317387786</v>
      </c>
      <c r="J158" s="7">
        <v>0</v>
      </c>
      <c r="K158" s="14">
        <v>9015.7249311514897</v>
      </c>
      <c r="L158" s="1">
        <v>3519.6</v>
      </c>
      <c r="M158" s="7">
        <v>33979170.799999997</v>
      </c>
      <c r="N158" s="32">
        <v>-2134918.2674431363</v>
      </c>
      <c r="O158" s="7">
        <f t="shared" si="13"/>
        <v>31844252.532556862</v>
      </c>
      <c r="P158" s="7">
        <v>24428024.822354</v>
      </c>
      <c r="Q158" s="7">
        <v>1488953.61</v>
      </c>
      <c r="R158" s="7">
        <f t="shared" si="14"/>
        <v>5927274.1002028612</v>
      </c>
      <c r="S158" s="7">
        <v>0</v>
      </c>
      <c r="T158" s="14">
        <f t="shared" si="15"/>
        <v>9047.6907979761509</v>
      </c>
      <c r="U158" s="1">
        <f t="shared" si="17"/>
        <v>-54</v>
      </c>
      <c r="V158" s="7">
        <f t="shared" si="17"/>
        <v>-408994.32000000775</v>
      </c>
      <c r="W158" s="7">
        <f t="shared" si="17"/>
        <v>34652.238593906164</v>
      </c>
      <c r="X158" s="7">
        <f t="shared" si="16"/>
        <v>-374342.08140610158</v>
      </c>
      <c r="Y158" s="7">
        <f t="shared" si="16"/>
        <v>2529175.0001298152</v>
      </c>
      <c r="Z158" s="7">
        <f t="shared" si="16"/>
        <v>-59305.649999999907</v>
      </c>
      <c r="AA158" s="7">
        <f t="shared" si="16"/>
        <v>-2844211.4315359173</v>
      </c>
      <c r="AB158" s="7">
        <f t="shared" si="16"/>
        <v>0</v>
      </c>
      <c r="AC158" s="14">
        <f t="shared" si="16"/>
        <v>31.965866824661134</v>
      </c>
    </row>
    <row r="159" spans="1:29" x14ac:dyDescent="0.25">
      <c r="A159" s="7" t="s">
        <v>208</v>
      </c>
      <c r="B159" s="7" t="s">
        <v>209</v>
      </c>
      <c r="C159" s="1">
        <v>375.5</v>
      </c>
      <c r="D159" s="7">
        <v>4333805.46</v>
      </c>
      <c r="E159" s="32">
        <v>-419.19500050874194</v>
      </c>
      <c r="F159" s="7">
        <v>4333386.2649994912</v>
      </c>
      <c r="G159" s="7">
        <v>4022028.5949994912</v>
      </c>
      <c r="H159" s="7">
        <v>311357.67</v>
      </c>
      <c r="I159" s="7">
        <v>0</v>
      </c>
      <c r="J159" s="7">
        <v>151780.37</v>
      </c>
      <c r="K159" s="14">
        <v>11136.100918773611</v>
      </c>
      <c r="L159" s="1">
        <v>371.3</v>
      </c>
      <c r="M159" s="7">
        <v>4358152.37</v>
      </c>
      <c r="N159" s="32">
        <v>-214.0551699998905</v>
      </c>
      <c r="O159" s="7">
        <f t="shared" si="13"/>
        <v>4357938.3148300005</v>
      </c>
      <c r="P159" s="7">
        <v>3945828.7248300002</v>
      </c>
      <c r="Q159" s="7">
        <v>412109.59</v>
      </c>
      <c r="R159" s="7">
        <f t="shared" si="14"/>
        <v>0</v>
      </c>
      <c r="S159" s="7">
        <v>211.91780634454335</v>
      </c>
      <c r="T159" s="14">
        <f t="shared" si="15"/>
        <v>11736.402900683157</v>
      </c>
      <c r="U159" s="1">
        <f t="shared" si="17"/>
        <v>-4.1999999999999886</v>
      </c>
      <c r="V159" s="7">
        <f t="shared" si="17"/>
        <v>24346.910000000149</v>
      </c>
      <c r="W159" s="7">
        <f t="shared" si="17"/>
        <v>205.13983050885145</v>
      </c>
      <c r="X159" s="7">
        <f t="shared" si="16"/>
        <v>24552.04983050935</v>
      </c>
      <c r="Y159" s="7">
        <f t="shared" si="16"/>
        <v>-76199.870169491041</v>
      </c>
      <c r="Z159" s="7">
        <f t="shared" si="16"/>
        <v>100751.92000000004</v>
      </c>
      <c r="AA159" s="7">
        <f t="shared" si="16"/>
        <v>0</v>
      </c>
      <c r="AB159" s="7">
        <f t="shared" si="16"/>
        <v>-151568.45219365545</v>
      </c>
      <c r="AC159" s="14">
        <f t="shared" si="16"/>
        <v>600.30198190954616</v>
      </c>
    </row>
    <row r="160" spans="1:29" x14ac:dyDescent="0.25">
      <c r="A160" s="7" t="s">
        <v>208</v>
      </c>
      <c r="B160" s="7" t="s">
        <v>210</v>
      </c>
      <c r="C160" s="1">
        <v>2324.6</v>
      </c>
      <c r="D160" s="7">
        <v>20745472.710000001</v>
      </c>
      <c r="E160" s="32">
        <v>-1308844.6437415602</v>
      </c>
      <c r="F160" s="7">
        <v>19436628.066258442</v>
      </c>
      <c r="G160" s="7">
        <v>7599158.6419414524</v>
      </c>
      <c r="H160" s="7">
        <v>780594.63</v>
      </c>
      <c r="I160" s="7">
        <v>11056874.794316988</v>
      </c>
      <c r="J160" s="7">
        <v>0</v>
      </c>
      <c r="K160" s="14">
        <v>8361.2785280299595</v>
      </c>
      <c r="L160" s="1">
        <v>2273.8000000000002</v>
      </c>
      <c r="M160" s="7">
        <v>20412821.420000002</v>
      </c>
      <c r="N160" s="32">
        <v>-1282541.7546567249</v>
      </c>
      <c r="O160" s="7">
        <f t="shared" si="13"/>
        <v>19130279.665343277</v>
      </c>
      <c r="P160" s="7">
        <v>7060017.1851000004</v>
      </c>
      <c r="Q160" s="7">
        <v>747462.45</v>
      </c>
      <c r="R160" s="7">
        <f t="shared" si="14"/>
        <v>11322800.030243278</v>
      </c>
      <c r="S160" s="7">
        <v>0</v>
      </c>
      <c r="T160" s="14">
        <f t="shared" si="15"/>
        <v>8413.3519506303437</v>
      </c>
      <c r="U160" s="1">
        <f t="shared" si="17"/>
        <v>-50.799999999999727</v>
      </c>
      <c r="V160" s="7">
        <f t="shared" si="17"/>
        <v>-332651.28999999911</v>
      </c>
      <c r="W160" s="7">
        <f t="shared" si="17"/>
        <v>26302.889084835304</v>
      </c>
      <c r="X160" s="7">
        <f t="shared" si="16"/>
        <v>-306348.4009151645</v>
      </c>
      <c r="Y160" s="7">
        <f t="shared" si="16"/>
        <v>-539141.45684145205</v>
      </c>
      <c r="Z160" s="7">
        <f t="shared" si="16"/>
        <v>-33132.180000000051</v>
      </c>
      <c r="AA160" s="7">
        <f t="shared" si="16"/>
        <v>265925.23592628911</v>
      </c>
      <c r="AB160" s="7">
        <f t="shared" si="16"/>
        <v>0</v>
      </c>
      <c r="AC160" s="14">
        <f t="shared" si="16"/>
        <v>52.07342260038422</v>
      </c>
    </row>
    <row r="161" spans="1:29" x14ac:dyDescent="0.25">
      <c r="A161" s="7" t="s">
        <v>211</v>
      </c>
      <c r="B161" s="7" t="s">
        <v>212</v>
      </c>
      <c r="C161" s="1">
        <v>376</v>
      </c>
      <c r="D161" s="7">
        <v>4303791.46</v>
      </c>
      <c r="E161" s="32">
        <v>-271528.85253303387</v>
      </c>
      <c r="F161" s="7">
        <v>4032262.6074669659</v>
      </c>
      <c r="G161" s="7">
        <v>998098.566030966</v>
      </c>
      <c r="H161" s="7">
        <v>129110.17</v>
      </c>
      <c r="I161" s="7">
        <v>2905053.8714359999</v>
      </c>
      <c r="J161" s="7">
        <v>0</v>
      </c>
      <c r="K161" s="14">
        <v>10724.102679433419</v>
      </c>
      <c r="L161" s="1">
        <v>383.6</v>
      </c>
      <c r="M161" s="7">
        <v>4345352.3</v>
      </c>
      <c r="N161" s="32">
        <v>-273019.37585086824</v>
      </c>
      <c r="O161" s="7">
        <f t="shared" si="13"/>
        <v>4072332.9241491314</v>
      </c>
      <c r="P161" s="7">
        <v>1049618.2828139998</v>
      </c>
      <c r="Q161" s="7">
        <v>118979.03</v>
      </c>
      <c r="R161" s="7">
        <f t="shared" si="14"/>
        <v>2903735.6113351318</v>
      </c>
      <c r="S161" s="7">
        <v>0</v>
      </c>
      <c r="T161" s="14">
        <f t="shared" si="15"/>
        <v>10616.092085894503</v>
      </c>
      <c r="U161" s="1">
        <f t="shared" si="17"/>
        <v>7.6000000000000227</v>
      </c>
      <c r="V161" s="7">
        <f t="shared" si="17"/>
        <v>41560.839999999851</v>
      </c>
      <c r="W161" s="7">
        <f t="shared" si="17"/>
        <v>-1490.5233178343624</v>
      </c>
      <c r="X161" s="7">
        <f t="shared" si="16"/>
        <v>40070.316682165489</v>
      </c>
      <c r="Y161" s="7">
        <f t="shared" si="16"/>
        <v>51519.7167830338</v>
      </c>
      <c r="Z161" s="7">
        <f t="shared" si="16"/>
        <v>-10131.14</v>
      </c>
      <c r="AA161" s="7">
        <f t="shared" si="16"/>
        <v>-1318.2601008680649</v>
      </c>
      <c r="AB161" s="7">
        <f t="shared" si="16"/>
        <v>0</v>
      </c>
      <c r="AC161" s="14">
        <f t="shared" si="16"/>
        <v>-108.01059353891651</v>
      </c>
    </row>
    <row r="162" spans="1:29" x14ac:dyDescent="0.25">
      <c r="A162" s="7" t="s">
        <v>211</v>
      </c>
      <c r="B162" s="7" t="s">
        <v>213</v>
      </c>
      <c r="C162" s="1">
        <v>104.3</v>
      </c>
      <c r="D162" s="7">
        <v>1861868.74</v>
      </c>
      <c r="E162" s="32">
        <v>-117466.44493302787</v>
      </c>
      <c r="F162" s="7">
        <v>1744402.295066972</v>
      </c>
      <c r="G162" s="7">
        <v>492029.72192910087</v>
      </c>
      <c r="H162" s="7">
        <v>62879.28</v>
      </c>
      <c r="I162" s="7">
        <v>1189493.2931378712</v>
      </c>
      <c r="J162" s="7">
        <v>0</v>
      </c>
      <c r="K162" s="14">
        <v>16724.854219242301</v>
      </c>
      <c r="L162" s="1">
        <v>106.3</v>
      </c>
      <c r="M162" s="7">
        <v>1902002.9</v>
      </c>
      <c r="N162" s="32">
        <v>-119503.23213713682</v>
      </c>
      <c r="O162" s="7">
        <f t="shared" si="13"/>
        <v>1782499.667862863</v>
      </c>
      <c r="P162" s="7">
        <v>487072.26860099996</v>
      </c>
      <c r="Q162" s="7">
        <v>59994.75</v>
      </c>
      <c r="R162" s="7">
        <f t="shared" si="14"/>
        <v>1235432.649261863</v>
      </c>
      <c r="S162" s="7">
        <v>0</v>
      </c>
      <c r="T162" s="14">
        <f t="shared" si="15"/>
        <v>16768.576367477544</v>
      </c>
      <c r="U162" s="1">
        <f t="shared" si="17"/>
        <v>2</v>
      </c>
      <c r="V162" s="7">
        <f t="shared" si="17"/>
        <v>40134.159999999916</v>
      </c>
      <c r="W162" s="7">
        <f t="shared" si="17"/>
        <v>-2036.7872041089431</v>
      </c>
      <c r="X162" s="7">
        <f t="shared" si="16"/>
        <v>38097.372795891017</v>
      </c>
      <c r="Y162" s="7">
        <f t="shared" si="16"/>
        <v>-4957.4533281009062</v>
      </c>
      <c r="Z162" s="7">
        <f t="shared" si="16"/>
        <v>-2884.5299999999988</v>
      </c>
      <c r="AA162" s="7">
        <f t="shared" si="16"/>
        <v>45939.356123991776</v>
      </c>
      <c r="AB162" s="7">
        <f t="shared" si="16"/>
        <v>0</v>
      </c>
      <c r="AC162" s="14">
        <f t="shared" si="16"/>
        <v>43.722148235243367</v>
      </c>
    </row>
    <row r="163" spans="1:29" x14ac:dyDescent="0.25">
      <c r="A163" s="7" t="s">
        <v>211</v>
      </c>
      <c r="B163" s="7" t="s">
        <v>214</v>
      </c>
      <c r="C163" s="1">
        <v>227.3</v>
      </c>
      <c r="D163" s="7">
        <v>3214707.37</v>
      </c>
      <c r="E163" s="32">
        <v>-202817.8668781473</v>
      </c>
      <c r="F163" s="7">
        <v>3011889.5031218529</v>
      </c>
      <c r="G163" s="7">
        <v>494717.70980813622</v>
      </c>
      <c r="H163" s="7">
        <v>64097.74</v>
      </c>
      <c r="I163" s="7">
        <v>2453074.0533137163</v>
      </c>
      <c r="J163" s="7">
        <v>0</v>
      </c>
      <c r="K163" s="14">
        <v>13250.723726888926</v>
      </c>
      <c r="L163" s="1">
        <v>222.4</v>
      </c>
      <c r="M163" s="7">
        <v>3199853.55</v>
      </c>
      <c r="N163" s="32">
        <v>-201047.45454935497</v>
      </c>
      <c r="O163" s="7">
        <f t="shared" si="13"/>
        <v>2998806.0954506448</v>
      </c>
      <c r="P163" s="7">
        <v>524985.30000000005</v>
      </c>
      <c r="Q163" s="7">
        <v>59994.45</v>
      </c>
      <c r="R163" s="7">
        <f t="shared" si="14"/>
        <v>2413826.3454506444</v>
      </c>
      <c r="S163" s="7">
        <v>0</v>
      </c>
      <c r="T163" s="14">
        <f t="shared" si="15"/>
        <v>13483.840357242108</v>
      </c>
      <c r="U163" s="1">
        <f t="shared" si="17"/>
        <v>-4.9000000000000057</v>
      </c>
      <c r="V163" s="7">
        <f t="shared" si="17"/>
        <v>-14853.820000000298</v>
      </c>
      <c r="W163" s="7">
        <f t="shared" si="17"/>
        <v>1770.4123287923285</v>
      </c>
      <c r="X163" s="7">
        <f t="shared" si="16"/>
        <v>-13083.407671208028</v>
      </c>
      <c r="Y163" s="7">
        <f t="shared" si="16"/>
        <v>30267.590191863826</v>
      </c>
      <c r="Z163" s="7">
        <f t="shared" si="16"/>
        <v>-4103.2900000000009</v>
      </c>
      <c r="AA163" s="7">
        <f t="shared" si="16"/>
        <v>-39247.707863071933</v>
      </c>
      <c r="AB163" s="7">
        <f t="shared" si="16"/>
        <v>0</v>
      </c>
      <c r="AC163" s="14">
        <f t="shared" si="16"/>
        <v>233.1166303531827</v>
      </c>
    </row>
    <row r="164" spans="1:29" x14ac:dyDescent="0.25">
      <c r="A164" s="7" t="s">
        <v>211</v>
      </c>
      <c r="B164" s="7" t="s">
        <v>215</v>
      </c>
      <c r="C164" s="1">
        <v>120.3</v>
      </c>
      <c r="D164" s="7">
        <v>2096661.87</v>
      </c>
      <c r="E164" s="32">
        <v>-132279.68803833844</v>
      </c>
      <c r="F164" s="7">
        <v>1964382.1819616617</v>
      </c>
      <c r="G164" s="7">
        <v>356881.46258589509</v>
      </c>
      <c r="H164" s="7">
        <v>35113.760000000002</v>
      </c>
      <c r="I164" s="7">
        <v>1572386.9593757666</v>
      </c>
      <c r="J164" s="7">
        <v>0</v>
      </c>
      <c r="K164" s="14">
        <v>16329.028943987212</v>
      </c>
      <c r="L164" s="1">
        <v>127.5</v>
      </c>
      <c r="M164" s="7">
        <v>2219002.04</v>
      </c>
      <c r="N164" s="32">
        <v>-139420.35309141755</v>
      </c>
      <c r="O164" s="7">
        <f t="shared" si="13"/>
        <v>2079581.6869085825</v>
      </c>
      <c r="P164" s="7">
        <v>346252.58999999997</v>
      </c>
      <c r="Q164" s="7">
        <v>39460.959999999999</v>
      </c>
      <c r="R164" s="7">
        <f t="shared" si="14"/>
        <v>1693868.1369085824</v>
      </c>
      <c r="S164" s="7">
        <v>0</v>
      </c>
      <c r="T164" s="14">
        <f t="shared" si="15"/>
        <v>16310.444603204569</v>
      </c>
      <c r="U164" s="1">
        <f t="shared" si="17"/>
        <v>7.2000000000000028</v>
      </c>
      <c r="V164" s="7">
        <f t="shared" si="17"/>
        <v>122340.16999999993</v>
      </c>
      <c r="W164" s="7">
        <f t="shared" si="17"/>
        <v>-7140.6650530791085</v>
      </c>
      <c r="X164" s="7">
        <f t="shared" si="16"/>
        <v>115199.50494692079</v>
      </c>
      <c r="Y164" s="7">
        <f t="shared" si="16"/>
        <v>-10628.872585895122</v>
      </c>
      <c r="Z164" s="7">
        <f t="shared" si="16"/>
        <v>4347.1999999999971</v>
      </c>
      <c r="AA164" s="7">
        <f t="shared" si="16"/>
        <v>121481.17753281584</v>
      </c>
      <c r="AB164" s="7">
        <f t="shared" si="16"/>
        <v>0</v>
      </c>
      <c r="AC164" s="14">
        <f t="shared" si="16"/>
        <v>-18.584340782643267</v>
      </c>
    </row>
    <row r="165" spans="1:29" x14ac:dyDescent="0.25">
      <c r="A165" s="7" t="s">
        <v>211</v>
      </c>
      <c r="B165" s="7" t="s">
        <v>216</v>
      </c>
      <c r="C165" s="1">
        <v>95.7</v>
      </c>
      <c r="D165" s="7">
        <v>1729790.84</v>
      </c>
      <c r="E165" s="32">
        <v>-109133.56891770793</v>
      </c>
      <c r="F165" s="7">
        <v>1620657.2710822921</v>
      </c>
      <c r="G165" s="7">
        <v>942273.3998447262</v>
      </c>
      <c r="H165" s="7">
        <v>100172.41</v>
      </c>
      <c r="I165" s="7">
        <v>578211.46123756585</v>
      </c>
      <c r="J165" s="7">
        <v>0</v>
      </c>
      <c r="K165" s="14">
        <v>16934.767722907964</v>
      </c>
      <c r="L165" s="1">
        <v>92.6</v>
      </c>
      <c r="M165" s="7">
        <v>1686743.27</v>
      </c>
      <c r="N165" s="32">
        <v>-105978.42545380097</v>
      </c>
      <c r="O165" s="7">
        <f t="shared" si="13"/>
        <v>1580764.8445461991</v>
      </c>
      <c r="P165" s="7">
        <v>913994.62875199993</v>
      </c>
      <c r="Q165" s="7">
        <v>113439.77</v>
      </c>
      <c r="R165" s="7">
        <f t="shared" si="14"/>
        <v>553330.44579419913</v>
      </c>
      <c r="S165" s="7">
        <v>0</v>
      </c>
      <c r="T165" s="14">
        <f t="shared" si="15"/>
        <v>17070.894649526988</v>
      </c>
      <c r="U165" s="1">
        <f t="shared" si="17"/>
        <v>-3.1000000000000085</v>
      </c>
      <c r="V165" s="7">
        <f t="shared" si="17"/>
        <v>-43047.570000000065</v>
      </c>
      <c r="W165" s="7">
        <f t="shared" si="17"/>
        <v>3155.143463906963</v>
      </c>
      <c r="X165" s="7">
        <f t="shared" si="16"/>
        <v>-39892.426536093</v>
      </c>
      <c r="Y165" s="7">
        <f t="shared" si="16"/>
        <v>-28278.771092726267</v>
      </c>
      <c r="Z165" s="7">
        <f t="shared" si="16"/>
        <v>13267.36</v>
      </c>
      <c r="AA165" s="7">
        <f t="shared" si="16"/>
        <v>-24881.015443366719</v>
      </c>
      <c r="AB165" s="7">
        <f t="shared" si="16"/>
        <v>0</v>
      </c>
      <c r="AC165" s="14">
        <f t="shared" si="16"/>
        <v>136.12692661902474</v>
      </c>
    </row>
    <row r="166" spans="1:29" x14ac:dyDescent="0.25">
      <c r="A166" s="7" t="s">
        <v>217</v>
      </c>
      <c r="B166" s="7" t="s">
        <v>218</v>
      </c>
      <c r="C166" s="1">
        <v>1906.5</v>
      </c>
      <c r="D166" s="7">
        <v>17394555.919999998</v>
      </c>
      <c r="E166" s="32">
        <v>-1097433.2407080177</v>
      </c>
      <c r="F166" s="7">
        <v>16297122.67929198</v>
      </c>
      <c r="G166" s="7">
        <v>9391405.9488563463</v>
      </c>
      <c r="H166" s="7">
        <v>582821.51</v>
      </c>
      <c r="I166" s="7">
        <v>6322895.2204356343</v>
      </c>
      <c r="J166" s="7">
        <v>0</v>
      </c>
      <c r="K166" s="14">
        <v>8548.1891839978907</v>
      </c>
      <c r="L166" s="1">
        <v>1901.1</v>
      </c>
      <c r="M166" s="7">
        <v>17647056.100000001</v>
      </c>
      <c r="N166" s="32">
        <v>-1108768.1525908171</v>
      </c>
      <c r="O166" s="7">
        <f t="shared" si="13"/>
        <v>16538287.947409185</v>
      </c>
      <c r="P166" s="7">
        <v>9999771.3389999997</v>
      </c>
      <c r="Q166" s="7">
        <v>488582.66</v>
      </c>
      <c r="R166" s="7">
        <f t="shared" si="14"/>
        <v>6049933.9484091848</v>
      </c>
      <c r="S166" s="7">
        <v>0</v>
      </c>
      <c r="T166" s="14">
        <f t="shared" si="15"/>
        <v>8699.3256259056252</v>
      </c>
      <c r="U166" s="1">
        <f t="shared" si="17"/>
        <v>-5.4000000000000909</v>
      </c>
      <c r="V166" s="7">
        <f t="shared" si="17"/>
        <v>252500.18000000343</v>
      </c>
      <c r="W166" s="7">
        <f t="shared" si="17"/>
        <v>-11334.911882799352</v>
      </c>
      <c r="X166" s="7">
        <f t="shared" si="16"/>
        <v>241165.26811720431</v>
      </c>
      <c r="Y166" s="7">
        <f t="shared" si="16"/>
        <v>608365.39014365338</v>
      </c>
      <c r="Z166" s="7">
        <f t="shared" si="16"/>
        <v>-94238.850000000035</v>
      </c>
      <c r="AA166" s="7">
        <f t="shared" si="16"/>
        <v>-272961.27202644944</v>
      </c>
      <c r="AB166" s="7">
        <f t="shared" si="16"/>
        <v>0</v>
      </c>
      <c r="AC166" s="14">
        <f t="shared" si="16"/>
        <v>151.13644190773448</v>
      </c>
    </row>
    <row r="167" spans="1:29" x14ac:dyDescent="0.25">
      <c r="A167" s="7" t="s">
        <v>217</v>
      </c>
      <c r="B167" s="7" t="s">
        <v>219</v>
      </c>
      <c r="C167" s="1">
        <v>2027.7</v>
      </c>
      <c r="D167" s="7">
        <v>17976326.650000002</v>
      </c>
      <c r="E167" s="32">
        <v>-394563.05217444117</v>
      </c>
      <c r="F167" s="7">
        <v>17581763.597825561</v>
      </c>
      <c r="G167" s="7">
        <v>17005152.417825561</v>
      </c>
      <c r="H167" s="7">
        <v>576611.18000000005</v>
      </c>
      <c r="I167" s="7">
        <v>0</v>
      </c>
      <c r="J167" s="7">
        <v>463299.64</v>
      </c>
      <c r="K167" s="14">
        <v>8442.3060402552455</v>
      </c>
      <c r="L167" s="1">
        <v>2082.9</v>
      </c>
      <c r="M167" s="7">
        <v>18411922.52</v>
      </c>
      <c r="N167" s="32">
        <v>-1156824.8665648918</v>
      </c>
      <c r="O167" s="7">
        <f t="shared" si="13"/>
        <v>17255097.653435107</v>
      </c>
      <c r="P167" s="7">
        <v>15325789.14769</v>
      </c>
      <c r="Q167" s="7">
        <v>561284.49</v>
      </c>
      <c r="R167" s="7">
        <f t="shared" si="14"/>
        <v>1368024.0157451073</v>
      </c>
      <c r="S167" s="7">
        <v>0</v>
      </c>
      <c r="T167" s="14">
        <f t="shared" si="15"/>
        <v>8284.1699810048995</v>
      </c>
      <c r="U167" s="1">
        <f t="shared" si="17"/>
        <v>55.200000000000045</v>
      </c>
      <c r="V167" s="7">
        <f t="shared" si="17"/>
        <v>435595.86999999732</v>
      </c>
      <c r="W167" s="7">
        <f t="shared" si="17"/>
        <v>-762261.8143904506</v>
      </c>
      <c r="X167" s="7">
        <f t="shared" si="16"/>
        <v>-326665.9443904534</v>
      </c>
      <c r="Y167" s="7">
        <f t="shared" si="16"/>
        <v>-1679363.270135561</v>
      </c>
      <c r="Z167" s="7">
        <f t="shared" si="16"/>
        <v>-15326.690000000061</v>
      </c>
      <c r="AA167" s="7">
        <f t="shared" si="16"/>
        <v>1368024.0157451073</v>
      </c>
      <c r="AB167" s="7">
        <f t="shared" si="16"/>
        <v>-463299.64</v>
      </c>
      <c r="AC167" s="14">
        <f t="shared" si="16"/>
        <v>-158.13605925034608</v>
      </c>
    </row>
    <row r="168" spans="1:29" x14ac:dyDescent="0.25">
      <c r="A168" s="7" t="s">
        <v>217</v>
      </c>
      <c r="B168" s="7" t="s">
        <v>220</v>
      </c>
      <c r="C168" s="1">
        <v>2537.3000000000002</v>
      </c>
      <c r="D168" s="7">
        <v>22515906</v>
      </c>
      <c r="E168" s="32">
        <v>-1420542.3698483878</v>
      </c>
      <c r="F168" s="7">
        <v>21095363.630151611</v>
      </c>
      <c r="G168" s="7">
        <v>18676898.111518413</v>
      </c>
      <c r="H168" s="7">
        <v>882244.43</v>
      </c>
      <c r="I168" s="7">
        <v>1536221.0886331978</v>
      </c>
      <c r="J168" s="7">
        <v>0</v>
      </c>
      <c r="K168" s="14">
        <v>8314.0990935843656</v>
      </c>
      <c r="L168" s="1">
        <v>2575.3000000000002</v>
      </c>
      <c r="M168" s="7">
        <v>23068209.949999999</v>
      </c>
      <c r="N168" s="32">
        <v>-1449380.3603785564</v>
      </c>
      <c r="O168" s="7">
        <f t="shared" si="13"/>
        <v>21618829.589621443</v>
      </c>
      <c r="P168" s="7">
        <v>17411957.60193</v>
      </c>
      <c r="Q168" s="7">
        <v>881320.48</v>
      </c>
      <c r="R168" s="7">
        <f t="shared" si="14"/>
        <v>3325551.5076914434</v>
      </c>
      <c r="S168" s="7">
        <v>0</v>
      </c>
      <c r="T168" s="14">
        <f t="shared" si="15"/>
        <v>8394.683955120352</v>
      </c>
      <c r="U168" s="1">
        <f t="shared" si="17"/>
        <v>38</v>
      </c>
      <c r="V168" s="7">
        <f t="shared" si="17"/>
        <v>552303.94999999925</v>
      </c>
      <c r="W168" s="7">
        <f t="shared" si="17"/>
        <v>-28837.990530168638</v>
      </c>
      <c r="X168" s="7">
        <f t="shared" si="16"/>
        <v>523465.95946983248</v>
      </c>
      <c r="Y168" s="7">
        <f t="shared" si="16"/>
        <v>-1264940.5095884129</v>
      </c>
      <c r="Z168" s="7">
        <f t="shared" si="16"/>
        <v>-923.95000000006985</v>
      </c>
      <c r="AA168" s="7">
        <f t="shared" si="16"/>
        <v>1789330.4190582456</v>
      </c>
      <c r="AB168" s="7">
        <f t="shared" si="16"/>
        <v>0</v>
      </c>
      <c r="AC168" s="14">
        <f t="shared" si="16"/>
        <v>80.58486153598642</v>
      </c>
    </row>
    <row r="169" spans="1:29" x14ac:dyDescent="0.25">
      <c r="A169" s="7" t="s">
        <v>217</v>
      </c>
      <c r="B169" s="7" t="s">
        <v>221</v>
      </c>
      <c r="C169" s="1">
        <v>7436.9</v>
      </c>
      <c r="D169" s="7">
        <v>65513065.109999999</v>
      </c>
      <c r="E169" s="32">
        <v>-4133259.6062264219</v>
      </c>
      <c r="F169" s="7">
        <v>61379805.503773578</v>
      </c>
      <c r="G169" s="7">
        <v>43606852.416767992</v>
      </c>
      <c r="H169" s="7">
        <v>1517050.45</v>
      </c>
      <c r="I169" s="7">
        <v>16255902.637005586</v>
      </c>
      <c r="J169" s="7">
        <v>0</v>
      </c>
      <c r="K169" s="14">
        <v>8253.4127800257611</v>
      </c>
      <c r="L169" s="1">
        <v>7599.6</v>
      </c>
      <c r="M169" s="7">
        <v>67167848.659999996</v>
      </c>
      <c r="N169" s="32">
        <v>-4220169.701406898</v>
      </c>
      <c r="O169" s="7">
        <f t="shared" si="13"/>
        <v>62947678.9585931</v>
      </c>
      <c r="P169" s="7">
        <v>47210859.369000003</v>
      </c>
      <c r="Q169" s="7">
        <v>1751515.72</v>
      </c>
      <c r="R169" s="7">
        <f t="shared" si="14"/>
        <v>13985303.869593097</v>
      </c>
      <c r="S169" s="7">
        <v>0</v>
      </c>
      <c r="T169" s="14">
        <f t="shared" si="15"/>
        <v>8283.025285356216</v>
      </c>
      <c r="U169" s="1">
        <f t="shared" si="17"/>
        <v>162.70000000000073</v>
      </c>
      <c r="V169" s="7">
        <f t="shared" si="17"/>
        <v>1654783.549999997</v>
      </c>
      <c r="W169" s="7">
        <f t="shared" si="17"/>
        <v>-86910.095180476084</v>
      </c>
      <c r="X169" s="7">
        <f t="shared" si="16"/>
        <v>1567873.4548195228</v>
      </c>
      <c r="Y169" s="7">
        <f t="shared" si="16"/>
        <v>3604006.9522320107</v>
      </c>
      <c r="Z169" s="7">
        <f t="shared" si="16"/>
        <v>234465.27000000002</v>
      </c>
      <c r="AA169" s="7">
        <f t="shared" si="16"/>
        <v>-2270598.7674124893</v>
      </c>
      <c r="AB169" s="7">
        <f t="shared" si="16"/>
        <v>0</v>
      </c>
      <c r="AC169" s="14">
        <f t="shared" si="16"/>
        <v>29.612505330454951</v>
      </c>
    </row>
    <row r="170" spans="1:29" x14ac:dyDescent="0.25">
      <c r="A170" s="7" t="s">
        <v>217</v>
      </c>
      <c r="B170" s="7" t="s">
        <v>222</v>
      </c>
      <c r="C170" s="1">
        <v>4042.4</v>
      </c>
      <c r="D170" s="7">
        <v>35610269.659999996</v>
      </c>
      <c r="E170" s="32">
        <v>-2246673.8337669619</v>
      </c>
      <c r="F170" s="7">
        <v>33363595.826233033</v>
      </c>
      <c r="G170" s="7">
        <v>19738546.516511947</v>
      </c>
      <c r="H170" s="7">
        <v>551127.69999999995</v>
      </c>
      <c r="I170" s="7">
        <v>13073921.609721087</v>
      </c>
      <c r="J170" s="7">
        <v>0</v>
      </c>
      <c r="K170" s="14">
        <v>8253.4127810788232</v>
      </c>
      <c r="L170" s="1">
        <v>3943.2</v>
      </c>
      <c r="M170" s="7">
        <v>34851342.289999999</v>
      </c>
      <c r="N170" s="32">
        <v>-2189716.9809639528</v>
      </c>
      <c r="O170" s="7">
        <f t="shared" si="13"/>
        <v>32661625.309036046</v>
      </c>
      <c r="P170" s="7">
        <v>12360035.922696</v>
      </c>
      <c r="Q170" s="7">
        <v>653972.36</v>
      </c>
      <c r="R170" s="7">
        <f t="shared" si="14"/>
        <v>19647617.026340045</v>
      </c>
      <c r="S170" s="7">
        <v>0</v>
      </c>
      <c r="T170" s="14">
        <f t="shared" si="15"/>
        <v>8283.0252863248243</v>
      </c>
      <c r="U170" s="1">
        <f t="shared" si="17"/>
        <v>-99.200000000000273</v>
      </c>
      <c r="V170" s="7">
        <f t="shared" si="17"/>
        <v>-758927.36999999732</v>
      </c>
      <c r="W170" s="7">
        <f t="shared" si="17"/>
        <v>56956.852803009097</v>
      </c>
      <c r="X170" s="7">
        <f t="shared" si="16"/>
        <v>-701970.51719698682</v>
      </c>
      <c r="Y170" s="7">
        <f t="shared" si="16"/>
        <v>-7378510.593815947</v>
      </c>
      <c r="Z170" s="7">
        <f t="shared" si="16"/>
        <v>102844.66000000003</v>
      </c>
      <c r="AA170" s="7">
        <f t="shared" si="16"/>
        <v>6573695.4166189581</v>
      </c>
      <c r="AB170" s="7">
        <f t="shared" si="16"/>
        <v>0</v>
      </c>
      <c r="AC170" s="14">
        <f t="shared" si="16"/>
        <v>29.612505246001092</v>
      </c>
    </row>
    <row r="171" spans="1:29" x14ac:dyDescent="0.25">
      <c r="A171" s="7" t="s">
        <v>217</v>
      </c>
      <c r="B171" s="7" t="s">
        <v>223</v>
      </c>
      <c r="C171" s="1">
        <v>22668.799999999999</v>
      </c>
      <c r="D171" s="7">
        <v>206531612.22</v>
      </c>
      <c r="E171" s="32">
        <v>-13030206.551386697</v>
      </c>
      <c r="F171" s="7">
        <v>193501405.66861331</v>
      </c>
      <c r="G171" s="7">
        <v>79423748.668750331</v>
      </c>
      <c r="H171" s="7">
        <v>2789081.43</v>
      </c>
      <c r="I171" s="7">
        <v>111288575.56986298</v>
      </c>
      <c r="J171" s="7">
        <v>0</v>
      </c>
      <c r="K171" s="14">
        <v>8536.0233302430352</v>
      </c>
      <c r="L171" s="1">
        <v>22383.8</v>
      </c>
      <c r="M171" s="7">
        <v>203643272.09</v>
      </c>
      <c r="N171" s="32">
        <v>-12794948.534377832</v>
      </c>
      <c r="O171" s="7">
        <f t="shared" si="13"/>
        <v>190848323.55562216</v>
      </c>
      <c r="P171" s="7">
        <v>61093542.491999999</v>
      </c>
      <c r="Q171" s="7">
        <v>3351395.37</v>
      </c>
      <c r="R171" s="7">
        <f t="shared" si="14"/>
        <v>126403385.69362216</v>
      </c>
      <c r="S171" s="7">
        <v>0</v>
      </c>
      <c r="T171" s="14">
        <f t="shared" si="15"/>
        <v>8526.1807001323359</v>
      </c>
      <c r="U171" s="1">
        <f t="shared" si="17"/>
        <v>-285</v>
      </c>
      <c r="V171" s="7">
        <f t="shared" si="17"/>
        <v>-2888340.1299999952</v>
      </c>
      <c r="W171" s="7">
        <f t="shared" si="17"/>
        <v>235258.01700886525</v>
      </c>
      <c r="X171" s="7">
        <f t="shared" si="16"/>
        <v>-2653082.1129911542</v>
      </c>
      <c r="Y171" s="7">
        <f t="shared" si="16"/>
        <v>-18330206.176750332</v>
      </c>
      <c r="Z171" s="7">
        <f t="shared" si="16"/>
        <v>562313.93999999994</v>
      </c>
      <c r="AA171" s="7">
        <f t="shared" si="16"/>
        <v>15114810.12375918</v>
      </c>
      <c r="AB171" s="7">
        <f t="shared" si="16"/>
        <v>0</v>
      </c>
      <c r="AC171" s="14">
        <f t="shared" si="16"/>
        <v>-9.8426301106992469</v>
      </c>
    </row>
    <row r="172" spans="1:29" x14ac:dyDescent="0.25">
      <c r="A172" s="7" t="s">
        <v>217</v>
      </c>
      <c r="B172" s="7" t="s">
        <v>206</v>
      </c>
      <c r="C172" s="1">
        <v>1140.7</v>
      </c>
      <c r="D172" s="7">
        <v>10794461.48</v>
      </c>
      <c r="E172" s="32">
        <v>-5995.9390909796348</v>
      </c>
      <c r="F172" s="7">
        <v>10788465.54090902</v>
      </c>
      <c r="G172" s="7">
        <v>10253287.680909021</v>
      </c>
      <c r="H172" s="7">
        <v>535177.86</v>
      </c>
      <c r="I172" s="7">
        <v>0</v>
      </c>
      <c r="J172" s="7">
        <v>2181.5900000000256</v>
      </c>
      <c r="K172" s="14">
        <v>9455.8463670632245</v>
      </c>
      <c r="L172" s="1">
        <v>1160.9000000000001</v>
      </c>
      <c r="M172" s="7">
        <v>10981940.08</v>
      </c>
      <c r="N172" s="32">
        <v>-2406.9136000011349</v>
      </c>
      <c r="O172" s="7">
        <f t="shared" si="13"/>
        <v>10979533.166399999</v>
      </c>
      <c r="P172" s="7">
        <v>10337311.736399999</v>
      </c>
      <c r="Q172" s="7">
        <v>642221.43000000005</v>
      </c>
      <c r="R172" s="7">
        <f t="shared" si="14"/>
        <v>0</v>
      </c>
      <c r="S172" s="7">
        <v>2364.0164896817878</v>
      </c>
      <c r="T172" s="14">
        <f t="shared" si="15"/>
        <v>9455.7405029807178</v>
      </c>
      <c r="U172" s="1">
        <f t="shared" si="17"/>
        <v>20.200000000000045</v>
      </c>
      <c r="V172" s="7">
        <f t="shared" si="17"/>
        <v>187478.59999999963</v>
      </c>
      <c r="W172" s="7">
        <f t="shared" si="17"/>
        <v>3589.0254909784999</v>
      </c>
      <c r="X172" s="7">
        <f t="shared" si="16"/>
        <v>191067.62549097836</v>
      </c>
      <c r="Y172" s="7">
        <f t="shared" si="16"/>
        <v>84024.055490978062</v>
      </c>
      <c r="Z172" s="7">
        <f t="shared" si="16"/>
        <v>107043.57000000007</v>
      </c>
      <c r="AA172" s="7">
        <f t="shared" si="16"/>
        <v>0</v>
      </c>
      <c r="AB172" s="7">
        <f t="shared" si="16"/>
        <v>182.42648968176218</v>
      </c>
      <c r="AC172" s="14">
        <f t="shared" si="16"/>
        <v>-0.1058640825067414</v>
      </c>
    </row>
    <row r="173" spans="1:29" x14ac:dyDescent="0.25">
      <c r="A173" s="7" t="s">
        <v>217</v>
      </c>
      <c r="B173" s="7" t="s">
        <v>224</v>
      </c>
      <c r="C173" s="1">
        <v>2480.8000000000002</v>
      </c>
      <c r="D173" s="7">
        <v>23446629.809999999</v>
      </c>
      <c r="E173" s="32">
        <v>-24632.126843702514</v>
      </c>
      <c r="F173" s="7">
        <v>23421997.683156297</v>
      </c>
      <c r="G173" s="7">
        <v>22473332.453156296</v>
      </c>
      <c r="H173" s="7">
        <v>948665.23</v>
      </c>
      <c r="I173" s="7">
        <v>0</v>
      </c>
      <c r="J173" s="7">
        <v>0</v>
      </c>
      <c r="K173" s="14">
        <v>9441.3083211690973</v>
      </c>
      <c r="L173" s="1">
        <v>2322</v>
      </c>
      <c r="M173" s="7">
        <v>21759616.34</v>
      </c>
      <c r="N173" s="32">
        <v>-102.71173800085671</v>
      </c>
      <c r="O173" s="7">
        <f t="shared" si="13"/>
        <v>21759513.628261998</v>
      </c>
      <c r="P173" s="7">
        <v>20833736.428261999</v>
      </c>
      <c r="Q173" s="7">
        <v>925777.2</v>
      </c>
      <c r="R173" s="7">
        <f t="shared" si="14"/>
        <v>0</v>
      </c>
      <c r="S173" s="7">
        <v>845.86976505967323</v>
      </c>
      <c r="T173" s="14">
        <f t="shared" si="15"/>
        <v>9370.6579493957543</v>
      </c>
      <c r="U173" s="1">
        <f t="shared" si="17"/>
        <v>-158.80000000000018</v>
      </c>
      <c r="V173" s="7">
        <f t="shared" si="17"/>
        <v>-1687013.4699999988</v>
      </c>
      <c r="W173" s="7">
        <f t="shared" si="17"/>
        <v>24529.415105701657</v>
      </c>
      <c r="X173" s="7">
        <f t="shared" si="16"/>
        <v>-1662484.0548942983</v>
      </c>
      <c r="Y173" s="7">
        <f t="shared" si="16"/>
        <v>-1639596.0248942971</v>
      </c>
      <c r="Z173" s="7">
        <f t="shared" si="16"/>
        <v>-22888.030000000028</v>
      </c>
      <c r="AA173" s="7">
        <f t="shared" si="16"/>
        <v>0</v>
      </c>
      <c r="AB173" s="7">
        <f t="shared" si="16"/>
        <v>845.86976505967323</v>
      </c>
      <c r="AC173" s="14">
        <f t="shared" si="16"/>
        <v>-70.650371773343068</v>
      </c>
    </row>
    <row r="174" spans="1:29" x14ac:dyDescent="0.25">
      <c r="A174" s="7" t="s">
        <v>217</v>
      </c>
      <c r="B174" s="7" t="s">
        <v>225</v>
      </c>
      <c r="C174" s="1">
        <v>1003.2</v>
      </c>
      <c r="D174" s="7">
        <v>9478076.1500000004</v>
      </c>
      <c r="E174" s="32">
        <v>-597977.65880371339</v>
      </c>
      <c r="F174" s="7">
        <v>8880098.4911962878</v>
      </c>
      <c r="G174" s="7">
        <v>3817917.7915259018</v>
      </c>
      <c r="H174" s="7">
        <v>257408.42</v>
      </c>
      <c r="I174" s="7">
        <v>4804772.2796703856</v>
      </c>
      <c r="J174" s="7">
        <v>0</v>
      </c>
      <c r="K174" s="14">
        <v>8851.7728181781167</v>
      </c>
      <c r="L174" s="1">
        <v>958.8</v>
      </c>
      <c r="M174" s="7">
        <v>9177101.6600000001</v>
      </c>
      <c r="N174" s="32">
        <v>-576599.17869793135</v>
      </c>
      <c r="O174" s="7">
        <f t="shared" si="13"/>
        <v>8600502.4813020695</v>
      </c>
      <c r="P174" s="7">
        <v>3485559.40368</v>
      </c>
      <c r="Q174" s="7">
        <v>228777.8</v>
      </c>
      <c r="R174" s="7">
        <f t="shared" si="14"/>
        <v>4886165.2776220692</v>
      </c>
      <c r="S174" s="7">
        <v>0</v>
      </c>
      <c r="T174" s="14">
        <f t="shared" si="15"/>
        <v>8970.0693380288594</v>
      </c>
      <c r="U174" s="1">
        <f t="shared" si="17"/>
        <v>-44.400000000000091</v>
      </c>
      <c r="V174" s="7">
        <f t="shared" si="17"/>
        <v>-300974.49000000022</v>
      </c>
      <c r="W174" s="7">
        <f t="shared" si="17"/>
        <v>21378.480105782044</v>
      </c>
      <c r="X174" s="7">
        <f t="shared" si="16"/>
        <v>-279596.0098942183</v>
      </c>
      <c r="Y174" s="7">
        <f t="shared" si="16"/>
        <v>-332358.38784590177</v>
      </c>
      <c r="Z174" s="7">
        <f t="shared" si="16"/>
        <v>-28630.620000000024</v>
      </c>
      <c r="AA174" s="7">
        <f t="shared" si="16"/>
        <v>81392.997951683588</v>
      </c>
      <c r="AB174" s="7">
        <f t="shared" si="16"/>
        <v>0</v>
      </c>
      <c r="AC174" s="14">
        <f t="shared" si="16"/>
        <v>118.2965198507427</v>
      </c>
    </row>
    <row r="175" spans="1:29" x14ac:dyDescent="0.25">
      <c r="A175" s="7" t="s">
        <v>217</v>
      </c>
      <c r="B175" s="7" t="s">
        <v>226</v>
      </c>
      <c r="C175" s="1">
        <v>178.9</v>
      </c>
      <c r="D175" s="7">
        <v>2779871.64</v>
      </c>
      <c r="E175" s="32">
        <v>-175383.81299690649</v>
      </c>
      <c r="F175" s="7">
        <v>2604487.8270030934</v>
      </c>
      <c r="G175" s="7">
        <v>1815049.7060761824</v>
      </c>
      <c r="H175" s="7">
        <v>128666.95</v>
      </c>
      <c r="I175" s="7">
        <v>660771.17092691106</v>
      </c>
      <c r="J175" s="7">
        <v>0</v>
      </c>
      <c r="K175" s="14">
        <v>14558.344477378945</v>
      </c>
      <c r="L175" s="1">
        <v>178</v>
      </c>
      <c r="M175" s="7">
        <v>2770450.65</v>
      </c>
      <c r="N175" s="32">
        <v>-174067.98231034851</v>
      </c>
      <c r="O175" s="7">
        <f t="shared" si="13"/>
        <v>2596382.6676896513</v>
      </c>
      <c r="P175" s="7">
        <v>1231519.5760049999</v>
      </c>
      <c r="Q175" s="7">
        <v>81701.070000000007</v>
      </c>
      <c r="R175" s="7">
        <f t="shared" si="14"/>
        <v>1283162.0216846513</v>
      </c>
      <c r="S175" s="7">
        <v>0</v>
      </c>
      <c r="T175" s="14">
        <f t="shared" si="15"/>
        <v>14586.419481402536</v>
      </c>
      <c r="U175" s="1">
        <f t="shared" si="17"/>
        <v>-0.90000000000000568</v>
      </c>
      <c r="V175" s="7">
        <f t="shared" si="17"/>
        <v>-9420.9900000002235</v>
      </c>
      <c r="W175" s="7">
        <f t="shared" si="17"/>
        <v>1315.8306865579798</v>
      </c>
      <c r="X175" s="7">
        <f t="shared" si="16"/>
        <v>-8105.1593134421855</v>
      </c>
      <c r="Y175" s="7">
        <f t="shared" si="16"/>
        <v>-583530.1300711825</v>
      </c>
      <c r="Z175" s="7">
        <f t="shared" si="16"/>
        <v>-46965.87999999999</v>
      </c>
      <c r="AA175" s="7">
        <f t="shared" si="16"/>
        <v>622390.85075774021</v>
      </c>
      <c r="AB175" s="7">
        <f t="shared" si="16"/>
        <v>0</v>
      </c>
      <c r="AC175" s="14">
        <f t="shared" si="16"/>
        <v>28.075004023590736</v>
      </c>
    </row>
    <row r="176" spans="1:29" x14ac:dyDescent="0.25">
      <c r="A176" s="7" t="s">
        <v>217</v>
      </c>
      <c r="B176" s="7" t="s">
        <v>227</v>
      </c>
      <c r="C176" s="1">
        <v>214</v>
      </c>
      <c r="D176" s="7">
        <v>3066805.54</v>
      </c>
      <c r="E176" s="32">
        <v>2631.8392026502988</v>
      </c>
      <c r="F176" s="7">
        <v>3069437.3792026504</v>
      </c>
      <c r="G176" s="7">
        <v>2929013.5692026503</v>
      </c>
      <c r="H176" s="7">
        <v>140423.81</v>
      </c>
      <c r="I176" s="7">
        <v>0</v>
      </c>
      <c r="J176" s="7">
        <v>102320.04</v>
      </c>
      <c r="K176" s="14">
        <v>13865.034295339488</v>
      </c>
      <c r="L176" s="1">
        <v>215.7</v>
      </c>
      <c r="M176" s="7">
        <v>3084475.6</v>
      </c>
      <c r="N176" s="32">
        <v>-565.90716800004884</v>
      </c>
      <c r="O176" s="7">
        <f t="shared" si="13"/>
        <v>3083909.6928320001</v>
      </c>
      <c r="P176" s="7">
        <v>2956280.6528320001</v>
      </c>
      <c r="Q176" s="7">
        <v>127629.04</v>
      </c>
      <c r="R176" s="7">
        <f t="shared" si="14"/>
        <v>0</v>
      </c>
      <c r="S176" s="7">
        <v>217.54031751902949</v>
      </c>
      <c r="T176" s="14">
        <f t="shared" si="15"/>
        <v>14296.208402941498</v>
      </c>
      <c r="U176" s="1">
        <f t="shared" si="17"/>
        <v>1.6999999999999886</v>
      </c>
      <c r="V176" s="7">
        <f t="shared" si="17"/>
        <v>17670.060000000056</v>
      </c>
      <c r="W176" s="7">
        <f t="shared" si="17"/>
        <v>-3197.7463706503477</v>
      </c>
      <c r="X176" s="7">
        <f t="shared" si="16"/>
        <v>14472.313629349694</v>
      </c>
      <c r="Y176" s="7">
        <f t="shared" si="16"/>
        <v>27267.083629349712</v>
      </c>
      <c r="Z176" s="7">
        <f t="shared" si="16"/>
        <v>-12794.770000000004</v>
      </c>
      <c r="AA176" s="7">
        <f t="shared" si="16"/>
        <v>0</v>
      </c>
      <c r="AB176" s="7">
        <f t="shared" si="16"/>
        <v>-102102.49968248096</v>
      </c>
      <c r="AC176" s="14">
        <f t="shared" si="16"/>
        <v>431.17410760200983</v>
      </c>
    </row>
    <row r="177" spans="1:32" x14ac:dyDescent="0.25">
      <c r="A177" s="7" t="s">
        <v>217</v>
      </c>
      <c r="B177" s="7" t="s">
        <v>228</v>
      </c>
      <c r="C177" s="1">
        <v>75.8</v>
      </c>
      <c r="D177" s="7">
        <v>1450311</v>
      </c>
      <c r="E177" s="32">
        <v>-351.6063159458572</v>
      </c>
      <c r="F177" s="7">
        <v>1449959.3936840543</v>
      </c>
      <c r="G177" s="7">
        <v>1367888.2736840541</v>
      </c>
      <c r="H177" s="7">
        <v>82071.12</v>
      </c>
      <c r="I177" s="7">
        <v>1.1641532182693481E-10</v>
      </c>
      <c r="J177" s="7">
        <v>0</v>
      </c>
      <c r="K177" s="14">
        <v>19128.751895567999</v>
      </c>
      <c r="L177" s="1">
        <v>74.7</v>
      </c>
      <c r="M177" s="7">
        <v>1408649.51</v>
      </c>
      <c r="N177" s="32">
        <v>-140.41860000007728</v>
      </c>
      <c r="O177" s="7">
        <f t="shared" si="13"/>
        <v>1408509.0914</v>
      </c>
      <c r="P177" s="7">
        <v>1313165.9813999999</v>
      </c>
      <c r="Q177" s="7">
        <v>95343.11</v>
      </c>
      <c r="R177" s="7">
        <f t="shared" si="14"/>
        <v>0</v>
      </c>
      <c r="S177" s="7">
        <v>1205.0655237146566</v>
      </c>
      <c r="T177" s="14">
        <f t="shared" si="15"/>
        <v>18839.41132364505</v>
      </c>
      <c r="U177" s="1">
        <f t="shared" si="17"/>
        <v>-1.0999999999999943</v>
      </c>
      <c r="V177" s="7">
        <f t="shared" si="17"/>
        <v>-41661.489999999991</v>
      </c>
      <c r="W177" s="7">
        <f t="shared" si="17"/>
        <v>211.18771594577993</v>
      </c>
      <c r="X177" s="7">
        <f t="shared" si="16"/>
        <v>-41450.302284054225</v>
      </c>
      <c r="Y177" s="7">
        <f t="shared" si="16"/>
        <v>-54722.292284054216</v>
      </c>
      <c r="Z177" s="7">
        <f t="shared" si="16"/>
        <v>13271.990000000005</v>
      </c>
      <c r="AA177" s="7">
        <f t="shared" si="16"/>
        <v>-1.1641532182693481E-10</v>
      </c>
      <c r="AB177" s="7">
        <f t="shared" si="16"/>
        <v>1205.0655237146566</v>
      </c>
      <c r="AC177" s="14">
        <f t="shared" si="16"/>
        <v>-289.34057192294858</v>
      </c>
    </row>
    <row r="178" spans="1:32" x14ac:dyDescent="0.25">
      <c r="A178" s="7" t="s">
        <v>229</v>
      </c>
      <c r="B178" s="7" t="s">
        <v>230</v>
      </c>
      <c r="C178" s="1">
        <v>825</v>
      </c>
      <c r="D178" s="7">
        <v>8455958.5</v>
      </c>
      <c r="E178" s="32">
        <v>-533491.62707152974</v>
      </c>
      <c r="F178" s="7">
        <v>7922466.8729284704</v>
      </c>
      <c r="G178" s="7">
        <v>2131822.1045843558</v>
      </c>
      <c r="H178" s="7">
        <v>247079.12</v>
      </c>
      <c r="I178" s="7">
        <v>5543565.6483441144</v>
      </c>
      <c r="J178" s="7">
        <v>0</v>
      </c>
      <c r="K178" s="14">
        <v>9602.9901490042066</v>
      </c>
      <c r="L178" s="1">
        <v>872.6</v>
      </c>
      <c r="M178" s="7">
        <v>8901933.8699999992</v>
      </c>
      <c r="N178" s="32">
        <v>-559310.33004000713</v>
      </c>
      <c r="O178" s="7">
        <f t="shared" si="13"/>
        <v>8342623.5399599923</v>
      </c>
      <c r="P178" s="7">
        <v>2089481.209245</v>
      </c>
      <c r="Q178" s="7">
        <v>234354.21</v>
      </c>
      <c r="R178" s="7">
        <f t="shared" si="14"/>
        <v>6018788.1207149923</v>
      </c>
      <c r="S178" s="7">
        <v>0</v>
      </c>
      <c r="T178" s="14">
        <f t="shared" si="15"/>
        <v>9560.6504010543122</v>
      </c>
      <c r="U178" s="1">
        <f t="shared" si="17"/>
        <v>47.600000000000023</v>
      </c>
      <c r="V178" s="7">
        <f t="shared" si="17"/>
        <v>445975.36999999918</v>
      </c>
      <c r="W178" s="7">
        <f t="shared" si="17"/>
        <v>-25818.702968477388</v>
      </c>
      <c r="X178" s="7">
        <f t="shared" si="16"/>
        <v>420156.66703152191</v>
      </c>
      <c r="Y178" s="7">
        <f t="shared" si="16"/>
        <v>-42340.895339355804</v>
      </c>
      <c r="Z178" s="7">
        <f t="shared" si="16"/>
        <v>-12724.910000000003</v>
      </c>
      <c r="AA178" s="7">
        <f t="shared" si="16"/>
        <v>475222.47237087786</v>
      </c>
      <c r="AB178" s="7">
        <f t="shared" si="16"/>
        <v>0</v>
      </c>
      <c r="AC178" s="14">
        <f t="shared" si="16"/>
        <v>-42.339747949894445</v>
      </c>
    </row>
    <row r="179" spans="1:32" x14ac:dyDescent="0.25">
      <c r="A179" s="7" t="s">
        <v>229</v>
      </c>
      <c r="B179" s="7" t="s">
        <v>231</v>
      </c>
      <c r="C179" s="1">
        <v>733.6</v>
      </c>
      <c r="D179" s="7">
        <v>7199021.0300000003</v>
      </c>
      <c r="E179" s="32">
        <v>-454190.66834550572</v>
      </c>
      <c r="F179" s="7">
        <v>6744830.3616544949</v>
      </c>
      <c r="G179" s="7">
        <v>1590309.5878744698</v>
      </c>
      <c r="H179" s="7">
        <v>171468.15</v>
      </c>
      <c r="I179" s="7">
        <v>4983052.6237800252</v>
      </c>
      <c r="J179" s="7">
        <v>0</v>
      </c>
      <c r="K179" s="14">
        <v>9194.1526194854068</v>
      </c>
      <c r="L179" s="1">
        <v>748.7</v>
      </c>
      <c r="M179" s="7">
        <v>7335330.6200000001</v>
      </c>
      <c r="N179" s="32">
        <v>-460880.3266727447</v>
      </c>
      <c r="O179" s="7">
        <f t="shared" si="13"/>
        <v>6874450.2933272552</v>
      </c>
      <c r="P179" s="7">
        <v>1543913.8112320001</v>
      </c>
      <c r="Q179" s="7">
        <v>145549.63</v>
      </c>
      <c r="R179" s="7">
        <f t="shared" si="14"/>
        <v>5184986.8520952547</v>
      </c>
      <c r="S179" s="7">
        <v>0</v>
      </c>
      <c r="T179" s="14">
        <f t="shared" si="15"/>
        <v>9181.8489292470349</v>
      </c>
      <c r="U179" s="1">
        <f t="shared" si="17"/>
        <v>15.100000000000023</v>
      </c>
      <c r="V179" s="7">
        <f t="shared" si="17"/>
        <v>136309.58999999985</v>
      </c>
      <c r="W179" s="7">
        <f t="shared" si="17"/>
        <v>-6689.6583272389835</v>
      </c>
      <c r="X179" s="7">
        <f t="shared" si="16"/>
        <v>129619.93167276029</v>
      </c>
      <c r="Y179" s="7">
        <f t="shared" si="16"/>
        <v>-46395.776642469689</v>
      </c>
      <c r="Z179" s="7">
        <f t="shared" si="16"/>
        <v>-25918.51999999999</v>
      </c>
      <c r="AA179" s="7">
        <f t="shared" si="16"/>
        <v>201934.22831522953</v>
      </c>
      <c r="AB179" s="7">
        <f t="shared" si="16"/>
        <v>0</v>
      </c>
      <c r="AC179" s="14">
        <f t="shared" si="16"/>
        <v>-12.303690238371928</v>
      </c>
    </row>
    <row r="180" spans="1:32" x14ac:dyDescent="0.25">
      <c r="A180" s="7" t="s">
        <v>229</v>
      </c>
      <c r="B180" s="7" t="s">
        <v>232</v>
      </c>
      <c r="C180" s="1">
        <v>202.8</v>
      </c>
      <c r="D180" s="7">
        <v>3044657.8400000003</v>
      </c>
      <c r="E180" s="32">
        <v>-192089.33735160707</v>
      </c>
      <c r="F180" s="7">
        <v>2852568.5026483932</v>
      </c>
      <c r="G180" s="7">
        <v>429042.75619332539</v>
      </c>
      <c r="H180" s="7">
        <v>46803.65</v>
      </c>
      <c r="I180" s="7">
        <v>2376722.0964550679</v>
      </c>
      <c r="J180" s="7">
        <v>0</v>
      </c>
      <c r="K180" s="14">
        <v>14065.919638305686</v>
      </c>
      <c r="L180" s="1">
        <v>199.4</v>
      </c>
      <c r="M180" s="7">
        <v>3005420.45</v>
      </c>
      <c r="N180" s="32">
        <v>-188831.18301557176</v>
      </c>
      <c r="O180" s="7">
        <f t="shared" si="13"/>
        <v>2816589.2669844283</v>
      </c>
      <c r="P180" s="7">
        <v>397400.48357400001</v>
      </c>
      <c r="Q180" s="7">
        <v>45797.05</v>
      </c>
      <c r="R180" s="7">
        <f t="shared" si="14"/>
        <v>2373391.7334104283</v>
      </c>
      <c r="S180" s="7">
        <v>0</v>
      </c>
      <c r="T180" s="14">
        <f t="shared" si="15"/>
        <v>14125.322301827624</v>
      </c>
      <c r="U180" s="1">
        <f t="shared" si="17"/>
        <v>-3.4000000000000057</v>
      </c>
      <c r="V180" s="7">
        <f t="shared" si="17"/>
        <v>-39237.39000000013</v>
      </c>
      <c r="W180" s="7">
        <f t="shared" si="17"/>
        <v>3258.1543360353098</v>
      </c>
      <c r="X180" s="7">
        <f t="shared" si="16"/>
        <v>-35979.235663964879</v>
      </c>
      <c r="Y180" s="7">
        <f t="shared" si="16"/>
        <v>-31642.272619325377</v>
      </c>
      <c r="Z180" s="7">
        <f t="shared" si="16"/>
        <v>-1006.5999999999985</v>
      </c>
      <c r="AA180" s="7">
        <f t="shared" si="16"/>
        <v>-3330.3630446395837</v>
      </c>
      <c r="AB180" s="7">
        <f t="shared" si="16"/>
        <v>0</v>
      </c>
      <c r="AC180" s="14">
        <f t="shared" si="16"/>
        <v>59.402663521937939</v>
      </c>
    </row>
    <row r="181" spans="1:32" x14ac:dyDescent="0.25">
      <c r="A181" s="7" t="s">
        <v>229</v>
      </c>
      <c r="B181" s="7" t="s">
        <v>233</v>
      </c>
      <c r="C181" s="1">
        <v>63</v>
      </c>
      <c r="D181" s="7">
        <v>1234659.26</v>
      </c>
      <c r="E181" s="32">
        <v>-77895.412743136199</v>
      </c>
      <c r="F181" s="7">
        <v>1156763.8472568637</v>
      </c>
      <c r="G181" s="7">
        <v>365603.80293419136</v>
      </c>
      <c r="H181" s="7">
        <v>46694.68</v>
      </c>
      <c r="I181" s="7">
        <v>744465.36432267225</v>
      </c>
      <c r="J181" s="7">
        <v>0</v>
      </c>
      <c r="K181" s="14">
        <v>18361.330908839107</v>
      </c>
      <c r="L181" s="1">
        <v>61.1</v>
      </c>
      <c r="M181" s="7">
        <v>1222522.55</v>
      </c>
      <c r="N181" s="32">
        <v>-76811.342446183684</v>
      </c>
      <c r="O181" s="7">
        <f t="shared" si="13"/>
        <v>1145711.2075538163</v>
      </c>
      <c r="P181" s="7">
        <v>343386.55515000003</v>
      </c>
      <c r="Q181" s="7">
        <v>45115.77</v>
      </c>
      <c r="R181" s="7">
        <f t="shared" si="14"/>
        <v>757208.88240381621</v>
      </c>
      <c r="S181" s="7">
        <v>0</v>
      </c>
      <c r="T181" s="14">
        <f t="shared" si="15"/>
        <v>18751.410925594373</v>
      </c>
      <c r="U181" s="1">
        <f t="shared" si="17"/>
        <v>-1.8999999999999986</v>
      </c>
      <c r="V181" s="7">
        <f t="shared" si="17"/>
        <v>-12136.709999999963</v>
      </c>
      <c r="W181" s="7">
        <f t="shared" si="17"/>
        <v>1084.0702969525155</v>
      </c>
      <c r="X181" s="7">
        <f t="shared" si="16"/>
        <v>-11052.639703047462</v>
      </c>
      <c r="Y181" s="7">
        <f t="shared" si="16"/>
        <v>-22217.247784191335</v>
      </c>
      <c r="Z181" s="7">
        <f t="shared" si="16"/>
        <v>-1578.9100000000035</v>
      </c>
      <c r="AA181" s="7">
        <f t="shared" si="16"/>
        <v>12743.518081143964</v>
      </c>
      <c r="AB181" s="7">
        <f t="shared" si="16"/>
        <v>0</v>
      </c>
      <c r="AC181" s="14">
        <f t="shared" si="16"/>
        <v>390.08001675526612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895701.60000000044</v>
      </c>
      <c r="D183" s="12">
        <f>SUM(D4:D182)</f>
        <v>8302762594.3340006</v>
      </c>
      <c r="E183" s="12">
        <f>SUM(E4:E182)</f>
        <v>-520396894.00000006</v>
      </c>
      <c r="F183" s="12">
        <f>ROUND(SUM(F4:F182),0)</f>
        <v>7782365700</v>
      </c>
      <c r="G183" s="12">
        <f>ROUND(SUM(G4:G182),0)</f>
        <v>2824314596</v>
      </c>
      <c r="H183" s="12">
        <f>ROUND(SUM(H4:H182),0)</f>
        <v>217000718</v>
      </c>
      <c r="I183" s="12">
        <f>ROUND(SUM(I4:I182),0)+1</f>
        <v>4741050387</v>
      </c>
      <c r="J183" s="12">
        <f>SUM(J4:J182)</f>
        <v>719581.64000000013</v>
      </c>
      <c r="K183" s="33">
        <f t="shared" ref="K183" si="18">(F183-J183)/C183</f>
        <v>8687.766236389436</v>
      </c>
      <c r="L183" s="4">
        <f t="shared" ref="L183:S183" si="19">SUM(L4:L182)</f>
        <v>896093.79999999981</v>
      </c>
      <c r="M183" s="12">
        <f t="shared" si="19"/>
        <v>8333734613.7900019</v>
      </c>
      <c r="N183" s="12">
        <f t="shared" si="19"/>
        <v>-520396894.00000024</v>
      </c>
      <c r="O183" s="12">
        <f t="shared" si="19"/>
        <v>7813337719.7899971</v>
      </c>
      <c r="P183" s="12">
        <f t="shared" si="19"/>
        <v>2846779853.6403127</v>
      </c>
      <c r="Q183" s="12">
        <f t="shared" si="19"/>
        <v>207792030.77000007</v>
      </c>
      <c r="R183" s="12">
        <f t="shared" si="19"/>
        <v>4758765835.3796854</v>
      </c>
      <c r="S183" s="12">
        <f t="shared" si="19"/>
        <v>4844.4099023196904</v>
      </c>
      <c r="T183" s="33">
        <f t="shared" si="15"/>
        <v>8719.3247798166849</v>
      </c>
      <c r="U183" s="4">
        <f t="shared" ref="U183:AB183" si="20">SUM(U4:U182)</f>
        <v>392.20000000002676</v>
      </c>
      <c r="V183" s="12">
        <f t="shared" si="20"/>
        <v>30972019.456000123</v>
      </c>
      <c r="W183" s="12">
        <f t="shared" si="20"/>
        <v>-2.0542938727885485E-7</v>
      </c>
      <c r="X183" s="12">
        <f t="shared" si="20"/>
        <v>30972019.455999799</v>
      </c>
      <c r="Y183" s="12">
        <f t="shared" si="20"/>
        <v>22465257.584178042</v>
      </c>
      <c r="Z183" s="12">
        <f t="shared" si="20"/>
        <v>-9208687.3100000005</v>
      </c>
      <c r="AA183" s="12">
        <f t="shared" si="20"/>
        <v>17715449.181821838</v>
      </c>
      <c r="AB183" s="12">
        <f t="shared" si="20"/>
        <v>-714737.23009768035</v>
      </c>
      <c r="AC183" s="16">
        <f>T183-K183</f>
        <v>31.558543427248878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4" t="s">
        <v>239</v>
      </c>
      <c r="E185" s="35"/>
      <c r="F185" s="21">
        <f>SUM(F4:F181)</f>
        <v>7782365700.3339977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&amp;L&amp;G&amp;C&amp;"-,Bold"Comparison of FY2019-20 SB19-246 and HB19-1262 to FY2020-21 Governor's November 1 Budget Request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 SFA to 2020-21 Gov REV</vt:lpstr>
      <vt:lpstr>'2019-20 SFA to 2020-21 Gov REV'!Print_Area</vt:lpstr>
      <vt:lpstr>'2019-20 SFA to 2020-21 Gov REV'!Print_Titles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2020-02-05T16:08:52Z</cp:lastPrinted>
  <dcterms:created xsi:type="dcterms:W3CDTF">2012-04-09T19:03:04Z</dcterms:created>
  <dcterms:modified xsi:type="dcterms:W3CDTF">2020-02-05T16:09:30Z</dcterms:modified>
</cp:coreProperties>
</file>