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20-21\"/>
    </mc:Choice>
  </mc:AlternateContent>
  <bookViews>
    <workbookView xWindow="0" yWindow="0" windowWidth="24000" windowHeight="9735"/>
  </bookViews>
  <sheets>
    <sheet name="2019-20 SFA to 2020-21 Gov Req" sheetId="2" r:id="rId1"/>
  </sheets>
  <definedNames>
    <definedName name="_xlnm._FilterDatabase" localSheetId="0" hidden="1">'2019-20 SFA to 2020-21 Gov Req'!$A$2:$AC$183</definedName>
    <definedName name="_xlnm.Print_Area" localSheetId="0">'2019-20 SFA to 2020-21 Gov Req'!$A$1:$AC$188</definedName>
    <definedName name="_xlnm.Print_Titles" localSheetId="0">'2019-20 SFA to 2020-21 Gov Req'!$A:$B,'2019-20 SFA to 2020-21 Gov Req'!$1:$3</definedName>
  </definedNames>
  <calcPr calcId="152511"/>
</workbook>
</file>

<file path=xl/calcChain.xml><?xml version="1.0" encoding="utf-8"?>
<calcChain xmlns="http://schemas.openxmlformats.org/spreadsheetml/2006/main">
  <c r="T183" i="2" l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4" i="2"/>
  <c r="K183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4" i="2"/>
  <c r="U4" i="2" l="1"/>
  <c r="V4" i="2"/>
  <c r="W4" i="2"/>
  <c r="X4" i="2"/>
  <c r="Y4" i="2"/>
  <c r="Z4" i="2"/>
  <c r="AA4" i="2"/>
  <c r="AB4" i="2"/>
  <c r="AC4" i="2"/>
  <c r="Q183" i="2" l="1"/>
  <c r="F181" i="2" l="1"/>
  <c r="F180" i="2"/>
  <c r="F179" i="2"/>
  <c r="F178" i="2"/>
  <c r="I178" i="2" s="1"/>
  <c r="F177" i="2"/>
  <c r="F176" i="2"/>
  <c r="F175" i="2"/>
  <c r="F174" i="2"/>
  <c r="I174" i="2" s="1"/>
  <c r="I173" i="2"/>
  <c r="F173" i="2"/>
  <c r="F172" i="2"/>
  <c r="F171" i="2"/>
  <c r="F170" i="2"/>
  <c r="I170" i="2" s="1"/>
  <c r="F169" i="2"/>
  <c r="F168" i="2"/>
  <c r="F167" i="2"/>
  <c r="F166" i="2"/>
  <c r="F165" i="2"/>
  <c r="F164" i="2"/>
  <c r="F163" i="2"/>
  <c r="F162" i="2"/>
  <c r="F161" i="2"/>
  <c r="F160" i="2"/>
  <c r="F159" i="2"/>
  <c r="I159" i="2" s="1"/>
  <c r="F158" i="2"/>
  <c r="F157" i="2"/>
  <c r="F156" i="2"/>
  <c r="F155" i="2"/>
  <c r="I155" i="2" s="1"/>
  <c r="F154" i="2"/>
  <c r="F153" i="2"/>
  <c r="F152" i="2"/>
  <c r="F151" i="2"/>
  <c r="I151" i="2" s="1"/>
  <c r="F150" i="2"/>
  <c r="F149" i="2"/>
  <c r="F148" i="2"/>
  <c r="F147" i="2"/>
  <c r="I147" i="2" s="1"/>
  <c r="F146" i="2"/>
  <c r="F145" i="2"/>
  <c r="F144" i="2"/>
  <c r="F143" i="2"/>
  <c r="I143" i="2" s="1"/>
  <c r="I142" i="2"/>
  <c r="F142" i="2"/>
  <c r="F141" i="2"/>
  <c r="F140" i="2"/>
  <c r="F139" i="2"/>
  <c r="I139" i="2" s="1"/>
  <c r="F138" i="2"/>
  <c r="F137" i="2"/>
  <c r="F136" i="2"/>
  <c r="F135" i="2"/>
  <c r="I135" i="2" s="1"/>
  <c r="F134" i="2"/>
  <c r="F133" i="2"/>
  <c r="F132" i="2"/>
  <c r="F131" i="2"/>
  <c r="I131" i="2" s="1"/>
  <c r="I130" i="2"/>
  <c r="F130" i="2"/>
  <c r="F129" i="2"/>
  <c r="F128" i="2"/>
  <c r="F127" i="2"/>
  <c r="I127" i="2" s="1"/>
  <c r="F126" i="2"/>
  <c r="F125" i="2"/>
  <c r="F124" i="2"/>
  <c r="F123" i="2"/>
  <c r="I123" i="2" s="1"/>
  <c r="F122" i="2"/>
  <c r="F121" i="2"/>
  <c r="F120" i="2"/>
  <c r="F119" i="2"/>
  <c r="I119" i="2" s="1"/>
  <c r="F118" i="2"/>
  <c r="F117" i="2"/>
  <c r="F116" i="2"/>
  <c r="F115" i="2"/>
  <c r="I115" i="2" s="1"/>
  <c r="F114" i="2"/>
  <c r="F113" i="2"/>
  <c r="F112" i="2"/>
  <c r="F111" i="2"/>
  <c r="I111" i="2" s="1"/>
  <c r="F110" i="2"/>
  <c r="F109" i="2"/>
  <c r="F108" i="2"/>
  <c r="F107" i="2"/>
  <c r="I107" i="2" s="1"/>
  <c r="F106" i="2"/>
  <c r="F105" i="2"/>
  <c r="F104" i="2"/>
  <c r="F103" i="2"/>
  <c r="I103" i="2" s="1"/>
  <c r="F102" i="2"/>
  <c r="F101" i="2"/>
  <c r="F100" i="2"/>
  <c r="F99" i="2"/>
  <c r="I99" i="2" s="1"/>
  <c r="F98" i="2"/>
  <c r="F97" i="2"/>
  <c r="F96" i="2"/>
  <c r="F95" i="2"/>
  <c r="I95" i="2" s="1"/>
  <c r="F94" i="2"/>
  <c r="F93" i="2"/>
  <c r="F92" i="2"/>
  <c r="F91" i="2"/>
  <c r="I91" i="2" s="1"/>
  <c r="F90" i="2"/>
  <c r="F89" i="2"/>
  <c r="F88" i="2"/>
  <c r="F87" i="2"/>
  <c r="I87" i="2" s="1"/>
  <c r="F86" i="2"/>
  <c r="F85" i="2"/>
  <c r="F84" i="2"/>
  <c r="F83" i="2"/>
  <c r="I83" i="2" s="1"/>
  <c r="F82" i="2"/>
  <c r="F81" i="2"/>
  <c r="F80" i="2"/>
  <c r="F79" i="2"/>
  <c r="I79" i="2" s="1"/>
  <c r="F78" i="2"/>
  <c r="F77" i="2"/>
  <c r="F76" i="2"/>
  <c r="F75" i="2"/>
  <c r="I75" i="2" s="1"/>
  <c r="F74" i="2"/>
  <c r="F73" i="2"/>
  <c r="F72" i="2"/>
  <c r="I72" i="2" s="1"/>
  <c r="F71" i="2"/>
  <c r="F70" i="2"/>
  <c r="F69" i="2"/>
  <c r="F68" i="2"/>
  <c r="I68" i="2" s="1"/>
  <c r="F67" i="2"/>
  <c r="F66" i="2"/>
  <c r="F65" i="2"/>
  <c r="F64" i="2"/>
  <c r="I64" i="2" s="1"/>
  <c r="F63" i="2"/>
  <c r="F62" i="2"/>
  <c r="F61" i="2"/>
  <c r="F60" i="2"/>
  <c r="I60" i="2" s="1"/>
  <c r="F59" i="2"/>
  <c r="F58" i="2"/>
  <c r="F57" i="2"/>
  <c r="F56" i="2"/>
  <c r="I56" i="2" s="1"/>
  <c r="F55" i="2"/>
  <c r="F54" i="2"/>
  <c r="F53" i="2"/>
  <c r="F52" i="2"/>
  <c r="I52" i="2" s="1"/>
  <c r="F51" i="2"/>
  <c r="F50" i="2"/>
  <c r="F49" i="2"/>
  <c r="F48" i="2"/>
  <c r="I48" i="2" s="1"/>
  <c r="F47" i="2"/>
  <c r="F46" i="2"/>
  <c r="F45" i="2"/>
  <c r="F44" i="2"/>
  <c r="I44" i="2" s="1"/>
  <c r="F43" i="2"/>
  <c r="F42" i="2"/>
  <c r="F41" i="2"/>
  <c r="F40" i="2"/>
  <c r="I40" i="2" s="1"/>
  <c r="F39" i="2"/>
  <c r="F38" i="2"/>
  <c r="F37" i="2"/>
  <c r="F36" i="2"/>
  <c r="I36" i="2" s="1"/>
  <c r="F35" i="2"/>
  <c r="F34" i="2"/>
  <c r="F33" i="2"/>
  <c r="F32" i="2"/>
  <c r="F31" i="2"/>
  <c r="F30" i="2"/>
  <c r="F29" i="2"/>
  <c r="F28" i="2"/>
  <c r="F27" i="2"/>
  <c r="F26" i="2"/>
  <c r="I26" i="2" s="1"/>
  <c r="F25" i="2"/>
  <c r="I25" i="2" s="1"/>
  <c r="F24" i="2"/>
  <c r="F23" i="2"/>
  <c r="F22" i="2"/>
  <c r="I22" i="2" s="1"/>
  <c r="F21" i="2"/>
  <c r="I21" i="2" s="1"/>
  <c r="F20" i="2"/>
  <c r="F19" i="2"/>
  <c r="F18" i="2"/>
  <c r="I18" i="2" s="1"/>
  <c r="F17" i="2"/>
  <c r="F16" i="2"/>
  <c r="F15" i="2"/>
  <c r="F14" i="2"/>
  <c r="I14" i="2" s="1"/>
  <c r="F13" i="2"/>
  <c r="F12" i="2"/>
  <c r="F11" i="2"/>
  <c r="F10" i="2"/>
  <c r="I10" i="2" s="1"/>
  <c r="F9" i="2"/>
  <c r="I9" i="2" s="1"/>
  <c r="F8" i="2"/>
  <c r="F7" i="2"/>
  <c r="F6" i="2"/>
  <c r="I6" i="2" s="1"/>
  <c r="F5" i="2"/>
  <c r="I5" i="2" s="1"/>
  <c r="F4" i="2"/>
  <c r="I102" i="2" l="1"/>
  <c r="I154" i="2"/>
  <c r="I157" i="2"/>
  <c r="I118" i="2"/>
  <c r="I106" i="2"/>
  <c r="I122" i="2"/>
  <c r="I134" i="2"/>
  <c r="I146" i="2"/>
  <c r="I81" i="2"/>
  <c r="I110" i="2"/>
  <c r="I126" i="2"/>
  <c r="I129" i="2"/>
  <c r="I138" i="2"/>
  <c r="I141" i="2"/>
  <c r="I150" i="2"/>
  <c r="I153" i="2"/>
  <c r="I158" i="2"/>
  <c r="I177" i="2"/>
  <c r="I114" i="2"/>
  <c r="I166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I13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I181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I39" i="2"/>
  <c r="I43" i="2"/>
  <c r="I47" i="2"/>
  <c r="I51" i="2"/>
  <c r="I55" i="2"/>
  <c r="I59" i="2"/>
  <c r="I63" i="2"/>
  <c r="I67" i="2"/>
  <c r="I71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O5" i="2"/>
  <c r="O6" i="2"/>
  <c r="R6" i="2" s="1"/>
  <c r="O7" i="2"/>
  <c r="O8" i="2"/>
  <c r="O9" i="2"/>
  <c r="O10" i="2"/>
  <c r="R10" i="2" s="1"/>
  <c r="O11" i="2"/>
  <c r="O12" i="2"/>
  <c r="O13" i="2"/>
  <c r="O14" i="2"/>
  <c r="R14" i="2" s="1"/>
  <c r="O15" i="2"/>
  <c r="O16" i="2"/>
  <c r="O17" i="2"/>
  <c r="O18" i="2"/>
  <c r="R18" i="2" s="1"/>
  <c r="O19" i="2"/>
  <c r="O20" i="2"/>
  <c r="O21" i="2"/>
  <c r="O22" i="2"/>
  <c r="R22" i="2" s="1"/>
  <c r="O23" i="2"/>
  <c r="O24" i="2"/>
  <c r="O25" i="2"/>
  <c r="O26" i="2"/>
  <c r="R26" i="2" s="1"/>
  <c r="O27" i="2"/>
  <c r="O28" i="2"/>
  <c r="O29" i="2"/>
  <c r="O30" i="2"/>
  <c r="R30" i="2" s="1"/>
  <c r="O31" i="2"/>
  <c r="O32" i="2"/>
  <c r="O33" i="2"/>
  <c r="O34" i="2"/>
  <c r="R34" i="2" s="1"/>
  <c r="O35" i="2"/>
  <c r="O36" i="2"/>
  <c r="O37" i="2"/>
  <c r="O38" i="2"/>
  <c r="R38" i="2" s="1"/>
  <c r="O39" i="2"/>
  <c r="O40" i="2"/>
  <c r="O41" i="2"/>
  <c r="O42" i="2"/>
  <c r="R42" i="2" s="1"/>
  <c r="O43" i="2"/>
  <c r="O44" i="2"/>
  <c r="O45" i="2"/>
  <c r="O46" i="2"/>
  <c r="R46" i="2" s="1"/>
  <c r="O47" i="2"/>
  <c r="O48" i="2"/>
  <c r="O49" i="2"/>
  <c r="O50" i="2"/>
  <c r="R50" i="2" s="1"/>
  <c r="O51" i="2"/>
  <c r="O52" i="2"/>
  <c r="O53" i="2"/>
  <c r="O54" i="2"/>
  <c r="R54" i="2" s="1"/>
  <c r="O55" i="2"/>
  <c r="O56" i="2"/>
  <c r="O57" i="2"/>
  <c r="O58" i="2"/>
  <c r="R58" i="2" s="1"/>
  <c r="O59" i="2"/>
  <c r="O60" i="2"/>
  <c r="O61" i="2"/>
  <c r="O62" i="2"/>
  <c r="R62" i="2" s="1"/>
  <c r="O63" i="2"/>
  <c r="O64" i="2"/>
  <c r="O65" i="2"/>
  <c r="O66" i="2"/>
  <c r="R66" i="2" s="1"/>
  <c r="O67" i="2"/>
  <c r="O68" i="2"/>
  <c r="O69" i="2"/>
  <c r="O70" i="2"/>
  <c r="R70" i="2" s="1"/>
  <c r="O71" i="2"/>
  <c r="O72" i="2"/>
  <c r="O73" i="2"/>
  <c r="O74" i="2"/>
  <c r="R74" i="2" s="1"/>
  <c r="O75" i="2"/>
  <c r="O76" i="2"/>
  <c r="O77" i="2"/>
  <c r="O78" i="2"/>
  <c r="R78" i="2" s="1"/>
  <c r="O79" i="2"/>
  <c r="O80" i="2"/>
  <c r="O81" i="2"/>
  <c r="O82" i="2"/>
  <c r="R82" i="2" s="1"/>
  <c r="O83" i="2"/>
  <c r="O84" i="2"/>
  <c r="O85" i="2"/>
  <c r="O86" i="2"/>
  <c r="R86" i="2" s="1"/>
  <c r="O87" i="2"/>
  <c r="O88" i="2"/>
  <c r="O89" i="2"/>
  <c r="O90" i="2"/>
  <c r="R90" i="2" s="1"/>
  <c r="O91" i="2"/>
  <c r="O92" i="2"/>
  <c r="O93" i="2"/>
  <c r="O94" i="2"/>
  <c r="R94" i="2" s="1"/>
  <c r="O95" i="2"/>
  <c r="O96" i="2"/>
  <c r="O97" i="2"/>
  <c r="O98" i="2"/>
  <c r="R98" i="2" s="1"/>
  <c r="O99" i="2"/>
  <c r="O100" i="2"/>
  <c r="O101" i="2"/>
  <c r="O102" i="2"/>
  <c r="R102" i="2" s="1"/>
  <c r="O103" i="2"/>
  <c r="O104" i="2"/>
  <c r="O105" i="2"/>
  <c r="O106" i="2"/>
  <c r="R106" i="2" s="1"/>
  <c r="O107" i="2"/>
  <c r="O108" i="2"/>
  <c r="O109" i="2"/>
  <c r="O110" i="2"/>
  <c r="R110" i="2" s="1"/>
  <c r="O111" i="2"/>
  <c r="O112" i="2"/>
  <c r="O113" i="2"/>
  <c r="O114" i="2"/>
  <c r="R114" i="2" s="1"/>
  <c r="O115" i="2"/>
  <c r="O116" i="2"/>
  <c r="O117" i="2"/>
  <c r="O118" i="2"/>
  <c r="R118" i="2" s="1"/>
  <c r="O119" i="2"/>
  <c r="O120" i="2"/>
  <c r="O121" i="2"/>
  <c r="O122" i="2"/>
  <c r="R122" i="2" s="1"/>
  <c r="O123" i="2"/>
  <c r="O124" i="2"/>
  <c r="O125" i="2"/>
  <c r="O126" i="2"/>
  <c r="R126" i="2" s="1"/>
  <c r="O127" i="2"/>
  <c r="O128" i="2"/>
  <c r="O129" i="2"/>
  <c r="O130" i="2"/>
  <c r="R130" i="2" s="1"/>
  <c r="O131" i="2"/>
  <c r="O132" i="2"/>
  <c r="O133" i="2"/>
  <c r="O134" i="2"/>
  <c r="R134" i="2" s="1"/>
  <c r="O135" i="2"/>
  <c r="O136" i="2"/>
  <c r="O137" i="2"/>
  <c r="O138" i="2"/>
  <c r="R138" i="2" s="1"/>
  <c r="O139" i="2"/>
  <c r="O140" i="2"/>
  <c r="O141" i="2"/>
  <c r="O142" i="2"/>
  <c r="R142" i="2" s="1"/>
  <c r="O143" i="2"/>
  <c r="O144" i="2"/>
  <c r="O145" i="2"/>
  <c r="O146" i="2"/>
  <c r="R146" i="2" s="1"/>
  <c r="O147" i="2"/>
  <c r="O148" i="2"/>
  <c r="O149" i="2"/>
  <c r="O150" i="2"/>
  <c r="R150" i="2" s="1"/>
  <c r="O151" i="2"/>
  <c r="O152" i="2"/>
  <c r="O153" i="2"/>
  <c r="O154" i="2"/>
  <c r="R154" i="2" s="1"/>
  <c r="O155" i="2"/>
  <c r="O156" i="2"/>
  <c r="O157" i="2"/>
  <c r="O158" i="2"/>
  <c r="R158" i="2" s="1"/>
  <c r="O159" i="2"/>
  <c r="O160" i="2"/>
  <c r="O161" i="2"/>
  <c r="O162" i="2"/>
  <c r="O163" i="2"/>
  <c r="O164" i="2"/>
  <c r="O165" i="2"/>
  <c r="O166" i="2"/>
  <c r="O167" i="2"/>
  <c r="O168" i="2"/>
  <c r="O169" i="2"/>
  <c r="O170" i="2"/>
  <c r="R170" i="2" s="1"/>
  <c r="O171" i="2"/>
  <c r="O172" i="2"/>
  <c r="O173" i="2"/>
  <c r="O174" i="2"/>
  <c r="R174" i="2" s="1"/>
  <c r="O175" i="2"/>
  <c r="O176" i="2"/>
  <c r="O177" i="2"/>
  <c r="O178" i="2"/>
  <c r="O179" i="2"/>
  <c r="O180" i="2"/>
  <c r="O181" i="2"/>
  <c r="O4" i="2"/>
  <c r="R124" i="2" l="1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I183" i="2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AC183" i="2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<sst xmlns="http://schemas.openxmlformats.org/spreadsheetml/2006/main" count="404" uniqueCount="252">
  <si>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</si>
  <si>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</si>
  <si>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</si>
  <si>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</si>
  <si>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</si>
  <si>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</si>
  <si>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</si>
  <si>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</si>
  <si>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</si>
  <si>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</si>
  <si>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</si>
  <si>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</si>
  <si>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</si>
  <si>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</si>
  <si>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</si>
  <si>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</si>
  <si>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</si>
  <si>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</si>
  <si>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</si>
  <si>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</si>
  <si>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</si>
  <si>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</si>
  <si>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</si>
  <si>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</si>
  <si>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</si>
  <si>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</si>
  <si>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</si>
  <si>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</si>
  <si>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</si>
  <si>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</si>
  <si>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</si>
  <si>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</si>
  <si>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</si>
  <si>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</si>
  <si>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</si>
  <si>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</si>
  <si>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</si>
  <si>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</si>
  <si>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</si>
  <si>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</si>
  <si>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</si>
  <si>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</si>
  <si>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</si>
  <si>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</si>
  <si>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</si>
  <si>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</si>
  <si>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</si>
  <si>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</si>
  <si>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</si>
  <si>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</si>
  <si>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</si>
  <si>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</si>
  <si>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</si>
  <si>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</si>
  <si>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</si>
  <si>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</si>
  <si>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</si>
  <si>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</si>
  <si>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</si>
  <si>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</si>
  <si>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</si>
  <si>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</si>
  <si>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</si>
  <si>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</si>
  <si>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</si>
  <si>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</si>
  <si>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</si>
  <si>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</si>
  <si>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</si>
  <si>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</si>
  <si>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</si>
  <si>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</si>
  <si>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</si>
  <si>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</si>
  <si>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</si>
  <si>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</si>
  <si>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</si>
  <si>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</si>
  <si>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</si>
  <si>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</si>
  <si>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</si>
  <si>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</si>
  <si>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</si>
  <si>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</si>
  <si>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</si>
  <si>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</si>
  <si>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</si>
  <si>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</si>
  <si>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</si>
  <si>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</si>
  <si>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</si>
  <si>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</si>
  <si>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</si>
  <si>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</si>
  <si>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</si>
  <si>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</si>
  <si>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</si>
  <si>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</si>
  <si>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</si>
  <si>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</si>
  <si>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</si>
  <si>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</si>
  <si>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</si>
  <si>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</si>
  <si>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</si>
  <si>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</si>
  <si>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</si>
  <si>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</si>
  <si>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</si>
  <si>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</si>
  <si>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</si>
  <si>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</si>
  <si>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</si>
  <si>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</si>
  <si>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</si>
  <si>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</si>
  <si>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</si>
  <si>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</si>
  <si>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</si>
  <si>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</si>
  <si>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</si>
  <si>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</si>
  <si>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</si>
  <si>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</si>
  <si>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</si>
  <si>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</si>
  <si>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</si>
  <si>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</si>
  <si>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</si>
  <si>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</si>
  <si>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</si>
  <si>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</si>
  <si>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</si>
  <si>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</si>
  <si>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</si>
  <si>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</si>
  <si>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</si>
  <si>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</si>
  <si>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</si>
  <si>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</si>
  <si>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</si>
  <si>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</si>
  <si>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</si>
  <si>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</si>
  <si>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</si>
  <si>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</si>
  <si>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</si>
  <si>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</si>
  <si>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</si>
  <si>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</si>
  <si>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</si>
  <si>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</si>
  <si>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</si>
  <si>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</si>
  <si>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</si>
  <si>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</si>
  <si>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</si>
  <si>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</si>
  <si>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</si>
  <si>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</si>
  <si>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</si>
  <si>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</si>
  <si>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</si>
  <si>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</si>
  <si>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</si>
  <si>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</si>
  <si>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</si>
  <si>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</si>
  <si>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</si>
  <si>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</si>
  <si>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</si>
  <si>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</si>
  <si>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</si>
  <si>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</si>
  <si>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</si>
  <si>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</si>
  <si>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</si>
  <si>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</si>
  <si>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</si>
  <si>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</si>
  <si>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</si>
  <si>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</si>
  <si>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</si>
  <si>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</si>
  <si>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</si>
  <si>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</si>
  <si>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</si>
  <si>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</si>
  <si>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</si>
  <si>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</si>
  <si>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</si>
  <si>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</si>
  <si>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</si>
  <si>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</si>
  <si>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</si>
  <si>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</si>
  <si>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</si>
  <si>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</si>
  <si>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</si>
  <si>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</si>
  <si>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</si>
  <si>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</si>
  <si>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</si>
  <si>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</si>
  <si>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</si>
  <si>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</si>
  <si>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</si>
  <si>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</si>
  <si>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</si>
  <si>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</si>
  <si>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</si>
  <si>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</si>
  <si>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</si>
  <si>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</si>
  <si>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</si>
  <si>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</si>
  <si>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</si>
  <si>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</si>
  <si>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</si>
  <si>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</si>
  <si>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</si>
  <si>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</si>
  <si>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</si>
  <si>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</si>
  <si>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</si>
  <si>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</si>
  <si>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</si>
  <si>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</si>
  <si>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</si>
  <si>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</si>
  <si>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</si>
  <si>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</si>
  <si>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</si>
  <si>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</si>
  <si>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</si>
  <si>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</si>
  <si>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</si>
  <si>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</si>
  <si>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</si>
  <si>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</si>
  <si>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2019-20 ESTIMATED FUNDED PUPIL COUNTS</t>
  </si>
  <si>
    <t xml:space="preserve">2019-20 ESTIMATED FULLY FUNDED TOTAL PROGRAM </t>
  </si>
  <si>
    <t>2019-20 ESTIMATED BUDGET STABILIZATION FACTOR</t>
  </si>
  <si>
    <t>2019-20 TOTAL PROGRAM AFTER BUDGET STABILIZATION FACTOR</t>
  </si>
  <si>
    <t>2019-20 School Finance Act as Appropriated per SB19-246 with HB19-1262</t>
  </si>
  <si>
    <t>2020-21 ESTIMATED FUNDED PUPIL COUNTS</t>
  </si>
  <si>
    <t xml:space="preserve">2020-21 ESTIMATED FULLY FUNDED TOTAL PROGRAM </t>
  </si>
  <si>
    <t>2020-21 ESTIMATED BUDGET STABILIZATION FACTOR</t>
  </si>
  <si>
    <t>2020-21 TOTAL PROGRAM AFTER BUDGET STABILIZATION FACTOR</t>
  </si>
  <si>
    <t>2019-20 ESTIMATED PER PUPIL FUNDING AFTER BUDGET STABILIZATION FACTOR</t>
  </si>
  <si>
    <t>Estimated Change between 2019-20 and 2020-21</t>
  </si>
  <si>
    <t>2020-21 Governor's Budget Request - November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</si>
</sst>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9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43" fontId="0" fillId="0" borderId="5" xfId="1" applyNumberFormat="1" applyFont="1" applyBorder="1"/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5" t="s">
        <v>244</v>
      </c>
      <c r="D1" s="35"/>
      <c r="E1" s="35"/>
      <c r="F1" s="35"/>
      <c r="G1" s="35"/>
      <c r="H1" s="35"/>
      <c r="I1" s="35"/>
      <c r="J1" s="35"/>
      <c r="K1" s="35"/>
      <c r="L1" s="36" t="s">
        <v>251</v>
      </c>
      <c r="M1" s="36"/>
      <c r="N1" s="36"/>
      <c r="O1" s="36"/>
      <c r="P1" s="36"/>
      <c r="Q1" s="36"/>
      <c r="R1" s="36"/>
      <c r="S1" s="36"/>
      <c r="T1" s="36"/>
      <c r="U1" s="37" t="s">
        <v>250</v>
      </c>
      <c r="V1" s="37"/>
      <c r="W1" s="37"/>
      <c r="X1" s="37"/>
      <c r="Y1" s="37"/>
      <c r="Z1" s="37"/>
      <c r="AA1" s="37"/>
      <c r="AB1" s="37"/>
      <c r="AC1" s="37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240</v>
      </c>
      <c r="D2" s="28" t="s">
        <v>241</v>
      </c>
      <c r="E2" s="28" t="s">
        <v>242</v>
      </c>
      <c r="F2" s="28" t="s">
        <v>243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249</v>
      </c>
      <c r="L2" s="22" t="s">
        <v>245</v>
      </c>
      <c r="M2" s="23" t="s">
        <v>246</v>
      </c>
      <c r="N2" s="23" t="s">
        <v>247</v>
      </c>
      <c r="O2" s="23" t="s">
        <v>248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249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8681.7999999999993</v>
      </c>
      <c r="D4" s="7">
        <v>78725497.299999997</v>
      </c>
      <c r="E4" s="32">
        <v>-5553894.2864785343</v>
      </c>
      <c r="F4" s="7">
        <f>D4+E4</f>
        <v>73171603.013521463</v>
      </c>
      <c r="G4" s="7">
        <v>25868518.559999999</v>
      </c>
      <c r="H4" s="7">
        <v>1599806.29</v>
      </c>
      <c r="I4" s="7">
        <f>F4-G4-H4</f>
        <v>45703278.163521461</v>
      </c>
      <c r="J4" s="7">
        <v>0</v>
      </c>
      <c r="K4" s="14">
        <f>(F4-J4)/C4</f>
        <v>8428.1604060818572</v>
      </c>
      <c r="L4" s="1">
        <v>8667.7000000000007</v>
      </c>
      <c r="M4" s="7">
        <v>79963925.059999987</v>
      </c>
      <c r="N4" s="32">
        <v>-5161401.6349251214</v>
      </c>
      <c r="O4" s="7">
        <f>M4+N4</f>
        <v>74802523.42507486</v>
      </c>
      <c r="P4" s="7">
        <v>26329477.854247276</v>
      </c>
      <c r="Q4" s="7">
        <v>1647800.48</v>
      </c>
      <c r="R4" s="7">
        <f>O4-P4-Q4</f>
        <v>46825245.090827592</v>
      </c>
      <c r="S4" s="7">
        <v>0</v>
      </c>
      <c r="T4" s="14">
        <f>(O4-S4)/L4</f>
        <v>8630.0314299150705</v>
      </c>
      <c r="U4" s="1">
        <f t="shared" ref="U4:AC32" si="0">L4-C4</f>
        <v>-14.099999999998545</v>
      </c>
      <c r="V4" s="7">
        <f t="shared" si="0"/>
        <v>1238427.7599999905</v>
      </c>
      <c r="W4" s="7">
        <f t="shared" si="0"/>
        <v>392492.6515534129</v>
      </c>
      <c r="X4" s="7">
        <f t="shared" si="0"/>
        <v>1630920.4115533978</v>
      </c>
      <c r="Y4" s="7">
        <f t="shared" si="0"/>
        <v>460959.29424727708</v>
      </c>
      <c r="Z4" s="7">
        <f t="shared" si="0"/>
        <v>47994.189999999944</v>
      </c>
      <c r="AA4" s="7">
        <f t="shared" si="0"/>
        <v>1121966.9273061305</v>
      </c>
      <c r="AB4" s="7">
        <f t="shared" si="0"/>
        <v>0</v>
      </c>
      <c r="AC4" s="14">
        <f t="shared" si="0"/>
        <v>201.87102383321326</v>
      </c>
    </row>
    <row r="5" spans="1:34" x14ac:dyDescent="0.25">
      <c r="A5" s="7" t="s">
        <v>23</v>
      </c>
      <c r="B5" s="7" t="s">
        <v>25</v>
      </c>
      <c r="C5" s="1">
        <v>42927.7</v>
      </c>
      <c r="D5" s="7">
        <v>383174563</v>
      </c>
      <c r="E5" s="32">
        <v>-27032042.847058769</v>
      </c>
      <c r="F5" s="7">
        <f t="shared" ref="F5:F68" si="1">D5+E5</f>
        <v>356142520.15294123</v>
      </c>
      <c r="G5" s="7">
        <v>90373203.120000005</v>
      </c>
      <c r="H5" s="7">
        <v>6174696.7400000002</v>
      </c>
      <c r="I5" s="7">
        <f t="shared" ref="I5:I68" si="2">F5-G5-H5</f>
        <v>259594620.29294121</v>
      </c>
      <c r="J5" s="7">
        <v>0</v>
      </c>
      <c r="K5" s="14">
        <f t="shared" ref="K5:K68" si="3">(F5-J5)/C5</f>
        <v>8296.3336063413899</v>
      </c>
      <c r="L5" s="1">
        <v>42822.6</v>
      </c>
      <c r="M5" s="7">
        <v>388733881.69999999</v>
      </c>
      <c r="N5" s="32">
        <v>-25091460.818758976</v>
      </c>
      <c r="O5" s="7">
        <f t="shared" ref="O5:O68" si="4">M5+N5</f>
        <v>363642420.88124102</v>
      </c>
      <c r="P5" s="7">
        <v>92279444.44227232</v>
      </c>
      <c r="Q5" s="7">
        <v>6359937.6399999997</v>
      </c>
      <c r="R5" s="7">
        <f t="shared" ref="R5:R68" si="5">O5-P5-Q5</f>
        <v>265003038.79896873</v>
      </c>
      <c r="S5" s="7">
        <v>0</v>
      </c>
      <c r="T5" s="14">
        <f t="shared" ref="T5:T68" si="6">(O5-S5)/L5</f>
        <v>8491.8342389588925</v>
      </c>
      <c r="U5" s="1">
        <f t="shared" si="0"/>
        <v>-105.09999999999854</v>
      </c>
      <c r="V5" s="7">
        <f t="shared" si="0"/>
        <v>5559318.6999999881</v>
      </c>
      <c r="W5" s="7">
        <f t="shared" si="0"/>
        <v>1940582.0282997936</v>
      </c>
      <c r="X5" s="7">
        <f t="shared" si="0"/>
        <v>7499900.7282997966</v>
      </c>
      <c r="Y5" s="7">
        <f t="shared" si="0"/>
        <v>1906241.3222723156</v>
      </c>
      <c r="Z5" s="7">
        <f t="shared" si="0"/>
        <v>185240.89999999944</v>
      </c>
      <c r="AA5" s="7">
        <f t="shared" si="0"/>
        <v>5408418.5060275197</v>
      </c>
      <c r="AB5" s="7">
        <f t="shared" si="0"/>
        <v>0</v>
      </c>
      <c r="AC5" s="14">
        <f t="shared" si="0"/>
        <v>195.50063261750256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7904.6</v>
      </c>
      <c r="D6" s="7">
        <v>74669113.050000012</v>
      </c>
      <c r="E6" s="32">
        <v>-5267726.1442312272</v>
      </c>
      <c r="F6" s="7">
        <f t="shared" si="1"/>
        <v>69401386.905768782</v>
      </c>
      <c r="G6" s="7">
        <v>25418593.07</v>
      </c>
      <c r="H6" s="7">
        <v>1689481.62</v>
      </c>
      <c r="I6" s="7">
        <f t="shared" si="2"/>
        <v>42293312.215768784</v>
      </c>
      <c r="J6" s="7">
        <v>0</v>
      </c>
      <c r="K6" s="14">
        <f t="shared" si="3"/>
        <v>8779.8733529550864</v>
      </c>
      <c r="L6" s="1">
        <v>7647.2</v>
      </c>
      <c r="M6" s="7">
        <v>73360937.710000008</v>
      </c>
      <c r="N6" s="32">
        <v>-4735201.0741333924</v>
      </c>
      <c r="O6" s="7">
        <f t="shared" si="4"/>
        <v>68625736.635866612</v>
      </c>
      <c r="P6" s="7">
        <v>26114356.083912931</v>
      </c>
      <c r="Q6" s="7">
        <v>1740166.07</v>
      </c>
      <c r="R6" s="7">
        <f t="shared" si="5"/>
        <v>40771214.481953681</v>
      </c>
      <c r="S6" s="7">
        <v>0</v>
      </c>
      <c r="T6" s="14">
        <f t="shared" si="6"/>
        <v>8973.9691175680782</v>
      </c>
      <c r="U6" s="1">
        <f t="shared" si="0"/>
        <v>-257.40000000000055</v>
      </c>
      <c r="V6" s="7">
        <f t="shared" si="0"/>
        <v>-1308175.3400000036</v>
      </c>
      <c r="W6" s="7">
        <f t="shared" si="0"/>
        <v>532525.0700978348</v>
      </c>
      <c r="X6" s="7">
        <f t="shared" si="0"/>
        <v>-775650.2699021697</v>
      </c>
      <c r="Y6" s="7">
        <f t="shared" si="0"/>
        <v>695763.01391293108</v>
      </c>
      <c r="Z6" s="7">
        <f t="shared" si="0"/>
        <v>50684.449999999953</v>
      </c>
      <c r="AA6" s="7">
        <f t="shared" si="0"/>
        <v>-1522097.7338151038</v>
      </c>
      <c r="AB6" s="7">
        <f t="shared" si="0"/>
        <v>0</v>
      </c>
      <c r="AC6" s="14">
        <f t="shared" si="0"/>
        <v>194.09576461299184</v>
      </c>
    </row>
    <row r="7" spans="1:34" x14ac:dyDescent="0.25">
      <c r="A7" s="7" t="s">
        <v>23</v>
      </c>
      <c r="B7" s="7" t="s">
        <v>27</v>
      </c>
      <c r="C7" s="1">
        <v>19871.7</v>
      </c>
      <c r="D7" s="7">
        <v>175184739.54000002</v>
      </c>
      <c r="E7" s="32">
        <v>-12358861.580788469</v>
      </c>
      <c r="F7" s="7">
        <f t="shared" si="1"/>
        <v>162825877.95921156</v>
      </c>
      <c r="G7" s="7">
        <v>45650871.240000002</v>
      </c>
      <c r="H7" s="7">
        <v>2551435.5</v>
      </c>
      <c r="I7" s="7">
        <f t="shared" si="2"/>
        <v>114623571.21921155</v>
      </c>
      <c r="J7" s="7">
        <v>0</v>
      </c>
      <c r="K7" s="14">
        <f t="shared" si="3"/>
        <v>8193.8574937831963</v>
      </c>
      <c r="L7" s="1">
        <v>20697.900000000001</v>
      </c>
      <c r="M7" s="7">
        <v>185598118.34999999</v>
      </c>
      <c r="N7" s="32">
        <v>-11979732.495271241</v>
      </c>
      <c r="O7" s="7">
        <f t="shared" si="4"/>
        <v>173618385.85472876</v>
      </c>
      <c r="P7" s="7">
        <v>46868286.96035108</v>
      </c>
      <c r="Q7" s="7">
        <v>2627978.5699999998</v>
      </c>
      <c r="R7" s="7">
        <f t="shared" si="5"/>
        <v>124122120.32437769</v>
      </c>
      <c r="S7" s="7">
        <v>0</v>
      </c>
      <c r="T7" s="14">
        <f t="shared" si="6"/>
        <v>8388.2126135853759</v>
      </c>
      <c r="U7" s="1">
        <f t="shared" si="0"/>
        <v>826.20000000000073</v>
      </c>
      <c r="V7" s="7">
        <f t="shared" si="0"/>
        <v>10413378.809999973</v>
      </c>
      <c r="W7" s="7">
        <f t="shared" si="0"/>
        <v>379129.08551722765</v>
      </c>
      <c r="X7" s="7">
        <f t="shared" si="0"/>
        <v>10792507.8955172</v>
      </c>
      <c r="Y7" s="7">
        <f t="shared" si="0"/>
        <v>1217415.7203510776</v>
      </c>
      <c r="Z7" s="7">
        <f t="shared" si="0"/>
        <v>76543.069999999832</v>
      </c>
      <c r="AA7" s="7">
        <f t="shared" si="0"/>
        <v>9498549.1051661372</v>
      </c>
      <c r="AB7" s="7">
        <f t="shared" si="0"/>
        <v>0</v>
      </c>
      <c r="AC7" s="14">
        <f t="shared" si="0"/>
        <v>194.35511980217962</v>
      </c>
    </row>
    <row r="8" spans="1:34" x14ac:dyDescent="0.25">
      <c r="A8" s="7" t="s">
        <v>23</v>
      </c>
      <c r="B8" s="7" t="s">
        <v>28</v>
      </c>
      <c r="C8" s="1">
        <v>1025.4000000000001</v>
      </c>
      <c r="D8" s="7">
        <v>9721977.8900000006</v>
      </c>
      <c r="E8" s="32">
        <v>-685862.13245224743</v>
      </c>
      <c r="F8" s="7">
        <f t="shared" si="1"/>
        <v>9036115.7575477529</v>
      </c>
      <c r="G8" s="7">
        <v>5009829.83</v>
      </c>
      <c r="H8" s="7">
        <v>310453.07</v>
      </c>
      <c r="I8" s="7">
        <f t="shared" si="2"/>
        <v>3715832.857547753</v>
      </c>
      <c r="J8" s="7">
        <v>0</v>
      </c>
      <c r="K8" s="14">
        <f t="shared" si="3"/>
        <v>8812.2837502903767</v>
      </c>
      <c r="L8" s="1">
        <v>1023.5</v>
      </c>
      <c r="M8" s="7">
        <v>9872443.5099999998</v>
      </c>
      <c r="N8" s="32">
        <v>-637232.92766064114</v>
      </c>
      <c r="O8" s="7">
        <f t="shared" si="4"/>
        <v>9235210.5823393594</v>
      </c>
      <c r="P8" s="7">
        <v>5119665.8944456801</v>
      </c>
      <c r="Q8" s="7">
        <v>319766.65999999997</v>
      </c>
      <c r="R8" s="7">
        <f t="shared" si="5"/>
        <v>3795778.0278936792</v>
      </c>
      <c r="S8" s="7">
        <v>0</v>
      </c>
      <c r="T8" s="14">
        <f t="shared" si="6"/>
        <v>9023.1661771757299</v>
      </c>
      <c r="U8" s="1">
        <f t="shared" si="0"/>
        <v>-1.9000000000000909</v>
      </c>
      <c r="V8" s="7">
        <f t="shared" si="0"/>
        <v>150465.61999999918</v>
      </c>
      <c r="W8" s="7">
        <f t="shared" si="0"/>
        <v>48629.204791606287</v>
      </c>
      <c r="X8" s="7">
        <f t="shared" si="0"/>
        <v>199094.82479160652</v>
      </c>
      <c r="Y8" s="7">
        <f t="shared" si="0"/>
        <v>109836.06444568001</v>
      </c>
      <c r="Z8" s="7">
        <f t="shared" si="0"/>
        <v>9313.5899999999674</v>
      </c>
      <c r="AA8" s="7">
        <f t="shared" si="0"/>
        <v>79945.170345926192</v>
      </c>
      <c r="AB8" s="7">
        <f t="shared" si="0"/>
        <v>0</v>
      </c>
      <c r="AC8" s="14">
        <f t="shared" si="0"/>
        <v>210.8824268853532</v>
      </c>
    </row>
    <row r="9" spans="1:34" x14ac:dyDescent="0.25">
      <c r="A9" s="7" t="s">
        <v>23</v>
      </c>
      <c r="B9" s="7" t="s">
        <v>29</v>
      </c>
      <c r="C9" s="1">
        <v>1048.9000000000001</v>
      </c>
      <c r="D9" s="7">
        <v>9811415.7300000004</v>
      </c>
      <c r="E9" s="32">
        <v>-692171.75672401406</v>
      </c>
      <c r="F9" s="7">
        <f t="shared" si="1"/>
        <v>9119243.9732759856</v>
      </c>
      <c r="G9" s="7">
        <v>3386288.94</v>
      </c>
      <c r="H9" s="7">
        <v>246934</v>
      </c>
      <c r="I9" s="7">
        <f t="shared" si="2"/>
        <v>5486021.0332759861</v>
      </c>
      <c r="J9" s="7">
        <v>0</v>
      </c>
      <c r="K9" s="14">
        <f t="shared" si="3"/>
        <v>8694.102367504991</v>
      </c>
      <c r="L9" s="1">
        <v>1078.2</v>
      </c>
      <c r="M9" s="7">
        <v>10244241.5</v>
      </c>
      <c r="N9" s="32">
        <v>-661231.23379691422</v>
      </c>
      <c r="O9" s="7">
        <f t="shared" si="4"/>
        <v>9583010.266203085</v>
      </c>
      <c r="P9" s="7">
        <v>3492896.9395080535</v>
      </c>
      <c r="Q9" s="7">
        <v>254342.02</v>
      </c>
      <c r="R9" s="7">
        <f t="shared" si="5"/>
        <v>5835771.3066950319</v>
      </c>
      <c r="S9" s="7">
        <v>0</v>
      </c>
      <c r="T9" s="14">
        <f t="shared" si="6"/>
        <v>8887.9709387897274</v>
      </c>
      <c r="U9" s="1">
        <f t="shared" si="0"/>
        <v>29.299999999999955</v>
      </c>
      <c r="V9" s="7">
        <f t="shared" si="0"/>
        <v>432825.76999999955</v>
      </c>
      <c r="W9" s="7">
        <f t="shared" si="0"/>
        <v>30940.522927099839</v>
      </c>
      <c r="X9" s="7">
        <f t="shared" si="0"/>
        <v>463766.29292709939</v>
      </c>
      <c r="Y9" s="7">
        <f t="shared" si="0"/>
        <v>106607.99950805353</v>
      </c>
      <c r="Z9" s="7">
        <f t="shared" si="0"/>
        <v>7408.0199999999895</v>
      </c>
      <c r="AA9" s="7">
        <f t="shared" si="0"/>
        <v>349750.27341904584</v>
      </c>
      <c r="AB9" s="7">
        <f t="shared" si="0"/>
        <v>0</v>
      </c>
      <c r="AC9" s="14">
        <f t="shared" si="0"/>
        <v>193.86857128473639</v>
      </c>
    </row>
    <row r="10" spans="1:34" x14ac:dyDescent="0.25">
      <c r="A10" s="7" t="s">
        <v>23</v>
      </c>
      <c r="B10" s="7" t="s">
        <v>30</v>
      </c>
      <c r="C10" s="1">
        <v>10464.299999999999</v>
      </c>
      <c r="D10" s="7">
        <v>97897205.780000001</v>
      </c>
      <c r="E10" s="32">
        <v>-6906412.1598601248</v>
      </c>
      <c r="F10" s="7">
        <f t="shared" si="1"/>
        <v>90990793.620139882</v>
      </c>
      <c r="G10" s="7">
        <v>25023352.710000001</v>
      </c>
      <c r="H10" s="7">
        <v>1779849.64</v>
      </c>
      <c r="I10" s="7">
        <f t="shared" si="2"/>
        <v>64187591.27013988</v>
      </c>
      <c r="J10" s="7">
        <v>0</v>
      </c>
      <c r="K10" s="14">
        <f t="shared" si="3"/>
        <v>8695.3540724310169</v>
      </c>
      <c r="L10" s="1">
        <v>10311.700000000001</v>
      </c>
      <c r="M10" s="7">
        <v>98123814.719999999</v>
      </c>
      <c r="N10" s="32">
        <v>-6333561.2570403982</v>
      </c>
      <c r="O10" s="7">
        <f t="shared" si="4"/>
        <v>91790253.462959602</v>
      </c>
      <c r="P10" s="7">
        <v>25346743.227136444</v>
      </c>
      <c r="Q10" s="7">
        <v>1833245.13</v>
      </c>
      <c r="R10" s="7">
        <f t="shared" si="5"/>
        <v>64610265.105823152</v>
      </c>
      <c r="S10" s="7">
        <v>0</v>
      </c>
      <c r="T10" s="14">
        <f t="shared" si="6"/>
        <v>8901.5636086154173</v>
      </c>
      <c r="U10" s="1">
        <f t="shared" si="0"/>
        <v>-152.59999999999854</v>
      </c>
      <c r="V10" s="7">
        <f t="shared" si="0"/>
        <v>226608.93999999762</v>
      </c>
      <c r="W10" s="7">
        <f t="shared" si="0"/>
        <v>572850.90281972662</v>
      </c>
      <c r="X10" s="7">
        <f t="shared" si="0"/>
        <v>799459.84281972051</v>
      </c>
      <c r="Y10" s="7">
        <f t="shared" si="0"/>
        <v>323390.51713644341</v>
      </c>
      <c r="Z10" s="7">
        <f t="shared" si="0"/>
        <v>53395.489999999991</v>
      </c>
      <c r="AA10" s="7">
        <f t="shared" si="0"/>
        <v>422673.83568327129</v>
      </c>
      <c r="AB10" s="7">
        <f t="shared" si="0"/>
        <v>0</v>
      </c>
      <c r="AC10" s="14">
        <f t="shared" si="0"/>
        <v>206.20953618440035</v>
      </c>
    </row>
    <row r="11" spans="1:34" x14ac:dyDescent="0.25">
      <c r="A11" s="7" t="s">
        <v>31</v>
      </c>
      <c r="B11" s="7" t="s">
        <v>31</v>
      </c>
      <c r="C11" s="1">
        <v>2459.9</v>
      </c>
      <c r="D11" s="7">
        <v>21831122.390000001</v>
      </c>
      <c r="E11" s="32">
        <v>-1540133.1216390375</v>
      </c>
      <c r="F11" s="7">
        <f t="shared" si="1"/>
        <v>20290989.268360965</v>
      </c>
      <c r="G11" s="7">
        <v>3776644.12</v>
      </c>
      <c r="H11" s="7">
        <v>487294.92</v>
      </c>
      <c r="I11" s="7">
        <f t="shared" si="2"/>
        <v>16027050.228360964</v>
      </c>
      <c r="J11" s="7">
        <v>0</v>
      </c>
      <c r="K11" s="14">
        <f t="shared" si="3"/>
        <v>8248.704934493664</v>
      </c>
      <c r="L11" s="1">
        <v>2474.6</v>
      </c>
      <c r="M11" s="7">
        <v>22334275.399999999</v>
      </c>
      <c r="N11" s="32">
        <v>-1441602.1409395775</v>
      </c>
      <c r="O11" s="7">
        <f t="shared" si="4"/>
        <v>20892673.25906042</v>
      </c>
      <c r="P11" s="7">
        <v>3848128.0854452937</v>
      </c>
      <c r="Q11" s="7">
        <v>501913.77</v>
      </c>
      <c r="R11" s="7">
        <f t="shared" si="5"/>
        <v>16542631.403615128</v>
      </c>
      <c r="S11" s="7">
        <v>0</v>
      </c>
      <c r="T11" s="14">
        <f t="shared" si="6"/>
        <v>8442.8486458661682</v>
      </c>
      <c r="U11" s="1">
        <f t="shared" si="0"/>
        <v>14.699999999999818</v>
      </c>
      <c r="V11" s="7">
        <f t="shared" si="0"/>
        <v>503153.00999999791</v>
      </c>
      <c r="W11" s="7">
        <f t="shared" si="0"/>
        <v>98530.980699460022</v>
      </c>
      <c r="X11" s="7">
        <f t="shared" si="0"/>
        <v>601683.99069945514</v>
      </c>
      <c r="Y11" s="7">
        <f t="shared" si="0"/>
        <v>71483.965445293579</v>
      </c>
      <c r="Z11" s="7">
        <f t="shared" si="0"/>
        <v>14618.850000000035</v>
      </c>
      <c r="AA11" s="7">
        <f t="shared" si="0"/>
        <v>515581.17525416426</v>
      </c>
      <c r="AB11" s="7">
        <f t="shared" si="0"/>
        <v>0</v>
      </c>
      <c r="AC11" s="14">
        <f t="shared" si="0"/>
        <v>194.14371137250419</v>
      </c>
    </row>
    <row r="12" spans="1:34" x14ac:dyDescent="0.25">
      <c r="A12" s="7" t="s">
        <v>31</v>
      </c>
      <c r="B12" s="7" t="s">
        <v>32</v>
      </c>
      <c r="C12" s="1">
        <v>297.60000000000002</v>
      </c>
      <c r="D12" s="7">
        <v>3592102.04</v>
      </c>
      <c r="E12" s="32">
        <v>-253414.15018795809</v>
      </c>
      <c r="F12" s="7">
        <f t="shared" si="1"/>
        <v>3338687.889812042</v>
      </c>
      <c r="G12" s="7">
        <v>1140936.1399999999</v>
      </c>
      <c r="H12" s="7">
        <v>94958.73</v>
      </c>
      <c r="I12" s="7">
        <f t="shared" si="2"/>
        <v>2102793.0198120424</v>
      </c>
      <c r="J12" s="7">
        <v>0</v>
      </c>
      <c r="K12" s="14">
        <f t="shared" si="3"/>
        <v>11218.709307164119</v>
      </c>
      <c r="L12" s="1">
        <v>295.8</v>
      </c>
      <c r="M12" s="7">
        <v>3640766.5300000003</v>
      </c>
      <c r="N12" s="32">
        <v>-234999.19877898332</v>
      </c>
      <c r="O12" s="7">
        <f t="shared" si="4"/>
        <v>3405767.3312210171</v>
      </c>
      <c r="P12" s="7">
        <v>1166915.0258393546</v>
      </c>
      <c r="Q12" s="7">
        <v>97807.49</v>
      </c>
      <c r="R12" s="7">
        <f t="shared" si="5"/>
        <v>2141044.815381662</v>
      </c>
      <c r="S12" s="7">
        <v>0</v>
      </c>
      <c r="T12" s="14">
        <f t="shared" si="6"/>
        <v>11513.750274580854</v>
      </c>
      <c r="U12" s="1">
        <f t="shared" si="0"/>
        <v>-1.8000000000000114</v>
      </c>
      <c r="V12" s="7">
        <f t="shared" si="0"/>
        <v>48664.490000000224</v>
      </c>
      <c r="W12" s="7">
        <f t="shared" si="0"/>
        <v>18414.951408974768</v>
      </c>
      <c r="X12" s="7">
        <f t="shared" si="0"/>
        <v>67079.44140897505</v>
      </c>
      <c r="Y12" s="7">
        <f t="shared" si="0"/>
        <v>25978.885839354713</v>
      </c>
      <c r="Z12" s="7">
        <f t="shared" si="0"/>
        <v>2848.7600000000093</v>
      </c>
      <c r="AA12" s="7">
        <f t="shared" si="0"/>
        <v>38251.79556961963</v>
      </c>
      <c r="AB12" s="7">
        <f t="shared" si="0"/>
        <v>0</v>
      </c>
      <c r="AC12" s="14">
        <f t="shared" si="0"/>
        <v>295.04096741673493</v>
      </c>
    </row>
    <row r="13" spans="1:34" x14ac:dyDescent="0.25">
      <c r="A13" s="7" t="s">
        <v>33</v>
      </c>
      <c r="B13" s="7" t="s">
        <v>34</v>
      </c>
      <c r="C13" s="1">
        <v>2616.6999999999998</v>
      </c>
      <c r="D13" s="7">
        <v>24677735.190000001</v>
      </c>
      <c r="E13" s="32">
        <v>-1740954.8008656567</v>
      </c>
      <c r="F13" s="7">
        <f t="shared" si="1"/>
        <v>22936780.389134344</v>
      </c>
      <c r="G13" s="7">
        <v>12464047.869999999</v>
      </c>
      <c r="H13" s="7">
        <v>966253.38</v>
      </c>
      <c r="I13" s="7">
        <f t="shared" si="2"/>
        <v>9506479.1391343437</v>
      </c>
      <c r="J13" s="7">
        <v>0</v>
      </c>
      <c r="K13" s="14">
        <f t="shared" si="3"/>
        <v>8765.5368934667113</v>
      </c>
      <c r="L13" s="1">
        <v>2546.6999999999998</v>
      </c>
      <c r="M13" s="7">
        <v>24449594.039999999</v>
      </c>
      <c r="N13" s="32">
        <v>-1578138.8239337076</v>
      </c>
      <c r="O13" s="7">
        <f t="shared" si="4"/>
        <v>22871455.216066293</v>
      </c>
      <c r="P13" s="7">
        <v>12613787.781071175</v>
      </c>
      <c r="Q13" s="7">
        <v>995240.98</v>
      </c>
      <c r="R13" s="7">
        <f t="shared" si="5"/>
        <v>9262426.4549951181</v>
      </c>
      <c r="S13" s="7">
        <v>0</v>
      </c>
      <c r="T13" s="14">
        <f t="shared" si="6"/>
        <v>8980.8203620631775</v>
      </c>
      <c r="U13" s="1">
        <f t="shared" si="0"/>
        <v>-70</v>
      </c>
      <c r="V13" s="7">
        <f t="shared" si="0"/>
        <v>-228141.15000000224</v>
      </c>
      <c r="W13" s="7">
        <f t="shared" si="0"/>
        <v>162815.97693194915</v>
      </c>
      <c r="X13" s="7">
        <f t="shared" si="0"/>
        <v>-65325.173068050295</v>
      </c>
      <c r="Y13" s="7">
        <f t="shared" si="0"/>
        <v>149739.91107117571</v>
      </c>
      <c r="Z13" s="7">
        <f t="shared" si="0"/>
        <v>28987.599999999977</v>
      </c>
      <c r="AA13" s="7">
        <f t="shared" si="0"/>
        <v>-244052.68413922563</v>
      </c>
      <c r="AB13" s="7">
        <f t="shared" si="0"/>
        <v>0</v>
      </c>
      <c r="AC13" s="14">
        <f t="shared" si="0"/>
        <v>215.28346859646626</v>
      </c>
    </row>
    <row r="14" spans="1:34" x14ac:dyDescent="0.25">
      <c r="A14" s="7" t="s">
        <v>33</v>
      </c>
      <c r="B14" s="7" t="s">
        <v>35</v>
      </c>
      <c r="C14" s="1">
        <v>1354.6</v>
      </c>
      <c r="D14" s="7">
        <v>14510789.1</v>
      </c>
      <c r="E14" s="32">
        <v>-1023701.2332570556</v>
      </c>
      <c r="F14" s="7">
        <f t="shared" si="1"/>
        <v>13487087.866742944</v>
      </c>
      <c r="G14" s="7">
        <v>4358525.09</v>
      </c>
      <c r="H14" s="7">
        <v>394776.26</v>
      </c>
      <c r="I14" s="7">
        <f t="shared" si="2"/>
        <v>8733786.5167429447</v>
      </c>
      <c r="J14" s="7">
        <v>0</v>
      </c>
      <c r="K14" s="14">
        <f t="shared" si="3"/>
        <v>9956.5095723777831</v>
      </c>
      <c r="L14" s="1">
        <v>1319.4</v>
      </c>
      <c r="M14" s="7">
        <v>14430945.779999999</v>
      </c>
      <c r="N14" s="32">
        <v>-931468.87282633584</v>
      </c>
      <c r="O14" s="7">
        <f t="shared" si="4"/>
        <v>13499476.907173663</v>
      </c>
      <c r="P14" s="7">
        <v>4320126.364603091</v>
      </c>
      <c r="Q14" s="7">
        <v>406619.55</v>
      </c>
      <c r="R14" s="7">
        <f t="shared" si="5"/>
        <v>8772730.9925705716</v>
      </c>
      <c r="S14" s="7">
        <v>0</v>
      </c>
      <c r="T14" s="14">
        <f t="shared" si="6"/>
        <v>10231.527138982616</v>
      </c>
      <c r="U14" s="1">
        <f t="shared" si="0"/>
        <v>-35.199999999999818</v>
      </c>
      <c r="V14" s="7">
        <f t="shared" si="0"/>
        <v>-79843.320000000298</v>
      </c>
      <c r="W14" s="7">
        <f t="shared" si="0"/>
        <v>92232.360430719797</v>
      </c>
      <c r="X14" s="7">
        <f t="shared" si="0"/>
        <v>12389.040430719033</v>
      </c>
      <c r="Y14" s="7">
        <f t="shared" si="0"/>
        <v>-38398.72539690882</v>
      </c>
      <c r="Z14" s="7">
        <f t="shared" si="0"/>
        <v>11843.289999999979</v>
      </c>
      <c r="AA14" s="7">
        <f t="shared" si="0"/>
        <v>38944.475827626884</v>
      </c>
      <c r="AB14" s="7">
        <f t="shared" si="0"/>
        <v>0</v>
      </c>
      <c r="AC14" s="14">
        <f t="shared" si="0"/>
        <v>275.01756660483261</v>
      </c>
    </row>
    <row r="15" spans="1:34" x14ac:dyDescent="0.25">
      <c r="A15" s="7" t="s">
        <v>33</v>
      </c>
      <c r="B15" s="7" t="s">
        <v>36</v>
      </c>
      <c r="C15" s="1">
        <v>54838.2</v>
      </c>
      <c r="D15" s="7">
        <v>498794465.88</v>
      </c>
      <c r="E15" s="32">
        <v>-35188748.616238266</v>
      </c>
      <c r="F15" s="7">
        <f t="shared" si="1"/>
        <v>463605717.26376176</v>
      </c>
      <c r="G15" s="7">
        <v>133147099.63</v>
      </c>
      <c r="H15" s="7">
        <v>10833549.82</v>
      </c>
      <c r="I15" s="7">
        <f t="shared" si="2"/>
        <v>319625067.81376177</v>
      </c>
      <c r="J15" s="7">
        <v>0</v>
      </c>
      <c r="K15" s="14">
        <f t="shared" si="3"/>
        <v>8454.0651820038183</v>
      </c>
      <c r="L15" s="1">
        <v>55156.5</v>
      </c>
      <c r="M15" s="7">
        <v>510209825.75</v>
      </c>
      <c r="N15" s="32">
        <v>-32932323.254579768</v>
      </c>
      <c r="O15" s="7">
        <f t="shared" si="4"/>
        <v>477277502.49542022</v>
      </c>
      <c r="P15" s="7">
        <v>136311247.81911007</v>
      </c>
      <c r="Q15" s="7">
        <v>11158556.310000001</v>
      </c>
      <c r="R15" s="7">
        <f t="shared" si="5"/>
        <v>329807698.36631018</v>
      </c>
      <c r="S15" s="7">
        <v>0</v>
      </c>
      <c r="T15" s="14">
        <f t="shared" si="6"/>
        <v>8653.150625863138</v>
      </c>
      <c r="U15" s="1">
        <f t="shared" si="0"/>
        <v>318.30000000000291</v>
      </c>
      <c r="V15" s="7">
        <f t="shared" si="0"/>
        <v>11415359.870000005</v>
      </c>
      <c r="W15" s="7">
        <f t="shared" si="0"/>
        <v>2256425.3616584986</v>
      </c>
      <c r="X15" s="7">
        <f t="shared" si="0"/>
        <v>13671785.231658459</v>
      </c>
      <c r="Y15" s="7">
        <f t="shared" si="0"/>
        <v>3164148.1891100705</v>
      </c>
      <c r="Z15" s="7">
        <f t="shared" si="0"/>
        <v>325006.49000000022</v>
      </c>
      <c r="AA15" s="7">
        <f t="shared" si="0"/>
        <v>10182630.552548409</v>
      </c>
      <c r="AB15" s="7">
        <f t="shared" si="0"/>
        <v>0</v>
      </c>
      <c r="AC15" s="14">
        <f t="shared" si="0"/>
        <v>199.08544385931964</v>
      </c>
    </row>
    <row r="16" spans="1:34" x14ac:dyDescent="0.25">
      <c r="A16" s="7" t="s">
        <v>33</v>
      </c>
      <c r="B16" s="7" t="s">
        <v>37</v>
      </c>
      <c r="C16" s="1">
        <v>14683.5</v>
      </c>
      <c r="D16" s="7">
        <v>129169350.54000001</v>
      </c>
      <c r="E16" s="32">
        <v>-9112586.6784743592</v>
      </c>
      <c r="F16" s="7">
        <f t="shared" si="1"/>
        <v>120056763.86152565</v>
      </c>
      <c r="G16" s="7">
        <v>46984722.789999999</v>
      </c>
      <c r="H16" s="7">
        <v>3820085.64</v>
      </c>
      <c r="I16" s="7">
        <f t="shared" si="2"/>
        <v>69251955.431525663</v>
      </c>
      <c r="J16" s="7">
        <v>0</v>
      </c>
      <c r="K16" s="14">
        <f t="shared" si="3"/>
        <v>8176.3042776943958</v>
      </c>
      <c r="L16" s="1">
        <v>14587.3</v>
      </c>
      <c r="M16" s="7">
        <v>130505871.89</v>
      </c>
      <c r="N16" s="32">
        <v>-8423713.8188871015</v>
      </c>
      <c r="O16" s="7">
        <f t="shared" si="4"/>
        <v>122082158.0711129</v>
      </c>
      <c r="P16" s="7">
        <v>47830392.975451715</v>
      </c>
      <c r="Q16" s="7">
        <v>3934688.21</v>
      </c>
      <c r="R16" s="7">
        <f t="shared" si="5"/>
        <v>70317076.8856612</v>
      </c>
      <c r="S16" s="7">
        <v>0</v>
      </c>
      <c r="T16" s="14">
        <f t="shared" si="6"/>
        <v>8369.071594545454</v>
      </c>
      <c r="U16" s="1">
        <f t="shared" si="0"/>
        <v>-96.200000000000728</v>
      </c>
      <c r="V16" s="7">
        <f t="shared" si="0"/>
        <v>1336521.349999994</v>
      </c>
      <c r="W16" s="7">
        <f t="shared" si="0"/>
        <v>688872.85958725773</v>
      </c>
      <c r="X16" s="7">
        <f t="shared" si="0"/>
        <v>2025394.2095872462</v>
      </c>
      <c r="Y16" s="7">
        <f t="shared" si="0"/>
        <v>845670.18545171618</v>
      </c>
      <c r="Z16" s="7">
        <f t="shared" si="0"/>
        <v>114602.56999999983</v>
      </c>
      <c r="AA16" s="7">
        <f t="shared" si="0"/>
        <v>1065121.4541355371</v>
      </c>
      <c r="AB16" s="7">
        <f t="shared" si="0"/>
        <v>0</v>
      </c>
      <c r="AC16" s="14">
        <f t="shared" si="0"/>
        <v>192.76731685105824</v>
      </c>
    </row>
    <row r="17" spans="1:29" x14ac:dyDescent="0.25">
      <c r="A17" s="7" t="s">
        <v>33</v>
      </c>
      <c r="B17" s="7" t="s">
        <v>38</v>
      </c>
      <c r="C17" s="1">
        <v>185.6</v>
      </c>
      <c r="D17" s="7">
        <v>2966666.9699999997</v>
      </c>
      <c r="E17" s="32">
        <v>-209291.2118646926</v>
      </c>
      <c r="F17" s="7">
        <f t="shared" si="1"/>
        <v>2757375.7581353071</v>
      </c>
      <c r="G17" s="7">
        <v>901751.24</v>
      </c>
      <c r="H17" s="7">
        <v>64869.39</v>
      </c>
      <c r="I17" s="7">
        <f t="shared" si="2"/>
        <v>1790755.1281353072</v>
      </c>
      <c r="J17" s="7">
        <v>0</v>
      </c>
      <c r="K17" s="14">
        <f t="shared" si="3"/>
        <v>14856.550420987647</v>
      </c>
      <c r="L17" s="1">
        <v>184.6</v>
      </c>
      <c r="M17" s="7">
        <v>3006895.34</v>
      </c>
      <c r="N17" s="32">
        <v>-194084.95158635138</v>
      </c>
      <c r="O17" s="7">
        <f t="shared" si="4"/>
        <v>2812810.3884136486</v>
      </c>
      <c r="P17" s="7">
        <v>892957.61304207263</v>
      </c>
      <c r="Q17" s="7">
        <v>66815.47</v>
      </c>
      <c r="R17" s="7">
        <f t="shared" si="5"/>
        <v>1853037.305371576</v>
      </c>
      <c r="S17" s="7">
        <v>0</v>
      </c>
      <c r="T17" s="14">
        <f t="shared" si="6"/>
        <v>15237.326047744576</v>
      </c>
      <c r="U17" s="1">
        <f t="shared" si="0"/>
        <v>-1</v>
      </c>
      <c r="V17" s="7">
        <f t="shared" si="0"/>
        <v>40228.370000000112</v>
      </c>
      <c r="W17" s="7">
        <f t="shared" si="0"/>
        <v>15206.260278341215</v>
      </c>
      <c r="X17" s="7">
        <f t="shared" si="0"/>
        <v>55434.630278341472</v>
      </c>
      <c r="Y17" s="7">
        <f t="shared" si="0"/>
        <v>-8793.6269579273649</v>
      </c>
      <c r="Z17" s="7">
        <f t="shared" si="0"/>
        <v>1946.0800000000017</v>
      </c>
      <c r="AA17" s="7">
        <f t="shared" si="0"/>
        <v>62282.177236268762</v>
      </c>
      <c r="AB17" s="7">
        <f t="shared" si="0"/>
        <v>0</v>
      </c>
      <c r="AC17" s="14">
        <f t="shared" si="0"/>
        <v>380.77562675692934</v>
      </c>
    </row>
    <row r="18" spans="1:29" x14ac:dyDescent="0.25">
      <c r="A18" s="7" t="s">
        <v>33</v>
      </c>
      <c r="B18" s="7" t="s">
        <v>39</v>
      </c>
      <c r="C18" s="1">
        <v>40354.800000000003</v>
      </c>
      <c r="D18" s="7">
        <v>383424980.88</v>
      </c>
      <c r="E18" s="32">
        <v>-27049709.225559551</v>
      </c>
      <c r="F18" s="7">
        <f t="shared" si="1"/>
        <v>356375271.65444046</v>
      </c>
      <c r="G18" s="7">
        <v>72831285.510000005</v>
      </c>
      <c r="H18" s="7">
        <v>5754141.0199999996</v>
      </c>
      <c r="I18" s="7">
        <f t="shared" si="2"/>
        <v>277789845.12444049</v>
      </c>
      <c r="J18" s="7">
        <v>0</v>
      </c>
      <c r="K18" s="14">
        <f t="shared" si="3"/>
        <v>8831.0503745388505</v>
      </c>
      <c r="L18" s="1">
        <v>39463.199999999997</v>
      </c>
      <c r="M18" s="7">
        <v>381238674.53000003</v>
      </c>
      <c r="N18" s="32">
        <v>-24607670.478148345</v>
      </c>
      <c r="O18" s="7">
        <f t="shared" si="4"/>
        <v>356631004.05185169</v>
      </c>
      <c r="P18" s="7">
        <v>74015935.300023481</v>
      </c>
      <c r="Q18" s="7">
        <v>5926765.25</v>
      </c>
      <c r="R18" s="7">
        <f t="shared" si="5"/>
        <v>276688303.50182819</v>
      </c>
      <c r="S18" s="7">
        <v>0</v>
      </c>
      <c r="T18" s="14">
        <f t="shared" si="6"/>
        <v>9037.0523437494103</v>
      </c>
      <c r="U18" s="1">
        <f t="shared" si="0"/>
        <v>-891.60000000000582</v>
      </c>
      <c r="V18" s="7">
        <f t="shared" si="0"/>
        <v>-2186306.3499999642</v>
      </c>
      <c r="W18" s="7">
        <f t="shared" si="0"/>
        <v>2442038.7474112064</v>
      </c>
      <c r="X18" s="7">
        <f t="shared" si="0"/>
        <v>255732.39741122723</v>
      </c>
      <c r="Y18" s="7">
        <f t="shared" si="0"/>
        <v>1184649.7900234759</v>
      </c>
      <c r="Z18" s="7">
        <f t="shared" si="0"/>
        <v>172624.23000000045</v>
      </c>
      <c r="AA18" s="7">
        <f t="shared" si="0"/>
        <v>-1101541.6226122975</v>
      </c>
      <c r="AB18" s="7">
        <f t="shared" si="0"/>
        <v>0</v>
      </c>
      <c r="AC18" s="14">
        <f t="shared" si="0"/>
        <v>206.00196921055976</v>
      </c>
    </row>
    <row r="19" spans="1:29" x14ac:dyDescent="0.25">
      <c r="A19" s="7" t="s">
        <v>33</v>
      </c>
      <c r="B19" s="7" t="s">
        <v>40</v>
      </c>
      <c r="C19" s="1">
        <v>2799.7</v>
      </c>
      <c r="D19" s="7">
        <v>24452766.490000002</v>
      </c>
      <c r="E19" s="32">
        <v>-1725083.800739672</v>
      </c>
      <c r="F19" s="7">
        <f t="shared" si="1"/>
        <v>22727682.68926033</v>
      </c>
      <c r="G19" s="7">
        <v>1509142.13</v>
      </c>
      <c r="H19" s="7">
        <v>156853.23000000001</v>
      </c>
      <c r="I19" s="7">
        <f t="shared" si="2"/>
        <v>21061687.329260331</v>
      </c>
      <c r="J19" s="7">
        <v>0</v>
      </c>
      <c r="K19" s="14">
        <f t="shared" si="3"/>
        <v>8117.8993068044192</v>
      </c>
      <c r="L19" s="1">
        <v>2816.5</v>
      </c>
      <c r="M19" s="7">
        <v>25018910.57</v>
      </c>
      <c r="N19" s="32">
        <v>-1614886.2855737789</v>
      </c>
      <c r="O19" s="7">
        <f t="shared" si="4"/>
        <v>23404024.28442622</v>
      </c>
      <c r="P19" s="7">
        <v>1538247.6527848763</v>
      </c>
      <c r="Q19" s="7">
        <v>161558.82999999999</v>
      </c>
      <c r="R19" s="7">
        <f t="shared" si="5"/>
        <v>21704217.801641345</v>
      </c>
      <c r="S19" s="7">
        <v>0</v>
      </c>
      <c r="T19" s="14">
        <f t="shared" si="6"/>
        <v>8309.6127407868698</v>
      </c>
      <c r="U19" s="1">
        <f t="shared" si="0"/>
        <v>16.800000000000182</v>
      </c>
      <c r="V19" s="7">
        <f t="shared" si="0"/>
        <v>566144.07999999821</v>
      </c>
      <c r="W19" s="7">
        <f t="shared" si="0"/>
        <v>110197.51516589313</v>
      </c>
      <c r="X19" s="7">
        <f t="shared" si="0"/>
        <v>676341.59516588971</v>
      </c>
      <c r="Y19" s="7">
        <f t="shared" si="0"/>
        <v>29105.522784876404</v>
      </c>
      <c r="Z19" s="7">
        <f t="shared" si="0"/>
        <v>4705.5999999999767</v>
      </c>
      <c r="AA19" s="7">
        <f t="shared" si="0"/>
        <v>642530.47238101438</v>
      </c>
      <c r="AB19" s="7">
        <f t="shared" si="0"/>
        <v>0</v>
      </c>
      <c r="AC19" s="14">
        <f t="shared" si="0"/>
        <v>191.71343398245062</v>
      </c>
    </row>
    <row r="20" spans="1:29" x14ac:dyDescent="0.25">
      <c r="A20" s="7" t="s">
        <v>41</v>
      </c>
      <c r="B20" s="7" t="s">
        <v>41</v>
      </c>
      <c r="C20" s="1">
        <v>1750.7</v>
      </c>
      <c r="D20" s="7">
        <v>16070459.35</v>
      </c>
      <c r="E20" s="32">
        <v>-1133732.2141634861</v>
      </c>
      <c r="F20" s="7">
        <f t="shared" si="1"/>
        <v>14936727.135836514</v>
      </c>
      <c r="G20" s="7">
        <v>7793302.9400000004</v>
      </c>
      <c r="H20" s="7">
        <v>737379.94</v>
      </c>
      <c r="I20" s="7">
        <f t="shared" si="2"/>
        <v>6406044.2558365129</v>
      </c>
      <c r="J20" s="7">
        <v>0</v>
      </c>
      <c r="K20" s="14">
        <f t="shared" si="3"/>
        <v>8531.8599050874018</v>
      </c>
      <c r="L20" s="1">
        <v>1799.9</v>
      </c>
      <c r="M20" s="7">
        <v>16765735.699999999</v>
      </c>
      <c r="N20" s="32">
        <v>-1082171.6866420975</v>
      </c>
      <c r="O20" s="7">
        <f t="shared" si="4"/>
        <v>15683564.013357902</v>
      </c>
      <c r="P20" s="7">
        <v>7852822.3647827115</v>
      </c>
      <c r="Q20" s="7">
        <v>759501.34</v>
      </c>
      <c r="R20" s="7">
        <f t="shared" si="5"/>
        <v>7071240.3085751906</v>
      </c>
      <c r="S20" s="7">
        <v>0</v>
      </c>
      <c r="T20" s="14">
        <f t="shared" si="6"/>
        <v>8713.5752060436134</v>
      </c>
      <c r="U20" s="1">
        <f t="shared" si="0"/>
        <v>49.200000000000045</v>
      </c>
      <c r="V20" s="7">
        <f t="shared" si="0"/>
        <v>695276.34999999963</v>
      </c>
      <c r="W20" s="7">
        <f t="shared" si="0"/>
        <v>51560.527521388605</v>
      </c>
      <c r="X20" s="7">
        <f t="shared" si="0"/>
        <v>746836.87752138823</v>
      </c>
      <c r="Y20" s="7">
        <f t="shared" si="0"/>
        <v>59519.424782711081</v>
      </c>
      <c r="Z20" s="7">
        <f t="shared" si="0"/>
        <v>22121.400000000023</v>
      </c>
      <c r="AA20" s="7">
        <f t="shared" si="0"/>
        <v>665196.05273867771</v>
      </c>
      <c r="AB20" s="7">
        <f t="shared" si="0"/>
        <v>0</v>
      </c>
      <c r="AC20" s="14">
        <f t="shared" si="0"/>
        <v>181.71530095621165</v>
      </c>
    </row>
    <row r="21" spans="1:29" x14ac:dyDescent="0.25">
      <c r="A21" s="7" t="s">
        <v>42</v>
      </c>
      <c r="B21" s="7" t="s">
        <v>43</v>
      </c>
      <c r="C21" s="1">
        <v>154</v>
      </c>
      <c r="D21" s="7">
        <v>2403185.19</v>
      </c>
      <c r="E21" s="32">
        <v>-169538.92898547408</v>
      </c>
      <c r="F21" s="7">
        <f t="shared" si="1"/>
        <v>2233646.2610145258</v>
      </c>
      <c r="G21" s="7">
        <v>536009.93999999994</v>
      </c>
      <c r="H21" s="7">
        <v>63166.879999999997</v>
      </c>
      <c r="I21" s="7">
        <f t="shared" si="2"/>
        <v>1634469.4410145259</v>
      </c>
      <c r="J21" s="7">
        <v>0</v>
      </c>
      <c r="K21" s="14">
        <f t="shared" si="3"/>
        <v>14504.196500094324</v>
      </c>
      <c r="L21" s="1">
        <v>152.30000000000001</v>
      </c>
      <c r="M21" s="7">
        <v>2425128.86</v>
      </c>
      <c r="N21" s="32">
        <v>-156533.8876689215</v>
      </c>
      <c r="O21" s="7">
        <f t="shared" si="4"/>
        <v>2268594.9723310783</v>
      </c>
      <c r="P21" s="7">
        <v>539966.71153181454</v>
      </c>
      <c r="Q21" s="7">
        <v>65061.89</v>
      </c>
      <c r="R21" s="7">
        <f t="shared" si="5"/>
        <v>1663566.3707992637</v>
      </c>
      <c r="S21" s="7">
        <v>0</v>
      </c>
      <c r="T21" s="14">
        <f t="shared" si="6"/>
        <v>14895.567776303862</v>
      </c>
      <c r="U21" s="1">
        <f t="shared" si="0"/>
        <v>-1.6999999999999886</v>
      </c>
      <c r="V21" s="7">
        <f t="shared" si="0"/>
        <v>21943.669999999925</v>
      </c>
      <c r="W21" s="7">
        <f t="shared" si="0"/>
        <v>13005.041316552582</v>
      </c>
      <c r="X21" s="7">
        <f t="shared" si="0"/>
        <v>34948.711316552479</v>
      </c>
      <c r="Y21" s="7">
        <f t="shared" si="0"/>
        <v>3956.7715318145929</v>
      </c>
      <c r="Z21" s="7">
        <f t="shared" si="0"/>
        <v>1895.010000000002</v>
      </c>
      <c r="AA21" s="7">
        <f t="shared" si="0"/>
        <v>29096.92978473776</v>
      </c>
      <c r="AB21" s="7">
        <f t="shared" si="0"/>
        <v>0</v>
      </c>
      <c r="AC21" s="14">
        <f t="shared" si="0"/>
        <v>391.37127620953834</v>
      </c>
    </row>
    <row r="22" spans="1:29" x14ac:dyDescent="0.25">
      <c r="A22" s="7" t="s">
        <v>42</v>
      </c>
      <c r="B22" s="7" t="s">
        <v>44</v>
      </c>
      <c r="C22" s="1">
        <v>52.7</v>
      </c>
      <c r="D22" s="7">
        <v>990287.21000000008</v>
      </c>
      <c r="E22" s="32">
        <v>-69862.378342724929</v>
      </c>
      <c r="F22" s="7">
        <f t="shared" si="1"/>
        <v>920424.83165727509</v>
      </c>
      <c r="G22" s="7">
        <v>335909.5</v>
      </c>
      <c r="H22" s="7">
        <v>37326.32</v>
      </c>
      <c r="I22" s="7">
        <f t="shared" si="2"/>
        <v>547189.01165727514</v>
      </c>
      <c r="J22" s="7">
        <v>0</v>
      </c>
      <c r="K22" s="14">
        <f t="shared" si="3"/>
        <v>17465.366824616223</v>
      </c>
      <c r="L22" s="1">
        <v>51.4</v>
      </c>
      <c r="M22" s="7">
        <v>983355.42</v>
      </c>
      <c r="N22" s="32">
        <v>-63472.275387834503</v>
      </c>
      <c r="O22" s="7">
        <f t="shared" si="4"/>
        <v>919883.14461216552</v>
      </c>
      <c r="P22" s="7">
        <v>342812.91033920599</v>
      </c>
      <c r="Q22" s="7">
        <v>38446.11</v>
      </c>
      <c r="R22" s="7">
        <f t="shared" si="5"/>
        <v>538624.12427295954</v>
      </c>
      <c r="S22" s="7">
        <v>0</v>
      </c>
      <c r="T22" s="14">
        <f t="shared" si="6"/>
        <v>17896.559233699718</v>
      </c>
      <c r="U22" s="1">
        <f t="shared" si="0"/>
        <v>-1.3000000000000043</v>
      </c>
      <c r="V22" s="7">
        <f t="shared" si="0"/>
        <v>-6931.7900000000373</v>
      </c>
      <c r="W22" s="7">
        <f t="shared" si="0"/>
        <v>6390.1029548904262</v>
      </c>
      <c r="X22" s="7">
        <f t="shared" si="0"/>
        <v>-541.68704510957468</v>
      </c>
      <c r="Y22" s="7">
        <f t="shared" si="0"/>
        <v>6903.4103392059915</v>
      </c>
      <c r="Z22" s="7">
        <f t="shared" si="0"/>
        <v>1119.7900000000009</v>
      </c>
      <c r="AA22" s="7">
        <f t="shared" si="0"/>
        <v>-8564.8873843156034</v>
      </c>
      <c r="AB22" s="7">
        <f t="shared" si="0"/>
        <v>0</v>
      </c>
      <c r="AC22" s="14">
        <f t="shared" si="0"/>
        <v>431.19240908349457</v>
      </c>
    </row>
    <row r="23" spans="1:29" x14ac:dyDescent="0.25">
      <c r="A23" s="7" t="s">
        <v>42</v>
      </c>
      <c r="B23" s="7" t="s">
        <v>45</v>
      </c>
      <c r="C23" s="1">
        <v>298.60000000000002</v>
      </c>
      <c r="D23" s="7">
        <v>3514212.1599999997</v>
      </c>
      <c r="E23" s="32">
        <v>-247919.20669007179</v>
      </c>
      <c r="F23" s="7">
        <f t="shared" si="1"/>
        <v>3266292.9533099281</v>
      </c>
      <c r="G23" s="7">
        <v>788057.75</v>
      </c>
      <c r="H23" s="7">
        <v>89166.85</v>
      </c>
      <c r="I23" s="7">
        <f t="shared" si="2"/>
        <v>2389068.353309928</v>
      </c>
      <c r="J23" s="7">
        <v>0</v>
      </c>
      <c r="K23" s="14">
        <f t="shared" si="3"/>
        <v>10938.690399564393</v>
      </c>
      <c r="L23" s="1">
        <v>295.60000000000002</v>
      </c>
      <c r="M23" s="7">
        <v>3547308.6599999997</v>
      </c>
      <c r="N23" s="32">
        <v>-228966.80851484009</v>
      </c>
      <c r="O23" s="7">
        <f t="shared" si="4"/>
        <v>3318341.8514851597</v>
      </c>
      <c r="P23" s="7">
        <v>803848.88361497002</v>
      </c>
      <c r="Q23" s="7">
        <v>91841.86</v>
      </c>
      <c r="R23" s="7">
        <f t="shared" si="5"/>
        <v>2422651.1078701899</v>
      </c>
      <c r="S23" s="7">
        <v>0</v>
      </c>
      <c r="T23" s="14">
        <f t="shared" si="6"/>
        <v>11225.784341966033</v>
      </c>
      <c r="U23" s="1">
        <f t="shared" si="0"/>
        <v>-3</v>
      </c>
      <c r="V23" s="7">
        <f t="shared" si="0"/>
        <v>33096.5</v>
      </c>
      <c r="W23" s="7">
        <f t="shared" si="0"/>
        <v>18952.398175231705</v>
      </c>
      <c r="X23" s="7">
        <f t="shared" si="0"/>
        <v>52048.898175231647</v>
      </c>
      <c r="Y23" s="7">
        <f t="shared" si="0"/>
        <v>15791.133614970022</v>
      </c>
      <c r="Z23" s="7">
        <f t="shared" si="0"/>
        <v>2675.0099999999948</v>
      </c>
      <c r="AA23" s="7">
        <f t="shared" si="0"/>
        <v>33582.754560261965</v>
      </c>
      <c r="AB23" s="7">
        <f t="shared" si="0"/>
        <v>0</v>
      </c>
      <c r="AC23" s="14">
        <f t="shared" si="0"/>
        <v>287.09394240163965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938837.89</v>
      </c>
      <c r="E24" s="32">
        <v>-66232.752691681802</v>
      </c>
      <c r="F24" s="7">
        <f t="shared" si="1"/>
        <v>872605.13730831817</v>
      </c>
      <c r="G24" s="7">
        <v>183438.92</v>
      </c>
      <c r="H24" s="7">
        <v>22108.82</v>
      </c>
      <c r="I24" s="7">
        <f t="shared" si="2"/>
        <v>667057.39730831818</v>
      </c>
      <c r="J24" s="7">
        <v>0</v>
      </c>
      <c r="K24" s="14">
        <f t="shared" si="3"/>
        <v>17452.102746166362</v>
      </c>
      <c r="L24" s="1">
        <v>50</v>
      </c>
      <c r="M24" s="7">
        <v>956089.33</v>
      </c>
      <c r="N24" s="32">
        <v>-61712.341250053993</v>
      </c>
      <c r="O24" s="7">
        <f t="shared" si="4"/>
        <v>894376.988749946</v>
      </c>
      <c r="P24" s="7">
        <v>184789.06834471645</v>
      </c>
      <c r="Q24" s="7">
        <v>22772.080000000002</v>
      </c>
      <c r="R24" s="7">
        <f t="shared" si="5"/>
        <v>686815.8404052296</v>
      </c>
      <c r="S24" s="7">
        <v>0</v>
      </c>
      <c r="T24" s="14">
        <f t="shared" si="6"/>
        <v>17887.539774998921</v>
      </c>
      <c r="U24" s="1">
        <f t="shared" si="0"/>
        <v>0</v>
      </c>
      <c r="V24" s="7">
        <f t="shared" si="0"/>
        <v>17251.439999999944</v>
      </c>
      <c r="W24" s="7">
        <f t="shared" si="0"/>
        <v>4520.4114416278098</v>
      </c>
      <c r="X24" s="7">
        <f t="shared" si="0"/>
        <v>21771.851441627834</v>
      </c>
      <c r="Y24" s="7">
        <f t="shared" si="0"/>
        <v>1350.1483447164355</v>
      </c>
      <c r="Z24" s="7">
        <f t="shared" si="0"/>
        <v>663.26000000000204</v>
      </c>
      <c r="AA24" s="7">
        <f t="shared" si="0"/>
        <v>19758.443096911418</v>
      </c>
      <c r="AB24" s="7">
        <f t="shared" si="0"/>
        <v>0</v>
      </c>
      <c r="AC24" s="14">
        <f t="shared" si="0"/>
        <v>435.43702883255901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925089.51</v>
      </c>
      <c r="E25" s="32">
        <v>-65262.837584770998</v>
      </c>
      <c r="F25" s="7">
        <f t="shared" si="1"/>
        <v>859826.67241522903</v>
      </c>
      <c r="G25" s="7">
        <v>155734.22</v>
      </c>
      <c r="H25" s="7">
        <v>18313.41</v>
      </c>
      <c r="I25" s="7">
        <f t="shared" si="2"/>
        <v>685779.04241522902</v>
      </c>
      <c r="J25" s="7">
        <v>0</v>
      </c>
      <c r="K25" s="14">
        <f t="shared" si="3"/>
        <v>17196.533448304581</v>
      </c>
      <c r="L25" s="1">
        <v>50</v>
      </c>
      <c r="M25" s="7">
        <v>940601.45000000007</v>
      </c>
      <c r="N25" s="32">
        <v>-60712.650838489753</v>
      </c>
      <c r="O25" s="7">
        <f t="shared" si="4"/>
        <v>879888.79916151031</v>
      </c>
      <c r="P25" s="7">
        <v>157566.63050802605</v>
      </c>
      <c r="Q25" s="7">
        <v>18862.810000000001</v>
      </c>
      <c r="R25" s="7">
        <f t="shared" si="5"/>
        <v>703459.35865348415</v>
      </c>
      <c r="S25" s="7">
        <v>0</v>
      </c>
      <c r="T25" s="14">
        <f t="shared" si="6"/>
        <v>17597.775983230207</v>
      </c>
      <c r="U25" s="1">
        <f t="shared" si="0"/>
        <v>0</v>
      </c>
      <c r="V25" s="7">
        <f t="shared" si="0"/>
        <v>15511.940000000061</v>
      </c>
      <c r="W25" s="7">
        <f t="shared" si="0"/>
        <v>4550.1867462812443</v>
      </c>
      <c r="X25" s="7">
        <f t="shared" si="0"/>
        <v>20062.126746281283</v>
      </c>
      <c r="Y25" s="7">
        <f t="shared" si="0"/>
        <v>1832.4105080260488</v>
      </c>
      <c r="Z25" s="7">
        <f t="shared" si="0"/>
        <v>549.40000000000146</v>
      </c>
      <c r="AA25" s="7">
        <f t="shared" si="0"/>
        <v>17680.316238255124</v>
      </c>
      <c r="AB25" s="7">
        <f t="shared" si="0"/>
        <v>0</v>
      </c>
      <c r="AC25" s="14">
        <f t="shared" si="0"/>
        <v>401.24253492562639</v>
      </c>
    </row>
    <row r="26" spans="1:29" x14ac:dyDescent="0.25">
      <c r="A26" s="7" t="s">
        <v>48</v>
      </c>
      <c r="B26" s="7" t="s">
        <v>49</v>
      </c>
      <c r="C26" s="1">
        <v>2499.8000000000002</v>
      </c>
      <c r="D26" s="7">
        <v>23177886.259999998</v>
      </c>
      <c r="E26" s="32">
        <v>-1635144.0700529348</v>
      </c>
      <c r="F26" s="7">
        <f t="shared" si="1"/>
        <v>21542742.189947061</v>
      </c>
      <c r="G26" s="7">
        <v>1270813.5</v>
      </c>
      <c r="H26" s="7">
        <v>107570.69</v>
      </c>
      <c r="I26" s="7">
        <f t="shared" si="2"/>
        <v>20164357.99994706</v>
      </c>
      <c r="J26" s="7">
        <v>0</v>
      </c>
      <c r="K26" s="14">
        <f t="shared" si="3"/>
        <v>8617.7862988827346</v>
      </c>
      <c r="L26" s="1">
        <v>2592.4</v>
      </c>
      <c r="M26" s="7">
        <v>24469000.640000001</v>
      </c>
      <c r="N26" s="32">
        <v>-1579391.4545029697</v>
      </c>
      <c r="O26" s="7">
        <f t="shared" si="4"/>
        <v>22889609.185497031</v>
      </c>
      <c r="P26" s="7">
        <v>1287226.075205605</v>
      </c>
      <c r="Q26" s="7">
        <v>110797.81</v>
      </c>
      <c r="R26" s="7">
        <f t="shared" si="5"/>
        <v>21491585.300291426</v>
      </c>
      <c r="S26" s="7">
        <v>0</v>
      </c>
      <c r="T26" s="14">
        <f t="shared" si="6"/>
        <v>8829.5051633609892</v>
      </c>
      <c r="U26" s="1">
        <f t="shared" si="0"/>
        <v>92.599999999999909</v>
      </c>
      <c r="V26" s="7">
        <f t="shared" si="0"/>
        <v>1291114.3800000027</v>
      </c>
      <c r="W26" s="7">
        <f t="shared" si="0"/>
        <v>55752.615549965063</v>
      </c>
      <c r="X26" s="7">
        <f t="shared" si="0"/>
        <v>1346866.9955499694</v>
      </c>
      <c r="Y26" s="7">
        <f t="shared" si="0"/>
        <v>16412.575205605011</v>
      </c>
      <c r="Z26" s="7">
        <f t="shared" si="0"/>
        <v>3227.1199999999953</v>
      </c>
      <c r="AA26" s="7">
        <f t="shared" si="0"/>
        <v>1327227.3003443666</v>
      </c>
      <c r="AB26" s="7">
        <f t="shared" si="0"/>
        <v>0</v>
      </c>
      <c r="AC26" s="14">
        <f t="shared" si="0"/>
        <v>211.71886447825455</v>
      </c>
    </row>
    <row r="27" spans="1:29" x14ac:dyDescent="0.25">
      <c r="A27" s="7" t="s">
        <v>48</v>
      </c>
      <c r="B27" s="7" t="s">
        <v>50</v>
      </c>
      <c r="C27" s="1">
        <v>256</v>
      </c>
      <c r="D27" s="7">
        <v>3146686.25</v>
      </c>
      <c r="E27" s="32">
        <v>-221991.1386347707</v>
      </c>
      <c r="F27" s="7">
        <f t="shared" si="1"/>
        <v>2924695.1113652294</v>
      </c>
      <c r="G27" s="7">
        <v>457834.89</v>
      </c>
      <c r="H27" s="7">
        <v>49160.69</v>
      </c>
      <c r="I27" s="7">
        <f t="shared" si="2"/>
        <v>2417699.5313652293</v>
      </c>
      <c r="J27" s="7">
        <v>0</v>
      </c>
      <c r="K27" s="14">
        <f t="shared" si="3"/>
        <v>11424.590278770427</v>
      </c>
      <c r="L27" s="1">
        <v>257</v>
      </c>
      <c r="M27" s="7">
        <v>3205679.74</v>
      </c>
      <c r="N27" s="32">
        <v>-206915.81408325557</v>
      </c>
      <c r="O27" s="7">
        <f t="shared" si="4"/>
        <v>2998763.9259167449</v>
      </c>
      <c r="P27" s="7">
        <v>463622.69359778904</v>
      </c>
      <c r="Q27" s="7">
        <v>50635.51</v>
      </c>
      <c r="R27" s="7">
        <f t="shared" si="5"/>
        <v>2484505.7223189562</v>
      </c>
      <c r="S27" s="7">
        <v>0</v>
      </c>
      <c r="T27" s="14">
        <f t="shared" si="6"/>
        <v>11668.342124189669</v>
      </c>
      <c r="U27" s="1">
        <f t="shared" si="0"/>
        <v>1</v>
      </c>
      <c r="V27" s="7">
        <f t="shared" si="0"/>
        <v>58993.490000000224</v>
      </c>
      <c r="W27" s="7">
        <f t="shared" si="0"/>
        <v>15075.324551515136</v>
      </c>
      <c r="X27" s="7">
        <f t="shared" si="0"/>
        <v>74068.814551515505</v>
      </c>
      <c r="Y27" s="7">
        <f t="shared" si="0"/>
        <v>5787.8035977890249</v>
      </c>
      <c r="Z27" s="7">
        <f t="shared" si="0"/>
        <v>1474.8199999999997</v>
      </c>
      <c r="AA27" s="7">
        <f t="shared" si="0"/>
        <v>66806.19095372688</v>
      </c>
      <c r="AB27" s="7">
        <f t="shared" si="0"/>
        <v>0</v>
      </c>
      <c r="AC27" s="14">
        <f t="shared" si="0"/>
        <v>243.75184541924136</v>
      </c>
    </row>
    <row r="28" spans="1:29" x14ac:dyDescent="0.25">
      <c r="A28" s="7" t="s">
        <v>51</v>
      </c>
      <c r="B28" s="7" t="s">
        <v>52</v>
      </c>
      <c r="C28" s="1">
        <v>31023.599999999999</v>
      </c>
      <c r="D28" s="7">
        <v>276119464.96000004</v>
      </c>
      <c r="E28" s="32">
        <v>-19479563.437789224</v>
      </c>
      <c r="F28" s="7">
        <f t="shared" si="1"/>
        <v>256639901.52221081</v>
      </c>
      <c r="G28" s="7">
        <v>83093610.980000004</v>
      </c>
      <c r="H28" s="7">
        <v>5345283.42</v>
      </c>
      <c r="I28" s="7">
        <f t="shared" si="2"/>
        <v>168201007.12221083</v>
      </c>
      <c r="J28" s="7">
        <v>0</v>
      </c>
      <c r="K28" s="14">
        <f t="shared" si="3"/>
        <v>8272.4087959556855</v>
      </c>
      <c r="L28" s="1">
        <v>31121.9</v>
      </c>
      <c r="M28" s="7">
        <v>281700080.07999998</v>
      </c>
      <c r="N28" s="32">
        <v>-18182789.961754408</v>
      </c>
      <c r="O28" s="7">
        <f t="shared" si="4"/>
        <v>263517290.11824557</v>
      </c>
      <c r="P28" s="7">
        <v>85123128.143847421</v>
      </c>
      <c r="Q28" s="7">
        <v>5505641.9199999999</v>
      </c>
      <c r="R28" s="7">
        <f t="shared" si="5"/>
        <v>172888520.05439815</v>
      </c>
      <c r="S28" s="7">
        <v>0</v>
      </c>
      <c r="T28" s="14">
        <f t="shared" si="6"/>
        <v>8467.2622853439407</v>
      </c>
      <c r="U28" s="1">
        <f t="shared" si="0"/>
        <v>98.30000000000291</v>
      </c>
      <c r="V28" s="7">
        <f t="shared" si="0"/>
        <v>5580615.1199999452</v>
      </c>
      <c r="W28" s="7">
        <f t="shared" si="0"/>
        <v>1296773.4760348164</v>
      </c>
      <c r="X28" s="7">
        <f t="shared" si="0"/>
        <v>6877388.5960347652</v>
      </c>
      <c r="Y28" s="7">
        <f t="shared" si="0"/>
        <v>2029517.1638474166</v>
      </c>
      <c r="Z28" s="7">
        <f t="shared" si="0"/>
        <v>160358.5</v>
      </c>
      <c r="AA28" s="7">
        <f t="shared" si="0"/>
        <v>4687512.9321873188</v>
      </c>
      <c r="AB28" s="7">
        <f t="shared" si="0"/>
        <v>0</v>
      </c>
      <c r="AC28" s="14">
        <f t="shared" si="0"/>
        <v>194.85348938825518</v>
      </c>
    </row>
    <row r="29" spans="1:29" x14ac:dyDescent="0.25">
      <c r="A29" s="7" t="s">
        <v>51</v>
      </c>
      <c r="B29" s="7" t="s">
        <v>51</v>
      </c>
      <c r="C29" s="1">
        <v>29992.5</v>
      </c>
      <c r="D29" s="7">
        <v>271917991.40000004</v>
      </c>
      <c r="E29" s="32">
        <v>-19183159.594054155</v>
      </c>
      <c r="F29" s="7">
        <f t="shared" si="1"/>
        <v>252734831.80594587</v>
      </c>
      <c r="G29" s="7">
        <v>168730902.84999999</v>
      </c>
      <c r="H29" s="7">
        <v>11020506.119999999</v>
      </c>
      <c r="I29" s="7">
        <f t="shared" si="2"/>
        <v>72983422.835945874</v>
      </c>
      <c r="J29" s="7">
        <v>0</v>
      </c>
      <c r="K29" s="14">
        <f t="shared" si="3"/>
        <v>8426.6010437924779</v>
      </c>
      <c r="L29" s="1">
        <v>29951</v>
      </c>
      <c r="M29" s="7">
        <v>276138546.78999996</v>
      </c>
      <c r="N29" s="32">
        <v>-17823811.747588985</v>
      </c>
      <c r="O29" s="7">
        <f t="shared" si="4"/>
        <v>258314735.04241097</v>
      </c>
      <c r="P29" s="7">
        <v>171439785.14803582</v>
      </c>
      <c r="Q29" s="7">
        <v>11351121.300000001</v>
      </c>
      <c r="R29" s="7">
        <f t="shared" si="5"/>
        <v>75523828.594375148</v>
      </c>
      <c r="S29" s="7">
        <v>0</v>
      </c>
      <c r="T29" s="14">
        <f t="shared" si="6"/>
        <v>8624.5779787790379</v>
      </c>
      <c r="U29" s="1">
        <f t="shared" si="0"/>
        <v>-41.5</v>
      </c>
      <c r="V29" s="7">
        <f t="shared" si="0"/>
        <v>4220555.3899999261</v>
      </c>
      <c r="W29" s="7">
        <f t="shared" si="0"/>
        <v>1359347.8464651704</v>
      </c>
      <c r="X29" s="7">
        <f t="shared" si="0"/>
        <v>5579903.2364650965</v>
      </c>
      <c r="Y29" s="7">
        <f t="shared" si="0"/>
        <v>2708882.2980358303</v>
      </c>
      <c r="Z29" s="7">
        <f t="shared" si="0"/>
        <v>330615.18000000156</v>
      </c>
      <c r="AA29" s="7">
        <f t="shared" si="0"/>
        <v>2540405.758429274</v>
      </c>
      <c r="AB29" s="7">
        <f t="shared" si="0"/>
        <v>0</v>
      </c>
      <c r="AC29" s="14">
        <f t="shared" si="0"/>
        <v>197.97693498656008</v>
      </c>
    </row>
    <row r="30" spans="1:29" x14ac:dyDescent="0.25">
      <c r="A30" s="7" t="s">
        <v>53</v>
      </c>
      <c r="B30" s="7" t="s">
        <v>54</v>
      </c>
      <c r="C30" s="1">
        <v>1021.5</v>
      </c>
      <c r="D30" s="7">
        <v>9412134.9900000002</v>
      </c>
      <c r="E30" s="32">
        <v>-664003.46186858194</v>
      </c>
      <c r="F30" s="7">
        <f t="shared" si="1"/>
        <v>8748131.5281314179</v>
      </c>
      <c r="G30" s="7">
        <v>3449781.23</v>
      </c>
      <c r="H30" s="7">
        <v>383049.99</v>
      </c>
      <c r="I30" s="7">
        <f t="shared" si="2"/>
        <v>4915300.3081314173</v>
      </c>
      <c r="J30" s="7">
        <v>0</v>
      </c>
      <c r="K30" s="14">
        <f t="shared" si="3"/>
        <v>8564.0054117781874</v>
      </c>
      <c r="L30" s="1">
        <v>1020.9</v>
      </c>
      <c r="M30" s="7">
        <v>9573305.1400000006</v>
      </c>
      <c r="N30" s="32">
        <v>-617924.554905948</v>
      </c>
      <c r="O30" s="7">
        <f t="shared" si="4"/>
        <v>8955380.5850940533</v>
      </c>
      <c r="P30" s="7">
        <v>3565450.8987927223</v>
      </c>
      <c r="Q30" s="7">
        <v>394541.49</v>
      </c>
      <c r="R30" s="7">
        <f t="shared" si="5"/>
        <v>4995388.1963013308</v>
      </c>
      <c r="S30" s="7">
        <v>0</v>
      </c>
      <c r="T30" s="14">
        <f t="shared" si="6"/>
        <v>8772.0448477755453</v>
      </c>
      <c r="U30" s="1">
        <f t="shared" si="0"/>
        <v>-0.60000000000002274</v>
      </c>
      <c r="V30" s="7">
        <f t="shared" si="0"/>
        <v>161170.15000000037</v>
      </c>
      <c r="W30" s="7">
        <f t="shared" si="0"/>
        <v>46078.906962633948</v>
      </c>
      <c r="X30" s="7">
        <f t="shared" si="0"/>
        <v>207249.05696263537</v>
      </c>
      <c r="Y30" s="7">
        <f t="shared" si="0"/>
        <v>115669.66879272228</v>
      </c>
      <c r="Z30" s="7">
        <f t="shared" si="0"/>
        <v>11491.5</v>
      </c>
      <c r="AA30" s="7">
        <f t="shared" si="0"/>
        <v>80087.888169913553</v>
      </c>
      <c r="AB30" s="7">
        <f t="shared" si="0"/>
        <v>0</v>
      </c>
      <c r="AC30" s="14">
        <f t="shared" si="0"/>
        <v>208.03943599735794</v>
      </c>
    </row>
    <row r="31" spans="1:29" x14ac:dyDescent="0.25">
      <c r="A31" s="7" t="s">
        <v>53</v>
      </c>
      <c r="B31" s="7" t="s">
        <v>55</v>
      </c>
      <c r="C31" s="1">
        <v>1327</v>
      </c>
      <c r="D31" s="7">
        <v>11910025.26</v>
      </c>
      <c r="E31" s="32">
        <v>-840223.60622584505</v>
      </c>
      <c r="F31" s="7">
        <f t="shared" si="1"/>
        <v>11069801.653774155</v>
      </c>
      <c r="G31" s="7">
        <v>3721529.96</v>
      </c>
      <c r="H31" s="7">
        <v>465709.13</v>
      </c>
      <c r="I31" s="7">
        <f t="shared" si="2"/>
        <v>6882562.5637741555</v>
      </c>
      <c r="J31" s="7">
        <v>0</v>
      </c>
      <c r="K31" s="14">
        <f t="shared" si="3"/>
        <v>8341.9756245472163</v>
      </c>
      <c r="L31" s="1">
        <v>1321.8</v>
      </c>
      <c r="M31" s="7">
        <v>12068195.75</v>
      </c>
      <c r="N31" s="32">
        <v>-778961.32822280459</v>
      </c>
      <c r="O31" s="7">
        <f t="shared" si="4"/>
        <v>11289234.421777196</v>
      </c>
      <c r="P31" s="7">
        <v>3756497.9666102789</v>
      </c>
      <c r="Q31" s="7">
        <v>479680.4</v>
      </c>
      <c r="R31" s="7">
        <f t="shared" si="5"/>
        <v>7053056.0551669169</v>
      </c>
      <c r="S31" s="7">
        <v>0</v>
      </c>
      <c r="T31" s="14">
        <f t="shared" si="6"/>
        <v>8540.8037689341782</v>
      </c>
      <c r="U31" s="1">
        <f t="shared" si="0"/>
        <v>-5.2000000000000455</v>
      </c>
      <c r="V31" s="7">
        <f t="shared" si="0"/>
        <v>158170.49000000022</v>
      </c>
      <c r="W31" s="7">
        <f t="shared" si="0"/>
        <v>61262.278003040468</v>
      </c>
      <c r="X31" s="7">
        <f t="shared" si="0"/>
        <v>219432.76800304092</v>
      </c>
      <c r="Y31" s="7">
        <f t="shared" si="0"/>
        <v>34968.006610278971</v>
      </c>
      <c r="Z31" s="7">
        <f t="shared" si="0"/>
        <v>13971.270000000019</v>
      </c>
      <c r="AA31" s="7">
        <f t="shared" si="0"/>
        <v>170493.49139276147</v>
      </c>
      <c r="AB31" s="7">
        <f t="shared" si="0"/>
        <v>0</v>
      </c>
      <c r="AC31" s="14">
        <f t="shared" si="0"/>
        <v>198.82814438696187</v>
      </c>
    </row>
    <row r="32" spans="1:29" x14ac:dyDescent="0.25">
      <c r="A32" s="7" t="s">
        <v>56</v>
      </c>
      <c r="B32" s="7" t="s">
        <v>57</v>
      </c>
      <c r="C32" s="1">
        <v>107</v>
      </c>
      <c r="D32" s="7">
        <v>1783265.2200000002</v>
      </c>
      <c r="E32" s="32">
        <v>-125805.06768845636</v>
      </c>
      <c r="F32" s="7">
        <f t="shared" si="1"/>
        <v>1657460.1523115439</v>
      </c>
      <c r="G32" s="7">
        <v>320208.55</v>
      </c>
      <c r="H32" s="7">
        <v>46237.4</v>
      </c>
      <c r="I32" s="7">
        <f t="shared" si="2"/>
        <v>1291014.202311544</v>
      </c>
      <c r="J32" s="7">
        <v>0</v>
      </c>
      <c r="K32" s="14">
        <f t="shared" si="3"/>
        <v>15490.281797304149</v>
      </c>
      <c r="L32" s="1">
        <v>106.5</v>
      </c>
      <c r="M32" s="7">
        <v>1809168.8499999999</v>
      </c>
      <c r="N32" s="32">
        <v>-116775.74672877873</v>
      </c>
      <c r="O32" s="7">
        <f t="shared" si="4"/>
        <v>1692393.103271221</v>
      </c>
      <c r="P32" s="7">
        <v>323836.87972013472</v>
      </c>
      <c r="Q32" s="7">
        <v>47624.52</v>
      </c>
      <c r="R32" s="7">
        <f t="shared" si="5"/>
        <v>1320931.7035510864</v>
      </c>
      <c r="S32" s="7">
        <v>0</v>
      </c>
      <c r="T32" s="14">
        <f t="shared" si="6"/>
        <v>15891.015054189869</v>
      </c>
      <c r="U32" s="1">
        <f t="shared" si="0"/>
        <v>-0.5</v>
      </c>
      <c r="V32" s="7">
        <f t="shared" si="0"/>
        <v>25903.629999999655</v>
      </c>
      <c r="W32" s="7">
        <f t="shared" si="0"/>
        <v>9029.3209596776287</v>
      </c>
      <c r="X32" s="7">
        <f t="shared" ref="X32:AC63" si="7">O32-F32</f>
        <v>34932.950959677109</v>
      </c>
      <c r="Y32" s="7">
        <f t="shared" si="7"/>
        <v>3628.3297201347305</v>
      </c>
      <c r="Z32" s="7">
        <f t="shared" si="7"/>
        <v>1387.1199999999953</v>
      </c>
      <c r="AA32" s="7">
        <f t="shared" si="7"/>
        <v>29917.501239542384</v>
      </c>
      <c r="AB32" s="7">
        <f t="shared" si="7"/>
        <v>0</v>
      </c>
      <c r="AC32" s="14">
        <f t="shared" si="7"/>
        <v>400.73325688572004</v>
      </c>
    </row>
    <row r="33" spans="1:29" x14ac:dyDescent="0.25">
      <c r="A33" s="7" t="s">
        <v>56</v>
      </c>
      <c r="B33" s="7" t="s">
        <v>56</v>
      </c>
      <c r="C33" s="1">
        <v>174.8</v>
      </c>
      <c r="D33" s="7">
        <v>2679704.94</v>
      </c>
      <c r="E33" s="32">
        <v>-189046.73156906568</v>
      </c>
      <c r="F33" s="7">
        <f t="shared" si="1"/>
        <v>2490658.2084309342</v>
      </c>
      <c r="G33" s="7">
        <v>528321.43999999994</v>
      </c>
      <c r="H33" s="7">
        <v>60721.67</v>
      </c>
      <c r="I33" s="7">
        <f t="shared" si="2"/>
        <v>1901615.0984309344</v>
      </c>
      <c r="J33" s="7">
        <v>0</v>
      </c>
      <c r="K33" s="14">
        <f t="shared" si="3"/>
        <v>14248.61675303738</v>
      </c>
      <c r="L33" s="1">
        <v>178.2</v>
      </c>
      <c r="M33" s="7">
        <v>2759681.1999999997</v>
      </c>
      <c r="N33" s="32">
        <v>-178128.11273164037</v>
      </c>
      <c r="O33" s="7">
        <f t="shared" si="4"/>
        <v>2581553.0872683595</v>
      </c>
      <c r="P33" s="7">
        <v>535413.10634639929</v>
      </c>
      <c r="Q33" s="7">
        <v>62543.32</v>
      </c>
      <c r="R33" s="7">
        <f t="shared" si="5"/>
        <v>1983596.6609219601</v>
      </c>
      <c r="S33" s="7">
        <v>0</v>
      </c>
      <c r="T33" s="14">
        <f t="shared" si="6"/>
        <v>14486.829894884173</v>
      </c>
      <c r="U33" s="1">
        <f t="shared" ref="U33:AC64" si="8">L33-C33</f>
        <v>3.3999999999999773</v>
      </c>
      <c r="V33" s="7">
        <f t="shared" si="8"/>
        <v>79976.259999999776</v>
      </c>
      <c r="W33" s="7">
        <f t="shared" si="8"/>
        <v>10918.618837425311</v>
      </c>
      <c r="X33" s="7">
        <f t="shared" si="7"/>
        <v>90894.878837425262</v>
      </c>
      <c r="Y33" s="7">
        <f t="shared" si="7"/>
        <v>7091.6663463993464</v>
      </c>
      <c r="Z33" s="7">
        <f t="shared" si="7"/>
        <v>1821.6500000000015</v>
      </c>
      <c r="AA33" s="7">
        <f t="shared" si="7"/>
        <v>81981.562491025776</v>
      </c>
      <c r="AB33" s="7">
        <f t="shared" si="7"/>
        <v>0</v>
      </c>
      <c r="AC33" s="14">
        <f t="shared" si="7"/>
        <v>238.2131418467925</v>
      </c>
    </row>
    <row r="34" spans="1:29" x14ac:dyDescent="0.25">
      <c r="A34" s="7" t="s">
        <v>58</v>
      </c>
      <c r="B34" s="7" t="s">
        <v>58</v>
      </c>
      <c r="C34" s="1">
        <v>756</v>
      </c>
      <c r="D34" s="7">
        <v>7437155.79</v>
      </c>
      <c r="E34" s="32">
        <v>-524673.43448247423</v>
      </c>
      <c r="F34" s="7">
        <f t="shared" si="1"/>
        <v>6912482.3555175262</v>
      </c>
      <c r="G34" s="7">
        <v>4021973.28</v>
      </c>
      <c r="H34" s="7">
        <v>345153.06</v>
      </c>
      <c r="I34" s="7">
        <f t="shared" si="2"/>
        <v>2545356.0155175263</v>
      </c>
      <c r="J34" s="7">
        <v>0</v>
      </c>
      <c r="K34" s="14">
        <f t="shared" si="3"/>
        <v>9143.4951792559878</v>
      </c>
      <c r="L34" s="1">
        <v>715.1</v>
      </c>
      <c r="M34" s="7">
        <v>7203393.7699999996</v>
      </c>
      <c r="N34" s="32">
        <v>-464954.76996145636</v>
      </c>
      <c r="O34" s="7">
        <f t="shared" si="4"/>
        <v>6738439.0000385428</v>
      </c>
      <c r="P34" s="7">
        <v>3730395.9287617826</v>
      </c>
      <c r="Q34" s="7">
        <v>355507.65</v>
      </c>
      <c r="R34" s="7">
        <f t="shared" si="5"/>
        <v>2652535.4212767603</v>
      </c>
      <c r="S34" s="7">
        <v>0</v>
      </c>
      <c r="T34" s="14">
        <f t="shared" si="6"/>
        <v>9423.0722976346569</v>
      </c>
      <c r="U34" s="1">
        <f t="shared" si="8"/>
        <v>-40.899999999999977</v>
      </c>
      <c r="V34" s="7">
        <f t="shared" si="8"/>
        <v>-233762.02000000048</v>
      </c>
      <c r="W34" s="7">
        <f t="shared" si="8"/>
        <v>59718.664521017869</v>
      </c>
      <c r="X34" s="7">
        <f t="shared" si="7"/>
        <v>-174043.35547898337</v>
      </c>
      <c r="Y34" s="7">
        <f t="shared" si="7"/>
        <v>-291577.3512382172</v>
      </c>
      <c r="Z34" s="7">
        <f t="shared" si="7"/>
        <v>10354.590000000026</v>
      </c>
      <c r="AA34" s="7">
        <f t="shared" si="7"/>
        <v>107179.40575923398</v>
      </c>
      <c r="AB34" s="7">
        <f t="shared" si="7"/>
        <v>0</v>
      </c>
      <c r="AC34" s="14">
        <f t="shared" si="7"/>
        <v>279.57711837866918</v>
      </c>
    </row>
    <row r="35" spans="1:29" x14ac:dyDescent="0.25">
      <c r="A35" s="7" t="s">
        <v>59</v>
      </c>
      <c r="B35" s="7" t="s">
        <v>60</v>
      </c>
      <c r="C35" s="1">
        <v>1084.0999999999999</v>
      </c>
      <c r="D35" s="7">
        <v>9802799.3100000005</v>
      </c>
      <c r="E35" s="32">
        <v>-691563.88903884043</v>
      </c>
      <c r="F35" s="7">
        <f t="shared" si="1"/>
        <v>9111235.4209611602</v>
      </c>
      <c r="G35" s="7">
        <v>558760.9</v>
      </c>
      <c r="H35" s="7">
        <v>140638.13</v>
      </c>
      <c r="I35" s="7">
        <f t="shared" si="2"/>
        <v>8411836.390961159</v>
      </c>
      <c r="J35" s="7">
        <v>0</v>
      </c>
      <c r="K35" s="14">
        <f t="shared" si="3"/>
        <v>8404.4234120110323</v>
      </c>
      <c r="L35" s="1">
        <v>1085.5999999999999</v>
      </c>
      <c r="M35" s="7">
        <v>9983814.7800000012</v>
      </c>
      <c r="N35" s="32">
        <v>-644421.56747078523</v>
      </c>
      <c r="O35" s="7">
        <f t="shared" si="4"/>
        <v>9339393.212529216</v>
      </c>
      <c r="P35" s="7">
        <v>572462.2624707513</v>
      </c>
      <c r="Q35" s="7">
        <v>144857.26999999999</v>
      </c>
      <c r="R35" s="7">
        <f t="shared" si="5"/>
        <v>8622073.6800584644</v>
      </c>
      <c r="S35" s="7">
        <v>0</v>
      </c>
      <c r="T35" s="14">
        <f t="shared" si="6"/>
        <v>8602.9782724108481</v>
      </c>
      <c r="U35" s="1">
        <f t="shared" si="8"/>
        <v>1.5</v>
      </c>
      <c r="V35" s="7">
        <f t="shared" si="8"/>
        <v>181015.47000000067</v>
      </c>
      <c r="W35" s="7">
        <f t="shared" si="8"/>
        <v>47142.321568055195</v>
      </c>
      <c r="X35" s="7">
        <f t="shared" si="7"/>
        <v>228157.79156805575</v>
      </c>
      <c r="Y35" s="7">
        <f t="shared" si="7"/>
        <v>13701.362470751279</v>
      </c>
      <c r="Z35" s="7">
        <f t="shared" si="7"/>
        <v>4219.1399999999849</v>
      </c>
      <c r="AA35" s="7">
        <f t="shared" si="7"/>
        <v>210237.28909730539</v>
      </c>
      <c r="AB35" s="7">
        <f t="shared" si="7"/>
        <v>0</v>
      </c>
      <c r="AC35" s="14">
        <f t="shared" si="7"/>
        <v>198.55486039981588</v>
      </c>
    </row>
    <row r="36" spans="1:29" x14ac:dyDescent="0.25">
      <c r="A36" s="7" t="s">
        <v>59</v>
      </c>
      <c r="B36" s="7" t="s">
        <v>61</v>
      </c>
      <c r="C36" s="1">
        <v>365.3</v>
      </c>
      <c r="D36" s="7">
        <v>4031345.25</v>
      </c>
      <c r="E36" s="32">
        <v>-284401.70108391781</v>
      </c>
      <c r="F36" s="7">
        <f t="shared" si="1"/>
        <v>3746943.5489160824</v>
      </c>
      <c r="G36" s="7">
        <v>223823.06</v>
      </c>
      <c r="H36" s="7">
        <v>42520.81</v>
      </c>
      <c r="I36" s="7">
        <f t="shared" si="2"/>
        <v>3480599.6789160823</v>
      </c>
      <c r="J36" s="7">
        <v>0</v>
      </c>
      <c r="K36" s="14">
        <f t="shared" si="3"/>
        <v>10257.168214935895</v>
      </c>
      <c r="L36" s="1">
        <v>359.6</v>
      </c>
      <c r="M36" s="7">
        <v>4066347.6999999997</v>
      </c>
      <c r="N36" s="32">
        <v>-262469.02776728215</v>
      </c>
      <c r="O36" s="7">
        <f t="shared" si="4"/>
        <v>3803878.6722327177</v>
      </c>
      <c r="P36" s="7">
        <v>230016.94698143617</v>
      </c>
      <c r="Q36" s="7">
        <v>43796.43</v>
      </c>
      <c r="R36" s="7">
        <f t="shared" si="5"/>
        <v>3530065.2952512815</v>
      </c>
      <c r="S36" s="7">
        <v>0</v>
      </c>
      <c r="T36" s="14">
        <f t="shared" si="6"/>
        <v>10578.083070725021</v>
      </c>
      <c r="U36" s="1">
        <f t="shared" si="8"/>
        <v>-5.6999999999999886</v>
      </c>
      <c r="V36" s="7">
        <f t="shared" si="8"/>
        <v>35002.449999999721</v>
      </c>
      <c r="W36" s="7">
        <f t="shared" si="8"/>
        <v>21932.673316635657</v>
      </c>
      <c r="X36" s="7">
        <f t="shared" si="7"/>
        <v>56935.123316635378</v>
      </c>
      <c r="Y36" s="7">
        <f t="shared" si="7"/>
        <v>6193.8869814361678</v>
      </c>
      <c r="Z36" s="7">
        <f t="shared" si="7"/>
        <v>1275.6200000000026</v>
      </c>
      <c r="AA36" s="7">
        <f t="shared" si="7"/>
        <v>49465.616335199215</v>
      </c>
      <c r="AB36" s="7">
        <f t="shared" si="7"/>
        <v>0</v>
      </c>
      <c r="AC36" s="14">
        <f t="shared" si="7"/>
        <v>320.9148557891258</v>
      </c>
    </row>
    <row r="37" spans="1:29" x14ac:dyDescent="0.25">
      <c r="A37" s="7" t="s">
        <v>59</v>
      </c>
      <c r="B37" s="7" t="s">
        <v>62</v>
      </c>
      <c r="C37" s="1">
        <v>184</v>
      </c>
      <c r="D37" s="7">
        <v>2764619.99</v>
      </c>
      <c r="E37" s="32">
        <v>-195037.28389589157</v>
      </c>
      <c r="F37" s="7">
        <f t="shared" si="1"/>
        <v>2569582.7061041086</v>
      </c>
      <c r="G37" s="7">
        <v>539052.05000000005</v>
      </c>
      <c r="H37" s="7">
        <v>70196.3</v>
      </c>
      <c r="I37" s="7">
        <f t="shared" si="2"/>
        <v>1960334.3561041085</v>
      </c>
      <c r="J37" s="7">
        <v>0</v>
      </c>
      <c r="K37" s="14">
        <f t="shared" si="3"/>
        <v>13965.12340273972</v>
      </c>
      <c r="L37" s="1">
        <v>169.4</v>
      </c>
      <c r="M37" s="7">
        <v>2667545.0300000003</v>
      </c>
      <c r="N37" s="32">
        <v>-172181.0337442481</v>
      </c>
      <c r="O37" s="7">
        <f t="shared" si="4"/>
        <v>2495363.9962557522</v>
      </c>
      <c r="P37" s="7">
        <v>540997.25546118733</v>
      </c>
      <c r="Q37" s="7">
        <v>72302.19</v>
      </c>
      <c r="R37" s="7">
        <f t="shared" si="5"/>
        <v>1882064.5507945649</v>
      </c>
      <c r="S37" s="7">
        <v>0</v>
      </c>
      <c r="T37" s="14">
        <f t="shared" si="6"/>
        <v>14730.602103044581</v>
      </c>
      <c r="U37" s="1">
        <f t="shared" si="8"/>
        <v>-14.599999999999994</v>
      </c>
      <c r="V37" s="7">
        <f t="shared" si="8"/>
        <v>-97074.959999999963</v>
      </c>
      <c r="W37" s="7">
        <f t="shared" si="8"/>
        <v>22856.250151643471</v>
      </c>
      <c r="X37" s="7">
        <f t="shared" si="7"/>
        <v>-74218.709848356433</v>
      </c>
      <c r="Y37" s="7">
        <f t="shared" si="7"/>
        <v>1945.2054611872882</v>
      </c>
      <c r="Z37" s="7">
        <f t="shared" si="7"/>
        <v>2105.8899999999994</v>
      </c>
      <c r="AA37" s="7">
        <f t="shared" si="7"/>
        <v>-78269.805309543619</v>
      </c>
      <c r="AB37" s="7">
        <f t="shared" si="7"/>
        <v>0</v>
      </c>
      <c r="AC37" s="14">
        <f t="shared" si="7"/>
        <v>765.47870030486047</v>
      </c>
    </row>
    <row r="38" spans="1:29" x14ac:dyDescent="0.25">
      <c r="A38" s="7" t="s">
        <v>63</v>
      </c>
      <c r="B38" s="7" t="s">
        <v>64</v>
      </c>
      <c r="C38" s="1">
        <v>226.6</v>
      </c>
      <c r="D38" s="7">
        <v>3165570.6999999997</v>
      </c>
      <c r="E38" s="32">
        <v>-223323.3911140229</v>
      </c>
      <c r="F38" s="7">
        <f t="shared" si="1"/>
        <v>2942247.3088859767</v>
      </c>
      <c r="G38" s="7">
        <v>1052751.31</v>
      </c>
      <c r="H38" s="7">
        <v>58583.1</v>
      </c>
      <c r="I38" s="7">
        <f t="shared" si="2"/>
        <v>1830912.8988859765</v>
      </c>
      <c r="J38" s="7">
        <v>0</v>
      </c>
      <c r="K38" s="14">
        <f t="shared" si="3"/>
        <v>12984.321751482687</v>
      </c>
      <c r="L38" s="1">
        <v>234.5</v>
      </c>
      <c r="M38" s="7">
        <v>3273253.84</v>
      </c>
      <c r="N38" s="32">
        <v>-211277.49430289076</v>
      </c>
      <c r="O38" s="7">
        <f t="shared" si="4"/>
        <v>3061976.3456971091</v>
      </c>
      <c r="P38" s="7">
        <v>1066829.0657736503</v>
      </c>
      <c r="Q38" s="7">
        <v>60340.59</v>
      </c>
      <c r="R38" s="7">
        <f t="shared" si="5"/>
        <v>1934806.6899234587</v>
      </c>
      <c r="S38" s="7">
        <v>0</v>
      </c>
      <c r="T38" s="14">
        <f t="shared" si="6"/>
        <v>13057.468425147586</v>
      </c>
      <c r="U38" s="1">
        <f t="shared" si="8"/>
        <v>7.9000000000000057</v>
      </c>
      <c r="V38" s="7">
        <f t="shared" si="8"/>
        <v>107683.14000000013</v>
      </c>
      <c r="W38" s="7">
        <f t="shared" si="8"/>
        <v>12045.896811132145</v>
      </c>
      <c r="X38" s="7">
        <f t="shared" si="7"/>
        <v>119729.03681113245</v>
      </c>
      <c r="Y38" s="7">
        <f t="shared" si="7"/>
        <v>14077.755773650249</v>
      </c>
      <c r="Z38" s="7">
        <f t="shared" si="7"/>
        <v>1757.489999999998</v>
      </c>
      <c r="AA38" s="7">
        <f t="shared" si="7"/>
        <v>103893.79103748221</v>
      </c>
      <c r="AB38" s="7">
        <f t="shared" si="7"/>
        <v>0</v>
      </c>
      <c r="AC38" s="14">
        <f t="shared" si="7"/>
        <v>73.146673664899936</v>
      </c>
    </row>
    <row r="39" spans="1:29" x14ac:dyDescent="0.25">
      <c r="A39" s="7" t="s">
        <v>63</v>
      </c>
      <c r="B39" s="7" t="s">
        <v>65</v>
      </c>
      <c r="C39" s="1">
        <v>293.10000000000002</v>
      </c>
      <c r="D39" s="7">
        <v>3629834.41</v>
      </c>
      <c r="E39" s="32">
        <v>-256076.07804291614</v>
      </c>
      <c r="F39" s="7">
        <f t="shared" si="1"/>
        <v>3373758.3319570841</v>
      </c>
      <c r="G39" s="7">
        <v>1854430.09</v>
      </c>
      <c r="H39" s="7">
        <v>130839.79</v>
      </c>
      <c r="I39" s="7">
        <f t="shared" si="2"/>
        <v>1388488.451957084</v>
      </c>
      <c r="J39" s="7">
        <v>0</v>
      </c>
      <c r="K39" s="14">
        <f t="shared" si="3"/>
        <v>11510.60502203031</v>
      </c>
      <c r="L39" s="1">
        <v>301.7</v>
      </c>
      <c r="M39" s="7">
        <v>3763637.27</v>
      </c>
      <c r="N39" s="32">
        <v>-242930.09058856627</v>
      </c>
      <c r="O39" s="7">
        <f t="shared" si="4"/>
        <v>3520707.1794114336</v>
      </c>
      <c r="P39" s="7">
        <v>1940190.114540993</v>
      </c>
      <c r="Q39" s="7">
        <v>134764.98000000001</v>
      </c>
      <c r="R39" s="7">
        <f t="shared" si="5"/>
        <v>1445752.0848704407</v>
      </c>
      <c r="S39" s="7">
        <v>0</v>
      </c>
      <c r="T39" s="14">
        <f t="shared" si="6"/>
        <v>11669.563073952382</v>
      </c>
      <c r="U39" s="1">
        <f t="shared" si="8"/>
        <v>8.5999999999999659</v>
      </c>
      <c r="V39" s="7">
        <f t="shared" si="8"/>
        <v>133802.85999999987</v>
      </c>
      <c r="W39" s="7">
        <f t="shared" si="8"/>
        <v>13145.987454349874</v>
      </c>
      <c r="X39" s="7">
        <f t="shared" si="7"/>
        <v>146948.84745434951</v>
      </c>
      <c r="Y39" s="7">
        <f t="shared" si="7"/>
        <v>85760.024540992919</v>
      </c>
      <c r="Z39" s="7">
        <f t="shared" si="7"/>
        <v>3925.1900000000169</v>
      </c>
      <c r="AA39" s="7">
        <f t="shared" si="7"/>
        <v>57263.632913356647</v>
      </c>
      <c r="AB39" s="7">
        <f t="shared" si="7"/>
        <v>0</v>
      </c>
      <c r="AC39" s="14">
        <f t="shared" si="7"/>
        <v>158.95805192207263</v>
      </c>
    </row>
    <row r="40" spans="1:29" x14ac:dyDescent="0.25">
      <c r="A40" s="7" t="s">
        <v>66</v>
      </c>
      <c r="B40" s="7" t="s">
        <v>66</v>
      </c>
      <c r="C40" s="1">
        <v>469.9</v>
      </c>
      <c r="D40" s="7">
        <v>4707360.33</v>
      </c>
      <c r="E40" s="32">
        <v>-332092.93733077135</v>
      </c>
      <c r="F40" s="7">
        <f t="shared" si="1"/>
        <v>4375267.3926692288</v>
      </c>
      <c r="G40" s="7">
        <v>807680.67</v>
      </c>
      <c r="H40" s="7">
        <v>71323.28</v>
      </c>
      <c r="I40" s="7">
        <f t="shared" si="2"/>
        <v>3496263.4426692291</v>
      </c>
      <c r="J40" s="7">
        <v>0</v>
      </c>
      <c r="K40" s="14">
        <f t="shared" si="3"/>
        <v>9311.0606356016797</v>
      </c>
      <c r="L40" s="1">
        <v>475.5</v>
      </c>
      <c r="M40" s="7">
        <v>4846867.21</v>
      </c>
      <c r="N40" s="32">
        <v>-312848.92935393093</v>
      </c>
      <c r="O40" s="7">
        <f t="shared" si="4"/>
        <v>4534018.280646069</v>
      </c>
      <c r="P40" s="7">
        <v>836467.20453789132</v>
      </c>
      <c r="Q40" s="7">
        <v>73462.98</v>
      </c>
      <c r="R40" s="7">
        <f t="shared" si="5"/>
        <v>3624088.0961081777</v>
      </c>
      <c r="S40" s="7">
        <v>0</v>
      </c>
      <c r="T40" s="14">
        <f t="shared" si="6"/>
        <v>9535.2645229149712</v>
      </c>
      <c r="U40" s="1">
        <f t="shared" si="8"/>
        <v>5.6000000000000227</v>
      </c>
      <c r="V40" s="7">
        <f t="shared" si="8"/>
        <v>139506.87999999989</v>
      </c>
      <c r="W40" s="7">
        <f t="shared" si="8"/>
        <v>19244.007976840425</v>
      </c>
      <c r="X40" s="7">
        <f t="shared" si="7"/>
        <v>158750.88797684014</v>
      </c>
      <c r="Y40" s="7">
        <f t="shared" si="7"/>
        <v>28786.534537891275</v>
      </c>
      <c r="Z40" s="7">
        <f t="shared" si="7"/>
        <v>2139.6999999999971</v>
      </c>
      <c r="AA40" s="7">
        <f t="shared" si="7"/>
        <v>127824.65343894856</v>
      </c>
      <c r="AB40" s="7">
        <f t="shared" si="7"/>
        <v>0</v>
      </c>
      <c r="AC40" s="14">
        <f t="shared" si="7"/>
        <v>224.20388731329149</v>
      </c>
    </row>
    <row r="41" spans="1:29" x14ac:dyDescent="0.25">
      <c r="A41" s="7" t="s">
        <v>67</v>
      </c>
      <c r="B41" s="7" t="s">
        <v>68</v>
      </c>
      <c r="C41" s="1">
        <v>366.3</v>
      </c>
      <c r="D41" s="7">
        <v>4147149.07</v>
      </c>
      <c r="E41" s="32">
        <v>-292571.38176309457</v>
      </c>
      <c r="F41" s="7">
        <f t="shared" si="1"/>
        <v>3854577.6882369053</v>
      </c>
      <c r="G41" s="7">
        <v>2512486.63</v>
      </c>
      <c r="H41" s="7">
        <v>337256.29</v>
      </c>
      <c r="I41" s="7">
        <f t="shared" si="2"/>
        <v>1004834.7682369053</v>
      </c>
      <c r="J41" s="7">
        <v>0</v>
      </c>
      <c r="K41" s="14">
        <f t="shared" si="3"/>
        <v>10523.007611894363</v>
      </c>
      <c r="L41" s="1">
        <v>363.1</v>
      </c>
      <c r="M41" s="7">
        <v>4196200.2300000004</v>
      </c>
      <c r="N41" s="32">
        <v>-270850.57057096862</v>
      </c>
      <c r="O41" s="7">
        <f t="shared" si="4"/>
        <v>3925349.6594290319</v>
      </c>
      <c r="P41" s="7">
        <v>2544695.3351556407</v>
      </c>
      <c r="Q41" s="7">
        <v>347373.98</v>
      </c>
      <c r="R41" s="7">
        <f t="shared" si="5"/>
        <v>1033280.3442733912</v>
      </c>
      <c r="S41" s="7">
        <v>0</v>
      </c>
      <c r="T41" s="14">
        <f t="shared" si="6"/>
        <v>10810.657282922148</v>
      </c>
      <c r="U41" s="1">
        <f t="shared" si="8"/>
        <v>-3.1999999999999886</v>
      </c>
      <c r="V41" s="7">
        <f t="shared" si="8"/>
        <v>49051.160000000615</v>
      </c>
      <c r="W41" s="7">
        <f t="shared" si="8"/>
        <v>21720.811192125955</v>
      </c>
      <c r="X41" s="7">
        <f t="shared" si="7"/>
        <v>70771.971192126628</v>
      </c>
      <c r="Y41" s="7">
        <f t="shared" si="7"/>
        <v>32208.705155640841</v>
      </c>
      <c r="Z41" s="7">
        <f t="shared" si="7"/>
        <v>10117.690000000002</v>
      </c>
      <c r="AA41" s="7">
        <f t="shared" si="7"/>
        <v>28445.576036485843</v>
      </c>
      <c r="AB41" s="7">
        <f t="shared" si="7"/>
        <v>0</v>
      </c>
      <c r="AC41" s="14">
        <f t="shared" si="7"/>
        <v>287.64967102778428</v>
      </c>
    </row>
    <row r="42" spans="1:29" x14ac:dyDescent="0.25">
      <c r="A42" s="7" t="s">
        <v>69</v>
      </c>
      <c r="B42" s="7" t="s">
        <v>69</v>
      </c>
      <c r="C42" s="1">
        <v>4802.3</v>
      </c>
      <c r="D42" s="7">
        <v>42363729.590000004</v>
      </c>
      <c r="E42" s="32">
        <v>-2988659.1230694284</v>
      </c>
      <c r="F42" s="7">
        <f t="shared" si="1"/>
        <v>39375070.466930576</v>
      </c>
      <c r="G42" s="7">
        <v>7215844.0599999996</v>
      </c>
      <c r="H42" s="7">
        <v>1356915.94</v>
      </c>
      <c r="I42" s="7">
        <f t="shared" si="2"/>
        <v>30802310.466930576</v>
      </c>
      <c r="J42" s="7">
        <v>0</v>
      </c>
      <c r="K42" s="14">
        <f t="shared" si="3"/>
        <v>8199.2108920580922</v>
      </c>
      <c r="L42" s="1">
        <v>4851.6000000000004</v>
      </c>
      <c r="M42" s="7">
        <v>43522480.559999995</v>
      </c>
      <c r="N42" s="32">
        <v>-2809229.3137164921</v>
      </c>
      <c r="O42" s="7">
        <f t="shared" si="4"/>
        <v>40713251.246283501</v>
      </c>
      <c r="P42" s="7">
        <v>7218425.063237614</v>
      </c>
      <c r="Q42" s="7">
        <v>1397623.42</v>
      </c>
      <c r="R42" s="7">
        <f t="shared" si="5"/>
        <v>32097202.763045885</v>
      </c>
      <c r="S42" s="7">
        <v>0</v>
      </c>
      <c r="T42" s="14">
        <f t="shared" si="6"/>
        <v>8391.7163917642629</v>
      </c>
      <c r="U42" s="1">
        <f t="shared" si="8"/>
        <v>49.300000000000182</v>
      </c>
      <c r="V42" s="7">
        <f t="shared" si="8"/>
        <v>1158750.9699999914</v>
      </c>
      <c r="W42" s="7">
        <f t="shared" si="8"/>
        <v>179429.80935293622</v>
      </c>
      <c r="X42" s="7">
        <f t="shared" si="7"/>
        <v>1338180.7793529257</v>
      </c>
      <c r="Y42" s="7">
        <f t="shared" si="7"/>
        <v>2581.0032376144081</v>
      </c>
      <c r="Z42" s="7">
        <f t="shared" si="7"/>
        <v>40707.479999999981</v>
      </c>
      <c r="AA42" s="7">
        <f t="shared" si="7"/>
        <v>1294892.296115309</v>
      </c>
      <c r="AB42" s="7">
        <f t="shared" si="7"/>
        <v>0</v>
      </c>
      <c r="AC42" s="14">
        <f t="shared" si="7"/>
        <v>192.50549970617067</v>
      </c>
    </row>
    <row r="43" spans="1:29" x14ac:dyDescent="0.25">
      <c r="A43" s="7" t="s">
        <v>70</v>
      </c>
      <c r="B43" s="7" t="s">
        <v>70</v>
      </c>
      <c r="C43" s="1">
        <v>90124.2</v>
      </c>
      <c r="D43" s="7">
        <v>850505571.74000001</v>
      </c>
      <c r="E43" s="32">
        <v>-60001120.316898219</v>
      </c>
      <c r="F43" s="7">
        <f t="shared" si="1"/>
        <v>790504451.42310178</v>
      </c>
      <c r="G43" s="7">
        <v>536164838.94</v>
      </c>
      <c r="H43" s="7">
        <v>28817977.68</v>
      </c>
      <c r="I43" s="7">
        <f t="shared" si="2"/>
        <v>225521634.80310178</v>
      </c>
      <c r="J43" s="7">
        <v>0</v>
      </c>
      <c r="K43" s="14">
        <f t="shared" si="3"/>
        <v>8771.278429357506</v>
      </c>
      <c r="L43" s="1">
        <v>90005.9</v>
      </c>
      <c r="M43" s="7">
        <v>863926071.25999999</v>
      </c>
      <c r="N43" s="32">
        <v>-55763513.775868192</v>
      </c>
      <c r="O43" s="7">
        <f t="shared" si="4"/>
        <v>808162557.48413181</v>
      </c>
      <c r="P43" s="7">
        <v>549000405.8269887</v>
      </c>
      <c r="Q43" s="7">
        <v>29682517.010000002</v>
      </c>
      <c r="R43" s="7">
        <f t="shared" si="5"/>
        <v>229479634.64714313</v>
      </c>
      <c r="S43" s="7">
        <v>0</v>
      </c>
      <c r="T43" s="14">
        <f t="shared" si="6"/>
        <v>8978.9953490174739</v>
      </c>
      <c r="U43" s="1">
        <f t="shared" si="8"/>
        <v>-118.30000000000291</v>
      </c>
      <c r="V43" s="7">
        <f t="shared" si="8"/>
        <v>13420499.519999981</v>
      </c>
      <c r="W43" s="7">
        <f t="shared" si="8"/>
        <v>4237606.541030027</v>
      </c>
      <c r="X43" s="7">
        <f t="shared" si="7"/>
        <v>17658106.06103003</v>
      </c>
      <c r="Y43" s="7">
        <f t="shared" si="7"/>
        <v>12835566.886988699</v>
      </c>
      <c r="Z43" s="7">
        <f t="shared" si="7"/>
        <v>864539.33000000194</v>
      </c>
      <c r="AA43" s="7">
        <f t="shared" si="7"/>
        <v>3957999.8440413475</v>
      </c>
      <c r="AB43" s="7">
        <f t="shared" si="7"/>
        <v>0</v>
      </c>
      <c r="AC43" s="14">
        <f t="shared" si="7"/>
        <v>207.71691965996797</v>
      </c>
    </row>
    <row r="44" spans="1:29" x14ac:dyDescent="0.25">
      <c r="A44" s="7" t="s">
        <v>71</v>
      </c>
      <c r="B44" s="7" t="s">
        <v>71</v>
      </c>
      <c r="C44" s="1">
        <v>239.3</v>
      </c>
      <c r="D44" s="7">
        <v>3320695</v>
      </c>
      <c r="E44" s="32">
        <v>-234267.03698495199</v>
      </c>
      <c r="F44" s="7">
        <f t="shared" si="1"/>
        <v>3086427.9630150478</v>
      </c>
      <c r="G44" s="7">
        <v>2010150.28</v>
      </c>
      <c r="H44" s="7">
        <v>92803.01</v>
      </c>
      <c r="I44" s="7">
        <f t="shared" si="2"/>
        <v>983474.6730150478</v>
      </c>
      <c r="J44" s="7">
        <v>0</v>
      </c>
      <c r="K44" s="14">
        <f t="shared" si="3"/>
        <v>12897.734906038644</v>
      </c>
      <c r="L44" s="1">
        <v>229.6</v>
      </c>
      <c r="M44" s="7">
        <v>3313429.65</v>
      </c>
      <c r="N44" s="32">
        <v>-213870.70732067156</v>
      </c>
      <c r="O44" s="7">
        <f t="shared" si="4"/>
        <v>3099558.9426793284</v>
      </c>
      <c r="P44" s="7">
        <v>1928930.3496376083</v>
      </c>
      <c r="Q44" s="7">
        <v>95587.1</v>
      </c>
      <c r="R44" s="7">
        <f t="shared" si="5"/>
        <v>1075041.49304172</v>
      </c>
      <c r="S44" s="7">
        <v>0</v>
      </c>
      <c r="T44" s="14">
        <f t="shared" si="6"/>
        <v>13499.821178916936</v>
      </c>
      <c r="U44" s="1">
        <f t="shared" si="8"/>
        <v>-9.7000000000000171</v>
      </c>
      <c r="V44" s="7">
        <f t="shared" si="8"/>
        <v>-7265.3500000000931</v>
      </c>
      <c r="W44" s="7">
        <f t="shared" si="8"/>
        <v>20396.329664280434</v>
      </c>
      <c r="X44" s="7">
        <f t="shared" si="7"/>
        <v>13130.979664280545</v>
      </c>
      <c r="Y44" s="7">
        <f t="shared" si="7"/>
        <v>-81219.930362391751</v>
      </c>
      <c r="Z44" s="7">
        <f t="shared" si="7"/>
        <v>2784.0900000000111</v>
      </c>
      <c r="AA44" s="7">
        <f t="shared" si="7"/>
        <v>91566.820026672212</v>
      </c>
      <c r="AB44" s="7">
        <f t="shared" si="7"/>
        <v>0</v>
      </c>
      <c r="AC44" s="14">
        <f t="shared" si="7"/>
        <v>602.08627287829222</v>
      </c>
    </row>
    <row r="45" spans="1:29" x14ac:dyDescent="0.25">
      <c r="A45" s="7" t="s">
        <v>72</v>
      </c>
      <c r="B45" s="7" t="s">
        <v>72</v>
      </c>
      <c r="C45" s="1">
        <v>66078.2</v>
      </c>
      <c r="D45" s="7">
        <v>583233772.93999994</v>
      </c>
      <c r="E45" s="32">
        <v>-41145738.424097382</v>
      </c>
      <c r="F45" s="7">
        <f t="shared" si="1"/>
        <v>542088034.51590252</v>
      </c>
      <c r="G45" s="7">
        <v>184633083.69999999</v>
      </c>
      <c r="H45" s="7">
        <v>17897627.93</v>
      </c>
      <c r="I45" s="7">
        <f t="shared" si="2"/>
        <v>339557322.88590252</v>
      </c>
      <c r="J45" s="7">
        <v>0</v>
      </c>
      <c r="K45" s="14">
        <f t="shared" si="3"/>
        <v>8203.7348855734963</v>
      </c>
      <c r="L45" s="1">
        <v>66277.3</v>
      </c>
      <c r="M45" s="7">
        <v>594940063.76999998</v>
      </c>
      <c r="N45" s="32">
        <v>-38401374.313740253</v>
      </c>
      <c r="O45" s="7">
        <f t="shared" si="4"/>
        <v>556538689.45625973</v>
      </c>
      <c r="P45" s="7">
        <v>188216061.8733784</v>
      </c>
      <c r="Q45" s="7">
        <v>18434556.77</v>
      </c>
      <c r="R45" s="7">
        <f t="shared" si="5"/>
        <v>349888070.81288135</v>
      </c>
      <c r="S45" s="7">
        <v>0</v>
      </c>
      <c r="T45" s="14">
        <f t="shared" si="6"/>
        <v>8397.1237430652691</v>
      </c>
      <c r="U45" s="1">
        <f t="shared" si="8"/>
        <v>199.10000000000582</v>
      </c>
      <c r="V45" s="7">
        <f t="shared" si="8"/>
        <v>11706290.830000043</v>
      </c>
      <c r="W45" s="7">
        <f t="shared" si="8"/>
        <v>2744364.1103571281</v>
      </c>
      <c r="X45" s="7">
        <f t="shared" si="7"/>
        <v>14450654.940357208</v>
      </c>
      <c r="Y45" s="7">
        <f t="shared" si="7"/>
        <v>3582978.173378408</v>
      </c>
      <c r="Z45" s="7">
        <f t="shared" si="7"/>
        <v>536928.83999999985</v>
      </c>
      <c r="AA45" s="7">
        <f t="shared" si="7"/>
        <v>10330747.926978827</v>
      </c>
      <c r="AB45" s="7">
        <f t="shared" si="7"/>
        <v>0</v>
      </c>
      <c r="AC45" s="14">
        <f t="shared" si="7"/>
        <v>193.3888574917728</v>
      </c>
    </row>
    <row r="46" spans="1:29" x14ac:dyDescent="0.25">
      <c r="A46" s="7" t="s">
        <v>73</v>
      </c>
      <c r="B46" s="7" t="s">
        <v>73</v>
      </c>
      <c r="C46" s="1">
        <v>7210.9</v>
      </c>
      <c r="D46" s="7">
        <v>68378719.450000003</v>
      </c>
      <c r="E46" s="32">
        <v>-4823954.0211843625</v>
      </c>
      <c r="F46" s="7">
        <f t="shared" si="1"/>
        <v>63554765.428815641</v>
      </c>
      <c r="G46" s="7">
        <v>37650225.600000001</v>
      </c>
      <c r="H46" s="7">
        <v>1978859.98</v>
      </c>
      <c r="I46" s="7">
        <f t="shared" si="2"/>
        <v>23925679.848815639</v>
      </c>
      <c r="J46" s="7">
        <v>0</v>
      </c>
      <c r="K46" s="14">
        <f t="shared" si="3"/>
        <v>8813.7077797245347</v>
      </c>
      <c r="L46" s="1">
        <v>7310.2</v>
      </c>
      <c r="M46" s="7">
        <v>70501706.810000002</v>
      </c>
      <c r="N46" s="32">
        <v>-4550647.3640595656</v>
      </c>
      <c r="O46" s="7">
        <f t="shared" si="4"/>
        <v>65951059.445940435</v>
      </c>
      <c r="P46" s="7">
        <v>38396200.400571674</v>
      </c>
      <c r="Q46" s="7">
        <v>2038225.78</v>
      </c>
      <c r="R46" s="7">
        <f t="shared" si="5"/>
        <v>25516633.26536876</v>
      </c>
      <c r="S46" s="7">
        <v>0</v>
      </c>
      <c r="T46" s="14">
        <f t="shared" si="6"/>
        <v>9021.7859218544545</v>
      </c>
      <c r="U46" s="1">
        <f t="shared" si="8"/>
        <v>99.300000000000182</v>
      </c>
      <c r="V46" s="7">
        <f t="shared" si="8"/>
        <v>2122987.3599999994</v>
      </c>
      <c r="W46" s="7">
        <f t="shared" si="8"/>
        <v>273306.65712479688</v>
      </c>
      <c r="X46" s="7">
        <f t="shared" si="7"/>
        <v>2396294.0171247944</v>
      </c>
      <c r="Y46" s="7">
        <f t="shared" si="7"/>
        <v>745974.80057167262</v>
      </c>
      <c r="Z46" s="7">
        <f t="shared" si="7"/>
        <v>59365.800000000047</v>
      </c>
      <c r="AA46" s="7">
        <f t="shared" si="7"/>
        <v>1590953.4165531211</v>
      </c>
      <c r="AB46" s="7">
        <f t="shared" si="7"/>
        <v>0</v>
      </c>
      <c r="AC46" s="14">
        <f t="shared" si="7"/>
        <v>208.0781421299198</v>
      </c>
    </row>
    <row r="47" spans="1:29" x14ac:dyDescent="0.25">
      <c r="A47" s="7" t="s">
        <v>74</v>
      </c>
      <c r="B47" s="7" t="s">
        <v>75</v>
      </c>
      <c r="C47" s="1">
        <v>2306.6</v>
      </c>
      <c r="D47" s="7">
        <v>20862747.48</v>
      </c>
      <c r="E47" s="32">
        <v>-1471816.6033028851</v>
      </c>
      <c r="F47" s="7">
        <f t="shared" si="1"/>
        <v>19390930.876697116</v>
      </c>
      <c r="G47" s="7">
        <v>6391412.6299999999</v>
      </c>
      <c r="H47" s="7">
        <v>952993.3</v>
      </c>
      <c r="I47" s="7">
        <f t="shared" si="2"/>
        <v>12046524.946697116</v>
      </c>
      <c r="J47" s="7">
        <v>0</v>
      </c>
      <c r="K47" s="14">
        <f t="shared" si="3"/>
        <v>8406.715892091006</v>
      </c>
      <c r="L47" s="1">
        <v>2281.1</v>
      </c>
      <c r="M47" s="7">
        <v>20998759.280000001</v>
      </c>
      <c r="N47" s="32">
        <v>-1355399.0802460879</v>
      </c>
      <c r="O47" s="7">
        <f t="shared" si="4"/>
        <v>19643360.199753914</v>
      </c>
      <c r="P47" s="7">
        <v>6558043.6990423603</v>
      </c>
      <c r="Q47" s="7">
        <v>981583.1</v>
      </c>
      <c r="R47" s="7">
        <f t="shared" si="5"/>
        <v>12103733.400711553</v>
      </c>
      <c r="S47" s="7">
        <v>0</v>
      </c>
      <c r="T47" s="14">
        <f t="shared" si="6"/>
        <v>8611.3542588022956</v>
      </c>
      <c r="U47" s="1">
        <f t="shared" si="8"/>
        <v>-25.5</v>
      </c>
      <c r="V47" s="7">
        <f t="shared" si="8"/>
        <v>136011.80000000075</v>
      </c>
      <c r="W47" s="7">
        <f t="shared" si="8"/>
        <v>116417.52305679722</v>
      </c>
      <c r="X47" s="7">
        <f t="shared" si="7"/>
        <v>252429.32305679843</v>
      </c>
      <c r="Y47" s="7">
        <f t="shared" si="7"/>
        <v>166631.06904236041</v>
      </c>
      <c r="Z47" s="7">
        <f t="shared" si="7"/>
        <v>28589.79999999993</v>
      </c>
      <c r="AA47" s="7">
        <f t="shared" si="7"/>
        <v>57208.454014437273</v>
      </c>
      <c r="AB47" s="7">
        <f t="shared" si="7"/>
        <v>0</v>
      </c>
      <c r="AC47" s="14">
        <f t="shared" si="7"/>
        <v>204.63836671128956</v>
      </c>
    </row>
    <row r="48" spans="1:29" x14ac:dyDescent="0.25">
      <c r="A48" s="7" t="s">
        <v>74</v>
      </c>
      <c r="B48" s="7" t="s">
        <v>76</v>
      </c>
      <c r="C48" s="1">
        <v>253</v>
      </c>
      <c r="D48" s="7">
        <v>3471359.63</v>
      </c>
      <c r="E48" s="32">
        <v>-244896.06387496571</v>
      </c>
      <c r="F48" s="7">
        <f t="shared" si="1"/>
        <v>3226463.5661250344</v>
      </c>
      <c r="G48" s="7">
        <v>865272.75</v>
      </c>
      <c r="H48" s="7">
        <v>132358.49</v>
      </c>
      <c r="I48" s="7">
        <f t="shared" si="2"/>
        <v>2228832.3261250341</v>
      </c>
      <c r="J48" s="7">
        <v>0</v>
      </c>
      <c r="K48" s="14">
        <f t="shared" si="3"/>
        <v>12752.82041946654</v>
      </c>
      <c r="L48" s="1">
        <v>247.7</v>
      </c>
      <c r="M48" s="7">
        <v>3501204.91</v>
      </c>
      <c r="N48" s="32">
        <v>-225990.96696569619</v>
      </c>
      <c r="O48" s="7">
        <f t="shared" si="4"/>
        <v>3275213.9430343038</v>
      </c>
      <c r="P48" s="7">
        <v>889405.85418230353</v>
      </c>
      <c r="Q48" s="7">
        <v>136329.24</v>
      </c>
      <c r="R48" s="7">
        <f t="shared" si="5"/>
        <v>2249478.8488520002</v>
      </c>
      <c r="S48" s="7">
        <v>0</v>
      </c>
      <c r="T48" s="14">
        <f t="shared" si="6"/>
        <v>13222.502797877691</v>
      </c>
      <c r="U48" s="1">
        <f t="shared" si="8"/>
        <v>-5.3000000000000114</v>
      </c>
      <c r="V48" s="7">
        <f t="shared" si="8"/>
        <v>29845.280000000261</v>
      </c>
      <c r="W48" s="7">
        <f t="shared" si="8"/>
        <v>18905.096909269516</v>
      </c>
      <c r="X48" s="7">
        <f t="shared" si="7"/>
        <v>48750.376909269486</v>
      </c>
      <c r="Y48" s="7">
        <f t="shared" si="7"/>
        <v>24133.104182303534</v>
      </c>
      <c r="Z48" s="7">
        <f t="shared" si="7"/>
        <v>3970.75</v>
      </c>
      <c r="AA48" s="7">
        <f t="shared" si="7"/>
        <v>20646.522726966068</v>
      </c>
      <c r="AB48" s="7">
        <f t="shared" si="7"/>
        <v>0</v>
      </c>
      <c r="AC48" s="14">
        <f t="shared" si="7"/>
        <v>469.68237841115115</v>
      </c>
    </row>
    <row r="49" spans="1:29" x14ac:dyDescent="0.25">
      <c r="A49" s="7" t="s">
        <v>74</v>
      </c>
      <c r="B49" s="7" t="s">
        <v>77</v>
      </c>
      <c r="C49" s="1">
        <v>301.8</v>
      </c>
      <c r="D49" s="7">
        <v>3815072.95</v>
      </c>
      <c r="E49" s="32">
        <v>-269144.21103953838</v>
      </c>
      <c r="F49" s="7">
        <f t="shared" si="1"/>
        <v>3545928.7389604617</v>
      </c>
      <c r="G49" s="7">
        <v>538548.65</v>
      </c>
      <c r="H49" s="7">
        <v>81576.91</v>
      </c>
      <c r="I49" s="7">
        <f t="shared" si="2"/>
        <v>2925803.1789604616</v>
      </c>
      <c r="J49" s="7">
        <v>0</v>
      </c>
      <c r="K49" s="14">
        <f t="shared" si="3"/>
        <v>11749.266862029363</v>
      </c>
      <c r="L49" s="1">
        <v>301.7</v>
      </c>
      <c r="M49" s="7">
        <v>3879212.37</v>
      </c>
      <c r="N49" s="32">
        <v>-250390.07344519862</v>
      </c>
      <c r="O49" s="7">
        <f t="shared" si="4"/>
        <v>3628822.2965548015</v>
      </c>
      <c r="P49" s="7">
        <v>550957.72143142449</v>
      </c>
      <c r="Q49" s="7">
        <v>84024.22</v>
      </c>
      <c r="R49" s="7">
        <f t="shared" si="5"/>
        <v>2993840.3551233769</v>
      </c>
      <c r="S49" s="7">
        <v>0</v>
      </c>
      <c r="T49" s="14">
        <f t="shared" si="6"/>
        <v>12027.916130443493</v>
      </c>
      <c r="U49" s="1">
        <f t="shared" si="8"/>
        <v>-0.10000000000002274</v>
      </c>
      <c r="V49" s="7">
        <f t="shared" si="8"/>
        <v>64139.419999999925</v>
      </c>
      <c r="W49" s="7">
        <f t="shared" si="8"/>
        <v>18754.137594339758</v>
      </c>
      <c r="X49" s="7">
        <f t="shared" si="7"/>
        <v>82893.557594339829</v>
      </c>
      <c r="Y49" s="7">
        <f t="shared" si="7"/>
        <v>12409.071431424469</v>
      </c>
      <c r="Z49" s="7">
        <f t="shared" si="7"/>
        <v>2447.3099999999977</v>
      </c>
      <c r="AA49" s="7">
        <f t="shared" si="7"/>
        <v>68037.176162915304</v>
      </c>
      <c r="AB49" s="7">
        <f t="shared" si="7"/>
        <v>0</v>
      </c>
      <c r="AC49" s="14">
        <f t="shared" si="7"/>
        <v>278.64926841413035</v>
      </c>
    </row>
    <row r="50" spans="1:29" x14ac:dyDescent="0.25">
      <c r="A50" s="7" t="s">
        <v>74</v>
      </c>
      <c r="B50" s="7" t="s">
        <v>74</v>
      </c>
      <c r="C50" s="1">
        <v>229.3</v>
      </c>
      <c r="D50" s="7">
        <v>3275891.31</v>
      </c>
      <c r="E50" s="32">
        <v>-231106.2445296701</v>
      </c>
      <c r="F50" s="7">
        <f t="shared" si="1"/>
        <v>3044785.06547033</v>
      </c>
      <c r="G50" s="7">
        <v>516921.17</v>
      </c>
      <c r="H50" s="7">
        <v>86156.03</v>
      </c>
      <c r="I50" s="7">
        <f t="shared" si="2"/>
        <v>2441707.8654703302</v>
      </c>
      <c r="J50" s="7">
        <v>0</v>
      </c>
      <c r="K50" s="14">
        <f t="shared" si="3"/>
        <v>13278.609094942563</v>
      </c>
      <c r="L50" s="1">
        <v>232</v>
      </c>
      <c r="M50" s="7">
        <v>3350616.3</v>
      </c>
      <c r="N50" s="32">
        <v>-216270.98014323963</v>
      </c>
      <c r="O50" s="7">
        <f t="shared" si="4"/>
        <v>3134345.3198567601</v>
      </c>
      <c r="P50" s="7">
        <v>531602.13870996505</v>
      </c>
      <c r="Q50" s="7">
        <v>88740.71</v>
      </c>
      <c r="R50" s="7">
        <f t="shared" si="5"/>
        <v>2514002.471146795</v>
      </c>
      <c r="S50" s="7">
        <v>0</v>
      </c>
      <c r="T50" s="14">
        <f t="shared" si="6"/>
        <v>13510.109137313621</v>
      </c>
      <c r="U50" s="1">
        <f t="shared" si="8"/>
        <v>2.6999999999999886</v>
      </c>
      <c r="V50" s="7">
        <f t="shared" si="8"/>
        <v>74724.989999999758</v>
      </c>
      <c r="W50" s="7">
        <f t="shared" si="8"/>
        <v>14835.26438643047</v>
      </c>
      <c r="X50" s="7">
        <f t="shared" si="7"/>
        <v>89560.254386430141</v>
      </c>
      <c r="Y50" s="7">
        <f t="shared" si="7"/>
        <v>14680.968709965062</v>
      </c>
      <c r="Z50" s="7">
        <f t="shared" si="7"/>
        <v>2584.6800000000076</v>
      </c>
      <c r="AA50" s="7">
        <f t="shared" si="7"/>
        <v>72294.605676464736</v>
      </c>
      <c r="AB50" s="7">
        <f t="shared" si="7"/>
        <v>0</v>
      </c>
      <c r="AC50" s="14">
        <f t="shared" si="7"/>
        <v>231.50004237105713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1006271.23</v>
      </c>
      <c r="E51" s="32">
        <v>-70990.01246886664</v>
      </c>
      <c r="F51" s="7">
        <f t="shared" si="1"/>
        <v>935281.21753113333</v>
      </c>
      <c r="G51" s="7">
        <v>324559.57</v>
      </c>
      <c r="H51" s="7">
        <v>53999.42</v>
      </c>
      <c r="I51" s="7">
        <f t="shared" si="2"/>
        <v>556722.22753113334</v>
      </c>
      <c r="J51" s="7">
        <v>0</v>
      </c>
      <c r="K51" s="14">
        <f t="shared" si="3"/>
        <v>18705.624350622667</v>
      </c>
      <c r="L51" s="1">
        <v>50</v>
      </c>
      <c r="M51" s="7">
        <v>1024764.59</v>
      </c>
      <c r="N51" s="32">
        <v>-66145.097633347366</v>
      </c>
      <c r="O51" s="7">
        <f t="shared" si="4"/>
        <v>958619.49236665259</v>
      </c>
      <c r="P51" s="7">
        <v>329335.49644844129</v>
      </c>
      <c r="Q51" s="7">
        <v>55619.4</v>
      </c>
      <c r="R51" s="7">
        <f t="shared" si="5"/>
        <v>573664.59591821127</v>
      </c>
      <c r="S51" s="7">
        <v>0</v>
      </c>
      <c r="T51" s="14">
        <f t="shared" si="6"/>
        <v>19172.389847333052</v>
      </c>
      <c r="U51" s="1">
        <f t="shared" si="8"/>
        <v>0</v>
      </c>
      <c r="V51" s="7">
        <f t="shared" si="8"/>
        <v>18493.359999999986</v>
      </c>
      <c r="W51" s="7">
        <f t="shared" si="8"/>
        <v>4844.9148355192738</v>
      </c>
      <c r="X51" s="7">
        <f t="shared" si="7"/>
        <v>23338.27483551926</v>
      </c>
      <c r="Y51" s="7">
        <f t="shared" si="7"/>
        <v>4775.9264484412852</v>
      </c>
      <c r="Z51" s="7">
        <f t="shared" si="7"/>
        <v>1619.9800000000032</v>
      </c>
      <c r="AA51" s="7">
        <f t="shared" si="7"/>
        <v>16942.368387077935</v>
      </c>
      <c r="AB51" s="7">
        <f t="shared" si="7"/>
        <v>0</v>
      </c>
      <c r="AC51" s="14">
        <f t="shared" si="7"/>
        <v>466.76549671038447</v>
      </c>
    </row>
    <row r="52" spans="1:29" x14ac:dyDescent="0.25">
      <c r="A52" s="7" t="s">
        <v>79</v>
      </c>
      <c r="B52" s="7" t="s">
        <v>80</v>
      </c>
      <c r="C52" s="1">
        <v>446.4</v>
      </c>
      <c r="D52" s="7">
        <v>4774747.1100000003</v>
      </c>
      <c r="E52" s="32">
        <v>-336846.91241205914</v>
      </c>
      <c r="F52" s="7">
        <f t="shared" si="1"/>
        <v>4437900.1975879408</v>
      </c>
      <c r="G52" s="7">
        <v>1162809.22</v>
      </c>
      <c r="H52" s="7">
        <v>125901.97</v>
      </c>
      <c r="I52" s="7">
        <f t="shared" si="2"/>
        <v>3149189.0075879409</v>
      </c>
      <c r="J52" s="7">
        <v>0</v>
      </c>
      <c r="K52" s="14">
        <f t="shared" si="3"/>
        <v>9941.5327006898315</v>
      </c>
      <c r="L52" s="1">
        <v>447.4</v>
      </c>
      <c r="M52" s="7">
        <v>4863063.46</v>
      </c>
      <c r="N52" s="32">
        <v>-313894.34265958006</v>
      </c>
      <c r="O52" s="7">
        <f t="shared" si="4"/>
        <v>4549169.1173404194</v>
      </c>
      <c r="P52" s="7">
        <v>1181362.0454936288</v>
      </c>
      <c r="Q52" s="7">
        <v>129679.03</v>
      </c>
      <c r="R52" s="7">
        <f t="shared" si="5"/>
        <v>3238128.0418467908</v>
      </c>
      <c r="S52" s="7">
        <v>0</v>
      </c>
      <c r="T52" s="14">
        <f t="shared" si="6"/>
        <v>10168.013226062627</v>
      </c>
      <c r="U52" s="1">
        <f t="shared" si="8"/>
        <v>1</v>
      </c>
      <c r="V52" s="7">
        <f t="shared" si="8"/>
        <v>88316.349999999627</v>
      </c>
      <c r="W52" s="7">
        <f t="shared" si="8"/>
        <v>22952.569752479088</v>
      </c>
      <c r="X52" s="7">
        <f t="shared" si="7"/>
        <v>111268.9197524786</v>
      </c>
      <c r="Y52" s="7">
        <f t="shared" si="7"/>
        <v>18552.825493628858</v>
      </c>
      <c r="Z52" s="7">
        <f t="shared" si="7"/>
        <v>3777.0599999999977</v>
      </c>
      <c r="AA52" s="7">
        <f t="shared" si="7"/>
        <v>88939.034258849919</v>
      </c>
      <c r="AB52" s="7">
        <f t="shared" si="7"/>
        <v>0</v>
      </c>
      <c r="AC52" s="14">
        <f t="shared" si="7"/>
        <v>226.48052537279546</v>
      </c>
    </row>
    <row r="53" spans="1:29" x14ac:dyDescent="0.25">
      <c r="A53" s="7" t="s">
        <v>79</v>
      </c>
      <c r="B53" s="7" t="s">
        <v>81</v>
      </c>
      <c r="C53" s="1">
        <v>11866.4</v>
      </c>
      <c r="D53" s="7">
        <v>110093526.02</v>
      </c>
      <c r="E53" s="32">
        <v>-7766833.1876101578</v>
      </c>
      <c r="F53" s="7">
        <f t="shared" si="1"/>
        <v>102326692.83238983</v>
      </c>
      <c r="G53" s="7">
        <v>11292886.82</v>
      </c>
      <c r="H53" s="7">
        <v>1432504.14</v>
      </c>
      <c r="I53" s="7">
        <f t="shared" si="2"/>
        <v>89601301.872389838</v>
      </c>
      <c r="J53" s="7">
        <v>0</v>
      </c>
      <c r="K53" s="14">
        <f t="shared" si="3"/>
        <v>8623.2296932843856</v>
      </c>
      <c r="L53" s="1">
        <v>11811.6</v>
      </c>
      <c r="M53" s="7">
        <v>111450415.47</v>
      </c>
      <c r="N53" s="32">
        <v>-7193748.3832655437</v>
      </c>
      <c r="O53" s="7">
        <f t="shared" si="4"/>
        <v>104256667.08673446</v>
      </c>
      <c r="P53" s="7">
        <v>11444000.980961986</v>
      </c>
      <c r="Q53" s="7">
        <v>1475479.26</v>
      </c>
      <c r="R53" s="7">
        <f t="shared" si="5"/>
        <v>91337186.84577246</v>
      </c>
      <c r="S53" s="7">
        <v>0</v>
      </c>
      <c r="T53" s="14">
        <f t="shared" si="6"/>
        <v>8826.633740283658</v>
      </c>
      <c r="U53" s="1">
        <f t="shared" si="8"/>
        <v>-54.799999999999272</v>
      </c>
      <c r="V53" s="7">
        <f t="shared" si="8"/>
        <v>1356889.450000003</v>
      </c>
      <c r="W53" s="7">
        <f t="shared" si="8"/>
        <v>573084.80434461404</v>
      </c>
      <c r="X53" s="7">
        <f t="shared" si="7"/>
        <v>1929974.2543446273</v>
      </c>
      <c r="Y53" s="7">
        <f t="shared" si="7"/>
        <v>151114.16096198559</v>
      </c>
      <c r="Z53" s="7">
        <f t="shared" si="7"/>
        <v>42975.120000000112</v>
      </c>
      <c r="AA53" s="7">
        <f t="shared" si="7"/>
        <v>1735884.973382622</v>
      </c>
      <c r="AB53" s="7">
        <f t="shared" si="7"/>
        <v>0</v>
      </c>
      <c r="AC53" s="14">
        <f t="shared" si="7"/>
        <v>203.4040469992724</v>
      </c>
    </row>
    <row r="54" spans="1:29" x14ac:dyDescent="0.25">
      <c r="A54" s="7" t="s">
        <v>79</v>
      </c>
      <c r="B54" s="7" t="s">
        <v>82</v>
      </c>
      <c r="C54" s="1">
        <v>9317.6</v>
      </c>
      <c r="D54" s="7">
        <v>80722451.328000009</v>
      </c>
      <c r="E54" s="32">
        <v>-5694774.5850710664</v>
      </c>
      <c r="F54" s="7">
        <f t="shared" si="1"/>
        <v>75027676.742928937</v>
      </c>
      <c r="G54" s="7">
        <v>9631159.7799999993</v>
      </c>
      <c r="H54" s="7">
        <v>785343.97</v>
      </c>
      <c r="I54" s="7">
        <f t="shared" si="2"/>
        <v>64611172.992928937</v>
      </c>
      <c r="J54" s="7">
        <v>0</v>
      </c>
      <c r="K54" s="14">
        <f t="shared" si="3"/>
        <v>8052.2534497004526</v>
      </c>
      <c r="L54" s="1">
        <v>9313.1</v>
      </c>
      <c r="M54" s="7">
        <v>82038585.869000003</v>
      </c>
      <c r="N54" s="32">
        <v>-5295313.9920718353</v>
      </c>
      <c r="O54" s="7">
        <f t="shared" si="4"/>
        <v>76743271.876928166</v>
      </c>
      <c r="P54" s="7">
        <v>9998854.5820091832</v>
      </c>
      <c r="Q54" s="7">
        <v>808904.29</v>
      </c>
      <c r="R54" s="7">
        <f t="shared" si="5"/>
        <v>65935513.004918985</v>
      </c>
      <c r="S54" s="7">
        <v>0</v>
      </c>
      <c r="T54" s="14">
        <f t="shared" si="6"/>
        <v>8240.3573328889597</v>
      </c>
      <c r="U54" s="1">
        <f t="shared" si="8"/>
        <v>-4.5</v>
      </c>
      <c r="V54" s="7">
        <f t="shared" si="8"/>
        <v>1316134.5409999937</v>
      </c>
      <c r="W54" s="7">
        <f t="shared" si="8"/>
        <v>399460.59299923107</v>
      </c>
      <c r="X54" s="7">
        <f t="shared" si="7"/>
        <v>1715595.1339992285</v>
      </c>
      <c r="Y54" s="7">
        <f t="shared" si="7"/>
        <v>367694.80200918391</v>
      </c>
      <c r="Z54" s="7">
        <f t="shared" si="7"/>
        <v>23560.320000000065</v>
      </c>
      <c r="AA54" s="7">
        <f t="shared" si="7"/>
        <v>1324340.011990048</v>
      </c>
      <c r="AB54" s="7">
        <f t="shared" si="7"/>
        <v>0</v>
      </c>
      <c r="AC54" s="14">
        <f t="shared" si="7"/>
        <v>188.1038831885071</v>
      </c>
    </row>
    <row r="55" spans="1:29" x14ac:dyDescent="0.25">
      <c r="A55" s="7" t="s">
        <v>79</v>
      </c>
      <c r="B55" s="7" t="s">
        <v>83</v>
      </c>
      <c r="C55" s="1">
        <v>8118.4</v>
      </c>
      <c r="D55" s="7">
        <v>70335256.980000004</v>
      </c>
      <c r="E55" s="32">
        <v>-4961983.0331541328</v>
      </c>
      <c r="F55" s="7">
        <f t="shared" si="1"/>
        <v>65373273.946845874</v>
      </c>
      <c r="G55" s="7">
        <v>3328004.71</v>
      </c>
      <c r="H55" s="7">
        <v>390451.29</v>
      </c>
      <c r="I55" s="7">
        <f t="shared" si="2"/>
        <v>61654817.946845874</v>
      </c>
      <c r="J55" s="7">
        <v>0</v>
      </c>
      <c r="K55" s="14">
        <f t="shared" si="3"/>
        <v>8052.482502321378</v>
      </c>
      <c r="L55" s="1">
        <v>8084.7</v>
      </c>
      <c r="M55" s="7">
        <v>71219839.100000009</v>
      </c>
      <c r="N55" s="32">
        <v>-4597000.3810346248</v>
      </c>
      <c r="O55" s="7">
        <f t="shared" si="4"/>
        <v>66622838.718965381</v>
      </c>
      <c r="P55" s="7">
        <v>3405440.233561907</v>
      </c>
      <c r="Q55" s="7">
        <v>402164.83</v>
      </c>
      <c r="R55" s="7">
        <f t="shared" si="5"/>
        <v>62815233.65540348</v>
      </c>
      <c r="S55" s="7">
        <v>0</v>
      </c>
      <c r="T55" s="14">
        <f t="shared" si="6"/>
        <v>8240.6074089286412</v>
      </c>
      <c r="U55" s="1">
        <f t="shared" si="8"/>
        <v>-33.699999999999818</v>
      </c>
      <c r="V55" s="7">
        <f t="shared" si="8"/>
        <v>884582.12000000477</v>
      </c>
      <c r="W55" s="7">
        <f t="shared" si="8"/>
        <v>364982.65211950801</v>
      </c>
      <c r="X55" s="7">
        <f t="shared" si="7"/>
        <v>1249564.7721195072</v>
      </c>
      <c r="Y55" s="7">
        <f t="shared" si="7"/>
        <v>77435.523561907001</v>
      </c>
      <c r="Z55" s="7">
        <f t="shared" si="7"/>
        <v>11713.540000000037</v>
      </c>
      <c r="AA55" s="7">
        <f t="shared" si="7"/>
        <v>1160415.7085576057</v>
      </c>
      <c r="AB55" s="7">
        <f t="shared" si="7"/>
        <v>0</v>
      </c>
      <c r="AC55" s="14">
        <f t="shared" si="7"/>
        <v>188.12490660726326</v>
      </c>
    </row>
    <row r="56" spans="1:29" x14ac:dyDescent="0.25">
      <c r="A56" s="7" t="s">
        <v>79</v>
      </c>
      <c r="B56" s="7" t="s">
        <v>84</v>
      </c>
      <c r="C56" s="1">
        <v>30607.1</v>
      </c>
      <c r="D56" s="7">
        <v>275347286.54000002</v>
      </c>
      <c r="E56" s="32">
        <v>-19425088.109438643</v>
      </c>
      <c r="F56" s="7">
        <f t="shared" si="1"/>
        <v>255922198.43056136</v>
      </c>
      <c r="G56" s="7">
        <v>62676814.390000001</v>
      </c>
      <c r="H56" s="7">
        <v>6601427.9100000001</v>
      </c>
      <c r="I56" s="7">
        <f t="shared" si="2"/>
        <v>186643956.13056138</v>
      </c>
      <c r="J56" s="7">
        <v>0</v>
      </c>
      <c r="K56" s="14">
        <f t="shared" si="3"/>
        <v>8361.5304432815065</v>
      </c>
      <c r="L56" s="1">
        <v>30070.5</v>
      </c>
      <c r="M56" s="7">
        <v>275153265.53000003</v>
      </c>
      <c r="N56" s="32">
        <v>-17760215.165725239</v>
      </c>
      <c r="O56" s="7">
        <f t="shared" si="4"/>
        <v>257393050.3642748</v>
      </c>
      <c r="P56" s="7">
        <v>62706937.650495067</v>
      </c>
      <c r="Q56" s="7">
        <v>6799470.75</v>
      </c>
      <c r="R56" s="7">
        <f t="shared" si="5"/>
        <v>187886641.96377975</v>
      </c>
      <c r="S56" s="7">
        <v>0</v>
      </c>
      <c r="T56" s="14">
        <f t="shared" si="6"/>
        <v>8559.6531605485379</v>
      </c>
      <c r="U56" s="1">
        <f t="shared" si="8"/>
        <v>-536.59999999999854</v>
      </c>
      <c r="V56" s="7">
        <f t="shared" si="8"/>
        <v>-194021.00999999046</v>
      </c>
      <c r="W56" s="7">
        <f t="shared" si="8"/>
        <v>1664872.9437134042</v>
      </c>
      <c r="X56" s="7">
        <f t="shared" si="7"/>
        <v>1470851.9337134361</v>
      </c>
      <c r="Y56" s="7">
        <f t="shared" si="7"/>
        <v>30123.260495066643</v>
      </c>
      <c r="Z56" s="7">
        <f t="shared" si="7"/>
        <v>198042.83999999985</v>
      </c>
      <c r="AA56" s="7">
        <f t="shared" si="7"/>
        <v>1242685.8332183659</v>
      </c>
      <c r="AB56" s="7">
        <f t="shared" si="7"/>
        <v>0</v>
      </c>
      <c r="AC56" s="14">
        <f t="shared" si="7"/>
        <v>198.12271726703148</v>
      </c>
    </row>
    <row r="57" spans="1:29" x14ac:dyDescent="0.25">
      <c r="A57" s="7" t="s">
        <v>79</v>
      </c>
      <c r="B57" s="7" t="s">
        <v>85</v>
      </c>
      <c r="C57" s="1">
        <v>5198.3</v>
      </c>
      <c r="D57" s="7">
        <v>45036407.743999995</v>
      </c>
      <c r="E57" s="32">
        <v>-3177210.1318046451</v>
      </c>
      <c r="F57" s="7">
        <f t="shared" si="1"/>
        <v>41859197.61219535</v>
      </c>
      <c r="G57" s="7">
        <v>11383594.15</v>
      </c>
      <c r="H57" s="7">
        <v>1373312.49</v>
      </c>
      <c r="I57" s="7">
        <f t="shared" si="2"/>
        <v>29102290.972195353</v>
      </c>
      <c r="J57" s="7">
        <v>0</v>
      </c>
      <c r="K57" s="14">
        <f t="shared" si="3"/>
        <v>8052.4782356145952</v>
      </c>
      <c r="L57" s="1">
        <v>5249.9</v>
      </c>
      <c r="M57" s="7">
        <v>46247366.581</v>
      </c>
      <c r="N57" s="32">
        <v>-2985111.5150119029</v>
      </c>
      <c r="O57" s="7">
        <f t="shared" si="4"/>
        <v>43262255.065988094</v>
      </c>
      <c r="P57" s="7">
        <v>11468754.273936063</v>
      </c>
      <c r="Q57" s="7">
        <v>1414511.86</v>
      </c>
      <c r="R57" s="7">
        <f t="shared" si="5"/>
        <v>30378988.932052031</v>
      </c>
      <c r="S57" s="7">
        <v>0</v>
      </c>
      <c r="T57" s="14">
        <f t="shared" si="6"/>
        <v>8240.5864999310652</v>
      </c>
      <c r="U57" s="1">
        <f t="shared" si="8"/>
        <v>51.599999999999454</v>
      </c>
      <c r="V57" s="7">
        <f t="shared" si="8"/>
        <v>1210958.8370000049</v>
      </c>
      <c r="W57" s="7">
        <f t="shared" si="8"/>
        <v>192098.61679274216</v>
      </c>
      <c r="X57" s="7">
        <f t="shared" si="7"/>
        <v>1403057.4537927434</v>
      </c>
      <c r="Y57" s="7">
        <f t="shared" si="7"/>
        <v>85160.123936062679</v>
      </c>
      <c r="Z57" s="7">
        <f t="shared" si="7"/>
        <v>41199.370000000112</v>
      </c>
      <c r="AA57" s="7">
        <f t="shared" si="7"/>
        <v>1276697.9598566778</v>
      </c>
      <c r="AB57" s="7">
        <f t="shared" si="7"/>
        <v>0</v>
      </c>
      <c r="AC57" s="14">
        <f t="shared" si="7"/>
        <v>188.10826431647001</v>
      </c>
    </row>
    <row r="58" spans="1:29" x14ac:dyDescent="0.25">
      <c r="A58" s="7" t="s">
        <v>79</v>
      </c>
      <c r="B58" s="7" t="s">
        <v>86</v>
      </c>
      <c r="C58" s="1">
        <v>1472.7</v>
      </c>
      <c r="D58" s="7">
        <v>13660485.85</v>
      </c>
      <c r="E58" s="32">
        <v>-963714.38625178265</v>
      </c>
      <c r="F58" s="7">
        <f t="shared" si="1"/>
        <v>12696771.463748217</v>
      </c>
      <c r="G58" s="7">
        <v>2992976.89</v>
      </c>
      <c r="H58" s="7">
        <v>374529.03</v>
      </c>
      <c r="I58" s="7">
        <f t="shared" si="2"/>
        <v>9329265.5437482167</v>
      </c>
      <c r="J58" s="7">
        <v>0</v>
      </c>
      <c r="K58" s="14">
        <f t="shared" si="3"/>
        <v>8621.4242301542854</v>
      </c>
      <c r="L58" s="1">
        <v>1483.5</v>
      </c>
      <c r="M58" s="7">
        <v>13988301.110000001</v>
      </c>
      <c r="N58" s="32">
        <v>-902897.65247022395</v>
      </c>
      <c r="O58" s="7">
        <f t="shared" si="4"/>
        <v>13085403.457529778</v>
      </c>
      <c r="P58" s="7">
        <v>3023427.6560142152</v>
      </c>
      <c r="Q58" s="7">
        <v>385764.9</v>
      </c>
      <c r="R58" s="7">
        <f t="shared" si="5"/>
        <v>9676210.9015155621</v>
      </c>
      <c r="S58" s="7">
        <v>0</v>
      </c>
      <c r="T58" s="14">
        <f t="shared" si="6"/>
        <v>8820.6292265114789</v>
      </c>
      <c r="U58" s="1">
        <f t="shared" si="8"/>
        <v>10.799999999999955</v>
      </c>
      <c r="V58" s="7">
        <f t="shared" si="8"/>
        <v>327815.26000000164</v>
      </c>
      <c r="W58" s="7">
        <f t="shared" si="8"/>
        <v>60816.733781558694</v>
      </c>
      <c r="X58" s="7">
        <f t="shared" si="7"/>
        <v>388631.99378156103</v>
      </c>
      <c r="Y58" s="7">
        <f t="shared" si="7"/>
        <v>30450.766014215071</v>
      </c>
      <c r="Z58" s="7">
        <f t="shared" si="7"/>
        <v>11235.869999999995</v>
      </c>
      <c r="AA58" s="7">
        <f t="shared" si="7"/>
        <v>346945.35776734538</v>
      </c>
      <c r="AB58" s="7">
        <f t="shared" si="7"/>
        <v>0</v>
      </c>
      <c r="AC58" s="14">
        <f t="shared" si="7"/>
        <v>199.20499635719352</v>
      </c>
    </row>
    <row r="59" spans="1:29" x14ac:dyDescent="0.25">
      <c r="A59" s="7" t="s">
        <v>79</v>
      </c>
      <c r="B59" s="7" t="s">
        <v>87</v>
      </c>
      <c r="C59" s="1">
        <v>25645.200000000001</v>
      </c>
      <c r="D59" s="7">
        <v>221949307.66399997</v>
      </c>
      <c r="E59" s="32">
        <v>-15657989.266495951</v>
      </c>
      <c r="F59" s="7">
        <f t="shared" si="1"/>
        <v>206291318.39750403</v>
      </c>
      <c r="G59" s="7">
        <v>48603558.009999998</v>
      </c>
      <c r="H59" s="7">
        <v>5519851.4100000001</v>
      </c>
      <c r="I59" s="7">
        <f t="shared" si="2"/>
        <v>152167908.97750404</v>
      </c>
      <c r="J59" s="7">
        <v>0</v>
      </c>
      <c r="K59" s="14">
        <f t="shared" si="3"/>
        <v>8044.0518458621509</v>
      </c>
      <c r="L59" s="1">
        <v>26245.8</v>
      </c>
      <c r="M59" s="7">
        <v>230952843.91999999</v>
      </c>
      <c r="N59" s="32">
        <v>-14907227.044005917</v>
      </c>
      <c r="O59" s="7">
        <f t="shared" si="4"/>
        <v>216045616.87599406</v>
      </c>
      <c r="P59" s="7">
        <v>49849127.995217256</v>
      </c>
      <c r="Q59" s="7">
        <v>5685446.9500000002</v>
      </c>
      <c r="R59" s="7">
        <f t="shared" si="5"/>
        <v>160511041.9307768</v>
      </c>
      <c r="S59" s="7">
        <v>0</v>
      </c>
      <c r="T59" s="14">
        <f t="shared" si="6"/>
        <v>8231.6262745275071</v>
      </c>
      <c r="U59" s="1">
        <f t="shared" si="8"/>
        <v>600.59999999999854</v>
      </c>
      <c r="V59" s="7">
        <f t="shared" si="8"/>
        <v>9003536.2560000122</v>
      </c>
      <c r="W59" s="7">
        <f t="shared" si="8"/>
        <v>750762.22249003313</v>
      </c>
      <c r="X59" s="7">
        <f t="shared" si="7"/>
        <v>9754298.4784900248</v>
      </c>
      <c r="Y59" s="7">
        <f t="shared" si="7"/>
        <v>1245569.9852172583</v>
      </c>
      <c r="Z59" s="7">
        <f t="shared" si="7"/>
        <v>165595.54000000004</v>
      </c>
      <c r="AA59" s="7">
        <f t="shared" si="7"/>
        <v>8343132.9532727599</v>
      </c>
      <c r="AB59" s="7">
        <f t="shared" si="7"/>
        <v>0</v>
      </c>
      <c r="AC59" s="14">
        <f t="shared" si="7"/>
        <v>187.57442866535621</v>
      </c>
    </row>
    <row r="60" spans="1:29" x14ac:dyDescent="0.25">
      <c r="A60" s="7" t="s">
        <v>79</v>
      </c>
      <c r="B60" s="7" t="s">
        <v>88</v>
      </c>
      <c r="C60" s="1">
        <v>1085</v>
      </c>
      <c r="D60" s="7">
        <v>10344519.860000001</v>
      </c>
      <c r="E60" s="32">
        <v>-729780.96953625395</v>
      </c>
      <c r="F60" s="7">
        <f t="shared" si="1"/>
        <v>9614738.8904637471</v>
      </c>
      <c r="G60" s="7">
        <v>970345.66</v>
      </c>
      <c r="H60" s="7">
        <v>80491.44</v>
      </c>
      <c r="I60" s="7">
        <f t="shared" si="2"/>
        <v>8563901.7904637475</v>
      </c>
      <c r="J60" s="7">
        <v>0</v>
      </c>
      <c r="K60" s="14">
        <f t="shared" si="3"/>
        <v>8861.5104981232689</v>
      </c>
      <c r="L60" s="1">
        <v>1103.9000000000001</v>
      </c>
      <c r="M60" s="7">
        <v>10696805.65</v>
      </c>
      <c r="N60" s="32">
        <v>-690442.72312745685</v>
      </c>
      <c r="O60" s="7">
        <f t="shared" si="4"/>
        <v>10006362.926872544</v>
      </c>
      <c r="P60" s="7">
        <v>986883.89242235303</v>
      </c>
      <c r="Q60" s="7">
        <v>82906.179999999993</v>
      </c>
      <c r="R60" s="7">
        <f t="shared" si="5"/>
        <v>8936572.8544501904</v>
      </c>
      <c r="S60" s="7">
        <v>0</v>
      </c>
      <c r="T60" s="14">
        <f t="shared" si="6"/>
        <v>9064.55560002948</v>
      </c>
      <c r="U60" s="1">
        <f t="shared" si="8"/>
        <v>18.900000000000091</v>
      </c>
      <c r="V60" s="7">
        <f t="shared" si="8"/>
        <v>352285.78999999911</v>
      </c>
      <c r="W60" s="7">
        <f t="shared" si="8"/>
        <v>39338.246408797102</v>
      </c>
      <c r="X60" s="7">
        <f t="shared" si="7"/>
        <v>391624.03640879691</v>
      </c>
      <c r="Y60" s="7">
        <f t="shared" si="7"/>
        <v>16538.232422353001</v>
      </c>
      <c r="Z60" s="7">
        <f t="shared" si="7"/>
        <v>2414.7399999999907</v>
      </c>
      <c r="AA60" s="7">
        <f t="shared" si="7"/>
        <v>372671.06398644298</v>
      </c>
      <c r="AB60" s="7">
        <f t="shared" si="7"/>
        <v>0</v>
      </c>
      <c r="AC60" s="14">
        <f t="shared" si="7"/>
        <v>203.04510190621113</v>
      </c>
    </row>
    <row r="61" spans="1:29" x14ac:dyDescent="0.25">
      <c r="A61" s="7" t="s">
        <v>79</v>
      </c>
      <c r="B61" s="7" t="s">
        <v>89</v>
      </c>
      <c r="C61" s="1">
        <v>617.29999999999995</v>
      </c>
      <c r="D61" s="7">
        <v>6131567.6100000003</v>
      </c>
      <c r="E61" s="32">
        <v>-432567.33185902465</v>
      </c>
      <c r="F61" s="7">
        <f t="shared" si="1"/>
        <v>5699000.2781409761</v>
      </c>
      <c r="G61" s="7">
        <v>1052152.79</v>
      </c>
      <c r="H61" s="7">
        <v>295174.65999999997</v>
      </c>
      <c r="I61" s="7">
        <f t="shared" si="2"/>
        <v>4351672.8281409759</v>
      </c>
      <c r="J61" s="7">
        <v>0</v>
      </c>
      <c r="K61" s="14">
        <f t="shared" si="3"/>
        <v>9232.140414937594</v>
      </c>
      <c r="L61" s="1">
        <v>588.5</v>
      </c>
      <c r="M61" s="7">
        <v>5972296.6899999995</v>
      </c>
      <c r="N61" s="32">
        <v>-385491.60608229769</v>
      </c>
      <c r="O61" s="7">
        <f t="shared" si="4"/>
        <v>5586805.0839177016</v>
      </c>
      <c r="P61" s="7">
        <v>1075599.8640865269</v>
      </c>
      <c r="Q61" s="7">
        <v>304029.90000000002</v>
      </c>
      <c r="R61" s="7">
        <f t="shared" si="5"/>
        <v>4207175.3198311739</v>
      </c>
      <c r="S61" s="7">
        <v>0</v>
      </c>
      <c r="T61" s="14">
        <f t="shared" si="6"/>
        <v>9493.2966591634686</v>
      </c>
      <c r="U61" s="1">
        <f t="shared" si="8"/>
        <v>-28.799999999999955</v>
      </c>
      <c r="V61" s="7">
        <f t="shared" si="8"/>
        <v>-159270.92000000086</v>
      </c>
      <c r="W61" s="7">
        <f t="shared" si="8"/>
        <v>47075.725776726962</v>
      </c>
      <c r="X61" s="7">
        <f t="shared" si="7"/>
        <v>-112195.19422327448</v>
      </c>
      <c r="Y61" s="7">
        <f t="shared" si="7"/>
        <v>23447.074086526874</v>
      </c>
      <c r="Z61" s="7">
        <f t="shared" si="7"/>
        <v>8855.2400000000489</v>
      </c>
      <c r="AA61" s="7">
        <f t="shared" si="7"/>
        <v>-144497.50830980204</v>
      </c>
      <c r="AB61" s="7">
        <f t="shared" si="7"/>
        <v>0</v>
      </c>
      <c r="AC61" s="14">
        <f t="shared" si="7"/>
        <v>261.15624422587462</v>
      </c>
    </row>
    <row r="62" spans="1:29" x14ac:dyDescent="0.25">
      <c r="A62" s="7" t="s">
        <v>79</v>
      </c>
      <c r="B62" s="7" t="s">
        <v>90</v>
      </c>
      <c r="C62" s="1">
        <v>247.6</v>
      </c>
      <c r="D62" s="7">
        <v>3418773.44</v>
      </c>
      <c r="E62" s="32">
        <v>-241186.23478267397</v>
      </c>
      <c r="F62" s="7">
        <f t="shared" si="1"/>
        <v>3177587.2052173261</v>
      </c>
      <c r="G62" s="7">
        <v>310303.55</v>
      </c>
      <c r="H62" s="7">
        <v>53872.12</v>
      </c>
      <c r="I62" s="7">
        <f t="shared" si="2"/>
        <v>2813411.5352173261</v>
      </c>
      <c r="J62" s="7">
        <v>0</v>
      </c>
      <c r="K62" s="14">
        <f t="shared" si="3"/>
        <v>12833.550909601479</v>
      </c>
      <c r="L62" s="1">
        <v>244.6</v>
      </c>
      <c r="M62" s="7">
        <v>3458688.04</v>
      </c>
      <c r="N62" s="32">
        <v>-223246.64642158532</v>
      </c>
      <c r="O62" s="7">
        <f t="shared" si="4"/>
        <v>3235441.3935784148</v>
      </c>
      <c r="P62" s="7">
        <v>317645.70364354836</v>
      </c>
      <c r="Q62" s="7">
        <v>55488.28</v>
      </c>
      <c r="R62" s="7">
        <f t="shared" si="5"/>
        <v>2862307.4099348667</v>
      </c>
      <c r="S62" s="7">
        <v>0</v>
      </c>
      <c r="T62" s="14">
        <f t="shared" si="6"/>
        <v>13227.479123378638</v>
      </c>
      <c r="U62" s="1">
        <f t="shared" si="8"/>
        <v>-3</v>
      </c>
      <c r="V62" s="7">
        <f t="shared" si="8"/>
        <v>39914.600000000093</v>
      </c>
      <c r="W62" s="7">
        <f t="shared" si="8"/>
        <v>17939.588361088652</v>
      </c>
      <c r="X62" s="7">
        <f t="shared" si="7"/>
        <v>57854.188361088745</v>
      </c>
      <c r="Y62" s="7">
        <f t="shared" si="7"/>
        <v>7342.1536435483722</v>
      </c>
      <c r="Z62" s="7">
        <f t="shared" si="7"/>
        <v>1616.1599999999962</v>
      </c>
      <c r="AA62" s="7">
        <f t="shared" si="7"/>
        <v>48895.874717540573</v>
      </c>
      <c r="AB62" s="7">
        <f t="shared" si="7"/>
        <v>0</v>
      </c>
      <c r="AC62" s="14">
        <f t="shared" si="7"/>
        <v>393.92821377715882</v>
      </c>
    </row>
    <row r="63" spans="1:29" x14ac:dyDescent="0.25">
      <c r="A63" s="7" t="s">
        <v>79</v>
      </c>
      <c r="B63" s="7" t="s">
        <v>91</v>
      </c>
      <c r="C63" s="1">
        <v>6698.3</v>
      </c>
      <c r="D63" s="7">
        <v>58155582.359999999</v>
      </c>
      <c r="E63" s="32">
        <v>-4102736.3138173008</v>
      </c>
      <c r="F63" s="7">
        <f t="shared" si="1"/>
        <v>54052846.0461827</v>
      </c>
      <c r="G63" s="7">
        <v>13595872.550000001</v>
      </c>
      <c r="H63" s="7">
        <v>1542433.61</v>
      </c>
      <c r="I63" s="7">
        <f t="shared" si="2"/>
        <v>38914539.886182696</v>
      </c>
      <c r="J63" s="7">
        <v>0</v>
      </c>
      <c r="K63" s="14">
        <f t="shared" si="3"/>
        <v>8069.6364818211632</v>
      </c>
      <c r="L63" s="1">
        <v>6834</v>
      </c>
      <c r="M63" s="7">
        <v>60344840.949999996</v>
      </c>
      <c r="N63" s="32">
        <v>-3895055.9330963693</v>
      </c>
      <c r="O63" s="7">
        <f t="shared" si="4"/>
        <v>56449785.016903624</v>
      </c>
      <c r="P63" s="7">
        <v>13948086.452128222</v>
      </c>
      <c r="Q63" s="7">
        <v>1588706.62</v>
      </c>
      <c r="R63" s="7">
        <f t="shared" si="5"/>
        <v>40912991.944775403</v>
      </c>
      <c r="S63" s="7">
        <v>0</v>
      </c>
      <c r="T63" s="14">
        <f t="shared" si="6"/>
        <v>8260.1382816657333</v>
      </c>
      <c r="U63" s="1">
        <f t="shared" si="8"/>
        <v>135.69999999999982</v>
      </c>
      <c r="V63" s="7">
        <f t="shared" si="8"/>
        <v>2189258.5899999961</v>
      </c>
      <c r="W63" s="7">
        <f t="shared" si="8"/>
        <v>207680.38072093157</v>
      </c>
      <c r="X63" s="7">
        <f t="shared" si="7"/>
        <v>2396938.9707209244</v>
      </c>
      <c r="Y63" s="7">
        <f t="shared" si="7"/>
        <v>352213.90212822147</v>
      </c>
      <c r="Z63" s="7">
        <f t="shared" si="7"/>
        <v>46273.010000000009</v>
      </c>
      <c r="AA63" s="7">
        <f t="shared" si="7"/>
        <v>1998452.0585927069</v>
      </c>
      <c r="AB63" s="7">
        <f t="shared" si="7"/>
        <v>0</v>
      </c>
      <c r="AC63" s="14">
        <f t="shared" si="7"/>
        <v>190.50179984457009</v>
      </c>
    </row>
    <row r="64" spans="1:29" x14ac:dyDescent="0.25">
      <c r="A64" s="7" t="s">
        <v>79</v>
      </c>
      <c r="B64" s="7" t="s">
        <v>92</v>
      </c>
      <c r="C64" s="1">
        <v>25147.9</v>
      </c>
      <c r="D64" s="7">
        <v>219033043.19999999</v>
      </c>
      <c r="E64" s="32">
        <v>-15452253.830075026</v>
      </c>
      <c r="F64" s="7">
        <f t="shared" si="1"/>
        <v>203580789.36992496</v>
      </c>
      <c r="G64" s="7">
        <v>24852623.16</v>
      </c>
      <c r="H64" s="7">
        <v>2695455.45</v>
      </c>
      <c r="I64" s="7">
        <f t="shared" si="2"/>
        <v>176032710.75992498</v>
      </c>
      <c r="J64" s="7">
        <v>0</v>
      </c>
      <c r="K64" s="14">
        <f t="shared" si="3"/>
        <v>8095.33954604261</v>
      </c>
      <c r="L64" s="1">
        <v>26008.2</v>
      </c>
      <c r="M64" s="7">
        <v>230410659.28999999</v>
      </c>
      <c r="N64" s="32">
        <v>-14872230.854991766</v>
      </c>
      <c r="O64" s="7">
        <f t="shared" si="4"/>
        <v>215538428.43500823</v>
      </c>
      <c r="P64" s="7">
        <v>25812330.805243563</v>
      </c>
      <c r="Q64" s="7">
        <v>2776319.11</v>
      </c>
      <c r="R64" s="7">
        <f t="shared" si="5"/>
        <v>186949778.51976466</v>
      </c>
      <c r="S64" s="7">
        <v>0</v>
      </c>
      <c r="T64" s="14">
        <f t="shared" si="6"/>
        <v>8287.3258601136658</v>
      </c>
      <c r="U64" s="1">
        <f t="shared" si="8"/>
        <v>860.29999999999927</v>
      </c>
      <c r="V64" s="7">
        <f t="shared" si="8"/>
        <v>11377616.090000004</v>
      </c>
      <c r="W64" s="7">
        <f t="shared" si="8"/>
        <v>580022.97508325987</v>
      </c>
      <c r="X64" s="7">
        <f t="shared" si="8"/>
        <v>11957639.065083265</v>
      </c>
      <c r="Y64" s="7">
        <f t="shared" si="8"/>
        <v>959707.64524356276</v>
      </c>
      <c r="Z64" s="7">
        <f t="shared" si="8"/>
        <v>80863.659999999683</v>
      </c>
      <c r="AA64" s="7">
        <f t="shared" si="8"/>
        <v>10917067.759839684</v>
      </c>
      <c r="AB64" s="7">
        <f t="shared" si="8"/>
        <v>0</v>
      </c>
      <c r="AC64" s="14">
        <f t="shared" si="8"/>
        <v>191.98631407105586</v>
      </c>
    </row>
    <row r="65" spans="1:29" x14ac:dyDescent="0.25">
      <c r="A65" s="7" t="s">
        <v>79</v>
      </c>
      <c r="B65" s="7" t="s">
        <v>93</v>
      </c>
      <c r="C65" s="1">
        <v>198.1</v>
      </c>
      <c r="D65" s="7">
        <v>2981649.41</v>
      </c>
      <c r="E65" s="32">
        <v>-210348.18693334688</v>
      </c>
      <c r="F65" s="7">
        <f t="shared" si="1"/>
        <v>2771301.2230666531</v>
      </c>
      <c r="G65" s="7">
        <v>154327.63</v>
      </c>
      <c r="H65" s="7">
        <v>12187.53</v>
      </c>
      <c r="I65" s="7">
        <f t="shared" si="2"/>
        <v>2604786.0630666534</v>
      </c>
      <c r="J65" s="7">
        <v>0</v>
      </c>
      <c r="K65" s="14">
        <f t="shared" si="3"/>
        <v>13989.405467272354</v>
      </c>
      <c r="L65" s="1">
        <v>207.8</v>
      </c>
      <c r="M65" s="7">
        <v>3122438.74</v>
      </c>
      <c r="N65" s="32">
        <v>-201542.88831491157</v>
      </c>
      <c r="O65" s="7">
        <f t="shared" si="4"/>
        <v>2920895.8516850886</v>
      </c>
      <c r="P65" s="7">
        <v>156398.96175750752</v>
      </c>
      <c r="Q65" s="7">
        <v>12553.16</v>
      </c>
      <c r="R65" s="7">
        <f t="shared" si="5"/>
        <v>2751943.7299275808</v>
      </c>
      <c r="S65" s="7">
        <v>0</v>
      </c>
      <c r="T65" s="14">
        <f t="shared" si="6"/>
        <v>14056.284175577905</v>
      </c>
      <c r="U65" s="1">
        <f t="shared" ref="U65:AC93" si="9">L65-C65</f>
        <v>9.7000000000000171</v>
      </c>
      <c r="V65" s="7">
        <f t="shared" si="9"/>
        <v>140789.33000000007</v>
      </c>
      <c r="W65" s="7">
        <f t="shared" si="9"/>
        <v>8805.2986184353067</v>
      </c>
      <c r="X65" s="7">
        <f t="shared" si="9"/>
        <v>149594.62861843547</v>
      </c>
      <c r="Y65" s="7">
        <f t="shared" si="9"/>
        <v>2071.3317575075198</v>
      </c>
      <c r="Z65" s="7">
        <f t="shared" si="9"/>
        <v>365.6299999999992</v>
      </c>
      <c r="AA65" s="7">
        <f t="shared" si="9"/>
        <v>147157.66686092736</v>
      </c>
      <c r="AB65" s="7">
        <f t="shared" si="9"/>
        <v>0</v>
      </c>
      <c r="AC65" s="14">
        <f t="shared" si="9"/>
        <v>66.87870830555039</v>
      </c>
    </row>
    <row r="66" spans="1:29" x14ac:dyDescent="0.25">
      <c r="A66" s="7" t="s">
        <v>79</v>
      </c>
      <c r="B66" s="7" t="s">
        <v>94</v>
      </c>
      <c r="C66" s="1">
        <v>290.7</v>
      </c>
      <c r="D66" s="7">
        <v>3653935.21</v>
      </c>
      <c r="E66" s="32">
        <v>-257776.33145521895</v>
      </c>
      <c r="F66" s="7">
        <f t="shared" si="1"/>
        <v>3396158.8785447809</v>
      </c>
      <c r="G66" s="7">
        <v>517767.76</v>
      </c>
      <c r="H66" s="7">
        <v>59266.43</v>
      </c>
      <c r="I66" s="7">
        <f t="shared" si="2"/>
        <v>2819124.6885447805</v>
      </c>
      <c r="J66" s="7">
        <v>0</v>
      </c>
      <c r="K66" s="14">
        <f t="shared" si="3"/>
        <v>11682.693080649402</v>
      </c>
      <c r="L66" s="1">
        <v>290</v>
      </c>
      <c r="M66" s="7">
        <v>3708525.1500000004</v>
      </c>
      <c r="N66" s="32">
        <v>-239372.78914221091</v>
      </c>
      <c r="O66" s="7">
        <f t="shared" si="4"/>
        <v>3469152.3608577894</v>
      </c>
      <c r="P66" s="7">
        <v>534821.30657515326</v>
      </c>
      <c r="Q66" s="7">
        <v>61044.42</v>
      </c>
      <c r="R66" s="7">
        <f t="shared" si="5"/>
        <v>2873286.6342826365</v>
      </c>
      <c r="S66" s="7">
        <v>0</v>
      </c>
      <c r="T66" s="14">
        <f t="shared" si="6"/>
        <v>11962.59434778548</v>
      </c>
      <c r="U66" s="1">
        <f t="shared" si="9"/>
        <v>-0.69999999999998863</v>
      </c>
      <c r="V66" s="7">
        <f t="shared" si="9"/>
        <v>54589.94000000041</v>
      </c>
      <c r="W66" s="7">
        <f t="shared" si="9"/>
        <v>18403.542313008045</v>
      </c>
      <c r="X66" s="7">
        <f t="shared" si="9"/>
        <v>72993.482313008513</v>
      </c>
      <c r="Y66" s="7">
        <f t="shared" si="9"/>
        <v>17053.546575153247</v>
      </c>
      <c r="Z66" s="7">
        <f t="shared" si="9"/>
        <v>1777.989999999998</v>
      </c>
      <c r="AA66" s="7">
        <f t="shared" si="9"/>
        <v>54161.945737855975</v>
      </c>
      <c r="AB66" s="7">
        <f t="shared" si="9"/>
        <v>0</v>
      </c>
      <c r="AC66" s="14">
        <f t="shared" si="9"/>
        <v>279.90126713607788</v>
      </c>
    </row>
    <row r="67" spans="1:29" x14ac:dyDescent="0.25">
      <c r="A67" s="7" t="s">
        <v>95</v>
      </c>
      <c r="B67" s="7" t="s">
        <v>96</v>
      </c>
      <c r="C67" s="1">
        <v>3725.5</v>
      </c>
      <c r="D67" s="7">
        <v>32276539.84</v>
      </c>
      <c r="E67" s="32">
        <v>-2277032.1732178223</v>
      </c>
      <c r="F67" s="7">
        <f t="shared" si="1"/>
        <v>29999507.666782178</v>
      </c>
      <c r="G67" s="7">
        <v>6875655.7599999998</v>
      </c>
      <c r="H67" s="7">
        <v>1035501.02</v>
      </c>
      <c r="I67" s="7">
        <f t="shared" si="2"/>
        <v>22088350.886782181</v>
      </c>
      <c r="J67" s="7">
        <v>0</v>
      </c>
      <c r="K67" s="14">
        <f t="shared" si="3"/>
        <v>8052.4782356145961</v>
      </c>
      <c r="L67" s="1">
        <v>3674.6</v>
      </c>
      <c r="M67" s="7">
        <v>32370249.574000001</v>
      </c>
      <c r="N67" s="32">
        <v>-2089390.4213533092</v>
      </c>
      <c r="O67" s="7">
        <f t="shared" si="4"/>
        <v>30280859.152646691</v>
      </c>
      <c r="P67" s="7">
        <v>7010514.586897078</v>
      </c>
      <c r="Q67" s="7">
        <v>1066566.05</v>
      </c>
      <c r="R67" s="7">
        <f t="shared" si="5"/>
        <v>22203778.515749611</v>
      </c>
      <c r="S67" s="7">
        <v>0</v>
      </c>
      <c r="T67" s="14">
        <f t="shared" si="6"/>
        <v>8240.5864999310652</v>
      </c>
      <c r="U67" s="1">
        <f t="shared" si="9"/>
        <v>-50.900000000000091</v>
      </c>
      <c r="V67" s="7">
        <f t="shared" si="9"/>
        <v>93709.734000001103</v>
      </c>
      <c r="W67" s="7">
        <f t="shared" si="9"/>
        <v>187641.75186451315</v>
      </c>
      <c r="X67" s="7">
        <f t="shared" si="9"/>
        <v>281351.48586451262</v>
      </c>
      <c r="Y67" s="7">
        <f t="shared" si="9"/>
        <v>134858.82689707819</v>
      </c>
      <c r="Z67" s="7">
        <f t="shared" si="9"/>
        <v>31065.030000000028</v>
      </c>
      <c r="AA67" s="7">
        <f t="shared" si="9"/>
        <v>115427.62896743044</v>
      </c>
      <c r="AB67" s="7">
        <f t="shared" si="9"/>
        <v>0</v>
      </c>
      <c r="AC67" s="14">
        <f t="shared" si="9"/>
        <v>188.1082643164691</v>
      </c>
    </row>
    <row r="68" spans="1:29" x14ac:dyDescent="0.25">
      <c r="A68" s="7" t="s">
        <v>95</v>
      </c>
      <c r="B68" s="7" t="s">
        <v>97</v>
      </c>
      <c r="C68" s="1">
        <v>1378.7</v>
      </c>
      <c r="D68" s="7">
        <v>12475750.460000001</v>
      </c>
      <c r="E68" s="32">
        <v>-880134.15698456264</v>
      </c>
      <c r="F68" s="7">
        <f t="shared" si="1"/>
        <v>11595616.303015439</v>
      </c>
      <c r="G68" s="7">
        <v>2241113.91</v>
      </c>
      <c r="H68" s="7">
        <v>406990.53</v>
      </c>
      <c r="I68" s="7">
        <f t="shared" si="2"/>
        <v>8947511.8630154394</v>
      </c>
      <c r="J68" s="7">
        <v>0</v>
      </c>
      <c r="K68" s="14">
        <f t="shared" si="3"/>
        <v>8410.5434851783848</v>
      </c>
      <c r="L68" s="1">
        <v>1385</v>
      </c>
      <c r="M68" s="7">
        <v>12742650.449999999</v>
      </c>
      <c r="N68" s="32">
        <v>-822495.10409299738</v>
      </c>
      <c r="O68" s="7">
        <f t="shared" si="4"/>
        <v>11920155.345907003</v>
      </c>
      <c r="P68" s="7">
        <v>2267680.314345587</v>
      </c>
      <c r="Q68" s="7">
        <v>419200.25</v>
      </c>
      <c r="R68" s="7">
        <f t="shared" si="5"/>
        <v>9233274.7815614156</v>
      </c>
      <c r="S68" s="7">
        <v>0</v>
      </c>
      <c r="T68" s="14">
        <f t="shared" si="6"/>
        <v>8606.6103580555973</v>
      </c>
      <c r="U68" s="1">
        <f t="shared" si="9"/>
        <v>6.2999999999999545</v>
      </c>
      <c r="V68" s="7">
        <f t="shared" si="9"/>
        <v>266899.98999999836</v>
      </c>
      <c r="W68" s="7">
        <f t="shared" si="9"/>
        <v>57639.052891565254</v>
      </c>
      <c r="X68" s="7">
        <f t="shared" si="9"/>
        <v>324539.04289156385</v>
      </c>
      <c r="Y68" s="7">
        <f t="shared" si="9"/>
        <v>26566.404345586896</v>
      </c>
      <c r="Z68" s="7">
        <f t="shared" si="9"/>
        <v>12209.719999999972</v>
      </c>
      <c r="AA68" s="7">
        <f t="shared" si="9"/>
        <v>285762.91854597628</v>
      </c>
      <c r="AB68" s="7">
        <f t="shared" si="9"/>
        <v>0</v>
      </c>
      <c r="AC68" s="14">
        <f t="shared" si="9"/>
        <v>196.06687287721252</v>
      </c>
    </row>
    <row r="69" spans="1:29" x14ac:dyDescent="0.25">
      <c r="A69" s="7" t="s">
        <v>95</v>
      </c>
      <c r="B69" s="7" t="s">
        <v>98</v>
      </c>
      <c r="C69" s="1">
        <v>209.5</v>
      </c>
      <c r="D69" s="7">
        <v>3026227.44</v>
      </c>
      <c r="E69" s="32">
        <v>-213493.05961895222</v>
      </c>
      <c r="F69" s="7">
        <f t="shared" ref="F69:F132" si="10">D69+E69</f>
        <v>2812734.3803810477</v>
      </c>
      <c r="G69" s="7">
        <v>1372619.29</v>
      </c>
      <c r="H69" s="7">
        <v>227387.95</v>
      </c>
      <c r="I69" s="7">
        <f t="shared" ref="I69:I132" si="11">F69-G69-H69</f>
        <v>1212727.1403810477</v>
      </c>
      <c r="J69" s="7">
        <v>0</v>
      </c>
      <c r="K69" s="14">
        <f t="shared" ref="K69:K132" si="12">(F69-J69)/C69</f>
        <v>13425.939763155358</v>
      </c>
      <c r="L69" s="1">
        <v>208.6</v>
      </c>
      <c r="M69" s="7">
        <v>3070895.9499999997</v>
      </c>
      <c r="N69" s="32">
        <v>-198215.97508028746</v>
      </c>
      <c r="O69" s="7">
        <f t="shared" ref="O69:O132" si="13">M69+N69</f>
        <v>2872679.9749197122</v>
      </c>
      <c r="P69" s="7">
        <v>1387672.8053665352</v>
      </c>
      <c r="Q69" s="7">
        <v>234209.59</v>
      </c>
      <c r="R69" s="7">
        <f t="shared" ref="R69:R132" si="14">O69-P69-Q69</f>
        <v>1250797.5795531769</v>
      </c>
      <c r="S69" s="7">
        <v>0</v>
      </c>
      <c r="T69" s="14">
        <f t="shared" ref="T69:T132" si="15">(O69-S69)/L69</f>
        <v>13771.236696642916</v>
      </c>
      <c r="U69" s="1">
        <f t="shared" si="9"/>
        <v>-0.90000000000000568</v>
      </c>
      <c r="V69" s="7">
        <f t="shared" si="9"/>
        <v>44668.509999999776</v>
      </c>
      <c r="W69" s="7">
        <f t="shared" si="9"/>
        <v>15277.084538664756</v>
      </c>
      <c r="X69" s="7">
        <f t="shared" si="9"/>
        <v>59945.594538664445</v>
      </c>
      <c r="Y69" s="7">
        <f t="shared" si="9"/>
        <v>15053.515366535168</v>
      </c>
      <c r="Z69" s="7">
        <f t="shared" si="9"/>
        <v>6821.6399999999849</v>
      </c>
      <c r="AA69" s="7">
        <f t="shared" si="9"/>
        <v>38070.439172129147</v>
      </c>
      <c r="AB69" s="7">
        <f t="shared" si="9"/>
        <v>0</v>
      </c>
      <c r="AC69" s="14">
        <f t="shared" si="9"/>
        <v>345.29693348755791</v>
      </c>
    </row>
    <row r="70" spans="1:29" x14ac:dyDescent="0.25">
      <c r="A70" s="7" t="s">
        <v>99</v>
      </c>
      <c r="B70" s="7" t="s">
        <v>100</v>
      </c>
      <c r="C70" s="1">
        <v>6305.6</v>
      </c>
      <c r="D70" s="7">
        <v>59432632.879999995</v>
      </c>
      <c r="E70" s="32">
        <v>-4192829.1532381121</v>
      </c>
      <c r="F70" s="7">
        <f t="shared" si="10"/>
        <v>55239803.726761885</v>
      </c>
      <c r="G70" s="7">
        <v>26158548.52</v>
      </c>
      <c r="H70" s="7">
        <v>1531129.19</v>
      </c>
      <c r="I70" s="7">
        <f t="shared" si="11"/>
        <v>27550126.016761884</v>
      </c>
      <c r="J70" s="7">
        <v>0</v>
      </c>
      <c r="K70" s="14">
        <f t="shared" si="12"/>
        <v>8760.4357597630496</v>
      </c>
      <c r="L70" s="1">
        <v>6281.8</v>
      </c>
      <c r="M70" s="7">
        <v>60214242.620000005</v>
      </c>
      <c r="N70" s="32">
        <v>-3886626.2514183545</v>
      </c>
      <c r="O70" s="7">
        <f t="shared" si="13"/>
        <v>56327616.368581653</v>
      </c>
      <c r="P70" s="7">
        <v>26697369.113303974</v>
      </c>
      <c r="Q70" s="7">
        <v>1577063.07</v>
      </c>
      <c r="R70" s="7">
        <f t="shared" si="14"/>
        <v>28053184.185277678</v>
      </c>
      <c r="S70" s="7">
        <v>0</v>
      </c>
      <c r="T70" s="14">
        <f t="shared" si="15"/>
        <v>8966.7955631477689</v>
      </c>
      <c r="U70" s="1">
        <f t="shared" si="9"/>
        <v>-23.800000000000182</v>
      </c>
      <c r="V70" s="7">
        <f t="shared" si="9"/>
        <v>781609.74000000954</v>
      </c>
      <c r="W70" s="7">
        <f t="shared" si="9"/>
        <v>306202.90181975765</v>
      </c>
      <c r="X70" s="7">
        <f t="shared" si="9"/>
        <v>1087812.6418197677</v>
      </c>
      <c r="Y70" s="7">
        <f t="shared" si="9"/>
        <v>538820.59330397472</v>
      </c>
      <c r="Z70" s="7">
        <f t="shared" si="9"/>
        <v>45933.880000000121</v>
      </c>
      <c r="AA70" s="7">
        <f t="shared" si="9"/>
        <v>503058.16851579398</v>
      </c>
      <c r="AB70" s="7">
        <f t="shared" si="9"/>
        <v>0</v>
      </c>
      <c r="AC70" s="14">
        <f t="shared" si="9"/>
        <v>206.35980338471927</v>
      </c>
    </row>
    <row r="71" spans="1:29" x14ac:dyDescent="0.25">
      <c r="A71" s="7" t="s">
        <v>99</v>
      </c>
      <c r="B71" s="7" t="s">
        <v>101</v>
      </c>
      <c r="C71" s="1">
        <v>4826.7</v>
      </c>
      <c r="D71" s="7">
        <v>42474190</v>
      </c>
      <c r="E71" s="32">
        <v>-2996451.8390384777</v>
      </c>
      <c r="F71" s="7">
        <f t="shared" si="10"/>
        <v>39477738.160961524</v>
      </c>
      <c r="G71" s="7">
        <v>4246154.95</v>
      </c>
      <c r="H71" s="7">
        <v>253826.77</v>
      </c>
      <c r="I71" s="7">
        <f t="shared" si="11"/>
        <v>34977756.440961517</v>
      </c>
      <c r="J71" s="7">
        <v>0</v>
      </c>
      <c r="K71" s="14">
        <f t="shared" si="12"/>
        <v>8179.0329129553375</v>
      </c>
      <c r="L71" s="1">
        <v>4794.6000000000004</v>
      </c>
      <c r="M71" s="7">
        <v>42915034.969999999</v>
      </c>
      <c r="N71" s="32">
        <v>-2770020.7498672125</v>
      </c>
      <c r="O71" s="7">
        <f t="shared" si="13"/>
        <v>40145014.220132783</v>
      </c>
      <c r="P71" s="7">
        <v>4333031.7561848415</v>
      </c>
      <c r="Q71" s="7">
        <v>261441.57</v>
      </c>
      <c r="R71" s="7">
        <f t="shared" si="14"/>
        <v>35550540.893947944</v>
      </c>
      <c r="S71" s="7">
        <v>0</v>
      </c>
      <c r="T71" s="14">
        <f t="shared" si="15"/>
        <v>8372.9642139350053</v>
      </c>
      <c r="U71" s="1">
        <f t="shared" si="9"/>
        <v>-32.099999999999454</v>
      </c>
      <c r="V71" s="7">
        <f t="shared" si="9"/>
        <v>440844.96999999881</v>
      </c>
      <c r="W71" s="7">
        <f t="shared" si="9"/>
        <v>226431.08917126525</v>
      </c>
      <c r="X71" s="7">
        <f t="shared" si="9"/>
        <v>667276.0591712594</v>
      </c>
      <c r="Y71" s="7">
        <f t="shared" si="9"/>
        <v>86876.80618484132</v>
      </c>
      <c r="Z71" s="7">
        <f t="shared" si="9"/>
        <v>7614.8000000000175</v>
      </c>
      <c r="AA71" s="7">
        <f t="shared" si="9"/>
        <v>572784.45298642665</v>
      </c>
      <c r="AB71" s="7">
        <f t="shared" si="9"/>
        <v>0</v>
      </c>
      <c r="AC71" s="14">
        <f t="shared" si="9"/>
        <v>193.93130097966787</v>
      </c>
    </row>
    <row r="72" spans="1:29" x14ac:dyDescent="0.25">
      <c r="A72" s="7" t="s">
        <v>99</v>
      </c>
      <c r="B72" s="7" t="s">
        <v>102</v>
      </c>
      <c r="C72" s="1">
        <v>1206.3</v>
      </c>
      <c r="D72" s="7">
        <v>11562285.16</v>
      </c>
      <c r="E72" s="32">
        <v>-815691.37942758412</v>
      </c>
      <c r="F72" s="7">
        <f t="shared" si="10"/>
        <v>10746593.780572416</v>
      </c>
      <c r="G72" s="7">
        <v>1677523.11</v>
      </c>
      <c r="H72" s="7">
        <v>109435.21</v>
      </c>
      <c r="I72" s="7">
        <f t="shared" si="11"/>
        <v>8959635.460572416</v>
      </c>
      <c r="J72" s="7">
        <v>0</v>
      </c>
      <c r="K72" s="14">
        <f t="shared" si="12"/>
        <v>8908.7240160593683</v>
      </c>
      <c r="L72" s="1">
        <v>1233</v>
      </c>
      <c r="M72" s="7">
        <v>12007909.149999999</v>
      </c>
      <c r="N72" s="32">
        <v>-775070.03154657711</v>
      </c>
      <c r="O72" s="7">
        <f t="shared" si="13"/>
        <v>11232839.118453421</v>
      </c>
      <c r="P72" s="7">
        <v>1698372.390669896</v>
      </c>
      <c r="Q72" s="7">
        <v>112718.27</v>
      </c>
      <c r="R72" s="7">
        <f t="shared" si="14"/>
        <v>9421748.4577835258</v>
      </c>
      <c r="S72" s="7">
        <v>0</v>
      </c>
      <c r="T72" s="14">
        <f t="shared" si="15"/>
        <v>9110.1696013409746</v>
      </c>
      <c r="U72" s="1">
        <f t="shared" si="9"/>
        <v>26.700000000000045</v>
      </c>
      <c r="V72" s="7">
        <f t="shared" si="9"/>
        <v>445623.98999999836</v>
      </c>
      <c r="W72" s="7">
        <f t="shared" si="9"/>
        <v>40621.347881007008</v>
      </c>
      <c r="X72" s="7">
        <f t="shared" si="9"/>
        <v>486245.33788100444</v>
      </c>
      <c r="Y72" s="7">
        <f t="shared" si="9"/>
        <v>20849.280669895932</v>
      </c>
      <c r="Z72" s="7">
        <f t="shared" si="9"/>
        <v>3283.0599999999977</v>
      </c>
      <c r="AA72" s="7">
        <f t="shared" si="9"/>
        <v>462112.99721110985</v>
      </c>
      <c r="AB72" s="7">
        <f t="shared" si="9"/>
        <v>0</v>
      </c>
      <c r="AC72" s="14">
        <f t="shared" si="9"/>
        <v>201.44558528160633</v>
      </c>
    </row>
    <row r="73" spans="1:29" x14ac:dyDescent="0.25">
      <c r="A73" s="7" t="s">
        <v>103</v>
      </c>
      <c r="B73" s="7" t="s">
        <v>103</v>
      </c>
      <c r="C73" s="1">
        <v>455.5</v>
      </c>
      <c r="D73" s="7">
        <v>4837941.93</v>
      </c>
      <c r="E73" s="32">
        <v>-341305.15480836388</v>
      </c>
      <c r="F73" s="7">
        <f t="shared" si="10"/>
        <v>4496636.7751916358</v>
      </c>
      <c r="G73" s="7">
        <v>1440280.56</v>
      </c>
      <c r="H73" s="7">
        <v>102601.45</v>
      </c>
      <c r="I73" s="7">
        <f t="shared" si="11"/>
        <v>2953754.7651916356</v>
      </c>
      <c r="J73" s="7">
        <v>0</v>
      </c>
      <c r="K73" s="14">
        <f t="shared" si="12"/>
        <v>9871.8699784668188</v>
      </c>
      <c r="L73" s="1">
        <v>458.5</v>
      </c>
      <c r="M73" s="7">
        <v>4932381.12</v>
      </c>
      <c r="N73" s="32">
        <v>-318368.56379598292</v>
      </c>
      <c r="O73" s="7">
        <f t="shared" si="13"/>
        <v>4614012.5562040173</v>
      </c>
      <c r="P73" s="7">
        <v>1465027.419964772</v>
      </c>
      <c r="Q73" s="7">
        <v>105679.49</v>
      </c>
      <c r="R73" s="7">
        <f t="shared" si="14"/>
        <v>3043305.6462392453</v>
      </c>
      <c r="S73" s="7">
        <v>0</v>
      </c>
      <c r="T73" s="14">
        <f t="shared" si="15"/>
        <v>10063.277112767759</v>
      </c>
      <c r="U73" s="1">
        <f t="shared" si="9"/>
        <v>3</v>
      </c>
      <c r="V73" s="7">
        <f t="shared" si="9"/>
        <v>94439.19000000041</v>
      </c>
      <c r="W73" s="7">
        <f t="shared" si="9"/>
        <v>22936.591012380959</v>
      </c>
      <c r="X73" s="7">
        <f t="shared" si="9"/>
        <v>117375.78101238143</v>
      </c>
      <c r="Y73" s="7">
        <f t="shared" si="9"/>
        <v>24746.859964771895</v>
      </c>
      <c r="Z73" s="7">
        <f t="shared" si="9"/>
        <v>3078.0400000000081</v>
      </c>
      <c r="AA73" s="7">
        <f t="shared" si="9"/>
        <v>89550.881047609728</v>
      </c>
      <c r="AB73" s="7">
        <f t="shared" si="9"/>
        <v>0</v>
      </c>
      <c r="AC73" s="14">
        <f t="shared" si="9"/>
        <v>191.40713430094002</v>
      </c>
    </row>
    <row r="74" spans="1:29" x14ac:dyDescent="0.25">
      <c r="A74" s="7" t="s">
        <v>104</v>
      </c>
      <c r="B74" s="7" t="s">
        <v>105</v>
      </c>
      <c r="C74" s="1">
        <v>432</v>
      </c>
      <c r="D74" s="7">
        <v>4743923.7700000005</v>
      </c>
      <c r="E74" s="32">
        <v>-334672.39998867194</v>
      </c>
      <c r="F74" s="7">
        <f t="shared" si="10"/>
        <v>4409251.3700113287</v>
      </c>
      <c r="G74" s="7">
        <v>1739266.62</v>
      </c>
      <c r="H74" s="7">
        <v>134341.73000000001</v>
      </c>
      <c r="I74" s="7">
        <f t="shared" si="11"/>
        <v>2535643.0200113286</v>
      </c>
      <c r="J74" s="7">
        <v>0</v>
      </c>
      <c r="K74" s="14">
        <f t="shared" si="12"/>
        <v>10206.600393544742</v>
      </c>
      <c r="L74" s="1">
        <v>424.1</v>
      </c>
      <c r="M74" s="7">
        <v>4785654.8</v>
      </c>
      <c r="N74" s="32">
        <v>-308897.87476506917</v>
      </c>
      <c r="O74" s="7">
        <f t="shared" si="13"/>
        <v>4476756.9252349306</v>
      </c>
      <c r="P74" s="7">
        <v>1704099.1987127766</v>
      </c>
      <c r="Q74" s="7">
        <v>138371.98000000001</v>
      </c>
      <c r="R74" s="7">
        <f t="shared" si="14"/>
        <v>2634285.7465221542</v>
      </c>
      <c r="S74" s="7">
        <v>0</v>
      </c>
      <c r="T74" s="14">
        <f t="shared" si="15"/>
        <v>10555.899375701321</v>
      </c>
      <c r="U74" s="1">
        <f t="shared" si="9"/>
        <v>-7.8999999999999773</v>
      </c>
      <c r="V74" s="7">
        <f t="shared" si="9"/>
        <v>41731.029999999329</v>
      </c>
      <c r="W74" s="7">
        <f t="shared" si="9"/>
        <v>25774.525223602774</v>
      </c>
      <c r="X74" s="7">
        <f t="shared" si="9"/>
        <v>67505.55522360187</v>
      </c>
      <c r="Y74" s="7">
        <f t="shared" si="9"/>
        <v>-35167.421287223464</v>
      </c>
      <c r="Z74" s="7">
        <f t="shared" si="9"/>
        <v>4030.25</v>
      </c>
      <c r="AA74" s="7">
        <f t="shared" si="9"/>
        <v>98642.726510825567</v>
      </c>
      <c r="AB74" s="7">
        <f t="shared" si="9"/>
        <v>0</v>
      </c>
      <c r="AC74" s="14">
        <f t="shared" si="9"/>
        <v>349.29898215657886</v>
      </c>
    </row>
    <row r="75" spans="1:29" x14ac:dyDescent="0.25">
      <c r="A75" s="7" t="s">
        <v>104</v>
      </c>
      <c r="B75" s="7" t="s">
        <v>106</v>
      </c>
      <c r="C75" s="1">
        <v>1358.2</v>
      </c>
      <c r="D75" s="7">
        <v>12467140</v>
      </c>
      <c r="E75" s="32">
        <v>-879526.7097630389</v>
      </c>
      <c r="F75" s="7">
        <f t="shared" si="10"/>
        <v>11587613.290236961</v>
      </c>
      <c r="G75" s="7">
        <v>7303793.3099999996</v>
      </c>
      <c r="H75" s="7">
        <v>548391.36</v>
      </c>
      <c r="I75" s="7">
        <f t="shared" si="11"/>
        <v>3735428.6202369616</v>
      </c>
      <c r="J75" s="7">
        <v>0</v>
      </c>
      <c r="K75" s="14">
        <f t="shared" si="12"/>
        <v>8531.5957077285821</v>
      </c>
      <c r="L75" s="1">
        <v>1372.3</v>
      </c>
      <c r="M75" s="7">
        <v>12802090.35</v>
      </c>
      <c r="N75" s="32">
        <v>-826331.74914024316</v>
      </c>
      <c r="O75" s="7">
        <f t="shared" si="13"/>
        <v>11975758.600859756</v>
      </c>
      <c r="P75" s="7">
        <v>7564451.8110837732</v>
      </c>
      <c r="Q75" s="7">
        <v>564843.1</v>
      </c>
      <c r="R75" s="7">
        <f t="shared" si="14"/>
        <v>3846463.6897759824</v>
      </c>
      <c r="S75" s="7">
        <v>0</v>
      </c>
      <c r="T75" s="14">
        <f t="shared" si="15"/>
        <v>8726.7788390729111</v>
      </c>
      <c r="U75" s="1">
        <f t="shared" si="9"/>
        <v>14.099999999999909</v>
      </c>
      <c r="V75" s="7">
        <f t="shared" si="9"/>
        <v>334950.34999999963</v>
      </c>
      <c r="W75" s="7">
        <f t="shared" si="9"/>
        <v>53194.960622795741</v>
      </c>
      <c r="X75" s="7">
        <f t="shared" si="9"/>
        <v>388145.31062279455</v>
      </c>
      <c r="Y75" s="7">
        <f t="shared" si="9"/>
        <v>260658.50108377356</v>
      </c>
      <c r="Z75" s="7">
        <f t="shared" si="9"/>
        <v>16451.739999999991</v>
      </c>
      <c r="AA75" s="7">
        <f t="shared" si="9"/>
        <v>111035.06953902077</v>
      </c>
      <c r="AB75" s="7">
        <f t="shared" si="9"/>
        <v>0</v>
      </c>
      <c r="AC75" s="14">
        <f t="shared" si="9"/>
        <v>195.18313134432901</v>
      </c>
    </row>
    <row r="76" spans="1:29" x14ac:dyDescent="0.25">
      <c r="A76" s="7" t="s">
        <v>107</v>
      </c>
      <c r="B76" s="7" t="s">
        <v>107</v>
      </c>
      <c r="C76" s="1">
        <v>2081.5</v>
      </c>
      <c r="D76" s="7">
        <v>18725658.710000001</v>
      </c>
      <c r="E76" s="32">
        <v>-1321050.1360658412</v>
      </c>
      <c r="F76" s="7">
        <f t="shared" si="10"/>
        <v>17404608.57393416</v>
      </c>
      <c r="G76" s="7">
        <v>10288933.68</v>
      </c>
      <c r="H76" s="7">
        <v>592046.81999999995</v>
      </c>
      <c r="I76" s="7">
        <f t="shared" si="11"/>
        <v>6523628.0739341602</v>
      </c>
      <c r="J76" s="7">
        <v>0</v>
      </c>
      <c r="K76" s="14">
        <f t="shared" si="12"/>
        <v>8361.5702973500647</v>
      </c>
      <c r="L76" s="1">
        <v>2111.3000000000002</v>
      </c>
      <c r="M76" s="7">
        <v>19288227.969999999</v>
      </c>
      <c r="N76" s="32">
        <v>-1244990.0540083176</v>
      </c>
      <c r="O76" s="7">
        <f t="shared" si="13"/>
        <v>18043237.915991683</v>
      </c>
      <c r="P76" s="7">
        <v>10476599.764871482</v>
      </c>
      <c r="Q76" s="7">
        <v>609808.22</v>
      </c>
      <c r="R76" s="7">
        <f t="shared" si="14"/>
        <v>6956829.931120201</v>
      </c>
      <c r="S76" s="7">
        <v>0</v>
      </c>
      <c r="T76" s="14">
        <f t="shared" si="15"/>
        <v>8546.0322625830922</v>
      </c>
      <c r="U76" s="1">
        <f t="shared" si="9"/>
        <v>29.800000000000182</v>
      </c>
      <c r="V76" s="7">
        <f t="shared" si="9"/>
        <v>562569.25999999791</v>
      </c>
      <c r="W76" s="7">
        <f t="shared" si="9"/>
        <v>76060.082057523541</v>
      </c>
      <c r="X76" s="7">
        <f t="shared" si="9"/>
        <v>638629.34205752239</v>
      </c>
      <c r="Y76" s="7">
        <f t="shared" si="9"/>
        <v>187666.0848714821</v>
      </c>
      <c r="Z76" s="7">
        <f t="shared" si="9"/>
        <v>17761.400000000023</v>
      </c>
      <c r="AA76" s="7">
        <f t="shared" si="9"/>
        <v>433201.85718604084</v>
      </c>
      <c r="AB76" s="7">
        <f t="shared" si="9"/>
        <v>0</v>
      </c>
      <c r="AC76" s="14">
        <f t="shared" si="9"/>
        <v>184.46196523302751</v>
      </c>
    </row>
    <row r="77" spans="1:29" x14ac:dyDescent="0.25">
      <c r="A77" s="7" t="s">
        <v>108</v>
      </c>
      <c r="B77" s="7" t="s">
        <v>108</v>
      </c>
      <c r="C77" s="1">
        <v>88.9</v>
      </c>
      <c r="D77" s="7">
        <v>1657571.48</v>
      </c>
      <c r="E77" s="32">
        <v>-116937.67696532251</v>
      </c>
      <c r="F77" s="7">
        <f t="shared" si="10"/>
        <v>1540633.8030346774</v>
      </c>
      <c r="G77" s="7">
        <v>1012576.9</v>
      </c>
      <c r="H77" s="7">
        <v>74420.97</v>
      </c>
      <c r="I77" s="7">
        <f t="shared" si="11"/>
        <v>453635.93303467741</v>
      </c>
      <c r="J77" s="7">
        <v>0</v>
      </c>
      <c r="K77" s="14">
        <f t="shared" si="12"/>
        <v>17329.964038635291</v>
      </c>
      <c r="L77" s="1">
        <v>87.8</v>
      </c>
      <c r="M77" s="7">
        <v>1669116.1500000001</v>
      </c>
      <c r="N77" s="32">
        <v>-107735.81735796206</v>
      </c>
      <c r="O77" s="7">
        <f t="shared" si="13"/>
        <v>1561380.3326420381</v>
      </c>
      <c r="P77" s="7">
        <v>1012991.8294579767</v>
      </c>
      <c r="Q77" s="7">
        <v>76653.600000000006</v>
      </c>
      <c r="R77" s="7">
        <f t="shared" si="14"/>
        <v>471734.9031840614</v>
      </c>
      <c r="S77" s="7">
        <v>0</v>
      </c>
      <c r="T77" s="14">
        <f t="shared" si="15"/>
        <v>17783.37508703916</v>
      </c>
      <c r="U77" s="1">
        <f t="shared" si="9"/>
        <v>-1.1000000000000085</v>
      </c>
      <c r="V77" s="7">
        <f t="shared" si="9"/>
        <v>11544.670000000158</v>
      </c>
      <c r="W77" s="7">
        <f t="shared" si="9"/>
        <v>9201.8596073604422</v>
      </c>
      <c r="X77" s="7">
        <f t="shared" si="9"/>
        <v>20746.529607360717</v>
      </c>
      <c r="Y77" s="7">
        <f t="shared" si="9"/>
        <v>414.92945797671564</v>
      </c>
      <c r="Z77" s="7">
        <f t="shared" si="9"/>
        <v>2232.6300000000047</v>
      </c>
      <c r="AA77" s="7">
        <f t="shared" si="9"/>
        <v>18098.970149383997</v>
      </c>
      <c r="AB77" s="7">
        <f t="shared" si="9"/>
        <v>0</v>
      </c>
      <c r="AC77" s="14">
        <f t="shared" si="9"/>
        <v>453.41104840386834</v>
      </c>
    </row>
    <row r="78" spans="1:29" x14ac:dyDescent="0.25">
      <c r="A78" s="7" t="s">
        <v>109</v>
      </c>
      <c r="B78" s="7" t="s">
        <v>109</v>
      </c>
      <c r="C78" s="1">
        <v>528.4</v>
      </c>
      <c r="D78" s="7">
        <v>5320632.84</v>
      </c>
      <c r="E78" s="32">
        <v>-375357.83632993401</v>
      </c>
      <c r="F78" s="7">
        <f t="shared" si="10"/>
        <v>4945275.0036700657</v>
      </c>
      <c r="G78" s="7">
        <v>2218267.4</v>
      </c>
      <c r="H78" s="7">
        <v>254609.58</v>
      </c>
      <c r="I78" s="7">
        <f t="shared" si="11"/>
        <v>2472398.0236700657</v>
      </c>
      <c r="J78" s="7">
        <v>0</v>
      </c>
      <c r="K78" s="14">
        <f t="shared" si="12"/>
        <v>9358.9610213286633</v>
      </c>
      <c r="L78" s="1">
        <v>522.29999999999995</v>
      </c>
      <c r="M78" s="7">
        <v>5342270.05</v>
      </c>
      <c r="N78" s="32">
        <v>-344825.51162404777</v>
      </c>
      <c r="O78" s="7">
        <f t="shared" si="13"/>
        <v>4997444.5383759523</v>
      </c>
      <c r="P78" s="7">
        <v>2240450.0654359362</v>
      </c>
      <c r="Q78" s="7">
        <v>262247.87</v>
      </c>
      <c r="R78" s="7">
        <f t="shared" si="14"/>
        <v>2494746.602940016</v>
      </c>
      <c r="S78" s="7">
        <v>0</v>
      </c>
      <c r="T78" s="14">
        <f t="shared" si="15"/>
        <v>9568.1496043958505</v>
      </c>
      <c r="U78" s="1">
        <f t="shared" si="9"/>
        <v>-6.1000000000000227</v>
      </c>
      <c r="V78" s="7">
        <f t="shared" si="9"/>
        <v>21637.209999999963</v>
      </c>
      <c r="W78" s="7">
        <f t="shared" si="9"/>
        <v>30532.324705886247</v>
      </c>
      <c r="X78" s="7">
        <f t="shared" si="9"/>
        <v>52169.534705886617</v>
      </c>
      <c r="Y78" s="7">
        <f t="shared" si="9"/>
        <v>22182.665435936302</v>
      </c>
      <c r="Z78" s="7">
        <f t="shared" si="9"/>
        <v>7638.2900000000081</v>
      </c>
      <c r="AA78" s="7">
        <f t="shared" si="9"/>
        <v>22348.579269950278</v>
      </c>
      <c r="AB78" s="7">
        <f t="shared" si="9"/>
        <v>0</v>
      </c>
      <c r="AC78" s="14">
        <f t="shared" si="9"/>
        <v>209.18858306718721</v>
      </c>
    </row>
    <row r="79" spans="1:29" x14ac:dyDescent="0.25">
      <c r="A79" s="7" t="s">
        <v>109</v>
      </c>
      <c r="B79" s="7" t="s">
        <v>110</v>
      </c>
      <c r="C79" s="1">
        <v>216.6</v>
      </c>
      <c r="D79" s="7">
        <v>2958476.6599999997</v>
      </c>
      <c r="E79" s="32">
        <v>-208713.40521407031</v>
      </c>
      <c r="F79" s="7">
        <f t="shared" si="10"/>
        <v>2749763.2547859293</v>
      </c>
      <c r="G79" s="7">
        <v>860044.21</v>
      </c>
      <c r="H79" s="7">
        <v>107183.38</v>
      </c>
      <c r="I79" s="7">
        <f t="shared" si="11"/>
        <v>1782535.6647859295</v>
      </c>
      <c r="J79" s="7">
        <v>0</v>
      </c>
      <c r="K79" s="14">
        <f t="shared" si="12"/>
        <v>12695.121213231438</v>
      </c>
      <c r="L79" s="1">
        <v>213.8</v>
      </c>
      <c r="M79" s="7">
        <v>2987741.5500000003</v>
      </c>
      <c r="N79" s="32">
        <v>-192848.63904983154</v>
      </c>
      <c r="O79" s="7">
        <f t="shared" si="13"/>
        <v>2794892.910950169</v>
      </c>
      <c r="P79" s="7">
        <v>866924.57288254937</v>
      </c>
      <c r="Q79" s="7">
        <v>110398.88</v>
      </c>
      <c r="R79" s="7">
        <f t="shared" si="14"/>
        <v>1817569.4580676197</v>
      </c>
      <c r="S79" s="7">
        <v>0</v>
      </c>
      <c r="T79" s="14">
        <f t="shared" si="15"/>
        <v>13072.464503976467</v>
      </c>
      <c r="U79" s="1">
        <f t="shared" si="9"/>
        <v>-2.7999999999999829</v>
      </c>
      <c r="V79" s="7">
        <f t="shared" si="9"/>
        <v>29264.890000000596</v>
      </c>
      <c r="W79" s="7">
        <f t="shared" si="9"/>
        <v>15864.766164238768</v>
      </c>
      <c r="X79" s="7">
        <f t="shared" si="9"/>
        <v>45129.656164239626</v>
      </c>
      <c r="Y79" s="7">
        <f t="shared" si="9"/>
        <v>6880.3628825494088</v>
      </c>
      <c r="Z79" s="7">
        <f t="shared" si="9"/>
        <v>3215.5</v>
      </c>
      <c r="AA79" s="7">
        <f t="shared" si="9"/>
        <v>35033.793281690218</v>
      </c>
      <c r="AB79" s="7">
        <f t="shared" si="9"/>
        <v>0</v>
      </c>
      <c r="AC79" s="14">
        <f t="shared" si="9"/>
        <v>377.34329074502966</v>
      </c>
    </row>
    <row r="80" spans="1:29" x14ac:dyDescent="0.25">
      <c r="A80" s="7" t="s">
        <v>111</v>
      </c>
      <c r="B80" s="7" t="s">
        <v>112</v>
      </c>
      <c r="C80" s="1">
        <v>172.9</v>
      </c>
      <c r="D80" s="7">
        <v>2720276.82</v>
      </c>
      <c r="E80" s="32">
        <v>-191908.98001781179</v>
      </c>
      <c r="F80" s="7">
        <f t="shared" si="10"/>
        <v>2528367.8399821878</v>
      </c>
      <c r="G80" s="7">
        <v>1517900.21</v>
      </c>
      <c r="H80" s="7">
        <v>254021.75</v>
      </c>
      <c r="I80" s="7">
        <f t="shared" si="11"/>
        <v>756445.87998218788</v>
      </c>
      <c r="J80" s="7">
        <v>0</v>
      </c>
      <c r="K80" s="14">
        <f t="shared" si="12"/>
        <v>14623.295777803283</v>
      </c>
      <c r="L80" s="1">
        <v>168.8</v>
      </c>
      <c r="M80" s="7">
        <v>2721289.1700000004</v>
      </c>
      <c r="N80" s="32">
        <v>-175650.03669596044</v>
      </c>
      <c r="O80" s="7">
        <f t="shared" si="13"/>
        <v>2545639.1333040399</v>
      </c>
      <c r="P80" s="7">
        <v>1580371.7518064752</v>
      </c>
      <c r="Q80" s="7">
        <v>261642.4</v>
      </c>
      <c r="R80" s="7">
        <f t="shared" si="14"/>
        <v>703624.9814975647</v>
      </c>
      <c r="S80" s="7">
        <v>0</v>
      </c>
      <c r="T80" s="14">
        <f t="shared" si="15"/>
        <v>15080.800552749051</v>
      </c>
      <c r="U80" s="1">
        <f t="shared" si="9"/>
        <v>-4.0999999999999943</v>
      </c>
      <c r="V80" s="7">
        <f t="shared" si="9"/>
        <v>1012.3500000005588</v>
      </c>
      <c r="W80" s="7">
        <f t="shared" si="9"/>
        <v>16258.943321851344</v>
      </c>
      <c r="X80" s="7">
        <f t="shared" si="9"/>
        <v>17271.293321852107</v>
      </c>
      <c r="Y80" s="7">
        <f t="shared" si="9"/>
        <v>62471.541806475259</v>
      </c>
      <c r="Z80" s="7">
        <f t="shared" si="9"/>
        <v>7620.6499999999942</v>
      </c>
      <c r="AA80" s="7">
        <f t="shared" si="9"/>
        <v>-52820.898484623176</v>
      </c>
      <c r="AB80" s="7">
        <f t="shared" si="9"/>
        <v>0</v>
      </c>
      <c r="AC80" s="14">
        <f t="shared" si="9"/>
        <v>457.50477494576808</v>
      </c>
    </row>
    <row r="81" spans="1:29" x14ac:dyDescent="0.25">
      <c r="A81" s="7" t="s">
        <v>113</v>
      </c>
      <c r="B81" s="7" t="s">
        <v>113</v>
      </c>
      <c r="C81" s="1">
        <v>82813.100000000006</v>
      </c>
      <c r="D81" s="7">
        <v>738435562.36000001</v>
      </c>
      <c r="E81" s="32">
        <v>-52094850.987035528</v>
      </c>
      <c r="F81" s="7">
        <f t="shared" si="10"/>
        <v>686340711.3729645</v>
      </c>
      <c r="G81" s="7">
        <v>276460212.37</v>
      </c>
      <c r="H81" s="7">
        <v>24346000.140000001</v>
      </c>
      <c r="I81" s="7">
        <f t="shared" si="11"/>
        <v>385534498.86296451</v>
      </c>
      <c r="J81" s="7">
        <v>0</v>
      </c>
      <c r="K81" s="14">
        <f t="shared" si="12"/>
        <v>8287.8277877891833</v>
      </c>
      <c r="L81" s="1">
        <v>82044.5</v>
      </c>
      <c r="M81" s="7">
        <v>743897238.13999999</v>
      </c>
      <c r="N81" s="32">
        <v>-48016057.46930401</v>
      </c>
      <c r="O81" s="7">
        <f t="shared" si="13"/>
        <v>695881180.67069602</v>
      </c>
      <c r="P81" s="7">
        <v>280496315.5206598</v>
      </c>
      <c r="Q81" s="7">
        <v>25076380.140000001</v>
      </c>
      <c r="R81" s="7">
        <f t="shared" si="14"/>
        <v>390308485.01003623</v>
      </c>
      <c r="S81" s="7">
        <v>0</v>
      </c>
      <c r="T81" s="14">
        <f t="shared" si="15"/>
        <v>8481.7529593171512</v>
      </c>
      <c r="U81" s="1">
        <f t="shared" si="9"/>
        <v>-768.60000000000582</v>
      </c>
      <c r="V81" s="7">
        <f t="shared" si="9"/>
        <v>5461675.7799999714</v>
      </c>
      <c r="W81" s="7">
        <f t="shared" si="9"/>
        <v>4078793.5177315176</v>
      </c>
      <c r="X81" s="7">
        <f t="shared" si="9"/>
        <v>9540469.2977315187</v>
      </c>
      <c r="Y81" s="7">
        <f t="shared" si="9"/>
        <v>4036103.1506597996</v>
      </c>
      <c r="Z81" s="7">
        <f t="shared" si="9"/>
        <v>730380</v>
      </c>
      <c r="AA81" s="7">
        <f t="shared" si="9"/>
        <v>4773986.1470717192</v>
      </c>
      <c r="AB81" s="7">
        <f t="shared" si="9"/>
        <v>0</v>
      </c>
      <c r="AC81" s="14">
        <f t="shared" si="9"/>
        <v>193.9251715279679</v>
      </c>
    </row>
    <row r="82" spans="1:29" x14ac:dyDescent="0.25">
      <c r="A82" s="7" t="s">
        <v>76</v>
      </c>
      <c r="B82" s="7" t="s">
        <v>114</v>
      </c>
      <c r="C82" s="1">
        <v>180.2</v>
      </c>
      <c r="D82" s="7">
        <v>2589362.2000000002</v>
      </c>
      <c r="E82" s="32">
        <v>-182673.2687810343</v>
      </c>
      <c r="F82" s="7">
        <f t="shared" si="10"/>
        <v>2406688.9312189659</v>
      </c>
      <c r="G82" s="7">
        <v>510667.51</v>
      </c>
      <c r="H82" s="7">
        <v>77122.100000000006</v>
      </c>
      <c r="I82" s="7">
        <f t="shared" si="11"/>
        <v>1818899.3212189658</v>
      </c>
      <c r="J82" s="7">
        <v>0</v>
      </c>
      <c r="K82" s="14">
        <f t="shared" si="12"/>
        <v>13355.654446276172</v>
      </c>
      <c r="L82" s="1">
        <v>179.7</v>
      </c>
      <c r="M82" s="7">
        <v>2628436.5100000002</v>
      </c>
      <c r="N82" s="32">
        <v>-169656.71069587293</v>
      </c>
      <c r="O82" s="7">
        <f t="shared" si="13"/>
        <v>2458779.7993041272</v>
      </c>
      <c r="P82" s="7">
        <v>514965.57396503276</v>
      </c>
      <c r="Q82" s="7">
        <v>79435.759999999995</v>
      </c>
      <c r="R82" s="7">
        <f t="shared" si="14"/>
        <v>1864378.4653390944</v>
      </c>
      <c r="S82" s="7">
        <v>0</v>
      </c>
      <c r="T82" s="14">
        <f t="shared" si="15"/>
        <v>13682.692261013508</v>
      </c>
      <c r="U82" s="1">
        <f t="shared" si="9"/>
        <v>-0.5</v>
      </c>
      <c r="V82" s="7">
        <f t="shared" si="9"/>
        <v>39074.310000000056</v>
      </c>
      <c r="W82" s="7">
        <f t="shared" si="9"/>
        <v>13016.558085161378</v>
      </c>
      <c r="X82" s="7">
        <f t="shared" si="9"/>
        <v>52090.868085161317</v>
      </c>
      <c r="Y82" s="7">
        <f t="shared" si="9"/>
        <v>4298.0639650327503</v>
      </c>
      <c r="Z82" s="7">
        <f t="shared" si="9"/>
        <v>2313.6599999999889</v>
      </c>
      <c r="AA82" s="7">
        <f t="shared" si="9"/>
        <v>45479.144120128592</v>
      </c>
      <c r="AB82" s="7">
        <f t="shared" si="9"/>
        <v>0</v>
      </c>
      <c r="AC82" s="14">
        <f t="shared" si="9"/>
        <v>327.03781473733579</v>
      </c>
    </row>
    <row r="83" spans="1:29" x14ac:dyDescent="0.25">
      <c r="A83" s="7" t="s">
        <v>76</v>
      </c>
      <c r="B83" s="7" t="s">
        <v>115</v>
      </c>
      <c r="C83" s="1">
        <v>55.6</v>
      </c>
      <c r="D83" s="7">
        <v>1004509.16</v>
      </c>
      <c r="E83" s="32">
        <v>-70865.702672917279</v>
      </c>
      <c r="F83" s="7">
        <f t="shared" si="10"/>
        <v>933643.45732708275</v>
      </c>
      <c r="G83" s="7">
        <v>356178.08</v>
      </c>
      <c r="H83" s="7">
        <v>61371.73</v>
      </c>
      <c r="I83" s="7">
        <f t="shared" si="11"/>
        <v>516093.6473270827</v>
      </c>
      <c r="J83" s="7">
        <v>0</v>
      </c>
      <c r="K83" s="14">
        <f t="shared" si="12"/>
        <v>16792.148513077027</v>
      </c>
      <c r="L83" s="1">
        <v>53.9</v>
      </c>
      <c r="M83" s="7">
        <v>993204.42999999993</v>
      </c>
      <c r="N83" s="32">
        <v>-64107.995761468614</v>
      </c>
      <c r="O83" s="7">
        <f t="shared" si="13"/>
        <v>929096.43423853128</v>
      </c>
      <c r="P83" s="7">
        <v>360628.79883095814</v>
      </c>
      <c r="Q83" s="7">
        <v>63212.88</v>
      </c>
      <c r="R83" s="7">
        <f t="shared" si="14"/>
        <v>505254.75540757307</v>
      </c>
      <c r="S83" s="7">
        <v>0</v>
      </c>
      <c r="T83" s="14">
        <f t="shared" si="15"/>
        <v>17237.410653776093</v>
      </c>
      <c r="U83" s="1">
        <f t="shared" si="9"/>
        <v>-1.7000000000000028</v>
      </c>
      <c r="V83" s="7">
        <f t="shared" si="9"/>
        <v>-11304.730000000098</v>
      </c>
      <c r="W83" s="7">
        <f t="shared" si="9"/>
        <v>6757.7069114486658</v>
      </c>
      <c r="X83" s="7">
        <f t="shared" si="9"/>
        <v>-4547.0230885514757</v>
      </c>
      <c r="Y83" s="7">
        <f t="shared" si="9"/>
        <v>4450.7188309581252</v>
      </c>
      <c r="Z83" s="7">
        <f t="shared" si="9"/>
        <v>1841.1499999999942</v>
      </c>
      <c r="AA83" s="7">
        <f t="shared" si="9"/>
        <v>-10838.891919509624</v>
      </c>
      <c r="AB83" s="7">
        <f t="shared" si="9"/>
        <v>0</v>
      </c>
      <c r="AC83" s="14">
        <f t="shared" si="9"/>
        <v>445.26214069906564</v>
      </c>
    </row>
    <row r="84" spans="1:29" x14ac:dyDescent="0.25">
      <c r="A84" s="7" t="s">
        <v>57</v>
      </c>
      <c r="B84" s="7" t="s">
        <v>116</v>
      </c>
      <c r="C84" s="1">
        <v>162.30000000000001</v>
      </c>
      <c r="D84" s="7">
        <v>2446652.87</v>
      </c>
      <c r="E84" s="32">
        <v>-172605.46915197841</v>
      </c>
      <c r="F84" s="7">
        <f t="shared" si="10"/>
        <v>2274047.4008480217</v>
      </c>
      <c r="G84" s="7">
        <v>829005.73</v>
      </c>
      <c r="H84" s="7">
        <v>83521.820000000007</v>
      </c>
      <c r="I84" s="7">
        <f t="shared" si="11"/>
        <v>1361519.8508480217</v>
      </c>
      <c r="J84" s="7">
        <v>0</v>
      </c>
      <c r="K84" s="14">
        <f t="shared" si="12"/>
        <v>14011.382629993972</v>
      </c>
      <c r="L84" s="1">
        <v>159</v>
      </c>
      <c r="M84" s="7">
        <v>2454359.65</v>
      </c>
      <c r="N84" s="32">
        <v>-158420.63656453846</v>
      </c>
      <c r="O84" s="7">
        <f t="shared" si="13"/>
        <v>2295939.0134354616</v>
      </c>
      <c r="P84" s="7">
        <v>843287.70361085329</v>
      </c>
      <c r="Q84" s="7">
        <v>86027.47</v>
      </c>
      <c r="R84" s="7">
        <f t="shared" si="14"/>
        <v>1366623.8398246083</v>
      </c>
      <c r="S84" s="7">
        <v>0</v>
      </c>
      <c r="T84" s="14">
        <f t="shared" si="15"/>
        <v>14439.86800902806</v>
      </c>
      <c r="U84" s="1">
        <f t="shared" si="9"/>
        <v>-3.3000000000000114</v>
      </c>
      <c r="V84" s="7">
        <f t="shared" si="9"/>
        <v>7706.7799999997951</v>
      </c>
      <c r="W84" s="7">
        <f t="shared" si="9"/>
        <v>14184.832587439945</v>
      </c>
      <c r="X84" s="7">
        <f t="shared" si="9"/>
        <v>21891.612587439828</v>
      </c>
      <c r="Y84" s="7">
        <f t="shared" si="9"/>
        <v>14281.973610853311</v>
      </c>
      <c r="Z84" s="7">
        <f t="shared" si="9"/>
        <v>2505.6499999999942</v>
      </c>
      <c r="AA84" s="7">
        <f t="shared" si="9"/>
        <v>5103.9889765866101</v>
      </c>
      <c r="AB84" s="7">
        <f t="shared" si="9"/>
        <v>0</v>
      </c>
      <c r="AC84" s="14">
        <f t="shared" si="9"/>
        <v>428.4853790340876</v>
      </c>
    </row>
    <row r="85" spans="1:29" x14ac:dyDescent="0.25">
      <c r="A85" s="7" t="s">
        <v>57</v>
      </c>
      <c r="B85" s="7" t="s">
        <v>117</v>
      </c>
      <c r="C85" s="1">
        <v>117.5</v>
      </c>
      <c r="D85" s="7">
        <v>1874208.96</v>
      </c>
      <c r="E85" s="32">
        <v>-132220.92957945503</v>
      </c>
      <c r="F85" s="7">
        <f t="shared" si="10"/>
        <v>1741988.030420545</v>
      </c>
      <c r="G85" s="7">
        <v>632862.79</v>
      </c>
      <c r="H85" s="7">
        <v>78483.45</v>
      </c>
      <c r="I85" s="7">
        <f t="shared" si="11"/>
        <v>1030641.790420545</v>
      </c>
      <c r="J85" s="7">
        <v>0</v>
      </c>
      <c r="K85" s="14">
        <f t="shared" si="12"/>
        <v>14825.430046132298</v>
      </c>
      <c r="L85" s="1">
        <v>117.2</v>
      </c>
      <c r="M85" s="7">
        <v>1902373.8900000001</v>
      </c>
      <c r="N85" s="32">
        <v>-122791.81766924718</v>
      </c>
      <c r="O85" s="7">
        <f t="shared" si="13"/>
        <v>1779582.0723307529</v>
      </c>
      <c r="P85" s="7">
        <v>653858.24896624056</v>
      </c>
      <c r="Q85" s="7">
        <v>80837.95</v>
      </c>
      <c r="R85" s="7">
        <f t="shared" si="14"/>
        <v>1044885.8733645123</v>
      </c>
      <c r="S85" s="7">
        <v>0</v>
      </c>
      <c r="T85" s="14">
        <f t="shared" si="15"/>
        <v>15184.147374835775</v>
      </c>
      <c r="U85" s="1">
        <f t="shared" si="9"/>
        <v>-0.29999999999999716</v>
      </c>
      <c r="V85" s="7">
        <f t="shared" si="9"/>
        <v>28164.930000000168</v>
      </c>
      <c r="W85" s="7">
        <f t="shared" si="9"/>
        <v>9429.1119102078519</v>
      </c>
      <c r="X85" s="7">
        <f t="shared" si="9"/>
        <v>37594.04191020783</v>
      </c>
      <c r="Y85" s="7">
        <f t="shared" si="9"/>
        <v>20995.45896624052</v>
      </c>
      <c r="Z85" s="7">
        <f t="shared" si="9"/>
        <v>2354.5</v>
      </c>
      <c r="AA85" s="7">
        <f t="shared" si="9"/>
        <v>14244.082943967311</v>
      </c>
      <c r="AB85" s="7">
        <f t="shared" si="9"/>
        <v>0</v>
      </c>
      <c r="AC85" s="14">
        <f t="shared" si="9"/>
        <v>358.7173287034766</v>
      </c>
    </row>
    <row r="86" spans="1:29" x14ac:dyDescent="0.25">
      <c r="A86" s="7" t="s">
        <v>57</v>
      </c>
      <c r="B86" s="7" t="s">
        <v>118</v>
      </c>
      <c r="C86" s="1">
        <v>226.5</v>
      </c>
      <c r="D86" s="7">
        <v>3004092.06</v>
      </c>
      <c r="E86" s="32">
        <v>-211931.46185549127</v>
      </c>
      <c r="F86" s="7">
        <f t="shared" si="10"/>
        <v>2792160.5981445089</v>
      </c>
      <c r="G86" s="7">
        <v>617461.73</v>
      </c>
      <c r="H86" s="7">
        <v>61712.69</v>
      </c>
      <c r="I86" s="7">
        <f t="shared" si="11"/>
        <v>2112986.178144509</v>
      </c>
      <c r="J86" s="7">
        <v>0</v>
      </c>
      <c r="K86" s="14">
        <f t="shared" si="12"/>
        <v>12327.419859357655</v>
      </c>
      <c r="L86" s="1">
        <v>227.5</v>
      </c>
      <c r="M86" s="7">
        <v>3062063.4899999998</v>
      </c>
      <c r="N86" s="32">
        <v>-197645.86958021097</v>
      </c>
      <c r="O86" s="7">
        <f t="shared" si="13"/>
        <v>2864417.6204197886</v>
      </c>
      <c r="P86" s="7">
        <v>626454.48755600478</v>
      </c>
      <c r="Q86" s="7">
        <v>63564.07</v>
      </c>
      <c r="R86" s="7">
        <f t="shared" si="14"/>
        <v>2174399.0628637839</v>
      </c>
      <c r="S86" s="7">
        <v>0</v>
      </c>
      <c r="T86" s="14">
        <f t="shared" si="15"/>
        <v>12590.846683163905</v>
      </c>
      <c r="U86" s="1">
        <f t="shared" si="9"/>
        <v>1</v>
      </c>
      <c r="V86" s="7">
        <f t="shared" si="9"/>
        <v>57971.429999999702</v>
      </c>
      <c r="W86" s="7">
        <f t="shared" si="9"/>
        <v>14285.592275280302</v>
      </c>
      <c r="X86" s="7">
        <f t="shared" si="9"/>
        <v>72257.022275279742</v>
      </c>
      <c r="Y86" s="7">
        <f t="shared" si="9"/>
        <v>8992.757556004799</v>
      </c>
      <c r="Z86" s="7">
        <f t="shared" si="9"/>
        <v>1851.3799999999974</v>
      </c>
      <c r="AA86" s="7">
        <f t="shared" si="9"/>
        <v>61412.884719274938</v>
      </c>
      <c r="AB86" s="7">
        <f t="shared" si="9"/>
        <v>0</v>
      </c>
      <c r="AC86" s="14">
        <f t="shared" si="9"/>
        <v>263.42682380625047</v>
      </c>
    </row>
    <row r="87" spans="1:29" x14ac:dyDescent="0.25">
      <c r="A87" s="7" t="s">
        <v>57</v>
      </c>
      <c r="B87" s="7" t="s">
        <v>119</v>
      </c>
      <c r="C87" s="1">
        <v>106.3</v>
      </c>
      <c r="D87" s="7">
        <v>1821130.6600000001</v>
      </c>
      <c r="E87" s="32">
        <v>-128476.38331152065</v>
      </c>
      <c r="F87" s="7">
        <f t="shared" si="10"/>
        <v>1692654.2766884796</v>
      </c>
      <c r="G87" s="7">
        <v>408916.72</v>
      </c>
      <c r="H87" s="7">
        <v>43817.35</v>
      </c>
      <c r="I87" s="7">
        <f t="shared" si="11"/>
        <v>1239920.2066884795</v>
      </c>
      <c r="J87" s="7">
        <v>0</v>
      </c>
      <c r="K87" s="14">
        <f t="shared" si="12"/>
        <v>15923.370429806959</v>
      </c>
      <c r="L87" s="1">
        <v>105.7</v>
      </c>
      <c r="M87" s="7">
        <v>1844012.45</v>
      </c>
      <c r="N87" s="32">
        <v>-119024.78357722927</v>
      </c>
      <c r="O87" s="7">
        <f t="shared" si="13"/>
        <v>1724987.6664227706</v>
      </c>
      <c r="P87" s="7">
        <v>420094.14703138825</v>
      </c>
      <c r="Q87" s="7">
        <v>45131.87</v>
      </c>
      <c r="R87" s="7">
        <f t="shared" si="14"/>
        <v>1259761.6493913822</v>
      </c>
      <c r="S87" s="7">
        <v>0</v>
      </c>
      <c r="T87" s="14">
        <f t="shared" si="15"/>
        <v>16319.656257547498</v>
      </c>
      <c r="U87" s="1">
        <f t="shared" si="9"/>
        <v>-0.59999999999999432</v>
      </c>
      <c r="V87" s="7">
        <f t="shared" si="9"/>
        <v>22881.789999999804</v>
      </c>
      <c r="W87" s="7">
        <f t="shared" si="9"/>
        <v>9451.5997342913761</v>
      </c>
      <c r="X87" s="7">
        <f t="shared" si="9"/>
        <v>32333.389734291006</v>
      </c>
      <c r="Y87" s="7">
        <f t="shared" si="9"/>
        <v>11177.427031388273</v>
      </c>
      <c r="Z87" s="7">
        <f t="shared" si="9"/>
        <v>1314.5200000000041</v>
      </c>
      <c r="AA87" s="7">
        <f t="shared" si="9"/>
        <v>19841.442702902714</v>
      </c>
      <c r="AB87" s="7">
        <f t="shared" si="9"/>
        <v>0</v>
      </c>
      <c r="AC87" s="14">
        <f t="shared" si="9"/>
        <v>396.28582774053939</v>
      </c>
    </row>
    <row r="88" spans="1:29" x14ac:dyDescent="0.25">
      <c r="A88" s="7" t="s">
        <v>57</v>
      </c>
      <c r="B88" s="7" t="s">
        <v>120</v>
      </c>
      <c r="C88" s="1">
        <v>743.5</v>
      </c>
      <c r="D88" s="7">
        <v>7002812.8000000007</v>
      </c>
      <c r="E88" s="32">
        <v>-494031.58230921399</v>
      </c>
      <c r="F88" s="7">
        <f t="shared" si="10"/>
        <v>6508781.2176907863</v>
      </c>
      <c r="G88" s="7">
        <v>2463557.37</v>
      </c>
      <c r="H88" s="7">
        <v>287367.57</v>
      </c>
      <c r="I88" s="7">
        <f t="shared" si="11"/>
        <v>3757856.2776907864</v>
      </c>
      <c r="J88" s="7">
        <v>0</v>
      </c>
      <c r="K88" s="14">
        <f t="shared" si="12"/>
        <v>8754.2450809559996</v>
      </c>
      <c r="L88" s="1">
        <v>744.3</v>
      </c>
      <c r="M88" s="7">
        <v>7129302.6600000001</v>
      </c>
      <c r="N88" s="32">
        <v>-460172.43872896029</v>
      </c>
      <c r="O88" s="7">
        <f t="shared" si="13"/>
        <v>6669130.2212710399</v>
      </c>
      <c r="P88" s="7">
        <v>2497260.5665577743</v>
      </c>
      <c r="Q88" s="7">
        <v>295988.59999999998</v>
      </c>
      <c r="R88" s="7">
        <f t="shared" si="14"/>
        <v>3875881.0547132655</v>
      </c>
      <c r="S88" s="7">
        <v>0</v>
      </c>
      <c r="T88" s="14">
        <f t="shared" si="15"/>
        <v>8960.2716932299354</v>
      </c>
      <c r="U88" s="1">
        <f t="shared" si="9"/>
        <v>0.79999999999995453</v>
      </c>
      <c r="V88" s="7">
        <f t="shared" si="9"/>
        <v>126489.8599999994</v>
      </c>
      <c r="W88" s="7">
        <f t="shared" si="9"/>
        <v>33859.143580253702</v>
      </c>
      <c r="X88" s="7">
        <f t="shared" si="9"/>
        <v>160349.00358025357</v>
      </c>
      <c r="Y88" s="7">
        <f t="shared" si="9"/>
        <v>33703.196557774208</v>
      </c>
      <c r="Z88" s="7">
        <f t="shared" si="9"/>
        <v>8621.0299999999697</v>
      </c>
      <c r="AA88" s="7">
        <f t="shared" si="9"/>
        <v>118024.7770224791</v>
      </c>
      <c r="AB88" s="7">
        <f t="shared" si="9"/>
        <v>0</v>
      </c>
      <c r="AC88" s="14">
        <f t="shared" si="9"/>
        <v>206.02661227393583</v>
      </c>
    </row>
    <row r="89" spans="1:29" x14ac:dyDescent="0.25">
      <c r="A89" s="7" t="s">
        <v>121</v>
      </c>
      <c r="B89" s="7" t="s">
        <v>121</v>
      </c>
      <c r="C89" s="1">
        <v>1013</v>
      </c>
      <c r="D89" s="7">
        <v>9613350.2400000002</v>
      </c>
      <c r="E89" s="32">
        <v>-678198.71328844631</v>
      </c>
      <c r="F89" s="7">
        <f t="shared" si="10"/>
        <v>8935151.5267115533</v>
      </c>
      <c r="G89" s="7">
        <v>5445609.8700000001</v>
      </c>
      <c r="H89" s="7">
        <v>293009.68</v>
      </c>
      <c r="I89" s="7">
        <f t="shared" si="11"/>
        <v>3196531.9767115531</v>
      </c>
      <c r="J89" s="7">
        <v>0</v>
      </c>
      <c r="K89" s="14">
        <f t="shared" si="12"/>
        <v>8820.4852188662917</v>
      </c>
      <c r="L89" s="1">
        <v>1012.7</v>
      </c>
      <c r="M89" s="7">
        <v>9775376.2199999988</v>
      </c>
      <c r="N89" s="32">
        <v>-630967.56151049491</v>
      </c>
      <c r="O89" s="7">
        <f t="shared" si="13"/>
        <v>9144408.658489503</v>
      </c>
      <c r="P89" s="7">
        <v>5375446.6954088425</v>
      </c>
      <c r="Q89" s="7">
        <v>301799.96999999997</v>
      </c>
      <c r="R89" s="7">
        <f t="shared" si="14"/>
        <v>3467161.9930806607</v>
      </c>
      <c r="S89" s="7">
        <v>0</v>
      </c>
      <c r="T89" s="14">
        <f t="shared" si="15"/>
        <v>9029.731073851588</v>
      </c>
      <c r="U89" s="1">
        <f t="shared" si="9"/>
        <v>-0.29999999999995453</v>
      </c>
      <c r="V89" s="7">
        <f t="shared" si="9"/>
        <v>162025.97999999858</v>
      </c>
      <c r="W89" s="7">
        <f t="shared" si="9"/>
        <v>47231.151777951396</v>
      </c>
      <c r="X89" s="7">
        <f t="shared" si="9"/>
        <v>209257.13177794963</v>
      </c>
      <c r="Y89" s="7">
        <f t="shared" si="9"/>
        <v>-70163.174591157585</v>
      </c>
      <c r="Z89" s="7">
        <f t="shared" si="9"/>
        <v>8790.289999999979</v>
      </c>
      <c r="AA89" s="7">
        <f t="shared" si="9"/>
        <v>270630.01636910765</v>
      </c>
      <c r="AB89" s="7">
        <f t="shared" si="9"/>
        <v>0</v>
      </c>
      <c r="AC89" s="14">
        <f t="shared" si="9"/>
        <v>209.24585498529632</v>
      </c>
    </row>
    <row r="90" spans="1:29" x14ac:dyDescent="0.25">
      <c r="A90" s="7" t="s">
        <v>122</v>
      </c>
      <c r="B90" s="7" t="s">
        <v>123</v>
      </c>
      <c r="C90" s="1">
        <v>5826.5</v>
      </c>
      <c r="D90" s="7">
        <v>52232883.189999998</v>
      </c>
      <c r="E90" s="32">
        <v>-3684904.1475059912</v>
      </c>
      <c r="F90" s="7">
        <f t="shared" si="10"/>
        <v>48547979.042494006</v>
      </c>
      <c r="G90" s="7">
        <v>9003857.1300000008</v>
      </c>
      <c r="H90" s="7">
        <v>1295738.54</v>
      </c>
      <c r="I90" s="7">
        <f t="shared" si="11"/>
        <v>38248383.372494005</v>
      </c>
      <c r="J90" s="7">
        <v>0</v>
      </c>
      <c r="K90" s="14">
        <f t="shared" si="12"/>
        <v>8332.271353727625</v>
      </c>
      <c r="L90" s="1">
        <v>5824</v>
      </c>
      <c r="M90" s="7">
        <v>53095884.369999997</v>
      </c>
      <c r="N90" s="32">
        <v>-3427160.2374381148</v>
      </c>
      <c r="O90" s="7">
        <f t="shared" si="13"/>
        <v>49668724.132561885</v>
      </c>
      <c r="P90" s="7">
        <v>9219897.9675019737</v>
      </c>
      <c r="Q90" s="7">
        <v>1334610.7</v>
      </c>
      <c r="R90" s="7">
        <f t="shared" si="14"/>
        <v>39114215.465059906</v>
      </c>
      <c r="S90" s="7">
        <v>0</v>
      </c>
      <c r="T90" s="14">
        <f t="shared" si="15"/>
        <v>8528.283676607467</v>
      </c>
      <c r="U90" s="1">
        <f t="shared" si="9"/>
        <v>-2.5</v>
      </c>
      <c r="V90" s="7">
        <f t="shared" si="9"/>
        <v>863001.1799999997</v>
      </c>
      <c r="W90" s="7">
        <f t="shared" si="9"/>
        <v>257743.91006787634</v>
      </c>
      <c r="X90" s="7">
        <f t="shared" si="9"/>
        <v>1120745.0900678784</v>
      </c>
      <c r="Y90" s="7">
        <f t="shared" si="9"/>
        <v>216040.83750197291</v>
      </c>
      <c r="Z90" s="7">
        <f t="shared" si="9"/>
        <v>38872.159999999916</v>
      </c>
      <c r="AA90" s="7">
        <f t="shared" si="9"/>
        <v>865832.09256590158</v>
      </c>
      <c r="AB90" s="7">
        <f t="shared" si="9"/>
        <v>0</v>
      </c>
      <c r="AC90" s="14">
        <f t="shared" si="9"/>
        <v>196.01232287984203</v>
      </c>
    </row>
    <row r="91" spans="1:29" x14ac:dyDescent="0.25">
      <c r="A91" s="7" t="s">
        <v>122</v>
      </c>
      <c r="B91" s="7" t="s">
        <v>124</v>
      </c>
      <c r="C91" s="1">
        <v>1421.6</v>
      </c>
      <c r="D91" s="7">
        <v>13397971.060000001</v>
      </c>
      <c r="E91" s="32">
        <v>-945194.5998763321</v>
      </c>
      <c r="F91" s="7">
        <f t="shared" si="10"/>
        <v>12452776.460123669</v>
      </c>
      <c r="G91" s="7">
        <v>1850414.27</v>
      </c>
      <c r="H91" s="7">
        <v>214925.85</v>
      </c>
      <c r="I91" s="7">
        <f t="shared" si="11"/>
        <v>10387436.34012367</v>
      </c>
      <c r="J91" s="7">
        <v>0</v>
      </c>
      <c r="K91" s="14">
        <f t="shared" si="12"/>
        <v>8759.6908132552544</v>
      </c>
      <c r="L91" s="1">
        <v>1436.2</v>
      </c>
      <c r="M91" s="7">
        <v>13758067.060000001</v>
      </c>
      <c r="N91" s="32">
        <v>-888036.82114917773</v>
      </c>
      <c r="O91" s="7">
        <f t="shared" si="13"/>
        <v>12870030.238850823</v>
      </c>
      <c r="P91" s="7">
        <v>1895448.5800864375</v>
      </c>
      <c r="Q91" s="7">
        <v>221373.63</v>
      </c>
      <c r="R91" s="7">
        <f t="shared" si="14"/>
        <v>10753208.028764384</v>
      </c>
      <c r="S91" s="7">
        <v>0</v>
      </c>
      <c r="T91" s="14">
        <f t="shared" si="15"/>
        <v>8961.168527260008</v>
      </c>
      <c r="U91" s="1">
        <f t="shared" si="9"/>
        <v>14.600000000000136</v>
      </c>
      <c r="V91" s="7">
        <f t="shared" si="9"/>
        <v>360096</v>
      </c>
      <c r="W91" s="7">
        <f t="shared" si="9"/>
        <v>57157.778727154364</v>
      </c>
      <c r="X91" s="7">
        <f t="shared" si="9"/>
        <v>417253.77872715332</v>
      </c>
      <c r="Y91" s="7">
        <f t="shared" si="9"/>
        <v>45034.310086437501</v>
      </c>
      <c r="Z91" s="7">
        <f t="shared" si="9"/>
        <v>6447.7799999999988</v>
      </c>
      <c r="AA91" s="7">
        <f t="shared" si="9"/>
        <v>365771.68864071369</v>
      </c>
      <c r="AB91" s="7">
        <f t="shared" si="9"/>
        <v>0</v>
      </c>
      <c r="AC91" s="14">
        <f t="shared" si="9"/>
        <v>201.47771400475358</v>
      </c>
    </row>
    <row r="92" spans="1:29" x14ac:dyDescent="0.25">
      <c r="A92" s="7" t="s">
        <v>122</v>
      </c>
      <c r="B92" s="7" t="s">
        <v>125</v>
      </c>
      <c r="C92" s="1">
        <v>852.2</v>
      </c>
      <c r="D92" s="7">
        <v>8763186.3900000006</v>
      </c>
      <c r="E92" s="32">
        <v>-618221.70061753888</v>
      </c>
      <c r="F92" s="7">
        <f t="shared" si="10"/>
        <v>8144964.6893824618</v>
      </c>
      <c r="G92" s="7">
        <v>613219.92000000004</v>
      </c>
      <c r="H92" s="7">
        <v>64934.19</v>
      </c>
      <c r="I92" s="7">
        <f t="shared" si="11"/>
        <v>7466810.5793824615</v>
      </c>
      <c r="J92" s="7">
        <v>0</v>
      </c>
      <c r="K92" s="14">
        <f t="shared" si="12"/>
        <v>9557.5741485360959</v>
      </c>
      <c r="L92" s="1">
        <v>835.5</v>
      </c>
      <c r="M92" s="7">
        <v>8761093.2299999986</v>
      </c>
      <c r="N92" s="32">
        <v>-565499.01580148132</v>
      </c>
      <c r="O92" s="7">
        <f t="shared" si="13"/>
        <v>8195594.2141985176</v>
      </c>
      <c r="P92" s="7">
        <v>640210.78922974505</v>
      </c>
      <c r="Q92" s="7">
        <v>66882.22</v>
      </c>
      <c r="R92" s="7">
        <f t="shared" si="14"/>
        <v>7488501.2049687728</v>
      </c>
      <c r="S92" s="7">
        <v>0</v>
      </c>
      <c r="T92" s="14">
        <f t="shared" si="15"/>
        <v>9809.2091133435279</v>
      </c>
      <c r="U92" s="1">
        <f t="shared" si="9"/>
        <v>-16.700000000000045</v>
      </c>
      <c r="V92" s="7">
        <f t="shared" si="9"/>
        <v>-2093.1600000020117</v>
      </c>
      <c r="W92" s="7">
        <f t="shared" si="9"/>
        <v>52722.684816057561</v>
      </c>
      <c r="X92" s="7">
        <f t="shared" si="9"/>
        <v>50629.524816055782</v>
      </c>
      <c r="Y92" s="7">
        <f t="shared" si="9"/>
        <v>26990.869229745003</v>
      </c>
      <c r="Z92" s="7">
        <f t="shared" si="9"/>
        <v>1948.0299999999988</v>
      </c>
      <c r="AA92" s="7">
        <f t="shared" si="9"/>
        <v>21690.625586311333</v>
      </c>
      <c r="AB92" s="7">
        <f t="shared" si="9"/>
        <v>0</v>
      </c>
      <c r="AC92" s="14">
        <f t="shared" si="9"/>
        <v>251.63496480743197</v>
      </c>
    </row>
    <row r="93" spans="1:29" x14ac:dyDescent="0.25">
      <c r="A93" s="7" t="s">
        <v>126</v>
      </c>
      <c r="B93" s="7" t="s">
        <v>127</v>
      </c>
      <c r="C93" s="1">
        <v>31583.1</v>
      </c>
      <c r="D93" s="7">
        <v>273548409.80799997</v>
      </c>
      <c r="E93" s="32">
        <v>-19298181.687166553</v>
      </c>
      <c r="F93" s="7">
        <f t="shared" si="10"/>
        <v>254250228.12083343</v>
      </c>
      <c r="G93" s="7">
        <v>101492449.09</v>
      </c>
      <c r="H93" s="7">
        <v>8120877.0899999999</v>
      </c>
      <c r="I93" s="7">
        <f t="shared" si="11"/>
        <v>144636901.94083342</v>
      </c>
      <c r="J93" s="7">
        <v>0</v>
      </c>
      <c r="K93" s="14">
        <f t="shared" si="12"/>
        <v>8050.1986227075058</v>
      </c>
      <c r="L93" s="1">
        <v>31965</v>
      </c>
      <c r="M93" s="7">
        <v>281507331.10000002</v>
      </c>
      <c r="N93" s="32">
        <v>-18170348.665260326</v>
      </c>
      <c r="O93" s="7">
        <f t="shared" si="13"/>
        <v>263336982.43473971</v>
      </c>
      <c r="P93" s="7">
        <v>103490524.47647619</v>
      </c>
      <c r="Q93" s="7">
        <v>8364503.4000000004</v>
      </c>
      <c r="R93" s="7">
        <f t="shared" si="14"/>
        <v>151481954.55826351</v>
      </c>
      <c r="S93" s="7">
        <v>0</v>
      </c>
      <c r="T93" s="14">
        <f t="shared" si="15"/>
        <v>8238.2913322302429</v>
      </c>
      <c r="U93" s="1">
        <f t="shared" si="9"/>
        <v>381.90000000000146</v>
      </c>
      <c r="V93" s="7">
        <f t="shared" si="9"/>
        <v>7958921.2920000553</v>
      </c>
      <c r="W93" s="7">
        <f t="shared" si="9"/>
        <v>1127833.0219062269</v>
      </c>
      <c r="X93" s="7">
        <f t="shared" ref="X93:AC124" si="16">O93-F93</f>
        <v>9086754.3139062822</v>
      </c>
      <c r="Y93" s="7">
        <f t="shared" si="16"/>
        <v>1998075.3864761889</v>
      </c>
      <c r="Z93" s="7">
        <f t="shared" si="16"/>
        <v>243626.31000000052</v>
      </c>
      <c r="AA93" s="7">
        <f t="shared" si="16"/>
        <v>6845052.6174300909</v>
      </c>
      <c r="AB93" s="7">
        <f t="shared" si="16"/>
        <v>0</v>
      </c>
      <c r="AC93" s="14">
        <f t="shared" si="16"/>
        <v>188.0927095227371</v>
      </c>
    </row>
    <row r="94" spans="1:29" x14ac:dyDescent="0.25">
      <c r="A94" s="7" t="s">
        <v>126</v>
      </c>
      <c r="B94" s="7" t="s">
        <v>128</v>
      </c>
      <c r="C94" s="1">
        <v>15488.8</v>
      </c>
      <c r="D94" s="7">
        <v>134181838.06400001</v>
      </c>
      <c r="E94" s="32">
        <v>-9466205.604684541</v>
      </c>
      <c r="F94" s="7">
        <f t="shared" si="10"/>
        <v>124715632.45931546</v>
      </c>
      <c r="G94" s="7">
        <v>51035270.68</v>
      </c>
      <c r="H94" s="7">
        <v>3857545.62</v>
      </c>
      <c r="I94" s="7">
        <f t="shared" si="11"/>
        <v>69822816.159315467</v>
      </c>
      <c r="J94" s="7">
        <v>0</v>
      </c>
      <c r="K94" s="14">
        <f t="shared" si="12"/>
        <v>8051.9880468025585</v>
      </c>
      <c r="L94" s="1">
        <v>15471.6</v>
      </c>
      <c r="M94" s="7">
        <v>136283993.49400002</v>
      </c>
      <c r="N94" s="32">
        <v>-8796672.0781434383</v>
      </c>
      <c r="O94" s="7">
        <f t="shared" si="13"/>
        <v>127487321.41585658</v>
      </c>
      <c r="P94" s="7">
        <v>52898621.716000788</v>
      </c>
      <c r="Q94" s="7">
        <v>3973271.99</v>
      </c>
      <c r="R94" s="7">
        <f t="shared" si="14"/>
        <v>70615427.70985581</v>
      </c>
      <c r="S94" s="7">
        <v>0</v>
      </c>
      <c r="T94" s="14">
        <f t="shared" si="15"/>
        <v>8240.0864432803701</v>
      </c>
      <c r="U94" s="1">
        <f t="shared" ref="U94:AC125" si="17">L94-C94</f>
        <v>-17.199999999998909</v>
      </c>
      <c r="V94" s="7">
        <f t="shared" si="17"/>
        <v>2102155.4300000072</v>
      </c>
      <c r="W94" s="7">
        <f t="shared" si="17"/>
        <v>669533.52654110268</v>
      </c>
      <c r="X94" s="7">
        <f t="shared" si="16"/>
        <v>2771688.956541121</v>
      </c>
      <c r="Y94" s="7">
        <f t="shared" si="16"/>
        <v>1863351.0360007882</v>
      </c>
      <c r="Z94" s="7">
        <f t="shared" si="16"/>
        <v>115726.37000000011</v>
      </c>
      <c r="AA94" s="7">
        <f t="shared" si="16"/>
        <v>792611.55054034293</v>
      </c>
      <c r="AB94" s="7">
        <f t="shared" si="16"/>
        <v>0</v>
      </c>
      <c r="AC94" s="14">
        <f t="shared" si="16"/>
        <v>188.09839647781155</v>
      </c>
    </row>
    <row r="95" spans="1:29" x14ac:dyDescent="0.25">
      <c r="A95" s="7" t="s">
        <v>126</v>
      </c>
      <c r="B95" s="7" t="s">
        <v>129</v>
      </c>
      <c r="C95" s="1">
        <v>1091.8</v>
      </c>
      <c r="D95" s="7">
        <v>10383110.42</v>
      </c>
      <c r="E95" s="32">
        <v>-732503.44062944059</v>
      </c>
      <c r="F95" s="7">
        <f t="shared" si="10"/>
        <v>9650606.9793705586</v>
      </c>
      <c r="G95" s="7">
        <v>8874441.8900000006</v>
      </c>
      <c r="H95" s="7">
        <v>769697.35</v>
      </c>
      <c r="I95" s="7">
        <f t="shared" si="11"/>
        <v>6467.7393705580616</v>
      </c>
      <c r="J95" s="7">
        <v>0</v>
      </c>
      <c r="K95" s="14">
        <f t="shared" si="12"/>
        <v>8839.1710747119978</v>
      </c>
      <c r="L95" s="1">
        <v>1087.9000000000001</v>
      </c>
      <c r="M95" s="7">
        <v>10521523.540000001</v>
      </c>
      <c r="N95" s="32">
        <v>-679128.85417407204</v>
      </c>
      <c r="O95" s="7">
        <f t="shared" si="13"/>
        <v>9842394.685825929</v>
      </c>
      <c r="P95" s="7">
        <v>8921955.9244455118</v>
      </c>
      <c r="Q95" s="7">
        <v>792788.27</v>
      </c>
      <c r="R95" s="7">
        <f t="shared" si="14"/>
        <v>127650.49138041725</v>
      </c>
      <c r="S95" s="7">
        <v>0</v>
      </c>
      <c r="T95" s="14">
        <f t="shared" si="15"/>
        <v>9047.1501845996208</v>
      </c>
      <c r="U95" s="1">
        <f t="shared" si="17"/>
        <v>-3.8999999999998636</v>
      </c>
      <c r="V95" s="7">
        <f t="shared" si="17"/>
        <v>138413.12000000104</v>
      </c>
      <c r="W95" s="7">
        <f t="shared" si="17"/>
        <v>53374.586455368553</v>
      </c>
      <c r="X95" s="7">
        <f t="shared" si="16"/>
        <v>191787.70645537041</v>
      </c>
      <c r="Y95" s="7">
        <f t="shared" si="16"/>
        <v>47514.034445511177</v>
      </c>
      <c r="Z95" s="7">
        <f t="shared" si="16"/>
        <v>23090.920000000042</v>
      </c>
      <c r="AA95" s="7">
        <f t="shared" si="16"/>
        <v>121182.75200985919</v>
      </c>
      <c r="AB95" s="7">
        <f t="shared" si="16"/>
        <v>0</v>
      </c>
      <c r="AC95" s="14">
        <f t="shared" si="16"/>
        <v>207.97910988762305</v>
      </c>
    </row>
    <row r="96" spans="1:29" x14ac:dyDescent="0.25">
      <c r="A96" s="7" t="s">
        <v>49</v>
      </c>
      <c r="B96" s="7" t="s">
        <v>130</v>
      </c>
      <c r="C96" s="1">
        <v>1032.0999999999999</v>
      </c>
      <c r="D96" s="7">
        <v>9965826.3499999996</v>
      </c>
      <c r="E96" s="32">
        <v>-703065.0541892763</v>
      </c>
      <c r="F96" s="7">
        <f t="shared" si="10"/>
        <v>9262761.2958107237</v>
      </c>
      <c r="G96" s="7">
        <v>1732795.98</v>
      </c>
      <c r="H96" s="7">
        <v>261483.68</v>
      </c>
      <c r="I96" s="7">
        <f t="shared" si="11"/>
        <v>7268481.6358107235</v>
      </c>
      <c r="J96" s="7">
        <v>0</v>
      </c>
      <c r="K96" s="14">
        <f t="shared" si="12"/>
        <v>8974.6742523115245</v>
      </c>
      <c r="L96" s="1">
        <v>999</v>
      </c>
      <c r="M96" s="7">
        <v>9869131.2299999986</v>
      </c>
      <c r="N96" s="32">
        <v>-637019.13115935004</v>
      </c>
      <c r="O96" s="7">
        <f t="shared" si="13"/>
        <v>9232112.0988406483</v>
      </c>
      <c r="P96" s="7">
        <v>1781097.242209431</v>
      </c>
      <c r="Q96" s="7">
        <v>269328.19</v>
      </c>
      <c r="R96" s="7">
        <f t="shared" si="14"/>
        <v>7181686.6666312171</v>
      </c>
      <c r="S96" s="7">
        <v>0</v>
      </c>
      <c r="T96" s="14">
        <f t="shared" si="15"/>
        <v>9241.3534522929403</v>
      </c>
      <c r="U96" s="1">
        <f t="shared" si="17"/>
        <v>-33.099999999999909</v>
      </c>
      <c r="V96" s="7">
        <f t="shared" si="17"/>
        <v>-96695.120000001043</v>
      </c>
      <c r="W96" s="7">
        <f t="shared" si="17"/>
        <v>66045.923029926256</v>
      </c>
      <c r="X96" s="7">
        <f t="shared" si="16"/>
        <v>-30649.196970075369</v>
      </c>
      <c r="Y96" s="7">
        <f t="shared" si="16"/>
        <v>48301.262209431035</v>
      </c>
      <c r="Z96" s="7">
        <f t="shared" si="16"/>
        <v>7844.5100000000093</v>
      </c>
      <c r="AA96" s="7">
        <f t="shared" si="16"/>
        <v>-86794.969179506414</v>
      </c>
      <c r="AB96" s="7">
        <f t="shared" si="16"/>
        <v>0</v>
      </c>
      <c r="AC96" s="14">
        <f t="shared" si="16"/>
        <v>266.67919998141588</v>
      </c>
    </row>
    <row r="97" spans="1:29" x14ac:dyDescent="0.25">
      <c r="A97" s="7" t="s">
        <v>49</v>
      </c>
      <c r="B97" s="7" t="s">
        <v>131</v>
      </c>
      <c r="C97" s="1">
        <v>185.8</v>
      </c>
      <c r="D97" s="7">
        <v>2788194.5300000003</v>
      </c>
      <c r="E97" s="32">
        <v>-196700.410932275</v>
      </c>
      <c r="F97" s="7">
        <f t="shared" si="10"/>
        <v>2591494.1190677253</v>
      </c>
      <c r="G97" s="7">
        <v>217613.53</v>
      </c>
      <c r="H97" s="7">
        <v>64576.92</v>
      </c>
      <c r="I97" s="7">
        <f t="shared" si="11"/>
        <v>2309303.6690677255</v>
      </c>
      <c r="J97" s="7">
        <v>0</v>
      </c>
      <c r="K97" s="14">
        <f t="shared" si="12"/>
        <v>13947.761674207348</v>
      </c>
      <c r="L97" s="1">
        <v>185.9</v>
      </c>
      <c r="M97" s="7">
        <v>2837145.64</v>
      </c>
      <c r="N97" s="32">
        <v>-183128.18103699878</v>
      </c>
      <c r="O97" s="7">
        <f t="shared" si="13"/>
        <v>2654017.4589630011</v>
      </c>
      <c r="P97" s="7">
        <v>222179.86885970761</v>
      </c>
      <c r="Q97" s="7">
        <v>66514.23</v>
      </c>
      <c r="R97" s="7">
        <f t="shared" si="14"/>
        <v>2365323.3601032938</v>
      </c>
      <c r="S97" s="7">
        <v>0</v>
      </c>
      <c r="T97" s="14">
        <f t="shared" si="15"/>
        <v>14276.586653916089</v>
      </c>
      <c r="U97" s="1">
        <f t="shared" si="17"/>
        <v>9.9999999999994316E-2</v>
      </c>
      <c r="V97" s="7">
        <f t="shared" si="17"/>
        <v>48951.10999999987</v>
      </c>
      <c r="W97" s="7">
        <f t="shared" si="17"/>
        <v>13572.229895276221</v>
      </c>
      <c r="X97" s="7">
        <f t="shared" si="16"/>
        <v>62523.339895275887</v>
      </c>
      <c r="Y97" s="7">
        <f t="shared" si="16"/>
        <v>4566.3388597076118</v>
      </c>
      <c r="Z97" s="7">
        <f t="shared" si="16"/>
        <v>1937.3099999999977</v>
      </c>
      <c r="AA97" s="7">
        <f t="shared" si="16"/>
        <v>56019.691035568248</v>
      </c>
      <c r="AB97" s="7">
        <f t="shared" si="16"/>
        <v>0</v>
      </c>
      <c r="AC97" s="14">
        <f t="shared" si="16"/>
        <v>328.82497970874101</v>
      </c>
    </row>
    <row r="98" spans="1:29" x14ac:dyDescent="0.25">
      <c r="A98" s="7" t="s">
        <v>49</v>
      </c>
      <c r="B98" s="7" t="s">
        <v>132</v>
      </c>
      <c r="C98" s="1">
        <v>366.8</v>
      </c>
      <c r="D98" s="7">
        <v>4033020.12</v>
      </c>
      <c r="E98" s="32">
        <v>-284519.85912981938</v>
      </c>
      <c r="F98" s="7">
        <f t="shared" si="10"/>
        <v>3748500.2608701806</v>
      </c>
      <c r="G98" s="7">
        <v>1181966.3700000001</v>
      </c>
      <c r="H98" s="7">
        <v>199286.32</v>
      </c>
      <c r="I98" s="7">
        <f t="shared" si="11"/>
        <v>2367247.5708701806</v>
      </c>
      <c r="J98" s="7">
        <v>0</v>
      </c>
      <c r="K98" s="14">
        <f t="shared" si="12"/>
        <v>10219.466360060471</v>
      </c>
      <c r="L98" s="1">
        <v>363.5</v>
      </c>
      <c r="M98" s="7">
        <v>4082133.61</v>
      </c>
      <c r="N98" s="32">
        <v>-263487.95501005626</v>
      </c>
      <c r="O98" s="7">
        <f t="shared" si="13"/>
        <v>3818645.6549899438</v>
      </c>
      <c r="P98" s="7">
        <v>1200067.6779099535</v>
      </c>
      <c r="Q98" s="7">
        <v>205264.91</v>
      </c>
      <c r="R98" s="7">
        <f t="shared" si="14"/>
        <v>2413313.0670799902</v>
      </c>
      <c r="S98" s="7">
        <v>0</v>
      </c>
      <c r="T98" s="14">
        <f t="shared" si="15"/>
        <v>10505.215006849914</v>
      </c>
      <c r="U98" s="1">
        <f t="shared" si="17"/>
        <v>-3.3000000000000114</v>
      </c>
      <c r="V98" s="7">
        <f t="shared" si="17"/>
        <v>49113.489999999758</v>
      </c>
      <c r="W98" s="7">
        <f t="shared" si="17"/>
        <v>21031.904119763116</v>
      </c>
      <c r="X98" s="7">
        <f t="shared" si="16"/>
        <v>70145.394119763281</v>
      </c>
      <c r="Y98" s="7">
        <f t="shared" si="16"/>
        <v>18101.307909953408</v>
      </c>
      <c r="Z98" s="7">
        <f t="shared" si="16"/>
        <v>5978.5899999999965</v>
      </c>
      <c r="AA98" s="7">
        <f t="shared" si="16"/>
        <v>46065.496209809557</v>
      </c>
      <c r="AB98" s="7">
        <f t="shared" si="16"/>
        <v>0</v>
      </c>
      <c r="AC98" s="14">
        <f t="shared" si="16"/>
        <v>285.74864678944323</v>
      </c>
    </row>
    <row r="99" spans="1:29" x14ac:dyDescent="0.25">
      <c r="A99" s="7" t="s">
        <v>49</v>
      </c>
      <c r="B99" s="7" t="s">
        <v>133</v>
      </c>
      <c r="C99" s="1">
        <v>113.4</v>
      </c>
      <c r="D99" s="7">
        <v>1910447.84</v>
      </c>
      <c r="E99" s="32">
        <v>-134777.4953108014</v>
      </c>
      <c r="F99" s="7">
        <f t="shared" si="10"/>
        <v>1775670.3446891988</v>
      </c>
      <c r="G99" s="7">
        <v>361780.09</v>
      </c>
      <c r="H99" s="7">
        <v>47925.82</v>
      </c>
      <c r="I99" s="7">
        <f t="shared" si="11"/>
        <v>1365964.4346891986</v>
      </c>
      <c r="J99" s="7">
        <v>0</v>
      </c>
      <c r="K99" s="14">
        <f t="shared" si="12"/>
        <v>15658.468648052898</v>
      </c>
      <c r="L99" s="1">
        <v>112.3</v>
      </c>
      <c r="M99" s="7">
        <v>1923271.23</v>
      </c>
      <c r="N99" s="32">
        <v>-124140.67047706839</v>
      </c>
      <c r="O99" s="7">
        <f t="shared" si="13"/>
        <v>1799130.5595229317</v>
      </c>
      <c r="P99" s="7">
        <v>371002.08920136141</v>
      </c>
      <c r="Q99" s="7">
        <v>49363.59</v>
      </c>
      <c r="R99" s="7">
        <f t="shared" si="14"/>
        <v>1378764.8803215702</v>
      </c>
      <c r="S99" s="7">
        <v>0</v>
      </c>
      <c r="T99" s="14">
        <f t="shared" si="15"/>
        <v>16020.752978832874</v>
      </c>
      <c r="U99" s="1">
        <f t="shared" si="17"/>
        <v>-1.1000000000000085</v>
      </c>
      <c r="V99" s="7">
        <f t="shared" si="17"/>
        <v>12823.389999999898</v>
      </c>
      <c r="W99" s="7">
        <f t="shared" si="17"/>
        <v>10636.824833733015</v>
      </c>
      <c r="X99" s="7">
        <f t="shared" si="16"/>
        <v>23460.214833732927</v>
      </c>
      <c r="Y99" s="7">
        <f t="shared" si="16"/>
        <v>9221.999201361381</v>
      </c>
      <c r="Z99" s="7">
        <f t="shared" si="16"/>
        <v>1437.7699999999968</v>
      </c>
      <c r="AA99" s="7">
        <f t="shared" si="16"/>
        <v>12800.445632371586</v>
      </c>
      <c r="AB99" s="7">
        <f t="shared" si="16"/>
        <v>0</v>
      </c>
      <c r="AC99" s="14">
        <f t="shared" si="16"/>
        <v>362.28433077997579</v>
      </c>
    </row>
    <row r="100" spans="1:29" x14ac:dyDescent="0.25">
      <c r="A100" s="7" t="s">
        <v>49</v>
      </c>
      <c r="B100" s="7" t="s">
        <v>134</v>
      </c>
      <c r="C100" s="1">
        <v>470</v>
      </c>
      <c r="D100" s="7">
        <v>4042907.5100000002</v>
      </c>
      <c r="E100" s="32">
        <v>-285217.390688368</v>
      </c>
      <c r="F100" s="7">
        <f t="shared" si="10"/>
        <v>3757690.1193116321</v>
      </c>
      <c r="G100" s="7">
        <v>337783.32</v>
      </c>
      <c r="H100" s="7">
        <v>33110.36</v>
      </c>
      <c r="I100" s="7">
        <f t="shared" si="11"/>
        <v>3386796.4393116324</v>
      </c>
      <c r="J100" s="7">
        <v>0</v>
      </c>
      <c r="K100" s="14">
        <f t="shared" si="12"/>
        <v>7995.0853602375155</v>
      </c>
      <c r="L100" s="1">
        <v>470.9</v>
      </c>
      <c r="M100" s="7">
        <v>4118910.55</v>
      </c>
      <c r="N100" s="32">
        <v>-265861.78243412421</v>
      </c>
      <c r="O100" s="7">
        <f t="shared" si="13"/>
        <v>3853048.7675658758</v>
      </c>
      <c r="P100" s="7">
        <v>342747.46248646278</v>
      </c>
      <c r="Q100" s="7">
        <v>34103.67</v>
      </c>
      <c r="R100" s="7">
        <f t="shared" si="14"/>
        <v>3476197.6350794132</v>
      </c>
      <c r="S100" s="7">
        <v>0</v>
      </c>
      <c r="T100" s="14">
        <f t="shared" si="15"/>
        <v>8182.3078521254529</v>
      </c>
      <c r="U100" s="1">
        <f t="shared" si="17"/>
        <v>0.89999999999997726</v>
      </c>
      <c r="V100" s="7">
        <f t="shared" si="17"/>
        <v>76003.039999999572</v>
      </c>
      <c r="W100" s="7">
        <f t="shared" si="17"/>
        <v>19355.608254243794</v>
      </c>
      <c r="X100" s="7">
        <f t="shared" si="16"/>
        <v>95358.648254243657</v>
      </c>
      <c r="Y100" s="7">
        <f t="shared" si="16"/>
        <v>4964.142486462777</v>
      </c>
      <c r="Z100" s="7">
        <f t="shared" si="16"/>
        <v>993.30999999999767</v>
      </c>
      <c r="AA100" s="7">
        <f t="shared" si="16"/>
        <v>89401.195767780766</v>
      </c>
      <c r="AB100" s="7">
        <f t="shared" si="16"/>
        <v>0</v>
      </c>
      <c r="AC100" s="14">
        <f t="shared" si="16"/>
        <v>187.22249188793739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882771.12</v>
      </c>
      <c r="E101" s="32">
        <v>-62277.377060611558</v>
      </c>
      <c r="F101" s="7">
        <f t="shared" si="10"/>
        <v>820493.74293938838</v>
      </c>
      <c r="G101" s="7">
        <v>209057.81</v>
      </c>
      <c r="H101" s="7">
        <v>26903.84</v>
      </c>
      <c r="I101" s="7">
        <f t="shared" si="11"/>
        <v>584532.09293938836</v>
      </c>
      <c r="J101" s="7">
        <v>0</v>
      </c>
      <c r="K101" s="14">
        <f t="shared" si="12"/>
        <v>16409.874858787767</v>
      </c>
      <c r="L101" s="1">
        <v>50</v>
      </c>
      <c r="M101" s="7">
        <v>896546.55</v>
      </c>
      <c r="N101" s="32">
        <v>-57869.05564583448</v>
      </c>
      <c r="O101" s="7">
        <f t="shared" si="13"/>
        <v>838677.49435416562</v>
      </c>
      <c r="P101" s="7">
        <v>217246.64237421399</v>
      </c>
      <c r="Q101" s="7">
        <v>27710.959999999999</v>
      </c>
      <c r="R101" s="7">
        <f t="shared" si="14"/>
        <v>593719.89197995164</v>
      </c>
      <c r="S101" s="7">
        <v>0</v>
      </c>
      <c r="T101" s="14">
        <f t="shared" si="15"/>
        <v>16773.549887083311</v>
      </c>
      <c r="U101" s="1">
        <f t="shared" si="17"/>
        <v>0</v>
      </c>
      <c r="V101" s="7">
        <f t="shared" si="17"/>
        <v>13775.430000000051</v>
      </c>
      <c r="W101" s="7">
        <f t="shared" si="17"/>
        <v>4408.3214147770777</v>
      </c>
      <c r="X101" s="7">
        <f t="shared" si="16"/>
        <v>18183.751414777245</v>
      </c>
      <c r="Y101" s="7">
        <f t="shared" si="16"/>
        <v>8188.832374213991</v>
      </c>
      <c r="Z101" s="7">
        <f t="shared" si="16"/>
        <v>807.11999999999898</v>
      </c>
      <c r="AA101" s="7">
        <f t="shared" si="16"/>
        <v>9187.7990405632881</v>
      </c>
      <c r="AB101" s="7">
        <f t="shared" si="16"/>
        <v>0</v>
      </c>
      <c r="AC101" s="14">
        <f t="shared" si="16"/>
        <v>363.6750282955436</v>
      </c>
    </row>
    <row r="102" spans="1:29" x14ac:dyDescent="0.25">
      <c r="A102" s="7" t="s">
        <v>136</v>
      </c>
      <c r="B102" s="7" t="s">
        <v>137</v>
      </c>
      <c r="C102" s="1">
        <v>191.6</v>
      </c>
      <c r="D102" s="7">
        <v>2819218.9099999997</v>
      </c>
      <c r="E102" s="32">
        <v>-198889.10624361646</v>
      </c>
      <c r="F102" s="7">
        <f t="shared" si="10"/>
        <v>2620329.8037563832</v>
      </c>
      <c r="G102" s="7">
        <v>1236306.58</v>
      </c>
      <c r="H102" s="7">
        <v>106621.7</v>
      </c>
      <c r="I102" s="7">
        <f t="shared" si="11"/>
        <v>1277401.5237563832</v>
      </c>
      <c r="J102" s="7">
        <v>0</v>
      </c>
      <c r="K102" s="14">
        <f t="shared" si="12"/>
        <v>13676.042817100122</v>
      </c>
      <c r="L102" s="1">
        <v>194.3</v>
      </c>
      <c r="M102" s="7">
        <v>2891454.75</v>
      </c>
      <c r="N102" s="32">
        <v>-186633.65089650103</v>
      </c>
      <c r="O102" s="7">
        <f t="shared" si="13"/>
        <v>2704821.0991034992</v>
      </c>
      <c r="P102" s="7">
        <v>1249772.6333950954</v>
      </c>
      <c r="Q102" s="7">
        <v>109820.35</v>
      </c>
      <c r="R102" s="7">
        <f t="shared" si="14"/>
        <v>1345228.1157084038</v>
      </c>
      <c r="S102" s="7">
        <v>0</v>
      </c>
      <c r="T102" s="14">
        <f t="shared" si="15"/>
        <v>13920.849712318575</v>
      </c>
      <c r="U102" s="1">
        <f t="shared" si="17"/>
        <v>2.7000000000000171</v>
      </c>
      <c r="V102" s="7">
        <f t="shared" si="17"/>
        <v>72235.840000000317</v>
      </c>
      <c r="W102" s="7">
        <f t="shared" si="17"/>
        <v>12255.455347115436</v>
      </c>
      <c r="X102" s="7">
        <f t="shared" si="16"/>
        <v>84491.295347115956</v>
      </c>
      <c r="Y102" s="7">
        <f t="shared" si="16"/>
        <v>13466.053395095281</v>
      </c>
      <c r="Z102" s="7">
        <f t="shared" si="16"/>
        <v>3198.6500000000087</v>
      </c>
      <c r="AA102" s="7">
        <f t="shared" si="16"/>
        <v>67826.591952020535</v>
      </c>
      <c r="AB102" s="7">
        <f t="shared" si="16"/>
        <v>0</v>
      </c>
      <c r="AC102" s="14">
        <f t="shared" si="16"/>
        <v>244.80689521845306</v>
      </c>
    </row>
    <row r="103" spans="1:29" x14ac:dyDescent="0.25">
      <c r="A103" s="7" t="s">
        <v>136</v>
      </c>
      <c r="B103" s="7" t="s">
        <v>138</v>
      </c>
      <c r="C103" s="1">
        <v>495.1</v>
      </c>
      <c r="D103" s="7">
        <v>4980330.1399999997</v>
      </c>
      <c r="E103" s="32">
        <v>-351350.30019458308</v>
      </c>
      <c r="F103" s="7">
        <f t="shared" si="10"/>
        <v>4628979.8398054168</v>
      </c>
      <c r="G103" s="7">
        <v>1667993.07</v>
      </c>
      <c r="H103" s="7">
        <v>192896.12</v>
      </c>
      <c r="I103" s="7">
        <f t="shared" si="11"/>
        <v>2768090.6498054164</v>
      </c>
      <c r="J103" s="7">
        <v>0</v>
      </c>
      <c r="K103" s="14">
        <f t="shared" si="12"/>
        <v>9349.5856186738365</v>
      </c>
      <c r="L103" s="1">
        <v>490.8</v>
      </c>
      <c r="M103" s="7">
        <v>5026090.12</v>
      </c>
      <c r="N103" s="32">
        <v>-324417.16365453514</v>
      </c>
      <c r="O103" s="7">
        <f t="shared" si="13"/>
        <v>4701672.956345465</v>
      </c>
      <c r="P103" s="7">
        <v>1680948.5450155381</v>
      </c>
      <c r="Q103" s="7">
        <v>198683</v>
      </c>
      <c r="R103" s="7">
        <f t="shared" si="14"/>
        <v>2822041.4113299269</v>
      </c>
      <c r="S103" s="7">
        <v>0</v>
      </c>
      <c r="T103" s="14">
        <f t="shared" si="15"/>
        <v>9579.6107505001328</v>
      </c>
      <c r="U103" s="1">
        <f t="shared" si="17"/>
        <v>-4.3000000000000114</v>
      </c>
      <c r="V103" s="7">
        <f t="shared" si="17"/>
        <v>45759.980000000447</v>
      </c>
      <c r="W103" s="7">
        <f t="shared" si="17"/>
        <v>26933.136540047941</v>
      </c>
      <c r="X103" s="7">
        <f t="shared" si="16"/>
        <v>72693.116540048271</v>
      </c>
      <c r="Y103" s="7">
        <f t="shared" si="16"/>
        <v>12955.475015538046</v>
      </c>
      <c r="Z103" s="7">
        <f t="shared" si="16"/>
        <v>5786.8800000000047</v>
      </c>
      <c r="AA103" s="7">
        <f t="shared" si="16"/>
        <v>53950.76152451057</v>
      </c>
      <c r="AB103" s="7">
        <f t="shared" si="16"/>
        <v>0</v>
      </c>
      <c r="AC103" s="14">
        <f t="shared" si="16"/>
        <v>230.02513182629627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951894.55999999994</v>
      </c>
      <c r="E104" s="32">
        <v>-67153.869323528532</v>
      </c>
      <c r="F104" s="7">
        <f t="shared" si="10"/>
        <v>884740.69067647145</v>
      </c>
      <c r="G104" s="7">
        <v>187182.41</v>
      </c>
      <c r="H104" s="7">
        <v>20466.32</v>
      </c>
      <c r="I104" s="7">
        <f t="shared" si="11"/>
        <v>677091.96067647147</v>
      </c>
      <c r="J104" s="7">
        <v>0</v>
      </c>
      <c r="K104" s="14">
        <f t="shared" si="12"/>
        <v>17694.813813529428</v>
      </c>
      <c r="L104" s="1">
        <v>50.3</v>
      </c>
      <c r="M104" s="7">
        <v>975431.67</v>
      </c>
      <c r="N104" s="32">
        <v>-62960.824053072596</v>
      </c>
      <c r="O104" s="7">
        <f t="shared" si="13"/>
        <v>912470.84594692744</v>
      </c>
      <c r="P104" s="7">
        <v>189433.44465783035</v>
      </c>
      <c r="Q104" s="7">
        <v>21080.31</v>
      </c>
      <c r="R104" s="7">
        <f t="shared" si="14"/>
        <v>701957.09128909698</v>
      </c>
      <c r="S104" s="7">
        <v>0</v>
      </c>
      <c r="T104" s="14">
        <f t="shared" si="15"/>
        <v>18140.573478070128</v>
      </c>
      <c r="U104" s="1">
        <f t="shared" si="17"/>
        <v>0.29999999999999716</v>
      </c>
      <c r="V104" s="7">
        <f t="shared" si="17"/>
        <v>23537.110000000102</v>
      </c>
      <c r="W104" s="7">
        <f t="shared" si="17"/>
        <v>4193.0452704559357</v>
      </c>
      <c r="X104" s="7">
        <f t="shared" si="16"/>
        <v>27730.155270455987</v>
      </c>
      <c r="Y104" s="7">
        <f t="shared" si="16"/>
        <v>2251.0346578303433</v>
      </c>
      <c r="Z104" s="7">
        <f t="shared" si="16"/>
        <v>613.9900000000016</v>
      </c>
      <c r="AA104" s="7">
        <f t="shared" si="16"/>
        <v>24865.130612625508</v>
      </c>
      <c r="AB104" s="7">
        <f t="shared" si="16"/>
        <v>0</v>
      </c>
      <c r="AC104" s="14">
        <f t="shared" si="16"/>
        <v>445.7596645406993</v>
      </c>
    </row>
    <row r="105" spans="1:29" x14ac:dyDescent="0.25">
      <c r="A105" s="7" t="s">
        <v>140</v>
      </c>
      <c r="B105" s="7" t="s">
        <v>141</v>
      </c>
      <c r="C105" s="1">
        <v>2227</v>
      </c>
      <c r="D105" s="7">
        <v>19594405.23</v>
      </c>
      <c r="E105" s="32">
        <v>-1382338.1113635991</v>
      </c>
      <c r="F105" s="7">
        <f t="shared" si="10"/>
        <v>18212067.1186364</v>
      </c>
      <c r="G105" s="7">
        <v>5939396.5300000003</v>
      </c>
      <c r="H105" s="7">
        <v>608607.21</v>
      </c>
      <c r="I105" s="7">
        <f t="shared" si="11"/>
        <v>11664063.378636397</v>
      </c>
      <c r="J105" s="7">
        <v>0</v>
      </c>
      <c r="K105" s="14">
        <f t="shared" si="12"/>
        <v>8177.847830550696</v>
      </c>
      <c r="L105" s="1">
        <v>2226.5</v>
      </c>
      <c r="M105" s="7">
        <v>19922644.780000001</v>
      </c>
      <c r="N105" s="32">
        <v>-1285939.5191315094</v>
      </c>
      <c r="O105" s="7">
        <f t="shared" si="13"/>
        <v>18636705.260868493</v>
      </c>
      <c r="P105" s="7">
        <v>5994659.8362018922</v>
      </c>
      <c r="Q105" s="7">
        <v>626865.43000000005</v>
      </c>
      <c r="R105" s="7">
        <f t="shared" si="14"/>
        <v>12015179.994666602</v>
      </c>
      <c r="S105" s="7">
        <v>0</v>
      </c>
      <c r="T105" s="14">
        <f t="shared" si="15"/>
        <v>8370.4043390381739</v>
      </c>
      <c r="U105" s="1">
        <f t="shared" si="17"/>
        <v>-0.5</v>
      </c>
      <c r="V105" s="7">
        <f t="shared" si="17"/>
        <v>328239.55000000075</v>
      </c>
      <c r="W105" s="7">
        <f t="shared" si="17"/>
        <v>96398.592232089723</v>
      </c>
      <c r="X105" s="7">
        <f t="shared" si="16"/>
        <v>424638.14223209396</v>
      </c>
      <c r="Y105" s="7">
        <f t="shared" si="16"/>
        <v>55263.306201891974</v>
      </c>
      <c r="Z105" s="7">
        <f t="shared" si="16"/>
        <v>18258.220000000088</v>
      </c>
      <c r="AA105" s="7">
        <f t="shared" si="16"/>
        <v>351116.61603020504</v>
      </c>
      <c r="AB105" s="7">
        <f t="shared" si="16"/>
        <v>0</v>
      </c>
      <c r="AC105" s="14">
        <f t="shared" si="16"/>
        <v>192.55650848747791</v>
      </c>
    </row>
    <row r="106" spans="1:29" x14ac:dyDescent="0.25">
      <c r="A106" s="7" t="s">
        <v>140</v>
      </c>
      <c r="B106" s="7" t="s">
        <v>142</v>
      </c>
      <c r="C106" s="1">
        <v>190.6</v>
      </c>
      <c r="D106" s="7">
        <v>2806590.21</v>
      </c>
      <c r="E106" s="32">
        <v>-197998.1818648428</v>
      </c>
      <c r="F106" s="7">
        <f t="shared" si="10"/>
        <v>2608592.0281351572</v>
      </c>
      <c r="G106" s="7">
        <v>1111050.49</v>
      </c>
      <c r="H106" s="7">
        <v>114878.97</v>
      </c>
      <c r="I106" s="7">
        <f t="shared" si="11"/>
        <v>1382662.5681351572</v>
      </c>
      <c r="J106" s="7">
        <v>0</v>
      </c>
      <c r="K106" s="14">
        <f t="shared" si="12"/>
        <v>13686.212109838181</v>
      </c>
      <c r="L106" s="1">
        <v>189.8</v>
      </c>
      <c r="M106" s="7">
        <v>2847249.23</v>
      </c>
      <c r="N106" s="32">
        <v>-183780.33369090469</v>
      </c>
      <c r="O106" s="7">
        <f t="shared" si="13"/>
        <v>2663468.8963090954</v>
      </c>
      <c r="P106" s="7">
        <v>1118854.38781898</v>
      </c>
      <c r="Q106" s="7">
        <v>118325.34</v>
      </c>
      <c r="R106" s="7">
        <f t="shared" si="14"/>
        <v>1426289.1684901153</v>
      </c>
      <c r="S106" s="7">
        <v>0</v>
      </c>
      <c r="T106" s="14">
        <f t="shared" si="15"/>
        <v>14033.028958425159</v>
      </c>
      <c r="U106" s="1">
        <f t="shared" si="17"/>
        <v>-0.79999999999998295</v>
      </c>
      <c r="V106" s="7">
        <f t="shared" si="17"/>
        <v>40659.020000000019</v>
      </c>
      <c r="W106" s="7">
        <f t="shared" si="17"/>
        <v>14217.84817393811</v>
      </c>
      <c r="X106" s="7">
        <f t="shared" si="16"/>
        <v>54876.868173938245</v>
      </c>
      <c r="Y106" s="7">
        <f t="shared" si="16"/>
        <v>7803.89781898004</v>
      </c>
      <c r="Z106" s="7">
        <f t="shared" si="16"/>
        <v>3446.3699999999953</v>
      </c>
      <c r="AA106" s="7">
        <f t="shared" si="16"/>
        <v>43626.600354958093</v>
      </c>
      <c r="AB106" s="7">
        <f t="shared" si="16"/>
        <v>0</v>
      </c>
      <c r="AC106" s="14">
        <f t="shared" si="16"/>
        <v>346.81684858697736</v>
      </c>
    </row>
    <row r="107" spans="1:29" x14ac:dyDescent="0.25">
      <c r="A107" s="7" t="s">
        <v>140</v>
      </c>
      <c r="B107" s="7" t="s">
        <v>143</v>
      </c>
      <c r="C107" s="1">
        <v>314.3</v>
      </c>
      <c r="D107" s="7">
        <v>3741702.86</v>
      </c>
      <c r="E107" s="32">
        <v>-263968.12784381601</v>
      </c>
      <c r="F107" s="7">
        <f t="shared" si="10"/>
        <v>3477734.732156184</v>
      </c>
      <c r="G107" s="7">
        <v>687156.86</v>
      </c>
      <c r="H107" s="7">
        <v>72218.69</v>
      </c>
      <c r="I107" s="7">
        <f t="shared" si="11"/>
        <v>2718359.1821561842</v>
      </c>
      <c r="J107" s="7">
        <v>0</v>
      </c>
      <c r="K107" s="14">
        <f t="shared" si="12"/>
        <v>11065.016647012993</v>
      </c>
      <c r="L107" s="1">
        <v>314.3</v>
      </c>
      <c r="M107" s="7">
        <v>3805172.79</v>
      </c>
      <c r="N107" s="32">
        <v>-245611.06830038576</v>
      </c>
      <c r="O107" s="7">
        <f t="shared" si="13"/>
        <v>3559561.7216996141</v>
      </c>
      <c r="P107" s="7">
        <v>695831.84935516561</v>
      </c>
      <c r="Q107" s="7">
        <v>74385.25</v>
      </c>
      <c r="R107" s="7">
        <f t="shared" si="14"/>
        <v>2789344.6223444482</v>
      </c>
      <c r="S107" s="7">
        <v>0</v>
      </c>
      <c r="T107" s="14">
        <f t="shared" si="15"/>
        <v>11325.363416161674</v>
      </c>
      <c r="U107" s="1">
        <f t="shared" si="17"/>
        <v>0</v>
      </c>
      <c r="V107" s="7">
        <f t="shared" si="17"/>
        <v>63469.930000000168</v>
      </c>
      <c r="W107" s="7">
        <f t="shared" si="17"/>
        <v>18357.059543430252</v>
      </c>
      <c r="X107" s="7">
        <f t="shared" si="16"/>
        <v>81826.989543430042</v>
      </c>
      <c r="Y107" s="7">
        <f t="shared" si="16"/>
        <v>8674.9893551656278</v>
      </c>
      <c r="Z107" s="7">
        <f t="shared" si="16"/>
        <v>2166.5599999999977</v>
      </c>
      <c r="AA107" s="7">
        <f t="shared" si="16"/>
        <v>70985.440188264009</v>
      </c>
      <c r="AB107" s="7">
        <f t="shared" si="16"/>
        <v>0</v>
      </c>
      <c r="AC107" s="14">
        <f t="shared" si="16"/>
        <v>260.34676914868032</v>
      </c>
    </row>
    <row r="108" spans="1:29" x14ac:dyDescent="0.25">
      <c r="A108" s="7" t="s">
        <v>140</v>
      </c>
      <c r="B108" s="7" t="s">
        <v>144</v>
      </c>
      <c r="C108" s="1">
        <v>157.5</v>
      </c>
      <c r="D108" s="7">
        <v>2488771.9099999997</v>
      </c>
      <c r="E108" s="32">
        <v>-175576.86601361449</v>
      </c>
      <c r="F108" s="7">
        <f t="shared" si="10"/>
        <v>2313195.0439863852</v>
      </c>
      <c r="G108" s="7">
        <v>1149083.6599999999</v>
      </c>
      <c r="H108" s="7">
        <v>125032.44</v>
      </c>
      <c r="I108" s="7">
        <f t="shared" si="11"/>
        <v>1039078.9439863854</v>
      </c>
      <c r="J108" s="7">
        <v>0</v>
      </c>
      <c r="K108" s="14">
        <f t="shared" si="12"/>
        <v>14686.952660231018</v>
      </c>
      <c r="L108" s="1">
        <v>158</v>
      </c>
      <c r="M108" s="7">
        <v>2536762.69</v>
      </c>
      <c r="N108" s="32">
        <v>-163739.47484141984</v>
      </c>
      <c r="O108" s="7">
        <f t="shared" si="13"/>
        <v>2373023.2151585799</v>
      </c>
      <c r="P108" s="7">
        <v>1170011.0250791223</v>
      </c>
      <c r="Q108" s="7">
        <v>128783.41</v>
      </c>
      <c r="R108" s="7">
        <f t="shared" si="14"/>
        <v>1074228.7800794577</v>
      </c>
      <c r="S108" s="7">
        <v>0</v>
      </c>
      <c r="T108" s="14">
        <f t="shared" si="15"/>
        <v>15019.134273155569</v>
      </c>
      <c r="U108" s="1">
        <f t="shared" si="17"/>
        <v>0.5</v>
      </c>
      <c r="V108" s="7">
        <f t="shared" si="17"/>
        <v>47990.780000000261</v>
      </c>
      <c r="W108" s="7">
        <f t="shared" si="17"/>
        <v>11837.39117219465</v>
      </c>
      <c r="X108" s="7">
        <f t="shared" si="16"/>
        <v>59828.171172194649</v>
      </c>
      <c r="Y108" s="7">
        <f t="shared" si="16"/>
        <v>20927.365079122363</v>
      </c>
      <c r="Z108" s="7">
        <f t="shared" si="16"/>
        <v>3750.9700000000012</v>
      </c>
      <c r="AA108" s="7">
        <f t="shared" si="16"/>
        <v>35149.836093072314</v>
      </c>
      <c r="AB108" s="7">
        <f t="shared" si="16"/>
        <v>0</v>
      </c>
      <c r="AC108" s="14">
        <f t="shared" si="16"/>
        <v>332.18161292455079</v>
      </c>
    </row>
    <row r="109" spans="1:29" x14ac:dyDescent="0.25">
      <c r="A109" s="7" t="s">
        <v>145</v>
      </c>
      <c r="B109" s="7" t="s">
        <v>146</v>
      </c>
      <c r="C109" s="1">
        <v>171.7</v>
      </c>
      <c r="D109" s="7">
        <v>2622806.7999999998</v>
      </c>
      <c r="E109" s="32">
        <v>-185032.7047861919</v>
      </c>
      <c r="F109" s="7">
        <f t="shared" si="10"/>
        <v>2437774.0952138081</v>
      </c>
      <c r="G109" s="7">
        <v>1002181.75</v>
      </c>
      <c r="H109" s="7">
        <v>81506.41</v>
      </c>
      <c r="I109" s="7">
        <f t="shared" si="11"/>
        <v>1354085.9352138082</v>
      </c>
      <c r="J109" s="7">
        <v>0</v>
      </c>
      <c r="K109" s="14">
        <f t="shared" si="12"/>
        <v>14197.868929608669</v>
      </c>
      <c r="L109" s="1">
        <v>177.5</v>
      </c>
      <c r="M109" s="7">
        <v>2726585.1700000004</v>
      </c>
      <c r="N109" s="32">
        <v>-175991.8756319313</v>
      </c>
      <c r="O109" s="7">
        <f t="shared" si="13"/>
        <v>2550593.2943680692</v>
      </c>
      <c r="P109" s="7">
        <v>1066619.4727707822</v>
      </c>
      <c r="Q109" s="7">
        <v>83951.6</v>
      </c>
      <c r="R109" s="7">
        <f t="shared" si="14"/>
        <v>1400022.2215972869</v>
      </c>
      <c r="S109" s="7">
        <v>0</v>
      </c>
      <c r="T109" s="14">
        <f t="shared" si="15"/>
        <v>14369.539686580671</v>
      </c>
      <c r="U109" s="1">
        <f t="shared" si="17"/>
        <v>5.8000000000000114</v>
      </c>
      <c r="V109" s="7">
        <f t="shared" si="17"/>
        <v>103778.37000000058</v>
      </c>
      <c r="W109" s="7">
        <f t="shared" si="17"/>
        <v>9040.8291542606021</v>
      </c>
      <c r="X109" s="7">
        <f t="shared" si="16"/>
        <v>112819.19915426103</v>
      </c>
      <c r="Y109" s="7">
        <f t="shared" si="16"/>
        <v>64437.722770782188</v>
      </c>
      <c r="Z109" s="7">
        <f t="shared" si="16"/>
        <v>2445.1900000000023</v>
      </c>
      <c r="AA109" s="7">
        <f t="shared" si="16"/>
        <v>45936.286383478669</v>
      </c>
      <c r="AB109" s="7">
        <f t="shared" si="16"/>
        <v>0</v>
      </c>
      <c r="AC109" s="14">
        <f t="shared" si="16"/>
        <v>171.67075697200198</v>
      </c>
    </row>
    <row r="110" spans="1:29" x14ac:dyDescent="0.25">
      <c r="A110" s="7" t="s">
        <v>145</v>
      </c>
      <c r="B110" s="7" t="s">
        <v>147</v>
      </c>
      <c r="C110" s="1">
        <v>439</v>
      </c>
      <c r="D110" s="7">
        <v>4504459.1300000008</v>
      </c>
      <c r="E110" s="32">
        <v>-317778.74619768298</v>
      </c>
      <c r="F110" s="7">
        <f t="shared" si="10"/>
        <v>4186680.383802318</v>
      </c>
      <c r="G110" s="7">
        <v>1686831.31</v>
      </c>
      <c r="H110" s="7">
        <v>211191.64</v>
      </c>
      <c r="I110" s="7">
        <f t="shared" si="11"/>
        <v>2288657.4338023178</v>
      </c>
      <c r="J110" s="7">
        <v>0</v>
      </c>
      <c r="K110" s="14">
        <f t="shared" si="12"/>
        <v>9536.8573662922954</v>
      </c>
      <c r="L110" s="1">
        <v>433.2</v>
      </c>
      <c r="M110" s="7">
        <v>4552145.28</v>
      </c>
      <c r="N110" s="32">
        <v>-293825.62290406757</v>
      </c>
      <c r="O110" s="7">
        <f t="shared" si="13"/>
        <v>4258319.6570959324</v>
      </c>
      <c r="P110" s="7">
        <v>1709880.269356794</v>
      </c>
      <c r="Q110" s="7">
        <v>217527.39</v>
      </c>
      <c r="R110" s="7">
        <f t="shared" si="14"/>
        <v>2330911.9977391385</v>
      </c>
      <c r="S110" s="7">
        <v>0</v>
      </c>
      <c r="T110" s="14">
        <f t="shared" si="15"/>
        <v>9829.9161059462895</v>
      </c>
      <c r="U110" s="1">
        <f t="shared" si="17"/>
        <v>-5.8000000000000114</v>
      </c>
      <c r="V110" s="7">
        <f t="shared" si="17"/>
        <v>47686.149999999441</v>
      </c>
      <c r="W110" s="7">
        <f t="shared" si="17"/>
        <v>23953.123293615412</v>
      </c>
      <c r="X110" s="7">
        <f t="shared" si="16"/>
        <v>71639.273293614388</v>
      </c>
      <c r="Y110" s="7">
        <f t="shared" si="16"/>
        <v>23048.959356793901</v>
      </c>
      <c r="Z110" s="7">
        <f t="shared" si="16"/>
        <v>6335.75</v>
      </c>
      <c r="AA110" s="7">
        <f t="shared" si="16"/>
        <v>42254.563936820719</v>
      </c>
      <c r="AB110" s="7">
        <f t="shared" si="16"/>
        <v>0</v>
      </c>
      <c r="AC110" s="14">
        <f t="shared" si="16"/>
        <v>293.05873965399405</v>
      </c>
    </row>
    <row r="111" spans="1:29" x14ac:dyDescent="0.25">
      <c r="A111" s="7" t="s">
        <v>145</v>
      </c>
      <c r="B111" s="7" t="s">
        <v>148</v>
      </c>
      <c r="C111" s="1">
        <v>22148.400000000001</v>
      </c>
      <c r="D111" s="7">
        <v>191881016.51200002</v>
      </c>
      <c r="E111" s="32">
        <v>-13536743.721397748</v>
      </c>
      <c r="F111" s="7">
        <f t="shared" si="10"/>
        <v>178344272.79060227</v>
      </c>
      <c r="G111" s="7">
        <v>42980178</v>
      </c>
      <c r="H111" s="7">
        <v>5884150.3600000003</v>
      </c>
      <c r="I111" s="7">
        <f t="shared" si="11"/>
        <v>129479944.43060227</v>
      </c>
      <c r="J111" s="7">
        <v>0</v>
      </c>
      <c r="K111" s="14">
        <f t="shared" si="12"/>
        <v>8052.241822912818</v>
      </c>
      <c r="L111" s="1">
        <v>22138.3</v>
      </c>
      <c r="M111" s="7">
        <v>195014787.17700002</v>
      </c>
      <c r="N111" s="32">
        <v>-12587546.704525694</v>
      </c>
      <c r="O111" s="7">
        <f t="shared" si="13"/>
        <v>182427240.47247434</v>
      </c>
      <c r="P111" s="7">
        <v>43534186.86036393</v>
      </c>
      <c r="Q111" s="7">
        <v>6060674.8700000001</v>
      </c>
      <c r="R111" s="7">
        <f t="shared" si="14"/>
        <v>132832378.7421104</v>
      </c>
      <c r="S111" s="7">
        <v>0</v>
      </c>
      <c r="T111" s="14">
        <f t="shared" si="15"/>
        <v>8240.3454859891845</v>
      </c>
      <c r="U111" s="1">
        <f t="shared" si="17"/>
        <v>-10.100000000002183</v>
      </c>
      <c r="V111" s="7">
        <f t="shared" si="17"/>
        <v>3133770.6649999917</v>
      </c>
      <c r="W111" s="7">
        <f t="shared" si="17"/>
        <v>949197.01687205397</v>
      </c>
      <c r="X111" s="7">
        <f t="shared" si="16"/>
        <v>4082967.6818720698</v>
      </c>
      <c r="Y111" s="7">
        <f t="shared" si="16"/>
        <v>554008.86036393046</v>
      </c>
      <c r="Z111" s="7">
        <f t="shared" si="16"/>
        <v>176524.50999999978</v>
      </c>
      <c r="AA111" s="7">
        <f t="shared" si="16"/>
        <v>3352434.311508134</v>
      </c>
      <c r="AB111" s="7">
        <f t="shared" si="16"/>
        <v>0</v>
      </c>
      <c r="AC111" s="14">
        <f t="shared" si="16"/>
        <v>188.1036630763665</v>
      </c>
    </row>
    <row r="112" spans="1:29" x14ac:dyDescent="0.25">
      <c r="A112" s="7" t="s">
        <v>149</v>
      </c>
      <c r="B112" s="7" t="s">
        <v>150</v>
      </c>
      <c r="C112" s="1">
        <v>95.8</v>
      </c>
      <c r="D112" s="7">
        <v>1718700.2</v>
      </c>
      <c r="E112" s="32">
        <v>-121250.1609811935</v>
      </c>
      <c r="F112" s="7">
        <f t="shared" si="10"/>
        <v>1597450.0390188065</v>
      </c>
      <c r="G112" s="7">
        <v>896566.64</v>
      </c>
      <c r="H112" s="7">
        <v>89201.58</v>
      </c>
      <c r="I112" s="7">
        <f t="shared" si="11"/>
        <v>611681.81901880656</v>
      </c>
      <c r="J112" s="7">
        <v>0</v>
      </c>
      <c r="K112" s="14">
        <f t="shared" si="12"/>
        <v>16674.843831094015</v>
      </c>
      <c r="L112" s="1">
        <v>95</v>
      </c>
      <c r="M112" s="7">
        <v>1735927.41</v>
      </c>
      <c r="N112" s="32">
        <v>-112048.25882874605</v>
      </c>
      <c r="O112" s="7">
        <f t="shared" si="13"/>
        <v>1623879.1511712538</v>
      </c>
      <c r="P112" s="7">
        <v>912518.2299451282</v>
      </c>
      <c r="Q112" s="7">
        <v>91877.63</v>
      </c>
      <c r="R112" s="7">
        <f t="shared" si="14"/>
        <v>619483.29122612556</v>
      </c>
      <c r="S112" s="7">
        <v>0</v>
      </c>
      <c r="T112" s="14">
        <f t="shared" si="15"/>
        <v>17093.464749171093</v>
      </c>
      <c r="U112" s="1">
        <f t="shared" si="17"/>
        <v>-0.79999999999999716</v>
      </c>
      <c r="V112" s="7">
        <f t="shared" si="17"/>
        <v>17227.209999999963</v>
      </c>
      <c r="W112" s="7">
        <f t="shared" si="17"/>
        <v>9201.902152447452</v>
      </c>
      <c r="X112" s="7">
        <f t="shared" si="16"/>
        <v>26429.112152447226</v>
      </c>
      <c r="Y112" s="7">
        <f t="shared" si="16"/>
        <v>15951.589945128188</v>
      </c>
      <c r="Z112" s="7">
        <f t="shared" si="16"/>
        <v>2676.0500000000029</v>
      </c>
      <c r="AA112" s="7">
        <f t="shared" si="16"/>
        <v>7801.4722073189914</v>
      </c>
      <c r="AB112" s="7">
        <f t="shared" si="16"/>
        <v>0</v>
      </c>
      <c r="AC112" s="14">
        <f t="shared" si="16"/>
        <v>418.62091807707839</v>
      </c>
    </row>
    <row r="113" spans="1:29" x14ac:dyDescent="0.25">
      <c r="A113" s="7" t="s">
        <v>151</v>
      </c>
      <c r="B113" s="7" t="s">
        <v>151</v>
      </c>
      <c r="C113" s="1">
        <v>2194.6</v>
      </c>
      <c r="D113" s="7">
        <v>19013312.127999999</v>
      </c>
      <c r="E113" s="32">
        <v>-1341343.3921202074</v>
      </c>
      <c r="F113" s="7">
        <f t="shared" si="10"/>
        <v>17671968.73587979</v>
      </c>
      <c r="G113" s="7">
        <v>8228534.4500000002</v>
      </c>
      <c r="H113" s="7">
        <v>816438.79</v>
      </c>
      <c r="I113" s="7">
        <f t="shared" si="11"/>
        <v>8626995.4958797917</v>
      </c>
      <c r="J113" s="7">
        <v>0</v>
      </c>
      <c r="K113" s="14">
        <f t="shared" si="12"/>
        <v>8052.4782356145952</v>
      </c>
      <c r="L113" s="1">
        <v>2192.1</v>
      </c>
      <c r="M113" s="7">
        <v>19310625.399</v>
      </c>
      <c r="N113" s="32">
        <v>-1246435.7325011129</v>
      </c>
      <c r="O113" s="7">
        <f t="shared" si="13"/>
        <v>18064189.666498888</v>
      </c>
      <c r="P113" s="7">
        <v>7849630.3400197355</v>
      </c>
      <c r="Q113" s="7">
        <v>840931.95</v>
      </c>
      <c r="R113" s="7">
        <f t="shared" si="14"/>
        <v>9373627.3764791526</v>
      </c>
      <c r="S113" s="7">
        <v>0</v>
      </c>
      <c r="T113" s="14">
        <f t="shared" si="15"/>
        <v>8240.5864999310652</v>
      </c>
      <c r="U113" s="1">
        <f t="shared" si="17"/>
        <v>-2.5</v>
      </c>
      <c r="V113" s="7">
        <f t="shared" si="17"/>
        <v>297313.27100000158</v>
      </c>
      <c r="W113" s="7">
        <f t="shared" si="17"/>
        <v>94907.659619094571</v>
      </c>
      <c r="X113" s="7">
        <f t="shared" si="16"/>
        <v>392220.93061909825</v>
      </c>
      <c r="Y113" s="7">
        <f t="shared" si="16"/>
        <v>-378904.10998026468</v>
      </c>
      <c r="Z113" s="7">
        <f t="shared" si="16"/>
        <v>24493.159999999916</v>
      </c>
      <c r="AA113" s="7">
        <f t="shared" si="16"/>
        <v>746631.88059936091</v>
      </c>
      <c r="AB113" s="7">
        <f t="shared" si="16"/>
        <v>0</v>
      </c>
      <c r="AC113" s="14">
        <f t="shared" si="16"/>
        <v>188.10826431647001</v>
      </c>
    </row>
    <row r="114" spans="1:29" x14ac:dyDescent="0.25">
      <c r="A114" s="7" t="s">
        <v>152</v>
      </c>
      <c r="B114" s="7" t="s">
        <v>152</v>
      </c>
      <c r="C114" s="1">
        <v>2788.1</v>
      </c>
      <c r="D114" s="7">
        <v>24590910.52</v>
      </c>
      <c r="E114" s="32">
        <v>-1734829.5294456386</v>
      </c>
      <c r="F114" s="7">
        <f t="shared" si="10"/>
        <v>22856080.990554363</v>
      </c>
      <c r="G114" s="7">
        <v>10865224.17</v>
      </c>
      <c r="H114" s="7">
        <v>981637.97</v>
      </c>
      <c r="I114" s="7">
        <f t="shared" si="11"/>
        <v>11009218.850554362</v>
      </c>
      <c r="J114" s="7">
        <v>0</v>
      </c>
      <c r="K114" s="14">
        <f t="shared" si="12"/>
        <v>8197.726405277559</v>
      </c>
      <c r="L114" s="1">
        <v>2782.9</v>
      </c>
      <c r="M114" s="7">
        <v>24963225.84</v>
      </c>
      <c r="N114" s="32">
        <v>-1611292.0240834043</v>
      </c>
      <c r="O114" s="7">
        <f t="shared" si="13"/>
        <v>23351933.815916594</v>
      </c>
      <c r="P114" s="7">
        <v>10879138.93872265</v>
      </c>
      <c r="Q114" s="7">
        <v>1011087.11</v>
      </c>
      <c r="R114" s="7">
        <f t="shared" si="14"/>
        <v>11461707.767193945</v>
      </c>
      <c r="S114" s="7">
        <v>0</v>
      </c>
      <c r="T114" s="14">
        <f t="shared" si="15"/>
        <v>8391.2227589624472</v>
      </c>
      <c r="U114" s="1">
        <f t="shared" si="17"/>
        <v>-5.1999999999998181</v>
      </c>
      <c r="V114" s="7">
        <f t="shared" si="17"/>
        <v>372315.3200000003</v>
      </c>
      <c r="W114" s="7">
        <f t="shared" si="17"/>
        <v>123537.50536223431</v>
      </c>
      <c r="X114" s="7">
        <f t="shared" si="16"/>
        <v>495852.82536223158</v>
      </c>
      <c r="Y114" s="7">
        <f t="shared" si="16"/>
        <v>13914.768722649664</v>
      </c>
      <c r="Z114" s="7">
        <f t="shared" si="16"/>
        <v>29449.140000000014</v>
      </c>
      <c r="AA114" s="7">
        <f t="shared" si="16"/>
        <v>452488.91663958319</v>
      </c>
      <c r="AB114" s="7">
        <f t="shared" si="16"/>
        <v>0</v>
      </c>
      <c r="AC114" s="14">
        <f t="shared" si="16"/>
        <v>193.49635368488816</v>
      </c>
    </row>
    <row r="115" spans="1:29" x14ac:dyDescent="0.25">
      <c r="A115" s="7" t="s">
        <v>152</v>
      </c>
      <c r="B115" s="7" t="s">
        <v>71</v>
      </c>
      <c r="C115" s="1">
        <v>692.8</v>
      </c>
      <c r="D115" s="7">
        <v>6795756.5099999998</v>
      </c>
      <c r="E115" s="32">
        <v>-479424.25958087033</v>
      </c>
      <c r="F115" s="7">
        <f t="shared" si="10"/>
        <v>6316332.2504191296</v>
      </c>
      <c r="G115" s="7">
        <v>1248868.03</v>
      </c>
      <c r="H115" s="7">
        <v>112725.67</v>
      </c>
      <c r="I115" s="7">
        <f t="shared" si="11"/>
        <v>4954738.5504191294</v>
      </c>
      <c r="J115" s="7">
        <v>0</v>
      </c>
      <c r="K115" s="14">
        <f t="shared" si="12"/>
        <v>9117.107751759715</v>
      </c>
      <c r="L115" s="1">
        <v>685.9</v>
      </c>
      <c r="M115" s="7">
        <v>6860187.54</v>
      </c>
      <c r="N115" s="32">
        <v>-442801.96548982349</v>
      </c>
      <c r="O115" s="7">
        <f t="shared" si="13"/>
        <v>6417385.5745101767</v>
      </c>
      <c r="P115" s="7">
        <v>1260424.0084596891</v>
      </c>
      <c r="Q115" s="7">
        <v>116107.44</v>
      </c>
      <c r="R115" s="7">
        <f t="shared" si="14"/>
        <v>5040854.1260504872</v>
      </c>
      <c r="S115" s="7">
        <v>0</v>
      </c>
      <c r="T115" s="14">
        <f t="shared" si="15"/>
        <v>9356.1533379649754</v>
      </c>
      <c r="U115" s="1">
        <f t="shared" si="17"/>
        <v>-6.8999999999999773</v>
      </c>
      <c r="V115" s="7">
        <f t="shared" si="17"/>
        <v>64431.030000000261</v>
      </c>
      <c r="W115" s="7">
        <f t="shared" si="17"/>
        <v>36622.294091046846</v>
      </c>
      <c r="X115" s="7">
        <f t="shared" si="16"/>
        <v>101053.32409104705</v>
      </c>
      <c r="Y115" s="7">
        <f t="shared" si="16"/>
        <v>11555.978459689068</v>
      </c>
      <c r="Z115" s="7">
        <f t="shared" si="16"/>
        <v>3381.7700000000041</v>
      </c>
      <c r="AA115" s="7">
        <f t="shared" si="16"/>
        <v>86115.575631357729</v>
      </c>
      <c r="AB115" s="7">
        <f t="shared" si="16"/>
        <v>0</v>
      </c>
      <c r="AC115" s="14">
        <f t="shared" si="16"/>
        <v>239.04558620526041</v>
      </c>
    </row>
    <row r="116" spans="1:29" x14ac:dyDescent="0.25">
      <c r="A116" s="7" t="s">
        <v>152</v>
      </c>
      <c r="B116" s="7" t="s">
        <v>153</v>
      </c>
      <c r="C116" s="1">
        <v>469.4</v>
      </c>
      <c r="D116" s="7">
        <v>4770891.17</v>
      </c>
      <c r="E116" s="32">
        <v>-336574.88512903801</v>
      </c>
      <c r="F116" s="7">
        <f t="shared" si="10"/>
        <v>4434316.2848709617</v>
      </c>
      <c r="G116" s="7">
        <v>732334.87</v>
      </c>
      <c r="H116" s="7">
        <v>86205.29</v>
      </c>
      <c r="I116" s="7">
        <f t="shared" si="11"/>
        <v>3615776.1248709615</v>
      </c>
      <c r="J116" s="7">
        <v>0</v>
      </c>
      <c r="K116" s="14">
        <f t="shared" si="12"/>
        <v>9446.775212763021</v>
      </c>
      <c r="L116" s="1">
        <v>478.5</v>
      </c>
      <c r="M116" s="7">
        <v>4943169.21</v>
      </c>
      <c r="N116" s="32">
        <v>-319064.89861599001</v>
      </c>
      <c r="O116" s="7">
        <f t="shared" si="13"/>
        <v>4624104.3113840101</v>
      </c>
      <c r="P116" s="7">
        <v>734680.93284420925</v>
      </c>
      <c r="Q116" s="7">
        <v>88791.45</v>
      </c>
      <c r="R116" s="7">
        <f t="shared" si="14"/>
        <v>3800631.9285398005</v>
      </c>
      <c r="S116" s="7">
        <v>0</v>
      </c>
      <c r="T116" s="14">
        <f t="shared" si="15"/>
        <v>9663.7498670512232</v>
      </c>
      <c r="U116" s="1">
        <f t="shared" si="17"/>
        <v>9.1000000000000227</v>
      </c>
      <c r="V116" s="7">
        <f t="shared" si="17"/>
        <v>172278.04000000004</v>
      </c>
      <c r="W116" s="7">
        <f t="shared" si="17"/>
        <v>17509.986513048003</v>
      </c>
      <c r="X116" s="7">
        <f t="shared" si="16"/>
        <v>189788.02651304845</v>
      </c>
      <c r="Y116" s="7">
        <f t="shared" si="16"/>
        <v>2346.0628442092566</v>
      </c>
      <c r="Z116" s="7">
        <f t="shared" si="16"/>
        <v>2586.1600000000035</v>
      </c>
      <c r="AA116" s="7">
        <f t="shared" si="16"/>
        <v>184855.80366883893</v>
      </c>
      <c r="AB116" s="7">
        <f t="shared" si="16"/>
        <v>0</v>
      </c>
      <c r="AC116" s="14">
        <f t="shared" si="16"/>
        <v>216.97465428820215</v>
      </c>
    </row>
    <row r="117" spans="1:29" x14ac:dyDescent="0.25">
      <c r="A117" s="7" t="s">
        <v>154</v>
      </c>
      <c r="B117" s="7" t="s">
        <v>154</v>
      </c>
      <c r="C117" s="1">
        <v>6021.5</v>
      </c>
      <c r="D117" s="7">
        <v>54798890.049999997</v>
      </c>
      <c r="E117" s="32">
        <v>-3865929.753282872</v>
      </c>
      <c r="F117" s="7">
        <f t="shared" si="10"/>
        <v>50932960.296717122</v>
      </c>
      <c r="G117" s="7">
        <v>12784891.73</v>
      </c>
      <c r="H117" s="7">
        <v>1578718.19</v>
      </c>
      <c r="I117" s="7">
        <f t="shared" si="11"/>
        <v>36569350.37671712</v>
      </c>
      <c r="J117" s="7">
        <v>0</v>
      </c>
      <c r="K117" s="14">
        <f t="shared" si="12"/>
        <v>8458.517030095014</v>
      </c>
      <c r="L117" s="1">
        <v>6011.8</v>
      </c>
      <c r="M117" s="7">
        <v>55647158.670000002</v>
      </c>
      <c r="N117" s="32">
        <v>-3591836.3877556724</v>
      </c>
      <c r="O117" s="7">
        <f t="shared" si="13"/>
        <v>52055322.282244332</v>
      </c>
      <c r="P117" s="7">
        <v>12943821.816948514</v>
      </c>
      <c r="Q117" s="7">
        <v>1626079.74</v>
      </c>
      <c r="R117" s="7">
        <f t="shared" si="14"/>
        <v>37485420.725295819</v>
      </c>
      <c r="S117" s="7">
        <v>0</v>
      </c>
      <c r="T117" s="14">
        <f t="shared" si="15"/>
        <v>8658.8579597199387</v>
      </c>
      <c r="U117" s="1">
        <f t="shared" si="17"/>
        <v>-9.6999999999998181</v>
      </c>
      <c r="V117" s="7">
        <f t="shared" si="17"/>
        <v>848268.62000000477</v>
      </c>
      <c r="W117" s="7">
        <f t="shared" si="17"/>
        <v>274093.36552719958</v>
      </c>
      <c r="X117" s="7">
        <f t="shared" si="16"/>
        <v>1122361.9855272099</v>
      </c>
      <c r="Y117" s="7">
        <f t="shared" si="16"/>
        <v>158930.08694851398</v>
      </c>
      <c r="Z117" s="7">
        <f t="shared" si="16"/>
        <v>47361.550000000047</v>
      </c>
      <c r="AA117" s="7">
        <f t="shared" si="16"/>
        <v>916070.34857869893</v>
      </c>
      <c r="AB117" s="7">
        <f t="shared" si="16"/>
        <v>0</v>
      </c>
      <c r="AC117" s="14">
        <f t="shared" si="16"/>
        <v>200.34092962492468</v>
      </c>
    </row>
    <row r="118" spans="1:29" x14ac:dyDescent="0.25">
      <c r="A118" s="7" t="s">
        <v>154</v>
      </c>
      <c r="B118" s="7" t="s">
        <v>155</v>
      </c>
      <c r="C118" s="1">
        <v>279.60000000000002</v>
      </c>
      <c r="D118" s="7">
        <v>3927802.6999999997</v>
      </c>
      <c r="E118" s="32">
        <v>-277097.02348167903</v>
      </c>
      <c r="F118" s="7">
        <f t="shared" si="10"/>
        <v>3650705.6765183206</v>
      </c>
      <c r="G118" s="7">
        <v>785309.72</v>
      </c>
      <c r="H118" s="7">
        <v>114934.36</v>
      </c>
      <c r="I118" s="7">
        <f t="shared" si="11"/>
        <v>2750461.5965183205</v>
      </c>
      <c r="J118" s="7">
        <v>0</v>
      </c>
      <c r="K118" s="14">
        <f t="shared" si="12"/>
        <v>13056.887255072676</v>
      </c>
      <c r="L118" s="1">
        <v>277.60000000000002</v>
      </c>
      <c r="M118" s="7">
        <v>3982600.96</v>
      </c>
      <c r="N118" s="32">
        <v>-257063.45818785852</v>
      </c>
      <c r="O118" s="7">
        <f t="shared" si="13"/>
        <v>3725537.5018121414</v>
      </c>
      <c r="P118" s="7">
        <v>762164.16323583608</v>
      </c>
      <c r="Q118" s="7">
        <v>118382.39</v>
      </c>
      <c r="R118" s="7">
        <f t="shared" si="14"/>
        <v>2844990.9485763051</v>
      </c>
      <c r="S118" s="7">
        <v>0</v>
      </c>
      <c r="T118" s="14">
        <f t="shared" si="15"/>
        <v>13420.524141974571</v>
      </c>
      <c r="U118" s="1">
        <f t="shared" si="17"/>
        <v>-2</v>
      </c>
      <c r="V118" s="7">
        <f t="shared" si="17"/>
        <v>54798.260000000242</v>
      </c>
      <c r="W118" s="7">
        <f t="shared" si="17"/>
        <v>20033.565293820517</v>
      </c>
      <c r="X118" s="7">
        <f t="shared" si="16"/>
        <v>74831.825293820817</v>
      </c>
      <c r="Y118" s="7">
        <f t="shared" si="16"/>
        <v>-23145.556764163892</v>
      </c>
      <c r="Z118" s="7">
        <f t="shared" si="16"/>
        <v>3448.0299999999988</v>
      </c>
      <c r="AA118" s="7">
        <f t="shared" si="16"/>
        <v>94529.352057984564</v>
      </c>
      <c r="AB118" s="7">
        <f t="shared" si="16"/>
        <v>0</v>
      </c>
      <c r="AC118" s="14">
        <f t="shared" si="16"/>
        <v>363.6368869018952</v>
      </c>
    </row>
    <row r="119" spans="1:29" x14ac:dyDescent="0.25">
      <c r="A119" s="7" t="s">
        <v>156</v>
      </c>
      <c r="B119" s="7" t="s">
        <v>157</v>
      </c>
      <c r="C119" s="1">
        <v>1490.4</v>
      </c>
      <c r="D119" s="7">
        <v>14029529.35</v>
      </c>
      <c r="E119" s="32">
        <v>-989749.51662766968</v>
      </c>
      <c r="F119" s="7">
        <f t="shared" si="10"/>
        <v>13039779.83337233</v>
      </c>
      <c r="G119" s="7">
        <v>5646010.9100000001</v>
      </c>
      <c r="H119" s="7">
        <v>662641.17000000004</v>
      </c>
      <c r="I119" s="7">
        <f t="shared" si="11"/>
        <v>6731127.7533723302</v>
      </c>
      <c r="J119" s="7">
        <v>0</v>
      </c>
      <c r="K119" s="14">
        <f t="shared" si="12"/>
        <v>8749.1813160039783</v>
      </c>
      <c r="L119" s="1">
        <v>1486.4</v>
      </c>
      <c r="M119" s="7">
        <v>14239804.449999999</v>
      </c>
      <c r="N119" s="32">
        <v>-919131.3447169601</v>
      </c>
      <c r="O119" s="7">
        <f t="shared" si="13"/>
        <v>13320673.105283039</v>
      </c>
      <c r="P119" s="7">
        <v>5694321.3272054549</v>
      </c>
      <c r="Q119" s="7">
        <v>682520.41</v>
      </c>
      <c r="R119" s="7">
        <f t="shared" si="14"/>
        <v>6943831.3680775836</v>
      </c>
      <c r="S119" s="7">
        <v>0</v>
      </c>
      <c r="T119" s="14">
        <f t="shared" si="15"/>
        <v>8961.7014970956934</v>
      </c>
      <c r="U119" s="1">
        <f t="shared" si="17"/>
        <v>-4</v>
      </c>
      <c r="V119" s="7">
        <f t="shared" si="17"/>
        <v>210275.09999999963</v>
      </c>
      <c r="W119" s="7">
        <f t="shared" si="17"/>
        <v>70618.171910709585</v>
      </c>
      <c r="X119" s="7">
        <f t="shared" si="16"/>
        <v>280893.2719107084</v>
      </c>
      <c r="Y119" s="7">
        <f t="shared" si="16"/>
        <v>48310.417205454782</v>
      </c>
      <c r="Z119" s="7">
        <f t="shared" si="16"/>
        <v>19879.239999999991</v>
      </c>
      <c r="AA119" s="7">
        <f t="shared" si="16"/>
        <v>212703.61470525339</v>
      </c>
      <c r="AB119" s="7">
        <f t="shared" si="16"/>
        <v>0</v>
      </c>
      <c r="AC119" s="14">
        <f t="shared" si="16"/>
        <v>212.52018109171513</v>
      </c>
    </row>
    <row r="120" spans="1:29" x14ac:dyDescent="0.25">
      <c r="A120" s="7" t="s">
        <v>156</v>
      </c>
      <c r="B120" s="7" t="s">
        <v>158</v>
      </c>
      <c r="C120" s="1">
        <v>3355.2</v>
      </c>
      <c r="D120" s="7">
        <v>30747114.390000001</v>
      </c>
      <c r="E120" s="32">
        <v>-2169134.8901307345</v>
      </c>
      <c r="F120" s="7">
        <f t="shared" si="10"/>
        <v>28577979.499869265</v>
      </c>
      <c r="G120" s="7">
        <v>6112088.5</v>
      </c>
      <c r="H120" s="7">
        <v>711646.67</v>
      </c>
      <c r="I120" s="7">
        <f t="shared" si="11"/>
        <v>21754244.329869263</v>
      </c>
      <c r="J120" s="7">
        <v>0</v>
      </c>
      <c r="K120" s="14">
        <f t="shared" si="12"/>
        <v>8517.5189258074824</v>
      </c>
      <c r="L120" s="1">
        <v>3440.2</v>
      </c>
      <c r="M120" s="7">
        <v>32032425.209999997</v>
      </c>
      <c r="N120" s="32">
        <v>-2067584.9981783109</v>
      </c>
      <c r="O120" s="7">
        <f t="shared" si="13"/>
        <v>29964840.211821686</v>
      </c>
      <c r="P120" s="7">
        <v>6266594.0961071691</v>
      </c>
      <c r="Q120" s="7">
        <v>732996.07</v>
      </c>
      <c r="R120" s="7">
        <f t="shared" si="14"/>
        <v>22965250.045714516</v>
      </c>
      <c r="S120" s="7">
        <v>0</v>
      </c>
      <c r="T120" s="14">
        <f t="shared" si="15"/>
        <v>8710.2029567530044</v>
      </c>
      <c r="U120" s="1">
        <f t="shared" si="17"/>
        <v>85</v>
      </c>
      <c r="V120" s="7">
        <f t="shared" si="17"/>
        <v>1285310.8199999966</v>
      </c>
      <c r="W120" s="7">
        <f t="shared" si="17"/>
        <v>101549.89195242361</v>
      </c>
      <c r="X120" s="7">
        <f t="shared" si="16"/>
        <v>1386860.7119524218</v>
      </c>
      <c r="Y120" s="7">
        <f t="shared" si="16"/>
        <v>154505.59610716905</v>
      </c>
      <c r="Z120" s="7">
        <f t="shared" si="16"/>
        <v>21349.399999999907</v>
      </c>
      <c r="AA120" s="7">
        <f t="shared" si="16"/>
        <v>1211005.7158452533</v>
      </c>
      <c r="AB120" s="7">
        <f t="shared" si="16"/>
        <v>0</v>
      </c>
      <c r="AC120" s="14">
        <f t="shared" si="16"/>
        <v>192.68403094552195</v>
      </c>
    </row>
    <row r="121" spans="1:29" x14ac:dyDescent="0.25">
      <c r="A121" s="7" t="s">
        <v>156</v>
      </c>
      <c r="B121" s="7" t="s">
        <v>159</v>
      </c>
      <c r="C121" s="1">
        <v>204.6</v>
      </c>
      <c r="D121" s="7">
        <v>3029713.54</v>
      </c>
      <c r="E121" s="32">
        <v>-213738.99558044018</v>
      </c>
      <c r="F121" s="7">
        <f t="shared" si="10"/>
        <v>2815974.5444195597</v>
      </c>
      <c r="G121" s="7">
        <v>380778</v>
      </c>
      <c r="H121" s="7">
        <v>46899.41</v>
      </c>
      <c r="I121" s="7">
        <f t="shared" si="11"/>
        <v>2388297.1344195595</v>
      </c>
      <c r="J121" s="7">
        <v>0</v>
      </c>
      <c r="K121" s="14">
        <f t="shared" si="12"/>
        <v>13763.316443888367</v>
      </c>
      <c r="L121" s="1">
        <v>202.5</v>
      </c>
      <c r="M121" s="7">
        <v>3066021.0500000003</v>
      </c>
      <c r="N121" s="32">
        <v>-197901.31672889696</v>
      </c>
      <c r="O121" s="7">
        <f t="shared" si="13"/>
        <v>2868119.7332711034</v>
      </c>
      <c r="P121" s="7">
        <v>380857.6220219587</v>
      </c>
      <c r="Q121" s="7">
        <v>48306.39</v>
      </c>
      <c r="R121" s="7">
        <f t="shared" si="14"/>
        <v>2438955.7212491445</v>
      </c>
      <c r="S121" s="7">
        <v>0</v>
      </c>
      <c r="T121" s="14">
        <f t="shared" si="15"/>
        <v>14163.554238375818</v>
      </c>
      <c r="U121" s="1">
        <f t="shared" si="17"/>
        <v>-2.0999999999999943</v>
      </c>
      <c r="V121" s="7">
        <f t="shared" si="17"/>
        <v>36307.510000000242</v>
      </c>
      <c r="W121" s="7">
        <f t="shared" si="17"/>
        <v>15837.678851543227</v>
      </c>
      <c r="X121" s="7">
        <f t="shared" si="16"/>
        <v>52145.188851543702</v>
      </c>
      <c r="Y121" s="7">
        <f t="shared" si="16"/>
        <v>79.622021958697587</v>
      </c>
      <c r="Z121" s="7">
        <f t="shared" si="16"/>
        <v>1406.9799999999959</v>
      </c>
      <c r="AA121" s="7">
        <f t="shared" si="16"/>
        <v>50658.586829585023</v>
      </c>
      <c r="AB121" s="7">
        <f t="shared" si="16"/>
        <v>0</v>
      </c>
      <c r="AC121" s="14">
        <f t="shared" si="16"/>
        <v>400.23779448745154</v>
      </c>
    </row>
    <row r="122" spans="1:29" x14ac:dyDescent="0.25">
      <c r="A122" s="7" t="s">
        <v>156</v>
      </c>
      <c r="B122" s="7" t="s">
        <v>160</v>
      </c>
      <c r="C122" s="1">
        <v>663.3</v>
      </c>
      <c r="D122" s="7">
        <v>6504280.0299999993</v>
      </c>
      <c r="E122" s="32">
        <v>-458861.29570722231</v>
      </c>
      <c r="F122" s="7">
        <f t="shared" si="10"/>
        <v>6045418.7342927773</v>
      </c>
      <c r="G122" s="7">
        <v>3052651.32</v>
      </c>
      <c r="H122" s="7">
        <v>360781.77</v>
      </c>
      <c r="I122" s="7">
        <f t="shared" si="11"/>
        <v>2631985.6442927774</v>
      </c>
      <c r="J122" s="7">
        <v>0</v>
      </c>
      <c r="K122" s="14">
        <f t="shared" si="12"/>
        <v>9114.1545820786632</v>
      </c>
      <c r="L122" s="1">
        <v>664.5</v>
      </c>
      <c r="M122" s="7">
        <v>6626385</v>
      </c>
      <c r="N122" s="32">
        <v>-427710.80017621268</v>
      </c>
      <c r="O122" s="7">
        <f t="shared" si="13"/>
        <v>6198674.1998237874</v>
      </c>
      <c r="P122" s="7">
        <v>3131734.0162696387</v>
      </c>
      <c r="Q122" s="7">
        <v>371605.22</v>
      </c>
      <c r="R122" s="7">
        <f t="shared" si="14"/>
        <v>2695334.9635541486</v>
      </c>
      <c r="S122" s="7">
        <v>0</v>
      </c>
      <c r="T122" s="14">
        <f t="shared" si="15"/>
        <v>9328.3283669281973</v>
      </c>
      <c r="U122" s="1">
        <f t="shared" si="17"/>
        <v>1.2000000000000455</v>
      </c>
      <c r="V122" s="7">
        <f t="shared" si="17"/>
        <v>122104.97000000067</v>
      </c>
      <c r="W122" s="7">
        <f t="shared" si="17"/>
        <v>31150.495531009627</v>
      </c>
      <c r="X122" s="7">
        <f t="shared" si="16"/>
        <v>153255.46553101018</v>
      </c>
      <c r="Y122" s="7">
        <f t="shared" si="16"/>
        <v>79082.696269638836</v>
      </c>
      <c r="Z122" s="7">
        <f t="shared" si="16"/>
        <v>10823.449999999953</v>
      </c>
      <c r="AA122" s="7">
        <f t="shared" si="16"/>
        <v>63349.319261371158</v>
      </c>
      <c r="AB122" s="7">
        <f t="shared" si="16"/>
        <v>0</v>
      </c>
      <c r="AC122" s="14">
        <f t="shared" si="16"/>
        <v>214.17378484953406</v>
      </c>
    </row>
    <row r="123" spans="1:29" x14ac:dyDescent="0.25">
      <c r="A123" s="7" t="s">
        <v>161</v>
      </c>
      <c r="B123" s="7" t="s">
        <v>162</v>
      </c>
      <c r="C123" s="1">
        <v>1459.4</v>
      </c>
      <c r="D123" s="7">
        <v>13892064.389999999</v>
      </c>
      <c r="E123" s="32">
        <v>-980051.69467520027</v>
      </c>
      <c r="F123" s="7">
        <f t="shared" si="10"/>
        <v>12912012.695324799</v>
      </c>
      <c r="G123" s="7">
        <v>1618236.89</v>
      </c>
      <c r="H123" s="7">
        <v>379467.95</v>
      </c>
      <c r="I123" s="7">
        <f t="shared" si="11"/>
        <v>10914307.855324799</v>
      </c>
      <c r="J123" s="7">
        <v>0</v>
      </c>
      <c r="K123" s="14">
        <f t="shared" si="12"/>
        <v>8847.4802626591736</v>
      </c>
      <c r="L123" s="1">
        <v>1457.6</v>
      </c>
      <c r="M123" s="7">
        <v>14119155.1</v>
      </c>
      <c r="N123" s="32">
        <v>-911343.83613886824</v>
      </c>
      <c r="O123" s="7">
        <f t="shared" si="13"/>
        <v>13207811.263861131</v>
      </c>
      <c r="P123" s="7">
        <v>1660196.5189667318</v>
      </c>
      <c r="Q123" s="7">
        <v>390851.99</v>
      </c>
      <c r="R123" s="7">
        <f t="shared" si="14"/>
        <v>11156762.754894398</v>
      </c>
      <c r="S123" s="7">
        <v>0</v>
      </c>
      <c r="T123" s="14">
        <f t="shared" si="15"/>
        <v>9061.3414269080204</v>
      </c>
      <c r="U123" s="1">
        <f t="shared" si="17"/>
        <v>-1.8000000000001819</v>
      </c>
      <c r="V123" s="7">
        <f t="shared" si="17"/>
        <v>227090.71000000089</v>
      </c>
      <c r="W123" s="7">
        <f t="shared" si="17"/>
        <v>68707.858536332031</v>
      </c>
      <c r="X123" s="7">
        <f t="shared" si="16"/>
        <v>295798.56853633188</v>
      </c>
      <c r="Y123" s="7">
        <f t="shared" si="16"/>
        <v>41959.628966731951</v>
      </c>
      <c r="Z123" s="7">
        <f t="shared" si="16"/>
        <v>11384.039999999979</v>
      </c>
      <c r="AA123" s="7">
        <f t="shared" si="16"/>
        <v>242454.89956959896</v>
      </c>
      <c r="AB123" s="7">
        <f t="shared" si="16"/>
        <v>0</v>
      </c>
      <c r="AC123" s="14">
        <f t="shared" si="16"/>
        <v>213.86116424884676</v>
      </c>
    </row>
    <row r="124" spans="1:29" x14ac:dyDescent="0.25">
      <c r="A124" s="7" t="s">
        <v>161</v>
      </c>
      <c r="B124" s="7" t="s">
        <v>163</v>
      </c>
      <c r="C124" s="1">
        <v>815.3</v>
      </c>
      <c r="D124" s="7">
        <v>8195066.1600000001</v>
      </c>
      <c r="E124" s="32">
        <v>-578142.18625885504</v>
      </c>
      <c r="F124" s="7">
        <f t="shared" si="10"/>
        <v>7616923.9737411449</v>
      </c>
      <c r="G124" s="7">
        <v>901543.89</v>
      </c>
      <c r="H124" s="7">
        <v>197191.07</v>
      </c>
      <c r="I124" s="7">
        <f t="shared" si="11"/>
        <v>6518189.0137411449</v>
      </c>
      <c r="J124" s="7">
        <v>0</v>
      </c>
      <c r="K124" s="14">
        <f t="shared" si="12"/>
        <v>9342.4800364787752</v>
      </c>
      <c r="L124" s="1">
        <v>816.5</v>
      </c>
      <c r="M124" s="7">
        <v>8361004.9699999997</v>
      </c>
      <c r="N124" s="32">
        <v>-539674.66816310724</v>
      </c>
      <c r="O124" s="7">
        <f t="shared" si="13"/>
        <v>7821330.301836893</v>
      </c>
      <c r="P124" s="7">
        <v>919504.49187403847</v>
      </c>
      <c r="Q124" s="7">
        <v>203106.8</v>
      </c>
      <c r="R124" s="7">
        <f t="shared" si="14"/>
        <v>6698719.0099628549</v>
      </c>
      <c r="S124" s="7">
        <v>0</v>
      </c>
      <c r="T124" s="14">
        <f t="shared" si="15"/>
        <v>9579.0940622619637</v>
      </c>
      <c r="U124" s="1">
        <f t="shared" si="17"/>
        <v>1.2000000000000455</v>
      </c>
      <c r="V124" s="7">
        <f t="shared" si="17"/>
        <v>165938.80999999959</v>
      </c>
      <c r="W124" s="7">
        <f t="shared" si="17"/>
        <v>38467.518095747801</v>
      </c>
      <c r="X124" s="7">
        <f t="shared" si="16"/>
        <v>204406.32809574809</v>
      </c>
      <c r="Y124" s="7">
        <f t="shared" si="16"/>
        <v>17960.601874038461</v>
      </c>
      <c r="Z124" s="7">
        <f t="shared" si="16"/>
        <v>5915.7299999999814</v>
      </c>
      <c r="AA124" s="7">
        <f t="shared" si="16"/>
        <v>180529.99622171</v>
      </c>
      <c r="AB124" s="7">
        <f t="shared" si="16"/>
        <v>0</v>
      </c>
      <c r="AC124" s="14">
        <f t="shared" si="16"/>
        <v>236.61402578318848</v>
      </c>
    </row>
    <row r="125" spans="1:29" x14ac:dyDescent="0.25">
      <c r="A125" s="7" t="s">
        <v>161</v>
      </c>
      <c r="B125" s="7" t="s">
        <v>164</v>
      </c>
      <c r="C125" s="1">
        <v>139.69999999999999</v>
      </c>
      <c r="D125" s="7">
        <v>2373366.0700000003</v>
      </c>
      <c r="E125" s="32">
        <v>-167435.26186521805</v>
      </c>
      <c r="F125" s="7">
        <f t="shared" si="10"/>
        <v>2205930.8081347821</v>
      </c>
      <c r="G125" s="7">
        <v>208308.71</v>
      </c>
      <c r="H125" s="7">
        <v>43275.61</v>
      </c>
      <c r="I125" s="7">
        <f t="shared" si="11"/>
        <v>1954346.4881347821</v>
      </c>
      <c r="J125" s="7">
        <v>0</v>
      </c>
      <c r="K125" s="14">
        <f t="shared" si="12"/>
        <v>15790.485383928291</v>
      </c>
      <c r="L125" s="1">
        <v>141</v>
      </c>
      <c r="M125" s="7">
        <v>2430401.23</v>
      </c>
      <c r="N125" s="32">
        <v>-156874.20136809914</v>
      </c>
      <c r="O125" s="7">
        <f t="shared" si="13"/>
        <v>2273527.0286319009</v>
      </c>
      <c r="P125" s="7">
        <v>212459.50226353147</v>
      </c>
      <c r="Q125" s="7">
        <v>44573.88</v>
      </c>
      <c r="R125" s="7">
        <f t="shared" si="14"/>
        <v>2016493.6463683695</v>
      </c>
      <c r="S125" s="7">
        <v>0</v>
      </c>
      <c r="T125" s="14">
        <f t="shared" si="15"/>
        <v>16124.305167602133</v>
      </c>
      <c r="U125" s="1">
        <f t="shared" si="17"/>
        <v>1.3000000000000114</v>
      </c>
      <c r="V125" s="7">
        <f t="shared" si="17"/>
        <v>57035.159999999683</v>
      </c>
      <c r="W125" s="7">
        <f t="shared" si="17"/>
        <v>10561.060497118917</v>
      </c>
      <c r="X125" s="7">
        <f t="shared" si="17"/>
        <v>67596.220497118775</v>
      </c>
      <c r="Y125" s="7">
        <f t="shared" si="17"/>
        <v>4150.7922635314753</v>
      </c>
      <c r="Z125" s="7">
        <f t="shared" si="17"/>
        <v>1298.2699999999968</v>
      </c>
      <c r="AA125" s="7">
        <f t="shared" si="17"/>
        <v>62147.158233587397</v>
      </c>
      <c r="AB125" s="7">
        <f t="shared" si="17"/>
        <v>0</v>
      </c>
      <c r="AC125" s="14">
        <f t="shared" si="17"/>
        <v>333.81978367384181</v>
      </c>
    </row>
    <row r="126" spans="1:29" x14ac:dyDescent="0.25">
      <c r="A126" s="7" t="s">
        <v>161</v>
      </c>
      <c r="B126" s="7" t="s">
        <v>165</v>
      </c>
      <c r="C126" s="1">
        <v>401.7</v>
      </c>
      <c r="D126" s="7">
        <v>4325268.5599999996</v>
      </c>
      <c r="E126" s="32">
        <v>-305137.28292281285</v>
      </c>
      <c r="F126" s="7">
        <f t="shared" si="10"/>
        <v>4020131.2770771869</v>
      </c>
      <c r="G126" s="7">
        <v>623483.07999999996</v>
      </c>
      <c r="H126" s="7">
        <v>108586.49</v>
      </c>
      <c r="I126" s="7">
        <f t="shared" si="11"/>
        <v>3288061.7070771866</v>
      </c>
      <c r="J126" s="7">
        <v>0</v>
      </c>
      <c r="K126" s="14">
        <f t="shared" si="12"/>
        <v>10007.79506367236</v>
      </c>
      <c r="L126" s="1">
        <v>401.5</v>
      </c>
      <c r="M126" s="7">
        <v>4397835.6400000006</v>
      </c>
      <c r="N126" s="32">
        <v>-283865.45614658168</v>
      </c>
      <c r="O126" s="7">
        <f t="shared" si="13"/>
        <v>4113970.183853419</v>
      </c>
      <c r="P126" s="7">
        <v>629023.26470174338</v>
      </c>
      <c r="Q126" s="7">
        <v>111844.08</v>
      </c>
      <c r="R126" s="7">
        <f t="shared" si="14"/>
        <v>3373102.8391516758</v>
      </c>
      <c r="S126" s="7">
        <v>0</v>
      </c>
      <c r="T126" s="14">
        <f t="shared" si="15"/>
        <v>10246.501080581367</v>
      </c>
      <c r="U126" s="1">
        <f t="shared" ref="U126:AC154" si="18">L126-C126</f>
        <v>-0.19999999999998863</v>
      </c>
      <c r="V126" s="7">
        <f t="shared" si="18"/>
        <v>72567.080000001006</v>
      </c>
      <c r="W126" s="7">
        <f t="shared" si="18"/>
        <v>21271.826776231173</v>
      </c>
      <c r="X126" s="7">
        <f t="shared" si="18"/>
        <v>93838.906776232179</v>
      </c>
      <c r="Y126" s="7">
        <f t="shared" si="18"/>
        <v>5540.1847017434193</v>
      </c>
      <c r="Z126" s="7">
        <f t="shared" si="18"/>
        <v>3257.5899999999965</v>
      </c>
      <c r="AA126" s="7">
        <f t="shared" si="18"/>
        <v>85041.132074489258</v>
      </c>
      <c r="AB126" s="7">
        <f t="shared" si="18"/>
        <v>0</v>
      </c>
      <c r="AC126" s="14">
        <f t="shared" si="18"/>
        <v>238.7060169090073</v>
      </c>
    </row>
    <row r="127" spans="1:29" x14ac:dyDescent="0.25">
      <c r="A127" s="7" t="s">
        <v>161</v>
      </c>
      <c r="B127" s="7" t="s">
        <v>166</v>
      </c>
      <c r="C127" s="1">
        <v>214.9</v>
      </c>
      <c r="D127" s="7">
        <v>3018316.78</v>
      </c>
      <c r="E127" s="32">
        <v>-212934.98160251428</v>
      </c>
      <c r="F127" s="7">
        <f t="shared" si="10"/>
        <v>2805381.7983974856</v>
      </c>
      <c r="G127" s="7">
        <v>189840.59</v>
      </c>
      <c r="H127" s="7">
        <v>38257.919999999998</v>
      </c>
      <c r="I127" s="7">
        <f t="shared" si="11"/>
        <v>2577283.2883974859</v>
      </c>
      <c r="J127" s="7">
        <v>0</v>
      </c>
      <c r="K127" s="14">
        <f t="shared" si="12"/>
        <v>13054.359229397327</v>
      </c>
      <c r="L127" s="1">
        <v>214.8</v>
      </c>
      <c r="M127" s="7">
        <v>3069901.6399999997</v>
      </c>
      <c r="N127" s="32">
        <v>-198151.79572371172</v>
      </c>
      <c r="O127" s="7">
        <f t="shared" si="13"/>
        <v>2871749.8442762881</v>
      </c>
      <c r="P127" s="7">
        <v>196594.78275301179</v>
      </c>
      <c r="Q127" s="7">
        <v>39405.660000000003</v>
      </c>
      <c r="R127" s="7">
        <f t="shared" si="14"/>
        <v>2635749.4015232762</v>
      </c>
      <c r="S127" s="7">
        <v>0</v>
      </c>
      <c r="T127" s="14">
        <f t="shared" si="15"/>
        <v>13369.412682850503</v>
      </c>
      <c r="U127" s="1">
        <f t="shared" si="18"/>
        <v>-9.9999999999994316E-2</v>
      </c>
      <c r="V127" s="7">
        <f t="shared" si="18"/>
        <v>51584.85999999987</v>
      </c>
      <c r="W127" s="7">
        <f t="shared" si="18"/>
        <v>14783.185878802557</v>
      </c>
      <c r="X127" s="7">
        <f t="shared" si="18"/>
        <v>66368.045878802426</v>
      </c>
      <c r="Y127" s="7">
        <f t="shared" si="18"/>
        <v>6754.1927530117973</v>
      </c>
      <c r="Z127" s="7">
        <f t="shared" si="18"/>
        <v>1147.7400000000052</v>
      </c>
      <c r="AA127" s="7">
        <f t="shared" si="18"/>
        <v>58466.113125790376</v>
      </c>
      <c r="AB127" s="7">
        <f t="shared" si="18"/>
        <v>0</v>
      </c>
      <c r="AC127" s="14">
        <f t="shared" si="18"/>
        <v>315.05345345317619</v>
      </c>
    </row>
    <row r="128" spans="1:29" x14ac:dyDescent="0.25">
      <c r="A128" s="7" t="s">
        <v>161</v>
      </c>
      <c r="B128" s="7" t="s">
        <v>167</v>
      </c>
      <c r="C128" s="1">
        <v>363.1</v>
      </c>
      <c r="D128" s="7">
        <v>4064657.47</v>
      </c>
      <c r="E128" s="32">
        <v>-286751.79799880792</v>
      </c>
      <c r="F128" s="7">
        <f t="shared" si="10"/>
        <v>3777905.6720011923</v>
      </c>
      <c r="G128" s="7">
        <v>375862.76</v>
      </c>
      <c r="H128" s="7">
        <v>83554.23</v>
      </c>
      <c r="I128" s="7">
        <f t="shared" si="11"/>
        <v>3318488.6820011926</v>
      </c>
      <c r="J128" s="7">
        <v>0</v>
      </c>
      <c r="K128" s="14">
        <f t="shared" si="12"/>
        <v>10404.587364365718</v>
      </c>
      <c r="L128" s="1">
        <v>359</v>
      </c>
      <c r="M128" s="7">
        <v>4111115.69</v>
      </c>
      <c r="N128" s="32">
        <v>-265358.65051410126</v>
      </c>
      <c r="O128" s="7">
        <f t="shared" si="13"/>
        <v>3845757.0394858988</v>
      </c>
      <c r="P128" s="7">
        <v>380130.87144444726</v>
      </c>
      <c r="Q128" s="7">
        <v>86060.86</v>
      </c>
      <c r="R128" s="7">
        <f t="shared" si="14"/>
        <v>3379565.3080414515</v>
      </c>
      <c r="S128" s="7">
        <v>0</v>
      </c>
      <c r="T128" s="14">
        <f t="shared" si="15"/>
        <v>10712.415151771305</v>
      </c>
      <c r="U128" s="1">
        <f t="shared" si="18"/>
        <v>-4.1000000000000227</v>
      </c>
      <c r="V128" s="7">
        <f t="shared" si="18"/>
        <v>46458.219999999739</v>
      </c>
      <c r="W128" s="7">
        <f t="shared" si="18"/>
        <v>21393.147484706657</v>
      </c>
      <c r="X128" s="7">
        <f t="shared" si="18"/>
        <v>67851.367484706454</v>
      </c>
      <c r="Y128" s="7">
        <f t="shared" si="18"/>
        <v>4268.1114444472478</v>
      </c>
      <c r="Z128" s="7">
        <f t="shared" si="18"/>
        <v>2506.6300000000047</v>
      </c>
      <c r="AA128" s="7">
        <f t="shared" si="18"/>
        <v>61076.626040258911</v>
      </c>
      <c r="AB128" s="7">
        <f t="shared" si="18"/>
        <v>0</v>
      </c>
      <c r="AC128" s="14">
        <f t="shared" si="18"/>
        <v>307.82778740558751</v>
      </c>
    </row>
    <row r="129" spans="1:29" x14ac:dyDescent="0.25">
      <c r="A129" s="7" t="s">
        <v>168</v>
      </c>
      <c r="B129" s="7" t="s">
        <v>168</v>
      </c>
      <c r="C129" s="1">
        <v>168.8</v>
      </c>
      <c r="D129" s="7">
        <v>2934106.8600000003</v>
      </c>
      <c r="E129" s="32">
        <v>-206994.17449944105</v>
      </c>
      <c r="F129" s="7">
        <f t="shared" si="10"/>
        <v>2727112.6855005594</v>
      </c>
      <c r="G129" s="7">
        <v>1205369.8400000001</v>
      </c>
      <c r="H129" s="7">
        <v>79270.850000000006</v>
      </c>
      <c r="I129" s="7">
        <f t="shared" si="11"/>
        <v>1442471.9955005592</v>
      </c>
      <c r="J129" s="7">
        <v>0</v>
      </c>
      <c r="K129" s="14">
        <f t="shared" si="12"/>
        <v>16155.880838273455</v>
      </c>
      <c r="L129" s="1">
        <v>167.3</v>
      </c>
      <c r="M129" s="7">
        <v>2965936.03</v>
      </c>
      <c r="N129" s="32">
        <v>-191441.16628640797</v>
      </c>
      <c r="O129" s="7">
        <f t="shared" si="13"/>
        <v>2774494.8637135918</v>
      </c>
      <c r="P129" s="7">
        <v>1207199.3502649418</v>
      </c>
      <c r="Q129" s="7">
        <v>81648.98</v>
      </c>
      <c r="R129" s="7">
        <f t="shared" si="14"/>
        <v>1485646.53344865</v>
      </c>
      <c r="S129" s="7">
        <v>0</v>
      </c>
      <c r="T129" s="14">
        <f t="shared" si="15"/>
        <v>16583.95017162936</v>
      </c>
      <c r="U129" s="1">
        <f t="shared" si="18"/>
        <v>-1.5</v>
      </c>
      <c r="V129" s="7">
        <f t="shared" si="18"/>
        <v>31829.16999999946</v>
      </c>
      <c r="W129" s="7">
        <f t="shared" si="18"/>
        <v>15553.008213033085</v>
      </c>
      <c r="X129" s="7">
        <f t="shared" si="18"/>
        <v>47382.178213032428</v>
      </c>
      <c r="Y129" s="7">
        <f t="shared" si="18"/>
        <v>1829.510264941724</v>
      </c>
      <c r="Z129" s="7">
        <f t="shared" si="18"/>
        <v>2378.1299999999901</v>
      </c>
      <c r="AA129" s="7">
        <f t="shared" si="18"/>
        <v>43174.537948090816</v>
      </c>
      <c r="AB129" s="7">
        <f t="shared" si="18"/>
        <v>0</v>
      </c>
      <c r="AC129" s="14">
        <f t="shared" si="18"/>
        <v>428.06933335590475</v>
      </c>
    </row>
    <row r="130" spans="1:29" x14ac:dyDescent="0.25">
      <c r="A130" s="7" t="s">
        <v>168</v>
      </c>
      <c r="B130" s="7" t="s">
        <v>169</v>
      </c>
      <c r="C130" s="1">
        <v>354.1</v>
      </c>
      <c r="D130" s="7">
        <v>4375527.4000000004</v>
      </c>
      <c r="E130" s="32">
        <v>-308682.92307618464</v>
      </c>
      <c r="F130" s="7">
        <f t="shared" si="10"/>
        <v>4066844.4769238159</v>
      </c>
      <c r="G130" s="7">
        <v>1369301.3</v>
      </c>
      <c r="H130" s="7">
        <v>128429.18</v>
      </c>
      <c r="I130" s="7">
        <f t="shared" si="11"/>
        <v>2569113.9969238159</v>
      </c>
      <c r="J130" s="7">
        <v>0</v>
      </c>
      <c r="K130" s="14">
        <f t="shared" si="12"/>
        <v>11485.016879197447</v>
      </c>
      <c r="L130" s="1">
        <v>366.7</v>
      </c>
      <c r="M130" s="7">
        <v>4540601.76</v>
      </c>
      <c r="N130" s="32">
        <v>-293080.52762571443</v>
      </c>
      <c r="O130" s="7">
        <f t="shared" si="13"/>
        <v>4247521.2323742853</v>
      </c>
      <c r="P130" s="7">
        <v>1383974.500682862</v>
      </c>
      <c r="Q130" s="7">
        <v>132282.06</v>
      </c>
      <c r="R130" s="7">
        <f t="shared" si="14"/>
        <v>2731264.6716914233</v>
      </c>
      <c r="S130" s="7">
        <v>0</v>
      </c>
      <c r="T130" s="14">
        <f t="shared" si="15"/>
        <v>11583.09580685652</v>
      </c>
      <c r="U130" s="1">
        <f t="shared" si="18"/>
        <v>12.599999999999966</v>
      </c>
      <c r="V130" s="7">
        <f t="shared" si="18"/>
        <v>165074.3599999994</v>
      </c>
      <c r="W130" s="7">
        <f t="shared" si="18"/>
        <v>15602.395450470212</v>
      </c>
      <c r="X130" s="7">
        <f t="shared" si="18"/>
        <v>180676.75545046944</v>
      </c>
      <c r="Y130" s="7">
        <f t="shared" si="18"/>
        <v>14673.200682861963</v>
      </c>
      <c r="Z130" s="7">
        <f t="shared" si="18"/>
        <v>3852.8800000000047</v>
      </c>
      <c r="AA130" s="7">
        <f t="shared" si="18"/>
        <v>162150.67476760736</v>
      </c>
      <c r="AB130" s="7">
        <f t="shared" si="18"/>
        <v>0</v>
      </c>
      <c r="AC130" s="14">
        <f t="shared" si="18"/>
        <v>98.078927659073088</v>
      </c>
    </row>
    <row r="131" spans="1:29" x14ac:dyDescent="0.25">
      <c r="A131" s="7" t="s">
        <v>170</v>
      </c>
      <c r="B131" s="7" t="s">
        <v>171</v>
      </c>
      <c r="C131" s="1">
        <v>895.4</v>
      </c>
      <c r="D131" s="7">
        <v>8766688.7400000002</v>
      </c>
      <c r="E131" s="32">
        <v>-618468.78297740151</v>
      </c>
      <c r="F131" s="7">
        <f t="shared" si="10"/>
        <v>8148219.9570225989</v>
      </c>
      <c r="G131" s="7">
        <v>2610581.98</v>
      </c>
      <c r="H131" s="7">
        <v>300308.3</v>
      </c>
      <c r="I131" s="7">
        <f t="shared" si="11"/>
        <v>5237329.6770225996</v>
      </c>
      <c r="J131" s="7">
        <v>0</v>
      </c>
      <c r="K131" s="14">
        <f t="shared" si="12"/>
        <v>9100.089297545901</v>
      </c>
      <c r="L131" s="1">
        <v>853.5</v>
      </c>
      <c r="M131" s="7">
        <v>8561882.25</v>
      </c>
      <c r="N131" s="32">
        <v>-552640.6190044817</v>
      </c>
      <c r="O131" s="7">
        <f t="shared" si="13"/>
        <v>8009241.6309955185</v>
      </c>
      <c r="P131" s="7">
        <v>2647264.3379965201</v>
      </c>
      <c r="Q131" s="7">
        <v>309317.55</v>
      </c>
      <c r="R131" s="7">
        <f t="shared" si="14"/>
        <v>5052659.7429989986</v>
      </c>
      <c r="S131" s="7">
        <v>0</v>
      </c>
      <c r="T131" s="14">
        <f t="shared" si="15"/>
        <v>9383.99722436499</v>
      </c>
      <c r="U131" s="1">
        <f t="shared" si="18"/>
        <v>-41.899999999999977</v>
      </c>
      <c r="V131" s="7">
        <f t="shared" si="18"/>
        <v>-204806.49000000022</v>
      </c>
      <c r="W131" s="7">
        <f t="shared" si="18"/>
        <v>65828.163972919807</v>
      </c>
      <c r="X131" s="7">
        <f t="shared" si="18"/>
        <v>-138978.32602708042</v>
      </c>
      <c r="Y131" s="7">
        <f t="shared" si="18"/>
        <v>36682.357996520121</v>
      </c>
      <c r="Z131" s="7">
        <f t="shared" si="18"/>
        <v>9009.25</v>
      </c>
      <c r="AA131" s="7">
        <f t="shared" si="18"/>
        <v>-184669.934023601</v>
      </c>
      <c r="AB131" s="7">
        <f t="shared" si="18"/>
        <v>0</v>
      </c>
      <c r="AC131" s="14">
        <f t="shared" si="18"/>
        <v>283.90792681908897</v>
      </c>
    </row>
    <row r="132" spans="1:29" x14ac:dyDescent="0.25">
      <c r="A132" s="7" t="s">
        <v>170</v>
      </c>
      <c r="B132" s="7" t="s">
        <v>170</v>
      </c>
      <c r="C132" s="1">
        <v>656.9</v>
      </c>
      <c r="D132" s="7">
        <v>6658526.7999999998</v>
      </c>
      <c r="E132" s="32">
        <v>-469743.03394948767</v>
      </c>
      <c r="F132" s="7">
        <f t="shared" si="10"/>
        <v>6188783.766050512</v>
      </c>
      <c r="G132" s="7">
        <v>3896482.48</v>
      </c>
      <c r="H132" s="7">
        <v>626752.57999999996</v>
      </c>
      <c r="I132" s="7">
        <f t="shared" si="11"/>
        <v>1665548.7060505119</v>
      </c>
      <c r="J132" s="7">
        <v>0</v>
      </c>
      <c r="K132" s="14">
        <f t="shared" si="12"/>
        <v>9421.1961730103703</v>
      </c>
      <c r="L132" s="1">
        <v>656</v>
      </c>
      <c r="M132" s="7">
        <v>6764360.5500000007</v>
      </c>
      <c r="N132" s="32">
        <v>-436616.65652099997</v>
      </c>
      <c r="O132" s="7">
        <f t="shared" si="13"/>
        <v>6327743.8934790008</v>
      </c>
      <c r="P132" s="7">
        <v>3959321.2343912274</v>
      </c>
      <c r="Q132" s="7">
        <v>645555.16</v>
      </c>
      <c r="R132" s="7">
        <f t="shared" si="14"/>
        <v>1722867.4990877733</v>
      </c>
      <c r="S132" s="7">
        <v>0</v>
      </c>
      <c r="T132" s="14">
        <f t="shared" si="15"/>
        <v>9645.9510571326227</v>
      </c>
      <c r="U132" s="1">
        <f t="shared" si="18"/>
        <v>-0.89999999999997726</v>
      </c>
      <c r="V132" s="7">
        <f t="shared" si="18"/>
        <v>105833.75000000093</v>
      </c>
      <c r="W132" s="7">
        <f t="shared" si="18"/>
        <v>33126.3774284877</v>
      </c>
      <c r="X132" s="7">
        <f t="shared" si="18"/>
        <v>138960.12742848881</v>
      </c>
      <c r="Y132" s="7">
        <f t="shared" si="18"/>
        <v>62838.754391227383</v>
      </c>
      <c r="Z132" s="7">
        <f t="shared" si="18"/>
        <v>18802.580000000075</v>
      </c>
      <c r="AA132" s="7">
        <f t="shared" si="18"/>
        <v>57318.793037261348</v>
      </c>
      <c r="AB132" s="7">
        <f t="shared" si="18"/>
        <v>0</v>
      </c>
      <c r="AC132" s="14">
        <f t="shared" si="18"/>
        <v>224.75488412225241</v>
      </c>
    </row>
    <row r="133" spans="1:29" x14ac:dyDescent="0.25">
      <c r="A133" s="7" t="s">
        <v>172</v>
      </c>
      <c r="B133" s="7" t="s">
        <v>173</v>
      </c>
      <c r="C133" s="1">
        <v>602.9</v>
      </c>
      <c r="D133" s="7">
        <v>5820137.0899999999</v>
      </c>
      <c r="E133" s="32">
        <v>-410596.65850688511</v>
      </c>
      <c r="F133" s="7">
        <f t="shared" ref="F133:F181" si="19">D133+E133</f>
        <v>5409540.4314931147</v>
      </c>
      <c r="G133" s="7">
        <v>1818135.48</v>
      </c>
      <c r="H133" s="7">
        <v>228513.37</v>
      </c>
      <c r="I133" s="7">
        <f t="shared" ref="I133:I181" si="20">F133-G133-H133</f>
        <v>3362891.5814931146</v>
      </c>
      <c r="J133" s="7">
        <v>0</v>
      </c>
      <c r="K133" s="14">
        <f t="shared" ref="K133:K183" si="21">(F133-J133)/C133</f>
        <v>8972.5334740307098</v>
      </c>
      <c r="L133" s="1">
        <v>603.5</v>
      </c>
      <c r="M133" s="7">
        <v>5924667.8799999999</v>
      </c>
      <c r="N133" s="32">
        <v>-382417.32705436007</v>
      </c>
      <c r="O133" s="7">
        <f t="shared" ref="O133:O181" si="22">M133+N133</f>
        <v>5542250.5529456399</v>
      </c>
      <c r="P133" s="7">
        <v>1825792.1296225952</v>
      </c>
      <c r="Q133" s="7">
        <v>235368.77</v>
      </c>
      <c r="R133" s="7">
        <f t="shared" ref="R133:R181" si="23">O133-P133-Q133</f>
        <v>3481089.6533230445</v>
      </c>
      <c r="S133" s="7">
        <v>0</v>
      </c>
      <c r="T133" s="14">
        <f t="shared" ref="T133:T181" si="24">(O133-S133)/L133</f>
        <v>9183.5137579878046</v>
      </c>
      <c r="U133" s="1">
        <f t="shared" si="18"/>
        <v>0.60000000000002274</v>
      </c>
      <c r="V133" s="7">
        <f t="shared" si="18"/>
        <v>104530.79000000004</v>
      </c>
      <c r="W133" s="7">
        <f t="shared" si="18"/>
        <v>28179.331452525046</v>
      </c>
      <c r="X133" s="7">
        <f t="shared" si="18"/>
        <v>132710.12145252526</v>
      </c>
      <c r="Y133" s="7">
        <f t="shared" si="18"/>
        <v>7656.6496225951705</v>
      </c>
      <c r="Z133" s="7">
        <f t="shared" si="18"/>
        <v>6855.3999999999942</v>
      </c>
      <c r="AA133" s="7">
        <f t="shared" si="18"/>
        <v>118198.07182992995</v>
      </c>
      <c r="AB133" s="7">
        <f t="shared" si="18"/>
        <v>0</v>
      </c>
      <c r="AC133" s="14">
        <f t="shared" si="18"/>
        <v>210.9802839570948</v>
      </c>
    </row>
    <row r="134" spans="1:29" x14ac:dyDescent="0.25">
      <c r="A134" s="7" t="s">
        <v>172</v>
      </c>
      <c r="B134" s="7" t="s">
        <v>174</v>
      </c>
      <c r="C134" s="1">
        <v>338.2</v>
      </c>
      <c r="D134" s="7">
        <v>3701006.67</v>
      </c>
      <c r="E134" s="32">
        <v>-261097.10962387212</v>
      </c>
      <c r="F134" s="7">
        <f t="shared" si="19"/>
        <v>3439909.5603761277</v>
      </c>
      <c r="G134" s="7">
        <v>767597.08</v>
      </c>
      <c r="H134" s="7">
        <v>87734.99</v>
      </c>
      <c r="I134" s="7">
        <f t="shared" si="20"/>
        <v>2584577.4903761274</v>
      </c>
      <c r="J134" s="7">
        <v>0</v>
      </c>
      <c r="K134" s="14">
        <f t="shared" si="21"/>
        <v>10171.228741502448</v>
      </c>
      <c r="L134" s="1">
        <v>337.1</v>
      </c>
      <c r="M134" s="7">
        <v>3756335.56</v>
      </c>
      <c r="N134" s="32">
        <v>-242458.78983759048</v>
      </c>
      <c r="O134" s="7">
        <f t="shared" si="22"/>
        <v>3513876.7701624096</v>
      </c>
      <c r="P134" s="7">
        <v>787379.70142442291</v>
      </c>
      <c r="Q134" s="7">
        <v>90367.039999999994</v>
      </c>
      <c r="R134" s="7">
        <f t="shared" si="23"/>
        <v>2636130.0287379865</v>
      </c>
      <c r="S134" s="7">
        <v>0</v>
      </c>
      <c r="T134" s="14">
        <f t="shared" si="24"/>
        <v>10423.840908224294</v>
      </c>
      <c r="U134" s="1">
        <f t="shared" si="18"/>
        <v>-1.0999999999999659</v>
      </c>
      <c r="V134" s="7">
        <f t="shared" si="18"/>
        <v>55328.89000000013</v>
      </c>
      <c r="W134" s="7">
        <f t="shared" si="18"/>
        <v>18638.319786281645</v>
      </c>
      <c r="X134" s="7">
        <f t="shared" si="18"/>
        <v>73967.209786281921</v>
      </c>
      <c r="Y134" s="7">
        <f t="shared" si="18"/>
        <v>19782.621424422949</v>
      </c>
      <c r="Z134" s="7">
        <f t="shared" si="18"/>
        <v>2632.0499999999884</v>
      </c>
      <c r="AA134" s="7">
        <f t="shared" si="18"/>
        <v>51552.538361859042</v>
      </c>
      <c r="AB134" s="7">
        <f t="shared" si="18"/>
        <v>0</v>
      </c>
      <c r="AC134" s="14">
        <f t="shared" si="18"/>
        <v>252.61216672184673</v>
      </c>
    </row>
    <row r="135" spans="1:29" x14ac:dyDescent="0.25">
      <c r="A135" s="7" t="s">
        <v>175</v>
      </c>
      <c r="B135" s="7" t="s">
        <v>176</v>
      </c>
      <c r="C135" s="1">
        <v>1688.4</v>
      </c>
      <c r="D135" s="7">
        <v>19935667.48</v>
      </c>
      <c r="E135" s="32">
        <v>-1406413.3414411335</v>
      </c>
      <c r="F135" s="7">
        <f t="shared" si="19"/>
        <v>18529254.138558868</v>
      </c>
      <c r="G135" s="7">
        <v>14315647.51</v>
      </c>
      <c r="H135" s="7">
        <v>474789.07</v>
      </c>
      <c r="I135" s="7">
        <f t="shared" si="20"/>
        <v>3738817.5585588687</v>
      </c>
      <c r="J135" s="7">
        <v>0</v>
      </c>
      <c r="K135" s="14">
        <f t="shared" si="21"/>
        <v>10974.445711063057</v>
      </c>
      <c r="L135" s="1">
        <v>1683.4</v>
      </c>
      <c r="M135" s="7">
        <v>20217891.609999999</v>
      </c>
      <c r="N135" s="32">
        <v>-1304996.7061058234</v>
      </c>
      <c r="O135" s="7">
        <f t="shared" si="22"/>
        <v>18912894.903894175</v>
      </c>
      <c r="P135" s="7">
        <v>14429177.972078377</v>
      </c>
      <c r="Q135" s="7">
        <v>489032.74</v>
      </c>
      <c r="R135" s="7">
        <f t="shared" si="23"/>
        <v>3994684.1918157972</v>
      </c>
      <c r="S135" s="7">
        <v>0</v>
      </c>
      <c r="T135" s="14">
        <f t="shared" si="24"/>
        <v>11234.938163178194</v>
      </c>
      <c r="U135" s="1">
        <f t="shared" si="18"/>
        <v>-5</v>
      </c>
      <c r="V135" s="7">
        <f t="shared" si="18"/>
        <v>282224.12999999896</v>
      </c>
      <c r="W135" s="7">
        <f t="shared" si="18"/>
        <v>101416.63533531013</v>
      </c>
      <c r="X135" s="7">
        <f t="shared" si="18"/>
        <v>383640.76533530653</v>
      </c>
      <c r="Y135" s="7">
        <f t="shared" si="18"/>
        <v>113530.4620783776</v>
      </c>
      <c r="Z135" s="7">
        <f t="shared" si="18"/>
        <v>14243.669999999984</v>
      </c>
      <c r="AA135" s="7">
        <f t="shared" si="18"/>
        <v>255866.63325692853</v>
      </c>
      <c r="AB135" s="7">
        <f t="shared" si="18"/>
        <v>0</v>
      </c>
      <c r="AC135" s="14">
        <f t="shared" si="18"/>
        <v>260.49245211513698</v>
      </c>
    </row>
    <row r="136" spans="1:29" x14ac:dyDescent="0.25">
      <c r="A136" s="7" t="s">
        <v>177</v>
      </c>
      <c r="B136" s="7" t="s">
        <v>178</v>
      </c>
      <c r="C136" s="1">
        <v>199</v>
      </c>
      <c r="D136" s="7">
        <v>2851773.44</v>
      </c>
      <c r="E136" s="32">
        <v>-201185.74995330308</v>
      </c>
      <c r="F136" s="7">
        <f t="shared" si="19"/>
        <v>2650587.6900466969</v>
      </c>
      <c r="G136" s="7">
        <v>406590.14</v>
      </c>
      <c r="H136" s="7">
        <v>66022.66</v>
      </c>
      <c r="I136" s="7">
        <f t="shared" si="20"/>
        <v>2177974.8900466966</v>
      </c>
      <c r="J136" s="7">
        <v>0</v>
      </c>
      <c r="K136" s="14">
        <f t="shared" si="21"/>
        <v>13319.536130887924</v>
      </c>
      <c r="L136" s="1">
        <v>206.2</v>
      </c>
      <c r="M136" s="7">
        <v>2963142.05</v>
      </c>
      <c r="N136" s="32">
        <v>-191260.8243018302</v>
      </c>
      <c r="O136" s="7">
        <f t="shared" si="22"/>
        <v>2771881.2256981698</v>
      </c>
      <c r="P136" s="7">
        <v>411529.01094472985</v>
      </c>
      <c r="Q136" s="7">
        <v>68003.34</v>
      </c>
      <c r="R136" s="7">
        <f t="shared" si="23"/>
        <v>2292348.8747534403</v>
      </c>
      <c r="S136" s="7">
        <v>0</v>
      </c>
      <c r="T136" s="14">
        <f t="shared" si="24"/>
        <v>13442.682956829147</v>
      </c>
      <c r="U136" s="1">
        <f t="shared" si="18"/>
        <v>7.1999999999999886</v>
      </c>
      <c r="V136" s="7">
        <f t="shared" si="18"/>
        <v>111368.60999999987</v>
      </c>
      <c r="W136" s="7">
        <f t="shared" si="18"/>
        <v>9924.9256514728768</v>
      </c>
      <c r="X136" s="7">
        <f t="shared" si="18"/>
        <v>121293.53565147286</v>
      </c>
      <c r="Y136" s="7">
        <f t="shared" si="18"/>
        <v>4938.8709447298315</v>
      </c>
      <c r="Z136" s="7">
        <f t="shared" si="18"/>
        <v>1980.679999999993</v>
      </c>
      <c r="AA136" s="7">
        <f t="shared" si="18"/>
        <v>114373.98470674362</v>
      </c>
      <c r="AB136" s="7">
        <f t="shared" si="18"/>
        <v>0</v>
      </c>
      <c r="AC136" s="14">
        <f t="shared" si="18"/>
        <v>123.14682594122314</v>
      </c>
    </row>
    <row r="137" spans="1:29" x14ac:dyDescent="0.25">
      <c r="A137" s="7" t="s">
        <v>177</v>
      </c>
      <c r="B137" s="7" t="s">
        <v>179</v>
      </c>
      <c r="C137" s="1">
        <v>1529</v>
      </c>
      <c r="D137" s="7">
        <v>13979815.18</v>
      </c>
      <c r="E137" s="32">
        <v>-986242.3016313914</v>
      </c>
      <c r="F137" s="7">
        <f t="shared" si="19"/>
        <v>12993572.878368609</v>
      </c>
      <c r="G137" s="7">
        <v>1526037.18</v>
      </c>
      <c r="H137" s="7">
        <v>271418.93</v>
      </c>
      <c r="I137" s="7">
        <f t="shared" si="20"/>
        <v>11196116.768368609</v>
      </c>
      <c r="J137" s="7">
        <v>0</v>
      </c>
      <c r="K137" s="14">
        <f t="shared" si="21"/>
        <v>8498.0855973633807</v>
      </c>
      <c r="L137" s="1">
        <v>1522.5</v>
      </c>
      <c r="M137" s="7">
        <v>14158750.810000001</v>
      </c>
      <c r="N137" s="32">
        <v>-913899.6056583944</v>
      </c>
      <c r="O137" s="7">
        <f t="shared" si="22"/>
        <v>13244851.204341605</v>
      </c>
      <c r="P137" s="7">
        <v>1535294.3804055091</v>
      </c>
      <c r="Q137" s="7">
        <v>279561.5</v>
      </c>
      <c r="R137" s="7">
        <f t="shared" si="23"/>
        <v>11429995.323936095</v>
      </c>
      <c r="S137" s="7">
        <v>0</v>
      </c>
      <c r="T137" s="14">
        <f t="shared" si="24"/>
        <v>8699.4096580240421</v>
      </c>
      <c r="U137" s="1">
        <f t="shared" si="18"/>
        <v>-6.5</v>
      </c>
      <c r="V137" s="7">
        <f t="shared" si="18"/>
        <v>178935.63000000082</v>
      </c>
      <c r="W137" s="7">
        <f t="shared" si="18"/>
        <v>72342.695972996997</v>
      </c>
      <c r="X137" s="7">
        <f t="shared" si="18"/>
        <v>251278.32597299665</v>
      </c>
      <c r="Y137" s="7">
        <f t="shared" si="18"/>
        <v>9257.2004055092111</v>
      </c>
      <c r="Z137" s="7">
        <f t="shared" si="18"/>
        <v>8142.570000000007</v>
      </c>
      <c r="AA137" s="7">
        <f t="shared" si="18"/>
        <v>233878.55556748621</v>
      </c>
      <c r="AB137" s="7">
        <f t="shared" si="18"/>
        <v>0</v>
      </c>
      <c r="AC137" s="14">
        <f t="shared" si="18"/>
        <v>201.32406066066142</v>
      </c>
    </row>
    <row r="138" spans="1:29" x14ac:dyDescent="0.25">
      <c r="A138" s="7" t="s">
        <v>177</v>
      </c>
      <c r="B138" s="7" t="s">
        <v>180</v>
      </c>
      <c r="C138" s="1">
        <v>291.89999999999998</v>
      </c>
      <c r="D138" s="7">
        <v>3379341.5</v>
      </c>
      <c r="E138" s="32">
        <v>-238404.4063562848</v>
      </c>
      <c r="F138" s="7">
        <f t="shared" si="19"/>
        <v>3140937.0936437151</v>
      </c>
      <c r="G138" s="7">
        <v>608780.42000000004</v>
      </c>
      <c r="H138" s="7">
        <v>100627.43</v>
      </c>
      <c r="I138" s="7">
        <f t="shared" si="20"/>
        <v>2431529.243643715</v>
      </c>
      <c r="J138" s="7">
        <v>0</v>
      </c>
      <c r="K138" s="14">
        <f t="shared" si="21"/>
        <v>10760.318923068569</v>
      </c>
      <c r="L138" s="1">
        <v>289.89999999999998</v>
      </c>
      <c r="M138" s="7">
        <v>3419122.47</v>
      </c>
      <c r="N138" s="32">
        <v>-220692.82233739345</v>
      </c>
      <c r="O138" s="7">
        <f t="shared" si="22"/>
        <v>3198429.6476626066</v>
      </c>
      <c r="P138" s="7">
        <v>626353.09997738921</v>
      </c>
      <c r="Q138" s="7">
        <v>103646.25</v>
      </c>
      <c r="R138" s="7">
        <f t="shared" si="23"/>
        <v>2468430.2976852171</v>
      </c>
      <c r="S138" s="7">
        <v>0</v>
      </c>
      <c r="T138" s="14">
        <f t="shared" si="24"/>
        <v>11032.87218924666</v>
      </c>
      <c r="U138" s="1">
        <f t="shared" si="18"/>
        <v>-2</v>
      </c>
      <c r="V138" s="7">
        <f t="shared" si="18"/>
        <v>39780.970000000205</v>
      </c>
      <c r="W138" s="7">
        <f t="shared" si="18"/>
        <v>17711.584018891357</v>
      </c>
      <c r="X138" s="7">
        <f t="shared" si="18"/>
        <v>57492.554018891416</v>
      </c>
      <c r="Y138" s="7">
        <f t="shared" si="18"/>
        <v>17572.679977389169</v>
      </c>
      <c r="Z138" s="7">
        <f t="shared" si="18"/>
        <v>3018.820000000007</v>
      </c>
      <c r="AA138" s="7">
        <f t="shared" si="18"/>
        <v>36901.054041502066</v>
      </c>
      <c r="AB138" s="7">
        <f t="shared" si="18"/>
        <v>0</v>
      </c>
      <c r="AC138" s="14">
        <f t="shared" si="18"/>
        <v>272.55326617809078</v>
      </c>
    </row>
    <row r="139" spans="1:29" x14ac:dyDescent="0.25">
      <c r="A139" s="7" t="s">
        <v>177</v>
      </c>
      <c r="B139" s="7" t="s">
        <v>181</v>
      </c>
      <c r="C139" s="1">
        <v>237</v>
      </c>
      <c r="D139" s="7">
        <v>3033960.73</v>
      </c>
      <c r="E139" s="32">
        <v>-214038.62460894539</v>
      </c>
      <c r="F139" s="7">
        <f t="shared" si="19"/>
        <v>2819922.1053910544</v>
      </c>
      <c r="G139" s="7">
        <v>325651.32</v>
      </c>
      <c r="H139" s="7">
        <v>46524.959999999999</v>
      </c>
      <c r="I139" s="7">
        <f t="shared" si="20"/>
        <v>2447745.8253910546</v>
      </c>
      <c r="J139" s="7">
        <v>0</v>
      </c>
      <c r="K139" s="14">
        <f t="shared" si="21"/>
        <v>11898.405507979132</v>
      </c>
      <c r="L139" s="1">
        <v>233.5</v>
      </c>
      <c r="M139" s="7">
        <v>3068110.44</v>
      </c>
      <c r="N139" s="32">
        <v>-198036.1798056394</v>
      </c>
      <c r="O139" s="7">
        <f t="shared" si="22"/>
        <v>2870074.2601943607</v>
      </c>
      <c r="P139" s="7">
        <v>329802.19634181372</v>
      </c>
      <c r="Q139" s="7">
        <v>47920.71</v>
      </c>
      <c r="R139" s="7">
        <f t="shared" si="23"/>
        <v>2492351.3538525472</v>
      </c>
      <c r="S139" s="7">
        <v>0</v>
      </c>
      <c r="T139" s="14">
        <f t="shared" si="24"/>
        <v>12291.53858755615</v>
      </c>
      <c r="U139" s="1">
        <f t="shared" si="18"/>
        <v>-3.5</v>
      </c>
      <c r="V139" s="7">
        <f t="shared" si="18"/>
        <v>34149.709999999963</v>
      </c>
      <c r="W139" s="7">
        <f t="shared" si="18"/>
        <v>16002.444803305989</v>
      </c>
      <c r="X139" s="7">
        <f t="shared" si="18"/>
        <v>50152.15480330633</v>
      </c>
      <c r="Y139" s="7">
        <f t="shared" si="18"/>
        <v>4150.8763418137096</v>
      </c>
      <c r="Z139" s="7">
        <f t="shared" si="18"/>
        <v>1395.75</v>
      </c>
      <c r="AA139" s="7">
        <f t="shared" si="18"/>
        <v>44605.52846149262</v>
      </c>
      <c r="AB139" s="7">
        <f t="shared" si="18"/>
        <v>0</v>
      </c>
      <c r="AC139" s="14">
        <f t="shared" si="18"/>
        <v>393.13307957701727</v>
      </c>
    </row>
    <row r="140" spans="1:29" x14ac:dyDescent="0.25">
      <c r="A140" s="7" t="s">
        <v>182</v>
      </c>
      <c r="B140" s="7" t="s">
        <v>183</v>
      </c>
      <c r="C140" s="1">
        <v>16662.2</v>
      </c>
      <c r="D140" s="7">
        <v>156408140.92000002</v>
      </c>
      <c r="E140" s="32">
        <v>-11034217.756720575</v>
      </c>
      <c r="F140" s="7">
        <f t="shared" si="19"/>
        <v>145373923.16327944</v>
      </c>
      <c r="G140" s="7">
        <v>28407766.960000001</v>
      </c>
      <c r="H140" s="7">
        <v>2210187.0099999998</v>
      </c>
      <c r="I140" s="7">
        <f t="shared" si="20"/>
        <v>114755969.19327943</v>
      </c>
      <c r="J140" s="7">
        <v>0</v>
      </c>
      <c r="K140" s="14">
        <f t="shared" si="21"/>
        <v>8724.7736291293731</v>
      </c>
      <c r="L140" s="1">
        <v>16340.3</v>
      </c>
      <c r="M140" s="7">
        <v>156205584.03</v>
      </c>
      <c r="N140" s="32">
        <v>-10082543.549380835</v>
      </c>
      <c r="O140" s="7">
        <f t="shared" si="22"/>
        <v>146123040.48061916</v>
      </c>
      <c r="P140" s="7">
        <v>28635478.778920669</v>
      </c>
      <c r="Q140" s="7">
        <v>2276492.62</v>
      </c>
      <c r="R140" s="7">
        <f t="shared" si="23"/>
        <v>115211069.08169849</v>
      </c>
      <c r="S140" s="7">
        <v>0</v>
      </c>
      <c r="T140" s="14">
        <f t="shared" si="24"/>
        <v>8942.4943532627403</v>
      </c>
      <c r="U140" s="1">
        <f t="shared" si="18"/>
        <v>-321.90000000000146</v>
      </c>
      <c r="V140" s="7">
        <f t="shared" si="18"/>
        <v>-202556.8900000155</v>
      </c>
      <c r="W140" s="7">
        <f t="shared" si="18"/>
        <v>951674.20733973943</v>
      </c>
      <c r="X140" s="7">
        <f t="shared" si="18"/>
        <v>749117.31733971834</v>
      </c>
      <c r="Y140" s="7">
        <f t="shared" si="18"/>
        <v>227711.81892066821</v>
      </c>
      <c r="Z140" s="7">
        <f t="shared" si="18"/>
        <v>66305.610000000335</v>
      </c>
      <c r="AA140" s="7">
        <f t="shared" si="18"/>
        <v>455099.8884190619</v>
      </c>
      <c r="AB140" s="7">
        <f t="shared" si="18"/>
        <v>0</v>
      </c>
      <c r="AC140" s="14">
        <f t="shared" si="18"/>
        <v>217.72072413336718</v>
      </c>
    </row>
    <row r="141" spans="1:29" x14ac:dyDescent="0.25">
      <c r="A141" s="7" t="s">
        <v>182</v>
      </c>
      <c r="B141" s="7" t="s">
        <v>184</v>
      </c>
      <c r="C141" s="1">
        <v>9855</v>
      </c>
      <c r="D141" s="7">
        <v>85323244.519999996</v>
      </c>
      <c r="E141" s="32">
        <v>-6019349.4673985243</v>
      </c>
      <c r="F141" s="7">
        <f t="shared" si="19"/>
        <v>79303895.052601472</v>
      </c>
      <c r="G141" s="7">
        <v>19708139.050000001</v>
      </c>
      <c r="H141" s="7">
        <v>1901541.9</v>
      </c>
      <c r="I141" s="7">
        <f t="shared" si="20"/>
        <v>57694214.102601476</v>
      </c>
      <c r="J141" s="7">
        <v>0</v>
      </c>
      <c r="K141" s="14">
        <f t="shared" si="21"/>
        <v>8047.0720499849285</v>
      </c>
      <c r="L141" s="1">
        <v>9998.2999999999993</v>
      </c>
      <c r="M141" s="7">
        <v>88018888.209999993</v>
      </c>
      <c r="N141" s="32">
        <v>-5681322.3359221825</v>
      </c>
      <c r="O141" s="7">
        <f t="shared" si="22"/>
        <v>82337565.874077812</v>
      </c>
      <c r="P141" s="7">
        <v>19990453.275717363</v>
      </c>
      <c r="Q141" s="7">
        <v>1958588.16</v>
      </c>
      <c r="R141" s="7">
        <f t="shared" si="23"/>
        <v>60388524.438360453</v>
      </c>
      <c r="S141" s="7">
        <v>0</v>
      </c>
      <c r="T141" s="14">
        <f t="shared" si="24"/>
        <v>8235.1565640236659</v>
      </c>
      <c r="U141" s="1">
        <f t="shared" si="18"/>
        <v>143.29999999999927</v>
      </c>
      <c r="V141" s="7">
        <f t="shared" si="18"/>
        <v>2695643.6899999976</v>
      </c>
      <c r="W141" s="7">
        <f t="shared" si="18"/>
        <v>338027.13147634175</v>
      </c>
      <c r="X141" s="7">
        <f t="shared" si="18"/>
        <v>3033670.8214763403</v>
      </c>
      <c r="Y141" s="7">
        <f t="shared" si="18"/>
        <v>282314.22571736202</v>
      </c>
      <c r="Z141" s="7">
        <f t="shared" si="18"/>
        <v>57046.260000000009</v>
      </c>
      <c r="AA141" s="7">
        <f t="shared" si="18"/>
        <v>2694310.3357589766</v>
      </c>
      <c r="AB141" s="7">
        <f t="shared" si="18"/>
        <v>0</v>
      </c>
      <c r="AC141" s="14">
        <f t="shared" si="18"/>
        <v>188.08451403873732</v>
      </c>
    </row>
    <row r="142" spans="1:29" x14ac:dyDescent="0.25">
      <c r="A142" s="7" t="s">
        <v>185</v>
      </c>
      <c r="B142" s="7" t="s">
        <v>186</v>
      </c>
      <c r="C142" s="1">
        <v>731</v>
      </c>
      <c r="D142" s="7">
        <v>6874562.1699999999</v>
      </c>
      <c r="E142" s="32">
        <v>-484983.8091528255</v>
      </c>
      <c r="F142" s="7">
        <f t="shared" si="19"/>
        <v>6389578.3608471742</v>
      </c>
      <c r="G142" s="7">
        <v>3480092.25</v>
      </c>
      <c r="H142" s="7">
        <v>140083.69</v>
      </c>
      <c r="I142" s="7">
        <f t="shared" si="20"/>
        <v>2769402.4208471742</v>
      </c>
      <c r="J142" s="7">
        <v>0</v>
      </c>
      <c r="K142" s="14">
        <f t="shared" si="21"/>
        <v>8740.8732706527699</v>
      </c>
      <c r="L142" s="1">
        <v>737.6</v>
      </c>
      <c r="M142" s="7">
        <v>7046540.8499999996</v>
      </c>
      <c r="N142" s="32">
        <v>-454830.44305875222</v>
      </c>
      <c r="O142" s="7">
        <f t="shared" si="22"/>
        <v>6591710.4069412472</v>
      </c>
      <c r="P142" s="7">
        <v>4686972.0793239539</v>
      </c>
      <c r="Q142" s="7">
        <v>144286.20000000001</v>
      </c>
      <c r="R142" s="7">
        <f t="shared" si="23"/>
        <v>1760452.1276172933</v>
      </c>
      <c r="S142" s="7">
        <v>0</v>
      </c>
      <c r="T142" s="14">
        <f t="shared" si="24"/>
        <v>8936.7006601698031</v>
      </c>
      <c r="U142" s="1">
        <f t="shared" si="18"/>
        <v>6.6000000000000227</v>
      </c>
      <c r="V142" s="7">
        <f t="shared" si="18"/>
        <v>171978.6799999997</v>
      </c>
      <c r="W142" s="7">
        <f t="shared" si="18"/>
        <v>30153.366094073281</v>
      </c>
      <c r="X142" s="7">
        <f t="shared" si="18"/>
        <v>202132.04609407298</v>
      </c>
      <c r="Y142" s="7">
        <f t="shared" si="18"/>
        <v>1206879.8293239539</v>
      </c>
      <c r="Z142" s="7">
        <f t="shared" si="18"/>
        <v>4202.5100000000093</v>
      </c>
      <c r="AA142" s="7">
        <f t="shared" si="18"/>
        <v>-1008950.293229881</v>
      </c>
      <c r="AB142" s="7">
        <f t="shared" si="18"/>
        <v>0</v>
      </c>
      <c r="AC142" s="14">
        <f t="shared" si="18"/>
        <v>195.82738951703323</v>
      </c>
    </row>
    <row r="143" spans="1:29" x14ac:dyDescent="0.25">
      <c r="A143" s="7" t="s">
        <v>185</v>
      </c>
      <c r="B143" s="7" t="s">
        <v>187</v>
      </c>
      <c r="C143" s="1">
        <v>491.8</v>
      </c>
      <c r="D143" s="7">
        <v>4704597.32</v>
      </c>
      <c r="E143" s="32">
        <v>-331898.01362779358</v>
      </c>
      <c r="F143" s="7">
        <f t="shared" si="19"/>
        <v>4372699.3063722067</v>
      </c>
      <c r="G143" s="7">
        <v>512106.35</v>
      </c>
      <c r="H143" s="7">
        <v>47516.36</v>
      </c>
      <c r="I143" s="7">
        <f t="shared" si="20"/>
        <v>3813076.5963722067</v>
      </c>
      <c r="J143" s="7">
        <v>0</v>
      </c>
      <c r="K143" s="14">
        <f t="shared" si="21"/>
        <v>8891.2145310536944</v>
      </c>
      <c r="L143" s="1">
        <v>492.1</v>
      </c>
      <c r="M143" s="7">
        <v>4787417.12</v>
      </c>
      <c r="N143" s="32">
        <v>-309011.62657655717</v>
      </c>
      <c r="O143" s="7">
        <f t="shared" si="22"/>
        <v>4478405.4934234433</v>
      </c>
      <c r="P143" s="7">
        <v>687651.83690960275</v>
      </c>
      <c r="Q143" s="7">
        <v>48941.85</v>
      </c>
      <c r="R143" s="7">
        <f t="shared" si="23"/>
        <v>3741811.8065138403</v>
      </c>
      <c r="S143" s="7">
        <v>0</v>
      </c>
      <c r="T143" s="14">
        <f t="shared" si="24"/>
        <v>9100.6004743414815</v>
      </c>
      <c r="U143" s="1">
        <f t="shared" si="18"/>
        <v>0.30000000000001137</v>
      </c>
      <c r="V143" s="7">
        <f t="shared" si="18"/>
        <v>82819.799999999814</v>
      </c>
      <c r="W143" s="7">
        <f t="shared" si="18"/>
        <v>22886.387051236408</v>
      </c>
      <c r="X143" s="7">
        <f t="shared" si="18"/>
        <v>105706.18705123663</v>
      </c>
      <c r="Y143" s="7">
        <f t="shared" si="18"/>
        <v>175545.48690960277</v>
      </c>
      <c r="Z143" s="7">
        <f t="shared" si="18"/>
        <v>1425.489999999998</v>
      </c>
      <c r="AA143" s="7">
        <f t="shared" si="18"/>
        <v>-71264.789858366363</v>
      </c>
      <c r="AB143" s="7">
        <f t="shared" si="18"/>
        <v>0</v>
      </c>
      <c r="AC143" s="14">
        <f t="shared" si="18"/>
        <v>209.38594328778709</v>
      </c>
    </row>
    <row r="144" spans="1:29" x14ac:dyDescent="0.25">
      <c r="A144" s="7" t="s">
        <v>188</v>
      </c>
      <c r="B144" s="7" t="s">
        <v>189</v>
      </c>
      <c r="C144" s="1">
        <v>448.9</v>
      </c>
      <c r="D144" s="7">
        <v>4545447.5500000007</v>
      </c>
      <c r="E144" s="32">
        <v>-320670.38054052228</v>
      </c>
      <c r="F144" s="7">
        <f t="shared" si="19"/>
        <v>4224777.1694594789</v>
      </c>
      <c r="G144" s="7">
        <v>1512097.56</v>
      </c>
      <c r="H144" s="7">
        <v>153122.82999999999</v>
      </c>
      <c r="I144" s="7">
        <f t="shared" si="20"/>
        <v>2559556.7794594788</v>
      </c>
      <c r="J144" s="7">
        <v>0</v>
      </c>
      <c r="K144" s="14">
        <f t="shared" si="21"/>
        <v>9411.3993527722851</v>
      </c>
      <c r="L144" s="1">
        <v>450.2</v>
      </c>
      <c r="M144" s="7">
        <v>4628287.4300000006</v>
      </c>
      <c r="N144" s="32">
        <v>-298740.34185016522</v>
      </c>
      <c r="O144" s="7">
        <f t="shared" si="22"/>
        <v>4329547.0881498354</v>
      </c>
      <c r="P144" s="7">
        <v>1524112.7090368699</v>
      </c>
      <c r="Q144" s="7">
        <v>157716.51</v>
      </c>
      <c r="R144" s="7">
        <f t="shared" si="23"/>
        <v>2647717.8691129657</v>
      </c>
      <c r="S144" s="7">
        <v>0</v>
      </c>
      <c r="T144" s="14">
        <f t="shared" si="24"/>
        <v>9616.9415551973252</v>
      </c>
      <c r="U144" s="1">
        <f t="shared" si="18"/>
        <v>1.3000000000000114</v>
      </c>
      <c r="V144" s="7">
        <f t="shared" si="18"/>
        <v>82839.879999999888</v>
      </c>
      <c r="W144" s="7">
        <f t="shared" si="18"/>
        <v>21930.038690357062</v>
      </c>
      <c r="X144" s="7">
        <f t="shared" si="18"/>
        <v>104769.91869035643</v>
      </c>
      <c r="Y144" s="7">
        <f t="shared" si="18"/>
        <v>12015.149036869872</v>
      </c>
      <c r="Z144" s="7">
        <f t="shared" si="18"/>
        <v>4593.6800000000221</v>
      </c>
      <c r="AA144" s="7">
        <f t="shared" si="18"/>
        <v>88161.089653486852</v>
      </c>
      <c r="AB144" s="7">
        <f t="shared" si="18"/>
        <v>0</v>
      </c>
      <c r="AC144" s="14">
        <f t="shared" si="18"/>
        <v>205.54220242504016</v>
      </c>
    </row>
    <row r="145" spans="1:29" x14ac:dyDescent="0.25">
      <c r="A145" s="7" t="s">
        <v>188</v>
      </c>
      <c r="B145" s="7" t="s">
        <v>190</v>
      </c>
      <c r="C145" s="1">
        <v>1132.5</v>
      </c>
      <c r="D145" s="7">
        <v>10461570.57</v>
      </c>
      <c r="E145" s="32">
        <v>-738038.61530278309</v>
      </c>
      <c r="F145" s="7">
        <f t="shared" si="19"/>
        <v>9723531.9546972178</v>
      </c>
      <c r="G145" s="7">
        <v>1613924.65</v>
      </c>
      <c r="H145" s="7">
        <v>206276.2</v>
      </c>
      <c r="I145" s="7">
        <f t="shared" si="20"/>
        <v>7903331.1046972172</v>
      </c>
      <c r="J145" s="7">
        <v>0</v>
      </c>
      <c r="K145" s="14">
        <f t="shared" si="21"/>
        <v>8585.9001807480945</v>
      </c>
      <c r="L145" s="1">
        <v>1120.3</v>
      </c>
      <c r="M145" s="7">
        <v>10539737.67</v>
      </c>
      <c r="N145" s="32">
        <v>-680304.51482717518</v>
      </c>
      <c r="O145" s="7">
        <f t="shared" si="22"/>
        <v>9859433.1551728249</v>
      </c>
      <c r="P145" s="7">
        <v>1645921.8104695282</v>
      </c>
      <c r="Q145" s="7">
        <v>212464.49</v>
      </c>
      <c r="R145" s="7">
        <f t="shared" si="23"/>
        <v>8001046.854703296</v>
      </c>
      <c r="S145" s="7">
        <v>0</v>
      </c>
      <c r="T145" s="14">
        <f t="shared" si="24"/>
        <v>8800.7079846227134</v>
      </c>
      <c r="U145" s="1">
        <f t="shared" si="18"/>
        <v>-12.200000000000045</v>
      </c>
      <c r="V145" s="7">
        <f t="shared" si="18"/>
        <v>78167.099999999627</v>
      </c>
      <c r="W145" s="7">
        <f t="shared" si="18"/>
        <v>57734.100475607906</v>
      </c>
      <c r="X145" s="7">
        <f t="shared" si="18"/>
        <v>135901.20047560707</v>
      </c>
      <c r="Y145" s="7">
        <f t="shared" si="18"/>
        <v>31997.160469528288</v>
      </c>
      <c r="Z145" s="7">
        <f t="shared" si="18"/>
        <v>6188.289999999979</v>
      </c>
      <c r="AA145" s="7">
        <f t="shared" si="18"/>
        <v>97715.750006078742</v>
      </c>
      <c r="AB145" s="7">
        <f t="shared" si="18"/>
        <v>0</v>
      </c>
      <c r="AC145" s="14">
        <f t="shared" si="18"/>
        <v>214.80780387461891</v>
      </c>
    </row>
    <row r="146" spans="1:29" x14ac:dyDescent="0.25">
      <c r="A146" s="7" t="s">
        <v>188</v>
      </c>
      <c r="B146" s="7" t="s">
        <v>191</v>
      </c>
      <c r="C146" s="1">
        <v>384</v>
      </c>
      <c r="D146" s="7">
        <v>4114778.76</v>
      </c>
      <c r="E146" s="32">
        <v>-290287.73433085991</v>
      </c>
      <c r="F146" s="7">
        <f t="shared" si="19"/>
        <v>3824491.0256691398</v>
      </c>
      <c r="G146" s="7">
        <v>1194556.03</v>
      </c>
      <c r="H146" s="7">
        <v>143986.41</v>
      </c>
      <c r="I146" s="7">
        <f t="shared" si="20"/>
        <v>2485948.5856691394</v>
      </c>
      <c r="J146" s="7">
        <v>0</v>
      </c>
      <c r="K146" s="14">
        <f t="shared" si="21"/>
        <v>9959.6120460133843</v>
      </c>
      <c r="L146" s="1">
        <v>374.2</v>
      </c>
      <c r="M146" s="7">
        <v>4131263.62</v>
      </c>
      <c r="N146" s="32">
        <v>-266659.1314342703</v>
      </c>
      <c r="O146" s="7">
        <f t="shared" si="22"/>
        <v>3864604.4885657299</v>
      </c>
      <c r="P146" s="7">
        <v>1231471.0792824852</v>
      </c>
      <c r="Q146" s="7">
        <v>148306</v>
      </c>
      <c r="R146" s="7">
        <f t="shared" si="23"/>
        <v>2484827.409283245</v>
      </c>
      <c r="S146" s="7">
        <v>0</v>
      </c>
      <c r="T146" s="14">
        <f t="shared" si="24"/>
        <v>10327.644277300187</v>
      </c>
      <c r="U146" s="1">
        <f t="shared" si="18"/>
        <v>-9.8000000000000114</v>
      </c>
      <c r="V146" s="7">
        <f t="shared" si="18"/>
        <v>16484.860000000335</v>
      </c>
      <c r="W146" s="7">
        <f t="shared" si="18"/>
        <v>23628.602896589611</v>
      </c>
      <c r="X146" s="7">
        <f t="shared" si="18"/>
        <v>40113.462896590121</v>
      </c>
      <c r="Y146" s="7">
        <f t="shared" si="18"/>
        <v>36915.049282485154</v>
      </c>
      <c r="Z146" s="7">
        <f t="shared" si="18"/>
        <v>4319.5899999999965</v>
      </c>
      <c r="AA146" s="7">
        <f t="shared" si="18"/>
        <v>-1121.1763858944178</v>
      </c>
      <c r="AB146" s="7">
        <f t="shared" si="18"/>
        <v>0</v>
      </c>
      <c r="AC146" s="14">
        <f t="shared" si="18"/>
        <v>368.03223128680293</v>
      </c>
    </row>
    <row r="147" spans="1:29" x14ac:dyDescent="0.25">
      <c r="A147" s="7" t="s">
        <v>192</v>
      </c>
      <c r="B147" s="7" t="s">
        <v>193</v>
      </c>
      <c r="C147" s="1">
        <v>404.7</v>
      </c>
      <c r="D147" s="7">
        <v>4622964.08</v>
      </c>
      <c r="E147" s="32">
        <v>-326138.98509482644</v>
      </c>
      <c r="F147" s="7">
        <f t="shared" si="19"/>
        <v>4296825.0949051734</v>
      </c>
      <c r="G147" s="7">
        <v>2512815.27</v>
      </c>
      <c r="H147" s="7">
        <v>232917.63</v>
      </c>
      <c r="I147" s="7">
        <f t="shared" si="20"/>
        <v>1551092.1949051735</v>
      </c>
      <c r="J147" s="7">
        <v>0</v>
      </c>
      <c r="K147" s="14">
        <f t="shared" si="21"/>
        <v>10617.309352372557</v>
      </c>
      <c r="L147" s="1">
        <v>401.2</v>
      </c>
      <c r="M147" s="7">
        <v>4682908.87</v>
      </c>
      <c r="N147" s="32">
        <v>-302265.97155764175</v>
      </c>
      <c r="O147" s="7">
        <f t="shared" si="22"/>
        <v>4380642.8984423587</v>
      </c>
      <c r="P147" s="7">
        <v>2599637.6067404407</v>
      </c>
      <c r="Q147" s="7">
        <v>239905.16</v>
      </c>
      <c r="R147" s="7">
        <f t="shared" si="23"/>
        <v>1541100.1317019181</v>
      </c>
      <c r="S147" s="7">
        <v>0</v>
      </c>
      <c r="T147" s="14">
        <f t="shared" si="24"/>
        <v>10918.850694023826</v>
      </c>
      <c r="U147" s="1">
        <f t="shared" si="18"/>
        <v>-3.5</v>
      </c>
      <c r="V147" s="7">
        <f t="shared" si="18"/>
        <v>59944.790000000037</v>
      </c>
      <c r="W147" s="7">
        <f t="shared" si="18"/>
        <v>23873.013537184685</v>
      </c>
      <c r="X147" s="7">
        <f t="shared" si="18"/>
        <v>83817.803537185304</v>
      </c>
      <c r="Y147" s="7">
        <f t="shared" si="18"/>
        <v>86822.336740440689</v>
      </c>
      <c r="Z147" s="7">
        <f t="shared" si="18"/>
        <v>6987.5299999999988</v>
      </c>
      <c r="AA147" s="7">
        <f t="shared" si="18"/>
        <v>-9992.0632032554131</v>
      </c>
      <c r="AB147" s="7">
        <f t="shared" si="18"/>
        <v>0</v>
      </c>
      <c r="AC147" s="14">
        <f t="shared" si="18"/>
        <v>301.54134165126925</v>
      </c>
    </row>
    <row r="148" spans="1:29" x14ac:dyDescent="0.25">
      <c r="A148" s="7" t="s">
        <v>192</v>
      </c>
      <c r="B148" s="7" t="s">
        <v>194</v>
      </c>
      <c r="C148" s="1">
        <v>2812.4</v>
      </c>
      <c r="D148" s="7">
        <v>25615702.379999999</v>
      </c>
      <c r="E148" s="32">
        <v>-1807126.1277687298</v>
      </c>
      <c r="F148" s="7">
        <f t="shared" si="19"/>
        <v>23808576.25223127</v>
      </c>
      <c r="G148" s="7">
        <v>9252180.7200000007</v>
      </c>
      <c r="H148" s="7">
        <v>976109.39</v>
      </c>
      <c r="I148" s="7">
        <f t="shared" si="20"/>
        <v>13580286.142231269</v>
      </c>
      <c r="J148" s="7">
        <v>0</v>
      </c>
      <c r="K148" s="14">
        <f t="shared" si="21"/>
        <v>8465.5725544841662</v>
      </c>
      <c r="L148" s="1">
        <v>2801.5</v>
      </c>
      <c r="M148" s="7">
        <v>25952208.919999998</v>
      </c>
      <c r="N148" s="32">
        <v>-1675127.5459414814</v>
      </c>
      <c r="O148" s="7">
        <f t="shared" si="22"/>
        <v>24277081.374058515</v>
      </c>
      <c r="P148" s="7">
        <v>9382438.7916573882</v>
      </c>
      <c r="Q148" s="7">
        <v>1005392.67</v>
      </c>
      <c r="R148" s="7">
        <f t="shared" si="23"/>
        <v>13889249.912401127</v>
      </c>
      <c r="S148" s="7">
        <v>0</v>
      </c>
      <c r="T148" s="14">
        <f t="shared" si="24"/>
        <v>8665.7438422482646</v>
      </c>
      <c r="U148" s="1">
        <f t="shared" si="18"/>
        <v>-10.900000000000091</v>
      </c>
      <c r="V148" s="7">
        <f t="shared" si="18"/>
        <v>336506.53999999911</v>
      </c>
      <c r="W148" s="7">
        <f t="shared" si="18"/>
        <v>131998.58182724845</v>
      </c>
      <c r="X148" s="7">
        <f t="shared" si="18"/>
        <v>468505.12182724476</v>
      </c>
      <c r="Y148" s="7">
        <f t="shared" si="18"/>
        <v>130258.07165738754</v>
      </c>
      <c r="Z148" s="7">
        <f t="shared" si="18"/>
        <v>29283.280000000028</v>
      </c>
      <c r="AA148" s="7">
        <f t="shared" si="18"/>
        <v>308963.77016985789</v>
      </c>
      <c r="AB148" s="7">
        <f t="shared" si="18"/>
        <v>0</v>
      </c>
      <c r="AC148" s="14">
        <f t="shared" si="18"/>
        <v>200.17128776409845</v>
      </c>
    </row>
    <row r="149" spans="1:29" x14ac:dyDescent="0.25">
      <c r="A149" s="7" t="s">
        <v>192</v>
      </c>
      <c r="B149" s="7" t="s">
        <v>195</v>
      </c>
      <c r="C149" s="1">
        <v>329.1</v>
      </c>
      <c r="D149" s="7">
        <v>4166694.45</v>
      </c>
      <c r="E149" s="32">
        <v>-293950.2612625201</v>
      </c>
      <c r="F149" s="7">
        <f t="shared" si="19"/>
        <v>3872744.18873748</v>
      </c>
      <c r="G149" s="7">
        <v>1856064.98</v>
      </c>
      <c r="H149" s="7">
        <v>167681.67000000001</v>
      </c>
      <c r="I149" s="7">
        <f t="shared" si="20"/>
        <v>1848997.5387374801</v>
      </c>
      <c r="J149" s="7">
        <v>0</v>
      </c>
      <c r="K149" s="14">
        <f t="shared" si="21"/>
        <v>11767.682129253964</v>
      </c>
      <c r="L149" s="1">
        <v>325.60000000000002</v>
      </c>
      <c r="M149" s="7">
        <v>4209859.28</v>
      </c>
      <c r="N149" s="32">
        <v>-271732.21617489093</v>
      </c>
      <c r="O149" s="7">
        <f t="shared" si="22"/>
        <v>3938127.0638251095</v>
      </c>
      <c r="P149" s="7">
        <v>1873577.8345254501</v>
      </c>
      <c r="Q149" s="7">
        <v>172712.12</v>
      </c>
      <c r="R149" s="7">
        <f t="shared" si="23"/>
        <v>1891837.1092996593</v>
      </c>
      <c r="S149" s="7">
        <v>0</v>
      </c>
      <c r="T149" s="14">
        <f t="shared" si="24"/>
        <v>12094.984839757706</v>
      </c>
      <c r="U149" s="1">
        <f t="shared" si="18"/>
        <v>-3.5</v>
      </c>
      <c r="V149" s="7">
        <f t="shared" si="18"/>
        <v>43164.830000000075</v>
      </c>
      <c r="W149" s="7">
        <f t="shared" si="18"/>
        <v>22218.045087629172</v>
      </c>
      <c r="X149" s="7">
        <f t="shared" si="18"/>
        <v>65382.875087629538</v>
      </c>
      <c r="Y149" s="7">
        <f t="shared" si="18"/>
        <v>17512.854525450151</v>
      </c>
      <c r="Z149" s="7">
        <f t="shared" si="18"/>
        <v>5030.4499999999825</v>
      </c>
      <c r="AA149" s="7">
        <f t="shared" si="18"/>
        <v>42839.5705621792</v>
      </c>
      <c r="AB149" s="7">
        <f t="shared" si="18"/>
        <v>0</v>
      </c>
      <c r="AC149" s="14">
        <f t="shared" si="18"/>
        <v>327.30271050374176</v>
      </c>
    </row>
    <row r="150" spans="1:29" x14ac:dyDescent="0.25">
      <c r="A150" s="7" t="s">
        <v>196</v>
      </c>
      <c r="B150" s="7" t="s">
        <v>197</v>
      </c>
      <c r="C150" s="1">
        <v>133.80000000000001</v>
      </c>
      <c r="D150" s="7">
        <v>2199787.31</v>
      </c>
      <c r="E150" s="32">
        <v>-155189.69827424621</v>
      </c>
      <c r="F150" s="7">
        <f t="shared" si="19"/>
        <v>2044597.6117257539</v>
      </c>
      <c r="G150" s="7">
        <v>459824.71</v>
      </c>
      <c r="H150" s="7">
        <v>57587.25</v>
      </c>
      <c r="I150" s="7">
        <f t="shared" si="20"/>
        <v>1527185.6517257539</v>
      </c>
      <c r="J150" s="7">
        <v>0</v>
      </c>
      <c r="K150" s="14">
        <f t="shared" si="21"/>
        <v>15280.998592868114</v>
      </c>
      <c r="L150" s="1">
        <v>134</v>
      </c>
      <c r="M150" s="7">
        <v>2240960.6599999997</v>
      </c>
      <c r="N150" s="32">
        <v>-144646.45157986044</v>
      </c>
      <c r="O150" s="7">
        <f t="shared" si="22"/>
        <v>2096314.2084201393</v>
      </c>
      <c r="P150" s="7">
        <v>473577.3311613588</v>
      </c>
      <c r="Q150" s="7">
        <v>59314.87</v>
      </c>
      <c r="R150" s="7">
        <f t="shared" si="23"/>
        <v>1563422.0072587803</v>
      </c>
      <c r="S150" s="7">
        <v>0</v>
      </c>
      <c r="T150" s="14">
        <f t="shared" si="24"/>
        <v>15644.135883732382</v>
      </c>
      <c r="U150" s="1">
        <f t="shared" si="18"/>
        <v>0.19999999999998863</v>
      </c>
      <c r="V150" s="7">
        <f t="shared" si="18"/>
        <v>41173.349999999627</v>
      </c>
      <c r="W150" s="7">
        <f t="shared" si="18"/>
        <v>10543.246694385773</v>
      </c>
      <c r="X150" s="7">
        <f t="shared" si="18"/>
        <v>51716.5966943854</v>
      </c>
      <c r="Y150" s="7">
        <f t="shared" si="18"/>
        <v>13752.62116135878</v>
      </c>
      <c r="Z150" s="7">
        <f t="shared" si="18"/>
        <v>1727.6200000000026</v>
      </c>
      <c r="AA150" s="7">
        <f t="shared" si="18"/>
        <v>36236.355533026392</v>
      </c>
      <c r="AB150" s="7">
        <f t="shared" si="18"/>
        <v>0</v>
      </c>
      <c r="AC150" s="14">
        <f t="shared" si="18"/>
        <v>363.13729086426792</v>
      </c>
    </row>
    <row r="151" spans="1:29" x14ac:dyDescent="0.25">
      <c r="A151" s="7" t="s">
        <v>196</v>
      </c>
      <c r="B151" s="7" t="s">
        <v>151</v>
      </c>
      <c r="C151" s="1">
        <v>225.8</v>
      </c>
      <c r="D151" s="7">
        <v>3549942.1799999997</v>
      </c>
      <c r="E151" s="32">
        <v>-250439.87357360462</v>
      </c>
      <c r="F151" s="7">
        <f t="shared" si="19"/>
        <v>3299502.3064263952</v>
      </c>
      <c r="G151" s="7">
        <v>542871.68999999994</v>
      </c>
      <c r="H151" s="7">
        <v>91167.81</v>
      </c>
      <c r="I151" s="7">
        <f t="shared" si="20"/>
        <v>2665462.8064263952</v>
      </c>
      <c r="J151" s="7">
        <v>0</v>
      </c>
      <c r="K151" s="14">
        <f t="shared" si="21"/>
        <v>14612.49914272097</v>
      </c>
      <c r="L151" s="1">
        <v>228</v>
      </c>
      <c r="M151" s="7">
        <v>3630680.04</v>
      </c>
      <c r="N151" s="32">
        <v>-234348.14987239707</v>
      </c>
      <c r="O151" s="7">
        <f t="shared" si="22"/>
        <v>3396331.890127603</v>
      </c>
      <c r="P151" s="7">
        <v>552600.63855109038</v>
      </c>
      <c r="Q151" s="7">
        <v>93902.84</v>
      </c>
      <c r="R151" s="7">
        <f t="shared" si="23"/>
        <v>2749828.4115765127</v>
      </c>
      <c r="S151" s="7">
        <v>0</v>
      </c>
      <c r="T151" s="14">
        <f t="shared" si="24"/>
        <v>14896.192500559662</v>
      </c>
      <c r="U151" s="1">
        <f t="shared" si="18"/>
        <v>2.1999999999999886</v>
      </c>
      <c r="V151" s="7">
        <f t="shared" si="18"/>
        <v>80737.860000000335</v>
      </c>
      <c r="W151" s="7">
        <f t="shared" si="18"/>
        <v>16091.723701207549</v>
      </c>
      <c r="X151" s="7">
        <f t="shared" si="18"/>
        <v>96829.583701207768</v>
      </c>
      <c r="Y151" s="7">
        <f t="shared" si="18"/>
        <v>9728.9485510904342</v>
      </c>
      <c r="Z151" s="7">
        <f t="shared" si="18"/>
        <v>2735.0299999999988</v>
      </c>
      <c r="AA151" s="7">
        <f t="shared" si="18"/>
        <v>84365.605150117539</v>
      </c>
      <c r="AB151" s="7">
        <f t="shared" si="18"/>
        <v>0</v>
      </c>
      <c r="AC151" s="14">
        <f t="shared" si="18"/>
        <v>283.69335783869246</v>
      </c>
    </row>
    <row r="152" spans="1:29" x14ac:dyDescent="0.25">
      <c r="A152" s="7" t="s">
        <v>196</v>
      </c>
      <c r="B152" s="7" t="s">
        <v>198</v>
      </c>
      <c r="C152" s="1">
        <v>673</v>
      </c>
      <c r="D152" s="7">
        <v>6841313.0999999996</v>
      </c>
      <c r="E152" s="32">
        <v>-482638.16731838865</v>
      </c>
      <c r="F152" s="7">
        <f t="shared" si="19"/>
        <v>6358674.9326816108</v>
      </c>
      <c r="G152" s="7">
        <v>892154.82</v>
      </c>
      <c r="H152" s="7">
        <v>149970.4</v>
      </c>
      <c r="I152" s="7">
        <f t="shared" si="20"/>
        <v>5316549.7126816101</v>
      </c>
      <c r="J152" s="7">
        <v>0</v>
      </c>
      <c r="K152" s="14">
        <f t="shared" si="21"/>
        <v>9448.2539861539535</v>
      </c>
      <c r="L152" s="1">
        <v>679</v>
      </c>
      <c r="M152" s="7">
        <v>7014627.1699999999</v>
      </c>
      <c r="N152" s="32">
        <v>-452770.52266333788</v>
      </c>
      <c r="O152" s="7">
        <f t="shared" si="22"/>
        <v>6561856.6473366618</v>
      </c>
      <c r="P152" s="7">
        <v>921862.3861643651</v>
      </c>
      <c r="Q152" s="7">
        <v>154469.51</v>
      </c>
      <c r="R152" s="7">
        <f t="shared" si="23"/>
        <v>5485524.7511722967</v>
      </c>
      <c r="S152" s="7">
        <v>0</v>
      </c>
      <c r="T152" s="14">
        <f t="shared" si="24"/>
        <v>9664.0009533676912</v>
      </c>
      <c r="U152" s="1">
        <f t="shared" si="18"/>
        <v>6</v>
      </c>
      <c r="V152" s="7">
        <f t="shared" si="18"/>
        <v>173314.0700000003</v>
      </c>
      <c r="W152" s="7">
        <f t="shared" si="18"/>
        <v>29867.644655050768</v>
      </c>
      <c r="X152" s="7">
        <f t="shared" si="18"/>
        <v>203181.71465505101</v>
      </c>
      <c r="Y152" s="7">
        <f t="shared" si="18"/>
        <v>29707.566164365155</v>
      </c>
      <c r="Z152" s="7">
        <f t="shared" si="18"/>
        <v>4499.1100000000151</v>
      </c>
      <c r="AA152" s="7">
        <f t="shared" si="18"/>
        <v>168975.03849068657</v>
      </c>
      <c r="AB152" s="7">
        <f t="shared" si="18"/>
        <v>0</v>
      </c>
      <c r="AC152" s="14">
        <f t="shared" si="18"/>
        <v>215.74696721373766</v>
      </c>
    </row>
    <row r="153" spans="1:29" x14ac:dyDescent="0.25">
      <c r="A153" s="7" t="s">
        <v>199</v>
      </c>
      <c r="B153" s="7" t="s">
        <v>200</v>
      </c>
      <c r="C153" s="1">
        <v>67.2</v>
      </c>
      <c r="D153" s="7">
        <v>1314315.3899999999</v>
      </c>
      <c r="E153" s="32">
        <v>-92721.786276373343</v>
      </c>
      <c r="F153" s="7">
        <f t="shared" si="19"/>
        <v>1221593.6037236266</v>
      </c>
      <c r="G153" s="7">
        <v>476344.82</v>
      </c>
      <c r="H153" s="7">
        <v>39877.089999999997</v>
      </c>
      <c r="I153" s="7">
        <f t="shared" si="20"/>
        <v>705371.69372362655</v>
      </c>
      <c r="J153" s="7">
        <v>0</v>
      </c>
      <c r="K153" s="14">
        <f t="shared" si="21"/>
        <v>18178.476245887301</v>
      </c>
      <c r="L153" s="1">
        <v>68.900000000000006</v>
      </c>
      <c r="M153" s="7">
        <v>1366756.75</v>
      </c>
      <c r="N153" s="32">
        <v>-88219.537981680798</v>
      </c>
      <c r="O153" s="7">
        <f t="shared" si="22"/>
        <v>1278537.2120183192</v>
      </c>
      <c r="P153" s="7">
        <v>470874.95118189708</v>
      </c>
      <c r="Q153" s="7">
        <v>41073.4</v>
      </c>
      <c r="R153" s="7">
        <f t="shared" si="23"/>
        <v>766588.86083642207</v>
      </c>
      <c r="S153" s="7">
        <v>0</v>
      </c>
      <c r="T153" s="14">
        <f t="shared" si="24"/>
        <v>18556.418171528578</v>
      </c>
      <c r="U153" s="1">
        <f t="shared" si="18"/>
        <v>1.7000000000000028</v>
      </c>
      <c r="V153" s="7">
        <f t="shared" si="18"/>
        <v>52441.360000000102</v>
      </c>
      <c r="W153" s="7">
        <f t="shared" si="18"/>
        <v>4502.2482946925447</v>
      </c>
      <c r="X153" s="7">
        <f t="shared" si="18"/>
        <v>56943.608294692589</v>
      </c>
      <c r="Y153" s="7">
        <f t="shared" si="18"/>
        <v>-5469.8688181029283</v>
      </c>
      <c r="Z153" s="7">
        <f t="shared" si="18"/>
        <v>1196.3100000000049</v>
      </c>
      <c r="AA153" s="7">
        <f t="shared" si="18"/>
        <v>61217.16711279552</v>
      </c>
      <c r="AB153" s="7">
        <f t="shared" si="18"/>
        <v>0</v>
      </c>
      <c r="AC153" s="14">
        <f t="shared" si="18"/>
        <v>377.94192564127661</v>
      </c>
    </row>
    <row r="154" spans="1:29" x14ac:dyDescent="0.25">
      <c r="A154" s="7" t="s">
        <v>201</v>
      </c>
      <c r="B154" s="7" t="s">
        <v>202</v>
      </c>
      <c r="C154" s="1">
        <v>942.1</v>
      </c>
      <c r="D154" s="7">
        <v>11384672.68</v>
      </c>
      <c r="E154" s="32">
        <v>-803161.24660263362</v>
      </c>
      <c r="F154" s="7">
        <f t="shared" si="19"/>
        <v>10581511.433397366</v>
      </c>
      <c r="G154" s="7">
        <v>5058625.7699999996</v>
      </c>
      <c r="H154" s="7">
        <v>233676.75</v>
      </c>
      <c r="I154" s="7">
        <f t="shared" si="20"/>
        <v>5289208.9133973662</v>
      </c>
      <c r="J154" s="7">
        <v>0</v>
      </c>
      <c r="K154" s="14">
        <f t="shared" si="21"/>
        <v>11231.834660224356</v>
      </c>
      <c r="L154" s="1">
        <v>946.3</v>
      </c>
      <c r="M154" s="7">
        <v>11621200.449999999</v>
      </c>
      <c r="N154" s="32">
        <v>-750109.28937537782</v>
      </c>
      <c r="O154" s="7">
        <f t="shared" si="22"/>
        <v>10871091.160624621</v>
      </c>
      <c r="P154" s="7">
        <v>5019691.7941206386</v>
      </c>
      <c r="Q154" s="7">
        <v>240687.05</v>
      </c>
      <c r="R154" s="7">
        <f t="shared" si="23"/>
        <v>5610712.316503983</v>
      </c>
      <c r="S154" s="7">
        <v>0</v>
      </c>
      <c r="T154" s="14">
        <f t="shared" si="24"/>
        <v>11487.996576798712</v>
      </c>
      <c r="U154" s="1">
        <f t="shared" si="18"/>
        <v>4.1999999999999318</v>
      </c>
      <c r="V154" s="7">
        <f t="shared" si="18"/>
        <v>236527.76999999955</v>
      </c>
      <c r="W154" s="7">
        <f t="shared" si="18"/>
        <v>53051.9572272558</v>
      </c>
      <c r="X154" s="7">
        <f t="shared" ref="X154:AC181" si="25">O154-F154</f>
        <v>289579.7272272557</v>
      </c>
      <c r="Y154" s="7">
        <f t="shared" si="25"/>
        <v>-38933.975879360922</v>
      </c>
      <c r="Z154" s="7">
        <f t="shared" si="25"/>
        <v>7010.2999999999884</v>
      </c>
      <c r="AA154" s="7">
        <f t="shared" si="25"/>
        <v>321503.40310661681</v>
      </c>
      <c r="AB154" s="7">
        <f t="shared" si="25"/>
        <v>0</v>
      </c>
      <c r="AC154" s="14">
        <f t="shared" si="25"/>
        <v>256.16191657435593</v>
      </c>
    </row>
    <row r="155" spans="1:29" x14ac:dyDescent="0.25">
      <c r="A155" s="7" t="s">
        <v>201</v>
      </c>
      <c r="B155" s="7" t="s">
        <v>203</v>
      </c>
      <c r="C155" s="1">
        <v>221.8</v>
      </c>
      <c r="D155" s="7">
        <v>3272667.7800000003</v>
      </c>
      <c r="E155" s="32">
        <v>-230878.83224949019</v>
      </c>
      <c r="F155" s="7">
        <f t="shared" si="19"/>
        <v>3041788.9477505102</v>
      </c>
      <c r="G155" s="7">
        <v>178011.54</v>
      </c>
      <c r="H155" s="7">
        <v>10886.7</v>
      </c>
      <c r="I155" s="7">
        <f t="shared" si="20"/>
        <v>2852890.70775051</v>
      </c>
      <c r="J155" s="7">
        <v>0</v>
      </c>
      <c r="K155" s="14">
        <f t="shared" si="21"/>
        <v>13714.107068307079</v>
      </c>
      <c r="L155" s="1">
        <v>298.5</v>
      </c>
      <c r="M155" s="7">
        <v>3878579.5799999996</v>
      </c>
      <c r="N155" s="32">
        <v>-250349.22898517348</v>
      </c>
      <c r="O155" s="7">
        <f t="shared" si="22"/>
        <v>3628230.351014826</v>
      </c>
      <c r="P155" s="7">
        <v>180032.57751781587</v>
      </c>
      <c r="Q155" s="7">
        <v>11213.3</v>
      </c>
      <c r="R155" s="7">
        <f t="shared" si="23"/>
        <v>3436984.4734970103</v>
      </c>
      <c r="S155" s="7">
        <v>0</v>
      </c>
      <c r="T155" s="14">
        <f t="shared" si="24"/>
        <v>12154.875547788362</v>
      </c>
      <c r="U155" s="1">
        <f t="shared" ref="U155:W181" si="26">L155-C155</f>
        <v>76.699999999999989</v>
      </c>
      <c r="V155" s="7">
        <f t="shared" si="26"/>
        <v>605911.79999999935</v>
      </c>
      <c r="W155" s="7">
        <f t="shared" si="26"/>
        <v>-19470.396735683287</v>
      </c>
      <c r="X155" s="7">
        <f t="shared" si="25"/>
        <v>586441.4032643158</v>
      </c>
      <c r="Y155" s="7">
        <f t="shared" si="25"/>
        <v>2021.0375178158574</v>
      </c>
      <c r="Z155" s="7">
        <f t="shared" si="25"/>
        <v>326.59999999999854</v>
      </c>
      <c r="AA155" s="7">
        <f t="shared" si="25"/>
        <v>584093.76574650034</v>
      </c>
      <c r="AB155" s="7">
        <f t="shared" si="25"/>
        <v>0</v>
      </c>
      <c r="AC155" s="14">
        <f t="shared" si="25"/>
        <v>-1559.2315205187169</v>
      </c>
    </row>
    <row r="156" spans="1:29" x14ac:dyDescent="0.25">
      <c r="A156" s="7" t="s">
        <v>204</v>
      </c>
      <c r="B156" s="7" t="s">
        <v>205</v>
      </c>
      <c r="C156" s="1">
        <v>529.1</v>
      </c>
      <c r="D156" s="7">
        <v>4859196.26</v>
      </c>
      <c r="E156" s="32">
        <v>-342804.59661563631</v>
      </c>
      <c r="F156" s="7">
        <f t="shared" si="19"/>
        <v>4516391.6633843631</v>
      </c>
      <c r="G156" s="7">
        <v>884827.13</v>
      </c>
      <c r="H156" s="7">
        <v>102235.7</v>
      </c>
      <c r="I156" s="7">
        <f t="shared" si="20"/>
        <v>3529328.833384363</v>
      </c>
      <c r="J156" s="7">
        <v>0</v>
      </c>
      <c r="K156" s="14">
        <f t="shared" si="21"/>
        <v>8535.9887797852261</v>
      </c>
      <c r="L156" s="1">
        <v>531.5</v>
      </c>
      <c r="M156" s="7">
        <v>4966805.0600000005</v>
      </c>
      <c r="N156" s="32">
        <v>-320590.51300699584</v>
      </c>
      <c r="O156" s="7">
        <f t="shared" si="22"/>
        <v>4646214.5469930051</v>
      </c>
      <c r="P156" s="7">
        <v>888642.67071363446</v>
      </c>
      <c r="Q156" s="7">
        <v>105302.77</v>
      </c>
      <c r="R156" s="7">
        <f t="shared" si="23"/>
        <v>3652269.1062793708</v>
      </c>
      <c r="S156" s="7">
        <v>0</v>
      </c>
      <c r="T156" s="14">
        <f t="shared" si="24"/>
        <v>8741.7018758099821</v>
      </c>
      <c r="U156" s="1">
        <f t="shared" si="26"/>
        <v>2.3999999999999773</v>
      </c>
      <c r="V156" s="7">
        <f t="shared" si="26"/>
        <v>107608.80000000075</v>
      </c>
      <c r="W156" s="7">
        <f t="shared" si="26"/>
        <v>22214.083608640474</v>
      </c>
      <c r="X156" s="7">
        <f t="shared" si="25"/>
        <v>129822.88360864203</v>
      </c>
      <c r="Y156" s="7">
        <f t="shared" si="25"/>
        <v>3815.5407136344584</v>
      </c>
      <c r="Z156" s="7">
        <f t="shared" si="25"/>
        <v>3067.070000000007</v>
      </c>
      <c r="AA156" s="7">
        <f t="shared" si="25"/>
        <v>122940.27289500786</v>
      </c>
      <c r="AB156" s="7">
        <f t="shared" si="25"/>
        <v>0</v>
      </c>
      <c r="AC156" s="14">
        <f t="shared" si="25"/>
        <v>205.71309602475594</v>
      </c>
    </row>
    <row r="157" spans="1:29" x14ac:dyDescent="0.25">
      <c r="A157" s="7" t="s">
        <v>204</v>
      </c>
      <c r="B157" s="7" t="s">
        <v>206</v>
      </c>
      <c r="C157" s="1">
        <v>140.69999999999999</v>
      </c>
      <c r="D157" s="7">
        <v>2269359.04</v>
      </c>
      <c r="E157" s="32">
        <v>-160097.81631731163</v>
      </c>
      <c r="F157" s="7">
        <f t="shared" si="19"/>
        <v>2109261.2236826885</v>
      </c>
      <c r="G157" s="7">
        <v>601038.67000000004</v>
      </c>
      <c r="H157" s="7">
        <v>123050.36</v>
      </c>
      <c r="I157" s="7">
        <f t="shared" si="20"/>
        <v>1385172.1936826885</v>
      </c>
      <c r="J157" s="7">
        <v>0</v>
      </c>
      <c r="K157" s="14">
        <f t="shared" si="21"/>
        <v>14991.195619635315</v>
      </c>
      <c r="L157" s="1">
        <v>138.80000000000001</v>
      </c>
      <c r="M157" s="7">
        <v>2284309.38</v>
      </c>
      <c r="N157" s="32">
        <v>-147444.4652355437</v>
      </c>
      <c r="O157" s="7">
        <f t="shared" si="22"/>
        <v>2136864.914764456</v>
      </c>
      <c r="P157" s="7">
        <v>611265.01474160526</v>
      </c>
      <c r="Q157" s="7">
        <v>126741.87</v>
      </c>
      <c r="R157" s="7">
        <f t="shared" si="23"/>
        <v>1398858.0300228507</v>
      </c>
      <c r="S157" s="7">
        <v>0</v>
      </c>
      <c r="T157" s="14">
        <f t="shared" si="24"/>
        <v>15395.280365738154</v>
      </c>
      <c r="U157" s="1">
        <f t="shared" si="26"/>
        <v>-1.8999999999999773</v>
      </c>
      <c r="V157" s="7">
        <f t="shared" si="26"/>
        <v>14950.339999999851</v>
      </c>
      <c r="W157" s="7">
        <f t="shared" si="26"/>
        <v>12653.351081767934</v>
      </c>
      <c r="X157" s="7">
        <f t="shared" si="25"/>
        <v>27603.691081767436</v>
      </c>
      <c r="Y157" s="7">
        <f t="shared" si="25"/>
        <v>10226.344741605222</v>
      </c>
      <c r="Z157" s="7">
        <f t="shared" si="25"/>
        <v>3691.5099999999948</v>
      </c>
      <c r="AA157" s="7">
        <f t="shared" si="25"/>
        <v>13685.836340162205</v>
      </c>
      <c r="AB157" s="7">
        <f t="shared" si="25"/>
        <v>0</v>
      </c>
      <c r="AC157" s="14">
        <f t="shared" si="25"/>
        <v>404.08474610283884</v>
      </c>
    </row>
    <row r="158" spans="1:29" x14ac:dyDescent="0.25">
      <c r="A158" s="7" t="s">
        <v>207</v>
      </c>
      <c r="B158" s="7" t="s">
        <v>207</v>
      </c>
      <c r="C158" s="1">
        <v>3549.4</v>
      </c>
      <c r="D158" s="7">
        <v>33587570.519999996</v>
      </c>
      <c r="E158" s="32">
        <v>-2369522.231112319</v>
      </c>
      <c r="F158" s="7">
        <f t="shared" si="19"/>
        <v>31218048.288887676</v>
      </c>
      <c r="G158" s="7">
        <v>21401815.559999999</v>
      </c>
      <c r="H158" s="7">
        <v>1503164.33</v>
      </c>
      <c r="I158" s="7">
        <f t="shared" si="20"/>
        <v>8313068.3988876771</v>
      </c>
      <c r="J158" s="7">
        <v>0</v>
      </c>
      <c r="K158" s="14">
        <f t="shared" si="21"/>
        <v>8795.3029494809471</v>
      </c>
      <c r="L158" s="1">
        <v>3573.6</v>
      </c>
      <c r="M158" s="7">
        <v>34388165.120000005</v>
      </c>
      <c r="N158" s="32">
        <v>-2219640.0631817994</v>
      </c>
      <c r="O158" s="7">
        <f t="shared" si="22"/>
        <v>32168525.056818206</v>
      </c>
      <c r="P158" s="7">
        <v>21898849.822224185</v>
      </c>
      <c r="Q158" s="7">
        <v>1548259.26</v>
      </c>
      <c r="R158" s="7">
        <f t="shared" si="23"/>
        <v>8721415.9745940212</v>
      </c>
      <c r="S158" s="7">
        <v>0</v>
      </c>
      <c r="T158" s="14">
        <f t="shared" si="24"/>
        <v>9001.713973813019</v>
      </c>
      <c r="U158" s="1">
        <f t="shared" si="26"/>
        <v>24.199999999999818</v>
      </c>
      <c r="V158" s="7">
        <f t="shared" si="26"/>
        <v>800594.60000000894</v>
      </c>
      <c r="W158" s="7">
        <f t="shared" si="26"/>
        <v>149882.16793051967</v>
      </c>
      <c r="X158" s="7">
        <f t="shared" si="25"/>
        <v>950476.76793053001</v>
      </c>
      <c r="Y158" s="7">
        <f t="shared" si="25"/>
        <v>497034.26222418621</v>
      </c>
      <c r="Z158" s="7">
        <f t="shared" si="25"/>
        <v>45094.929999999935</v>
      </c>
      <c r="AA158" s="7">
        <f t="shared" si="25"/>
        <v>408347.5757063441</v>
      </c>
      <c r="AB158" s="7">
        <f t="shared" si="25"/>
        <v>0</v>
      </c>
      <c r="AC158" s="14">
        <f t="shared" si="25"/>
        <v>206.41102433207197</v>
      </c>
    </row>
    <row r="159" spans="1:29" x14ac:dyDescent="0.25">
      <c r="A159" s="7" t="s">
        <v>208</v>
      </c>
      <c r="B159" s="7" t="s">
        <v>209</v>
      </c>
      <c r="C159" s="1">
        <v>375.5</v>
      </c>
      <c r="D159" s="7">
        <v>4260974.42</v>
      </c>
      <c r="E159" s="32">
        <v>-159.12000000011176</v>
      </c>
      <c r="F159" s="7">
        <f t="shared" si="19"/>
        <v>4260815.3</v>
      </c>
      <c r="G159" s="7">
        <v>3958526.3</v>
      </c>
      <c r="H159" s="7">
        <v>302289</v>
      </c>
      <c r="I159" s="7">
        <f t="shared" si="20"/>
        <v>0</v>
      </c>
      <c r="J159" s="7">
        <v>256.75999999998021</v>
      </c>
      <c r="K159" s="14">
        <f t="shared" si="21"/>
        <v>11346.360958721705</v>
      </c>
      <c r="L159" s="1">
        <v>375.5</v>
      </c>
      <c r="M159" s="7">
        <v>4333805.46</v>
      </c>
      <c r="N159" s="32">
        <v>-419.19500050874194</v>
      </c>
      <c r="O159" s="7">
        <f t="shared" si="22"/>
        <v>4333386.2649994912</v>
      </c>
      <c r="P159" s="7">
        <v>4022028.5949994912</v>
      </c>
      <c r="Q159" s="7">
        <v>311357.67</v>
      </c>
      <c r="R159" s="7">
        <f t="shared" si="23"/>
        <v>0</v>
      </c>
      <c r="S159" s="7">
        <v>151780.37</v>
      </c>
      <c r="T159" s="14">
        <f t="shared" si="24"/>
        <v>11136.100918773611</v>
      </c>
      <c r="U159" s="1">
        <f t="shared" si="26"/>
        <v>0</v>
      </c>
      <c r="V159" s="7">
        <f t="shared" si="26"/>
        <v>72831.040000000037</v>
      </c>
      <c r="W159" s="7">
        <f t="shared" si="26"/>
        <v>-260.07500050863018</v>
      </c>
      <c r="X159" s="7">
        <f t="shared" si="25"/>
        <v>72570.964999491349</v>
      </c>
      <c r="Y159" s="7">
        <f t="shared" si="25"/>
        <v>63502.294999491423</v>
      </c>
      <c r="Z159" s="7">
        <f t="shared" si="25"/>
        <v>9068.6699999999837</v>
      </c>
      <c r="AA159" s="7">
        <f t="shared" si="25"/>
        <v>0</v>
      </c>
      <c r="AB159" s="7">
        <f t="shared" si="25"/>
        <v>151523.61000000002</v>
      </c>
      <c r="AC159" s="14">
        <f t="shared" si="25"/>
        <v>-210.26003994809435</v>
      </c>
    </row>
    <row r="160" spans="1:29" x14ac:dyDescent="0.25">
      <c r="A160" s="7" t="s">
        <v>208</v>
      </c>
      <c r="B160" s="7" t="s">
        <v>210</v>
      </c>
      <c r="C160" s="1">
        <v>2344</v>
      </c>
      <c r="D160" s="7">
        <v>20556972.629999999</v>
      </c>
      <c r="E160" s="32">
        <v>-1450244.9238520416</v>
      </c>
      <c r="F160" s="7">
        <f t="shared" si="19"/>
        <v>19106727.706147958</v>
      </c>
      <c r="G160" s="7">
        <v>7480785.21</v>
      </c>
      <c r="H160" s="7">
        <v>757858.86</v>
      </c>
      <c r="I160" s="7">
        <f t="shared" si="20"/>
        <v>10868083.636147957</v>
      </c>
      <c r="J160" s="7">
        <v>0</v>
      </c>
      <c r="K160" s="14">
        <f t="shared" si="21"/>
        <v>8151.3343456262619</v>
      </c>
      <c r="L160" s="1">
        <v>2324.6</v>
      </c>
      <c r="M160" s="7">
        <v>20745472.710000001</v>
      </c>
      <c r="N160" s="32">
        <v>-1339050.2865178953</v>
      </c>
      <c r="O160" s="7">
        <f t="shared" si="22"/>
        <v>19406422.423482105</v>
      </c>
      <c r="P160" s="7">
        <v>7599158.6419414524</v>
      </c>
      <c r="Q160" s="7">
        <v>780594.63</v>
      </c>
      <c r="R160" s="7">
        <f t="shared" si="23"/>
        <v>11026669.151540652</v>
      </c>
      <c r="S160" s="7">
        <v>0</v>
      </c>
      <c r="T160" s="14">
        <f t="shared" si="24"/>
        <v>8348.2846182061894</v>
      </c>
      <c r="U160" s="1">
        <f t="shared" si="26"/>
        <v>-19.400000000000091</v>
      </c>
      <c r="V160" s="7">
        <f t="shared" si="26"/>
        <v>188500.08000000194</v>
      </c>
      <c r="W160" s="7">
        <f t="shared" si="26"/>
        <v>111194.6373341463</v>
      </c>
      <c r="X160" s="7">
        <f t="shared" si="25"/>
        <v>299694.71733414754</v>
      </c>
      <c r="Y160" s="7">
        <f t="shared" si="25"/>
        <v>118373.43194145244</v>
      </c>
      <c r="Z160" s="7">
        <f t="shared" si="25"/>
        <v>22735.770000000019</v>
      </c>
      <c r="AA160" s="7">
        <f t="shared" si="25"/>
        <v>158585.51539269462</v>
      </c>
      <c r="AB160" s="7">
        <f t="shared" si="25"/>
        <v>0</v>
      </c>
      <c r="AC160" s="14">
        <f t="shared" si="25"/>
        <v>196.95027257992751</v>
      </c>
    </row>
    <row r="161" spans="1:29" x14ac:dyDescent="0.25">
      <c r="A161" s="7" t="s">
        <v>211</v>
      </c>
      <c r="B161" s="7" t="s">
        <v>212</v>
      </c>
      <c r="C161" s="1">
        <v>375</v>
      </c>
      <c r="D161" s="7">
        <v>4225703.8</v>
      </c>
      <c r="E161" s="32">
        <v>-298113.22882771591</v>
      </c>
      <c r="F161" s="7">
        <f t="shared" si="19"/>
        <v>3927590.571172284</v>
      </c>
      <c r="G161" s="7">
        <v>994116.6</v>
      </c>
      <c r="H161" s="7">
        <v>125349.68</v>
      </c>
      <c r="I161" s="7">
        <f t="shared" si="20"/>
        <v>2808124.2911722837</v>
      </c>
      <c r="J161" s="7">
        <v>0</v>
      </c>
      <c r="K161" s="14">
        <f t="shared" si="21"/>
        <v>10473.574856459423</v>
      </c>
      <c r="L161" s="1">
        <v>376</v>
      </c>
      <c r="M161" s="7">
        <v>4303791.46</v>
      </c>
      <c r="N161" s="32">
        <v>-277795.22154963086</v>
      </c>
      <c r="O161" s="7">
        <f t="shared" si="22"/>
        <v>4025996.2384503689</v>
      </c>
      <c r="P161" s="7">
        <v>998098.566030966</v>
      </c>
      <c r="Q161" s="7">
        <v>129110.17</v>
      </c>
      <c r="R161" s="7">
        <f t="shared" si="23"/>
        <v>2898787.5024194028</v>
      </c>
      <c r="S161" s="7">
        <v>0</v>
      </c>
      <c r="T161" s="14">
        <f t="shared" si="24"/>
        <v>10707.436804389279</v>
      </c>
      <c r="U161" s="1">
        <f t="shared" si="26"/>
        <v>1</v>
      </c>
      <c r="V161" s="7">
        <f t="shared" si="26"/>
        <v>78087.660000000149</v>
      </c>
      <c r="W161" s="7">
        <f t="shared" si="26"/>
        <v>20318.007278085046</v>
      </c>
      <c r="X161" s="7">
        <f t="shared" si="25"/>
        <v>98405.667278084904</v>
      </c>
      <c r="Y161" s="7">
        <f t="shared" si="25"/>
        <v>3981.9660309660248</v>
      </c>
      <c r="Z161" s="7">
        <f t="shared" si="25"/>
        <v>3760.4900000000052</v>
      </c>
      <c r="AA161" s="7">
        <f t="shared" si="25"/>
        <v>90663.211247119121</v>
      </c>
      <c r="AB161" s="7">
        <f t="shared" si="25"/>
        <v>0</v>
      </c>
      <c r="AC161" s="14">
        <f t="shared" si="25"/>
        <v>233.86194792985589</v>
      </c>
    </row>
    <row r="162" spans="1:29" x14ac:dyDescent="0.25">
      <c r="A162" s="7" t="s">
        <v>211</v>
      </c>
      <c r="B162" s="7" t="s">
        <v>213</v>
      </c>
      <c r="C162" s="1">
        <v>106.2</v>
      </c>
      <c r="D162" s="7">
        <v>1860444.58</v>
      </c>
      <c r="E162" s="32">
        <v>-131249.88571106756</v>
      </c>
      <c r="F162" s="7">
        <f t="shared" si="19"/>
        <v>1729194.6942889325</v>
      </c>
      <c r="G162" s="7">
        <v>491963.13</v>
      </c>
      <c r="H162" s="7">
        <v>61047.839999999997</v>
      </c>
      <c r="I162" s="7">
        <f t="shared" si="20"/>
        <v>1176183.7242889323</v>
      </c>
      <c r="J162" s="7">
        <v>0</v>
      </c>
      <c r="K162" s="14">
        <f t="shared" si="21"/>
        <v>16282.435916091643</v>
      </c>
      <c r="L162" s="1">
        <v>104.3</v>
      </c>
      <c r="M162" s="7">
        <v>1861868.74</v>
      </c>
      <c r="N162" s="32">
        <v>-120177.3468653688</v>
      </c>
      <c r="O162" s="7">
        <f t="shared" si="22"/>
        <v>1741691.3931346312</v>
      </c>
      <c r="P162" s="7">
        <v>492029.72192910087</v>
      </c>
      <c r="Q162" s="7">
        <v>62879.28</v>
      </c>
      <c r="R162" s="7">
        <f t="shared" si="23"/>
        <v>1186782.3912055304</v>
      </c>
      <c r="S162" s="7">
        <v>0</v>
      </c>
      <c r="T162" s="14">
        <f t="shared" si="24"/>
        <v>16698.862829670481</v>
      </c>
      <c r="U162" s="1">
        <f t="shared" si="26"/>
        <v>-1.9000000000000057</v>
      </c>
      <c r="V162" s="7">
        <f t="shared" si="26"/>
        <v>1424.1599999999162</v>
      </c>
      <c r="W162" s="7">
        <f t="shared" si="26"/>
        <v>11072.538845698757</v>
      </c>
      <c r="X162" s="7">
        <f t="shared" si="25"/>
        <v>12496.698845698731</v>
      </c>
      <c r="Y162" s="7">
        <f t="shared" si="25"/>
        <v>66.591929100861307</v>
      </c>
      <c r="Z162" s="7">
        <f t="shared" si="25"/>
        <v>1831.4400000000023</v>
      </c>
      <c r="AA162" s="7">
        <f t="shared" si="25"/>
        <v>10598.6669165981</v>
      </c>
      <c r="AB162" s="7">
        <f t="shared" si="25"/>
        <v>0</v>
      </c>
      <c r="AC162" s="14">
        <f t="shared" si="25"/>
        <v>416.42691357883814</v>
      </c>
    </row>
    <row r="163" spans="1:29" x14ac:dyDescent="0.25">
      <c r="A163" s="7" t="s">
        <v>211</v>
      </c>
      <c r="B163" s="7" t="s">
        <v>214</v>
      </c>
      <c r="C163" s="1">
        <v>229</v>
      </c>
      <c r="D163" s="7">
        <v>3171734.96</v>
      </c>
      <c r="E163" s="32">
        <v>-223758.26481528272</v>
      </c>
      <c r="F163" s="7">
        <f t="shared" si="19"/>
        <v>2947976.6951847174</v>
      </c>
      <c r="G163" s="7">
        <v>495139.58</v>
      </c>
      <c r="H163" s="7">
        <v>62230.82</v>
      </c>
      <c r="I163" s="7">
        <f t="shared" si="20"/>
        <v>2390606.2951847175</v>
      </c>
      <c r="J163" s="7">
        <v>0</v>
      </c>
      <c r="K163" s="14">
        <f t="shared" si="21"/>
        <v>12873.260677662522</v>
      </c>
      <c r="L163" s="1">
        <v>227.3</v>
      </c>
      <c r="M163" s="7">
        <v>3214707.37</v>
      </c>
      <c r="N163" s="32">
        <v>-207498.51714850077</v>
      </c>
      <c r="O163" s="7">
        <f t="shared" si="22"/>
        <v>3007208.8528514993</v>
      </c>
      <c r="P163" s="7">
        <v>494717.70980813622</v>
      </c>
      <c r="Q163" s="7">
        <v>64097.74</v>
      </c>
      <c r="R163" s="7">
        <f t="shared" si="23"/>
        <v>2448393.4030433628</v>
      </c>
      <c r="S163" s="7">
        <v>0</v>
      </c>
      <c r="T163" s="14">
        <f t="shared" si="24"/>
        <v>13230.131336786182</v>
      </c>
      <c r="U163" s="1">
        <f t="shared" si="26"/>
        <v>-1.6999999999999886</v>
      </c>
      <c r="V163" s="7">
        <f t="shared" si="26"/>
        <v>42972.410000000149</v>
      </c>
      <c r="W163" s="7">
        <f t="shared" si="26"/>
        <v>16259.747666781943</v>
      </c>
      <c r="X163" s="7">
        <f t="shared" si="25"/>
        <v>59232.157666781917</v>
      </c>
      <c r="Y163" s="7">
        <f t="shared" si="25"/>
        <v>-421.87019186379621</v>
      </c>
      <c r="Z163" s="7">
        <f t="shared" si="25"/>
        <v>1866.9199999999983</v>
      </c>
      <c r="AA163" s="7">
        <f t="shared" si="25"/>
        <v>57787.107858645264</v>
      </c>
      <c r="AB163" s="7">
        <f t="shared" si="25"/>
        <v>0</v>
      </c>
      <c r="AC163" s="14">
        <f t="shared" si="25"/>
        <v>356.87065912366052</v>
      </c>
    </row>
    <row r="164" spans="1:29" x14ac:dyDescent="0.25">
      <c r="A164" s="7" t="s">
        <v>211</v>
      </c>
      <c r="B164" s="7" t="s">
        <v>215</v>
      </c>
      <c r="C164" s="1">
        <v>119.8</v>
      </c>
      <c r="D164" s="7">
        <v>2054985.6099999999</v>
      </c>
      <c r="E164" s="32">
        <v>-144974.28697950704</v>
      </c>
      <c r="F164" s="7">
        <f t="shared" si="19"/>
        <v>1910011.3230204929</v>
      </c>
      <c r="G164" s="7">
        <v>348587.42</v>
      </c>
      <c r="H164" s="7">
        <v>34091.03</v>
      </c>
      <c r="I164" s="7">
        <f t="shared" si="20"/>
        <v>1527332.873020493</v>
      </c>
      <c r="J164" s="7">
        <v>0</v>
      </c>
      <c r="K164" s="14">
        <f t="shared" si="21"/>
        <v>15943.333247249524</v>
      </c>
      <c r="L164" s="1">
        <v>120.3</v>
      </c>
      <c r="M164" s="7">
        <v>2096661.87</v>
      </c>
      <c r="N164" s="32">
        <v>-135332.45142210336</v>
      </c>
      <c r="O164" s="7">
        <f t="shared" si="22"/>
        <v>1961329.4185778967</v>
      </c>
      <c r="P164" s="7">
        <v>356881.46258589509</v>
      </c>
      <c r="Q164" s="7">
        <v>35113.760000000002</v>
      </c>
      <c r="R164" s="7">
        <f t="shared" si="23"/>
        <v>1569334.1959920016</v>
      </c>
      <c r="S164" s="7">
        <v>0</v>
      </c>
      <c r="T164" s="14">
        <f t="shared" si="24"/>
        <v>16303.652689758077</v>
      </c>
      <c r="U164" s="1">
        <f t="shared" si="26"/>
        <v>0.5</v>
      </c>
      <c r="V164" s="7">
        <f t="shared" si="26"/>
        <v>41676.260000000242</v>
      </c>
      <c r="W164" s="7">
        <f t="shared" si="26"/>
        <v>9641.8355574036832</v>
      </c>
      <c r="X164" s="7">
        <f t="shared" si="25"/>
        <v>51318.095557403751</v>
      </c>
      <c r="Y164" s="7">
        <f t="shared" si="25"/>
        <v>8294.0425858951057</v>
      </c>
      <c r="Z164" s="7">
        <f t="shared" si="25"/>
        <v>1022.7300000000032</v>
      </c>
      <c r="AA164" s="7">
        <f t="shared" si="25"/>
        <v>42001.322971508605</v>
      </c>
      <c r="AB164" s="7">
        <f t="shared" si="25"/>
        <v>0</v>
      </c>
      <c r="AC164" s="14">
        <f t="shared" si="25"/>
        <v>360.31944250855304</v>
      </c>
    </row>
    <row r="165" spans="1:29" x14ac:dyDescent="0.25">
      <c r="A165" s="7" t="s">
        <v>211</v>
      </c>
      <c r="B165" s="7" t="s">
        <v>216</v>
      </c>
      <c r="C165" s="1">
        <v>96.2</v>
      </c>
      <c r="D165" s="7">
        <v>1708421.66</v>
      </c>
      <c r="E165" s="32">
        <v>-120525.03473191999</v>
      </c>
      <c r="F165" s="7">
        <f t="shared" si="19"/>
        <v>1587896.6252680798</v>
      </c>
      <c r="G165" s="7">
        <v>923033.93</v>
      </c>
      <c r="H165" s="7">
        <v>97254.77</v>
      </c>
      <c r="I165" s="7">
        <f t="shared" si="20"/>
        <v>567607.92526807974</v>
      </c>
      <c r="J165" s="7">
        <v>0</v>
      </c>
      <c r="K165" s="14">
        <f t="shared" si="21"/>
        <v>16506.201925863614</v>
      </c>
      <c r="L165" s="1">
        <v>95.7</v>
      </c>
      <c r="M165" s="7">
        <v>1729790.84</v>
      </c>
      <c r="N165" s="32">
        <v>-111652.1639346164</v>
      </c>
      <c r="O165" s="7">
        <f t="shared" si="22"/>
        <v>1618138.6760653837</v>
      </c>
      <c r="P165" s="7">
        <v>942273.3998447262</v>
      </c>
      <c r="Q165" s="7">
        <v>100172.41</v>
      </c>
      <c r="R165" s="7">
        <f t="shared" si="23"/>
        <v>575692.86622065748</v>
      </c>
      <c r="S165" s="7">
        <v>0</v>
      </c>
      <c r="T165" s="14">
        <f t="shared" si="24"/>
        <v>16908.450115625743</v>
      </c>
      <c r="U165" s="1">
        <f t="shared" si="26"/>
        <v>-0.5</v>
      </c>
      <c r="V165" s="7">
        <f t="shared" si="26"/>
        <v>21369.180000000168</v>
      </c>
      <c r="W165" s="7">
        <f t="shared" si="26"/>
        <v>8872.8707973035926</v>
      </c>
      <c r="X165" s="7">
        <f t="shared" si="25"/>
        <v>30242.050797303906</v>
      </c>
      <c r="Y165" s="7">
        <f t="shared" si="25"/>
        <v>19239.469844726147</v>
      </c>
      <c r="Z165" s="7">
        <f t="shared" si="25"/>
        <v>2917.6399999999994</v>
      </c>
      <c r="AA165" s="7">
        <f t="shared" si="25"/>
        <v>8084.9409525777446</v>
      </c>
      <c r="AB165" s="7">
        <f t="shared" si="25"/>
        <v>0</v>
      </c>
      <c r="AC165" s="14">
        <f t="shared" si="25"/>
        <v>402.24818976212919</v>
      </c>
    </row>
    <row r="166" spans="1:29" x14ac:dyDescent="0.25">
      <c r="A166" s="7" t="s">
        <v>217</v>
      </c>
      <c r="B166" s="7" t="s">
        <v>218</v>
      </c>
      <c r="C166" s="1">
        <v>1909.6</v>
      </c>
      <c r="D166" s="7">
        <v>17128463.379999999</v>
      </c>
      <c r="E166" s="32">
        <v>-1208371.8511148586</v>
      </c>
      <c r="F166" s="7">
        <f t="shared" si="19"/>
        <v>15920091.528885141</v>
      </c>
      <c r="G166" s="7">
        <v>9003932.0199999996</v>
      </c>
      <c r="H166" s="7">
        <v>565846.13</v>
      </c>
      <c r="I166" s="7">
        <f t="shared" si="20"/>
        <v>6350313.3788851416</v>
      </c>
      <c r="J166" s="7">
        <v>0</v>
      </c>
      <c r="K166" s="14">
        <f t="shared" si="21"/>
        <v>8336.8723967768856</v>
      </c>
      <c r="L166" s="1">
        <v>1906.5</v>
      </c>
      <c r="M166" s="7">
        <v>17394555.919999998</v>
      </c>
      <c r="N166" s="32">
        <v>-1122759.9107587435</v>
      </c>
      <c r="O166" s="7">
        <f t="shared" si="22"/>
        <v>16271796.009241255</v>
      </c>
      <c r="P166" s="7">
        <v>9391405.9488563463</v>
      </c>
      <c r="Q166" s="7">
        <v>582821.51</v>
      </c>
      <c r="R166" s="7">
        <f t="shared" si="23"/>
        <v>6297568.5503849089</v>
      </c>
      <c r="S166" s="7">
        <v>0</v>
      </c>
      <c r="T166" s="14">
        <f t="shared" si="24"/>
        <v>8534.9048042178092</v>
      </c>
      <c r="U166" s="1">
        <f t="shared" si="26"/>
        <v>-3.0999999999999091</v>
      </c>
      <c r="V166" s="7">
        <f t="shared" si="26"/>
        <v>266092.53999999911</v>
      </c>
      <c r="W166" s="7">
        <f t="shared" si="26"/>
        <v>85611.940356115112</v>
      </c>
      <c r="X166" s="7">
        <f t="shared" si="25"/>
        <v>351704.48035611399</v>
      </c>
      <c r="Y166" s="7">
        <f t="shared" si="25"/>
        <v>387473.92885634676</v>
      </c>
      <c r="Z166" s="7">
        <f t="shared" si="25"/>
        <v>16975.380000000005</v>
      </c>
      <c r="AA166" s="7">
        <f t="shared" si="25"/>
        <v>-52744.828500232659</v>
      </c>
      <c r="AB166" s="7">
        <f t="shared" si="25"/>
        <v>0</v>
      </c>
      <c r="AC166" s="14">
        <f t="shared" si="25"/>
        <v>198.03240744092363</v>
      </c>
    </row>
    <row r="167" spans="1:29" x14ac:dyDescent="0.25">
      <c r="A167" s="7" t="s">
        <v>217</v>
      </c>
      <c r="B167" s="7" t="s">
        <v>219</v>
      </c>
      <c r="C167" s="1">
        <v>1996.8</v>
      </c>
      <c r="D167" s="7">
        <v>17433938.239999998</v>
      </c>
      <c r="E167" s="32">
        <v>-1229922.3669934904</v>
      </c>
      <c r="F167" s="7">
        <f t="shared" si="19"/>
        <v>16204015.873006508</v>
      </c>
      <c r="G167" s="7">
        <v>14113777.48</v>
      </c>
      <c r="H167" s="7">
        <v>559816.68000000005</v>
      </c>
      <c r="I167" s="7">
        <f t="shared" si="20"/>
        <v>1530421.7130065071</v>
      </c>
      <c r="J167" s="7">
        <v>0</v>
      </c>
      <c r="K167" s="14">
        <f t="shared" si="21"/>
        <v>8114.9919235809839</v>
      </c>
      <c r="L167" s="1">
        <v>2027.7</v>
      </c>
      <c r="M167" s="7">
        <v>17976326.650000002</v>
      </c>
      <c r="N167" s="32">
        <v>-394563.05217444117</v>
      </c>
      <c r="O167" s="7">
        <f t="shared" si="22"/>
        <v>17581763.597825561</v>
      </c>
      <c r="P167" s="7">
        <v>17005152.417825561</v>
      </c>
      <c r="Q167" s="7">
        <v>576611.18000000005</v>
      </c>
      <c r="R167" s="7">
        <f t="shared" si="23"/>
        <v>0</v>
      </c>
      <c r="S167" s="7">
        <v>463299.64</v>
      </c>
      <c r="T167" s="14">
        <f t="shared" si="24"/>
        <v>8442.3060402552455</v>
      </c>
      <c r="U167" s="1">
        <f t="shared" si="26"/>
        <v>30.900000000000091</v>
      </c>
      <c r="V167" s="7">
        <f t="shared" si="26"/>
        <v>542388.41000000387</v>
      </c>
      <c r="W167" s="7">
        <f t="shared" si="26"/>
        <v>835359.31481904921</v>
      </c>
      <c r="X167" s="7">
        <f t="shared" si="25"/>
        <v>1377747.724819053</v>
      </c>
      <c r="Y167" s="7">
        <f t="shared" si="25"/>
        <v>2891374.9378255606</v>
      </c>
      <c r="Z167" s="7">
        <f t="shared" si="25"/>
        <v>16794.5</v>
      </c>
      <c r="AA167" s="7">
        <f t="shared" si="25"/>
        <v>-1530421.7130065071</v>
      </c>
      <c r="AB167" s="7">
        <f t="shared" si="25"/>
        <v>463299.64</v>
      </c>
      <c r="AC167" s="14">
        <f t="shared" si="25"/>
        <v>327.31411667426164</v>
      </c>
    </row>
    <row r="168" spans="1:29" x14ac:dyDescent="0.25">
      <c r="A168" s="7" t="s">
        <v>217</v>
      </c>
      <c r="B168" s="7" t="s">
        <v>220</v>
      </c>
      <c r="C168" s="1">
        <v>2488.1</v>
      </c>
      <c r="D168" s="7">
        <v>21721346.57</v>
      </c>
      <c r="E168" s="32">
        <v>-1532388.7018461949</v>
      </c>
      <c r="F168" s="7">
        <f t="shared" si="19"/>
        <v>20188957.868153807</v>
      </c>
      <c r="G168" s="7">
        <v>17591065.600000001</v>
      </c>
      <c r="H168" s="7">
        <v>856547.99</v>
      </c>
      <c r="I168" s="7">
        <f t="shared" si="20"/>
        <v>1741344.2781538053</v>
      </c>
      <c r="J168" s="7">
        <v>0</v>
      </c>
      <c r="K168" s="14">
        <f t="shared" si="21"/>
        <v>8114.2067714938339</v>
      </c>
      <c r="L168" s="1">
        <v>2537.3000000000002</v>
      </c>
      <c r="M168" s="7">
        <v>22515906</v>
      </c>
      <c r="N168" s="32">
        <v>-1453325.783508261</v>
      </c>
      <c r="O168" s="7">
        <f t="shared" si="22"/>
        <v>21062580.21649174</v>
      </c>
      <c r="P168" s="7">
        <v>18676898.111518413</v>
      </c>
      <c r="Q168" s="7">
        <v>882244.43</v>
      </c>
      <c r="R168" s="7">
        <f t="shared" si="23"/>
        <v>1503437.6749733272</v>
      </c>
      <c r="S168" s="7">
        <v>0</v>
      </c>
      <c r="T168" s="14">
        <f t="shared" si="24"/>
        <v>8301.1785033270553</v>
      </c>
      <c r="U168" s="1">
        <f t="shared" si="26"/>
        <v>49.200000000000273</v>
      </c>
      <c r="V168" s="7">
        <f t="shared" si="26"/>
        <v>794559.4299999997</v>
      </c>
      <c r="W168" s="7">
        <f t="shared" si="26"/>
        <v>79062.918337933952</v>
      </c>
      <c r="X168" s="7">
        <f t="shared" si="25"/>
        <v>873622.34833793342</v>
      </c>
      <c r="Y168" s="7">
        <f t="shared" si="25"/>
        <v>1085832.5115184113</v>
      </c>
      <c r="Z168" s="7">
        <f t="shared" si="25"/>
        <v>25696.440000000061</v>
      </c>
      <c r="AA168" s="7">
        <f t="shared" si="25"/>
        <v>-237906.60318047809</v>
      </c>
      <c r="AB168" s="7">
        <f t="shared" si="25"/>
        <v>0</v>
      </c>
      <c r="AC168" s="14">
        <f t="shared" si="25"/>
        <v>186.97173183322138</v>
      </c>
    </row>
    <row r="169" spans="1:29" x14ac:dyDescent="0.25">
      <c r="A169" s="7" t="s">
        <v>217</v>
      </c>
      <c r="B169" s="7" t="s">
        <v>221</v>
      </c>
      <c r="C169" s="1">
        <v>7011.7</v>
      </c>
      <c r="D169" s="7">
        <v>60747125.060000002</v>
      </c>
      <c r="E169" s="32">
        <v>-4285563.4116233271</v>
      </c>
      <c r="F169" s="7">
        <f t="shared" si="19"/>
        <v>56461561.648376673</v>
      </c>
      <c r="G169" s="7">
        <v>39003620.579999998</v>
      </c>
      <c r="H169" s="7">
        <v>1472864.51</v>
      </c>
      <c r="I169" s="7">
        <f t="shared" si="20"/>
        <v>15985076.558376675</v>
      </c>
      <c r="J169" s="7">
        <v>0</v>
      </c>
      <c r="K169" s="14">
        <f t="shared" si="21"/>
        <v>8052.478236144826</v>
      </c>
      <c r="L169" s="1">
        <v>7436.9</v>
      </c>
      <c r="M169" s="7">
        <v>65513065.109999999</v>
      </c>
      <c r="N169" s="32">
        <v>-4228647.3695981177</v>
      </c>
      <c r="O169" s="7">
        <f t="shared" si="22"/>
        <v>61284417.740401879</v>
      </c>
      <c r="P169" s="7">
        <v>43606852.416767992</v>
      </c>
      <c r="Q169" s="7">
        <v>1517050.45</v>
      </c>
      <c r="R169" s="7">
        <f t="shared" si="23"/>
        <v>16160514.873633888</v>
      </c>
      <c r="S169" s="7">
        <v>0</v>
      </c>
      <c r="T169" s="14">
        <f t="shared" si="24"/>
        <v>8240.5864998052784</v>
      </c>
      <c r="U169" s="1">
        <f t="shared" si="26"/>
        <v>425.19999999999982</v>
      </c>
      <c r="V169" s="7">
        <f t="shared" si="26"/>
        <v>4765940.049999997</v>
      </c>
      <c r="W169" s="7">
        <f t="shared" si="26"/>
        <v>56916.042025209405</v>
      </c>
      <c r="X169" s="7">
        <f t="shared" si="25"/>
        <v>4822856.0920252055</v>
      </c>
      <c r="Y169" s="7">
        <f t="shared" si="25"/>
        <v>4603231.8367679939</v>
      </c>
      <c r="Z169" s="7">
        <f t="shared" si="25"/>
        <v>44185.939999999944</v>
      </c>
      <c r="AA169" s="7">
        <f t="shared" si="25"/>
        <v>175438.31525721215</v>
      </c>
      <c r="AB169" s="7">
        <f t="shared" si="25"/>
        <v>0</v>
      </c>
      <c r="AC169" s="14">
        <f t="shared" si="25"/>
        <v>188.10826366045239</v>
      </c>
    </row>
    <row r="170" spans="1:29" x14ac:dyDescent="0.25">
      <c r="A170" s="7" t="s">
        <v>217</v>
      </c>
      <c r="B170" s="7" t="s">
        <v>222</v>
      </c>
      <c r="C170" s="1">
        <v>3955.5</v>
      </c>
      <c r="D170" s="7">
        <v>34269186.240000002</v>
      </c>
      <c r="E170" s="32">
        <v>-2417608.5790264653</v>
      </c>
      <c r="F170" s="7">
        <f t="shared" si="19"/>
        <v>31851577.660973538</v>
      </c>
      <c r="G170" s="7">
        <v>17417418.469999999</v>
      </c>
      <c r="H170" s="7">
        <v>535075.43999999994</v>
      </c>
      <c r="I170" s="7">
        <f t="shared" si="20"/>
        <v>13899083.750973539</v>
      </c>
      <c r="J170" s="7">
        <v>0</v>
      </c>
      <c r="K170" s="14">
        <f t="shared" si="21"/>
        <v>8052.478235614597</v>
      </c>
      <c r="L170" s="1">
        <v>4042.4</v>
      </c>
      <c r="M170" s="7">
        <v>35610269.659999996</v>
      </c>
      <c r="N170" s="32">
        <v>-2298522.7889368497</v>
      </c>
      <c r="O170" s="7">
        <f t="shared" si="22"/>
        <v>33311746.871063147</v>
      </c>
      <c r="P170" s="7">
        <v>19738546.516511947</v>
      </c>
      <c r="Q170" s="7">
        <v>551127.69999999995</v>
      </c>
      <c r="R170" s="7">
        <f t="shared" si="23"/>
        <v>13022072.654551201</v>
      </c>
      <c r="S170" s="7">
        <v>0</v>
      </c>
      <c r="T170" s="14">
        <f t="shared" si="24"/>
        <v>8240.5865008567052</v>
      </c>
      <c r="U170" s="1">
        <f t="shared" si="26"/>
        <v>86.900000000000091</v>
      </c>
      <c r="V170" s="7">
        <f t="shared" si="26"/>
        <v>1341083.4199999943</v>
      </c>
      <c r="W170" s="7">
        <f t="shared" si="26"/>
        <v>119085.79008961562</v>
      </c>
      <c r="X170" s="7">
        <f t="shared" si="25"/>
        <v>1460169.210089609</v>
      </c>
      <c r="Y170" s="7">
        <f t="shared" si="25"/>
        <v>2321128.0465119481</v>
      </c>
      <c r="Z170" s="7">
        <f t="shared" si="25"/>
        <v>16052.260000000009</v>
      </c>
      <c r="AA170" s="7">
        <f t="shared" si="25"/>
        <v>-877011.09642233886</v>
      </c>
      <c r="AB170" s="7">
        <f t="shared" si="25"/>
        <v>0</v>
      </c>
      <c r="AC170" s="14">
        <f t="shared" si="25"/>
        <v>188.10826524210825</v>
      </c>
    </row>
    <row r="171" spans="1:29" x14ac:dyDescent="0.25">
      <c r="A171" s="7" t="s">
        <v>217</v>
      </c>
      <c r="B171" s="7" t="s">
        <v>223</v>
      </c>
      <c r="C171" s="1">
        <v>22539.200000000001</v>
      </c>
      <c r="D171" s="7">
        <v>201888987.19999999</v>
      </c>
      <c r="E171" s="32">
        <v>-14242781.957161648</v>
      </c>
      <c r="F171" s="7">
        <f t="shared" si="19"/>
        <v>187646205.24283835</v>
      </c>
      <c r="G171" s="7">
        <v>71290507.370000005</v>
      </c>
      <c r="H171" s="7">
        <v>2707846.05</v>
      </c>
      <c r="I171" s="7">
        <f t="shared" si="20"/>
        <v>113647851.82283835</v>
      </c>
      <c r="J171" s="7">
        <v>0</v>
      </c>
      <c r="K171" s="14">
        <f t="shared" si="21"/>
        <v>8325.3267748118105</v>
      </c>
      <c r="L171" s="1">
        <v>22668.799999999999</v>
      </c>
      <c r="M171" s="7">
        <v>206531612.22</v>
      </c>
      <c r="N171" s="32">
        <v>-13330918.913449712</v>
      </c>
      <c r="O171" s="7">
        <f t="shared" si="22"/>
        <v>193200693.30655029</v>
      </c>
      <c r="P171" s="7">
        <v>79423748.668750331</v>
      </c>
      <c r="Q171" s="7">
        <v>2789081.43</v>
      </c>
      <c r="R171" s="7">
        <f t="shared" si="23"/>
        <v>110987863.20779996</v>
      </c>
      <c r="S171" s="7">
        <v>0</v>
      </c>
      <c r="T171" s="14">
        <f t="shared" si="24"/>
        <v>8522.7578569024517</v>
      </c>
      <c r="U171" s="1">
        <f t="shared" si="26"/>
        <v>129.59999999999854</v>
      </c>
      <c r="V171" s="7">
        <f t="shared" si="26"/>
        <v>4642625.0200000107</v>
      </c>
      <c r="W171" s="7">
        <f t="shared" si="26"/>
        <v>911863.0437119361</v>
      </c>
      <c r="X171" s="7">
        <f t="shared" si="25"/>
        <v>5554488.0637119412</v>
      </c>
      <c r="Y171" s="7">
        <f t="shared" si="25"/>
        <v>8133241.298750326</v>
      </c>
      <c r="Z171" s="7">
        <f t="shared" si="25"/>
        <v>81235.380000000354</v>
      </c>
      <c r="AA171" s="7">
        <f t="shared" si="25"/>
        <v>-2659988.6150383949</v>
      </c>
      <c r="AB171" s="7">
        <f t="shared" si="25"/>
        <v>0</v>
      </c>
      <c r="AC171" s="14">
        <f t="shared" si="25"/>
        <v>197.43108209064121</v>
      </c>
    </row>
    <row r="172" spans="1:29" x14ac:dyDescent="0.25">
      <c r="A172" s="7" t="s">
        <v>217</v>
      </c>
      <c r="B172" s="7" t="s">
        <v>206</v>
      </c>
      <c r="C172" s="1">
        <v>1143.5999999999999</v>
      </c>
      <c r="D172" s="7">
        <v>10637529.959999999</v>
      </c>
      <c r="E172" s="32">
        <v>-2532.7199999989825</v>
      </c>
      <c r="F172" s="7">
        <f t="shared" si="19"/>
        <v>10634997.24</v>
      </c>
      <c r="G172" s="7">
        <v>10115407.08</v>
      </c>
      <c r="H172" s="7">
        <v>519590.16</v>
      </c>
      <c r="I172" s="7">
        <f t="shared" si="20"/>
        <v>0</v>
      </c>
      <c r="J172" s="7">
        <v>1500.0999999999767</v>
      </c>
      <c r="K172" s="14">
        <f t="shared" si="21"/>
        <v>9298.2661245190648</v>
      </c>
      <c r="L172" s="1">
        <v>1140.7</v>
      </c>
      <c r="M172" s="7">
        <v>10794461.48</v>
      </c>
      <c r="N172" s="32">
        <v>-5995.9390909796348</v>
      </c>
      <c r="O172" s="7">
        <f t="shared" si="22"/>
        <v>10788465.54090902</v>
      </c>
      <c r="P172" s="7">
        <v>10253287.680909021</v>
      </c>
      <c r="Q172" s="7">
        <v>535177.86</v>
      </c>
      <c r="R172" s="7">
        <f t="shared" si="23"/>
        <v>0</v>
      </c>
      <c r="S172" s="7">
        <v>2181.5900000000256</v>
      </c>
      <c r="T172" s="14">
        <f t="shared" si="24"/>
        <v>9455.8463670632245</v>
      </c>
      <c r="U172" s="1">
        <f t="shared" si="26"/>
        <v>-2.8999999999998636</v>
      </c>
      <c r="V172" s="7">
        <f t="shared" si="26"/>
        <v>156931.52000000142</v>
      </c>
      <c r="W172" s="7">
        <f t="shared" si="26"/>
        <v>-3463.2190909806523</v>
      </c>
      <c r="X172" s="7">
        <f t="shared" si="25"/>
        <v>153468.30090902001</v>
      </c>
      <c r="Y172" s="7">
        <f t="shared" si="25"/>
        <v>137880.60090902075</v>
      </c>
      <c r="Z172" s="7">
        <f t="shared" si="25"/>
        <v>15587.700000000012</v>
      </c>
      <c r="AA172" s="7">
        <f t="shared" si="25"/>
        <v>0</v>
      </c>
      <c r="AB172" s="7">
        <f t="shared" si="25"/>
        <v>681.49000000004889</v>
      </c>
      <c r="AC172" s="14">
        <f t="shared" si="25"/>
        <v>157.58024254415977</v>
      </c>
    </row>
    <row r="173" spans="1:29" x14ac:dyDescent="0.25">
      <c r="A173" s="7" t="s">
        <v>217</v>
      </c>
      <c r="B173" s="7" t="s">
        <v>224</v>
      </c>
      <c r="C173" s="1">
        <v>2443.1</v>
      </c>
      <c r="D173" s="7">
        <v>22710714.579999998</v>
      </c>
      <c r="E173" s="32">
        <v>-1980.6099999987055</v>
      </c>
      <c r="F173" s="7">
        <f t="shared" si="19"/>
        <v>22708733.969999999</v>
      </c>
      <c r="G173" s="7">
        <v>21787699.77</v>
      </c>
      <c r="H173" s="7">
        <v>921034.2</v>
      </c>
      <c r="I173" s="7">
        <f t="shared" si="20"/>
        <v>0</v>
      </c>
      <c r="J173" s="7">
        <v>669.79000000003725</v>
      </c>
      <c r="K173" s="14">
        <f t="shared" si="21"/>
        <v>9294.7747452007698</v>
      </c>
      <c r="L173" s="1">
        <v>2480.8000000000002</v>
      </c>
      <c r="M173" s="7">
        <v>23446629.809999999</v>
      </c>
      <c r="N173" s="32">
        <v>-24632.126843702514</v>
      </c>
      <c r="O173" s="7">
        <f t="shared" si="22"/>
        <v>23421997.683156297</v>
      </c>
      <c r="P173" s="7">
        <v>22473332.453156296</v>
      </c>
      <c r="Q173" s="7">
        <v>948665.23</v>
      </c>
      <c r="R173" s="7">
        <f t="shared" si="23"/>
        <v>0</v>
      </c>
      <c r="S173" s="7">
        <v>0</v>
      </c>
      <c r="T173" s="14">
        <f t="shared" si="24"/>
        <v>9441.3083211690973</v>
      </c>
      <c r="U173" s="1">
        <f t="shared" si="26"/>
        <v>37.700000000000273</v>
      </c>
      <c r="V173" s="7">
        <f t="shared" si="26"/>
        <v>735915.23000000045</v>
      </c>
      <c r="W173" s="7">
        <f t="shared" si="26"/>
        <v>-22651.516843703808</v>
      </c>
      <c r="X173" s="7">
        <f t="shared" si="25"/>
        <v>713263.7131562978</v>
      </c>
      <c r="Y173" s="7">
        <f t="shared" si="25"/>
        <v>685632.68315629661</v>
      </c>
      <c r="Z173" s="7">
        <f t="shared" si="25"/>
        <v>27631.030000000028</v>
      </c>
      <c r="AA173" s="7">
        <f t="shared" si="25"/>
        <v>0</v>
      </c>
      <c r="AB173" s="7">
        <f t="shared" si="25"/>
        <v>-669.79000000003725</v>
      </c>
      <c r="AC173" s="14">
        <f t="shared" si="25"/>
        <v>146.53357596832757</v>
      </c>
    </row>
    <row r="174" spans="1:29" x14ac:dyDescent="0.25">
      <c r="A174" s="7" t="s">
        <v>217</v>
      </c>
      <c r="B174" s="7" t="s">
        <v>225</v>
      </c>
      <c r="C174" s="1">
        <v>976.8</v>
      </c>
      <c r="D174" s="7">
        <v>9116223.6400000006</v>
      </c>
      <c r="E174" s="32">
        <v>-643127.62859430746</v>
      </c>
      <c r="F174" s="7">
        <f t="shared" si="19"/>
        <v>8473096.0114056934</v>
      </c>
      <c r="G174" s="7">
        <v>3722612.64</v>
      </c>
      <c r="H174" s="7">
        <v>249911.09</v>
      </c>
      <c r="I174" s="7">
        <f t="shared" si="20"/>
        <v>4500572.2814056929</v>
      </c>
      <c r="J174" s="7">
        <v>0</v>
      </c>
      <c r="K174" s="14">
        <f t="shared" si="21"/>
        <v>8674.3407160172956</v>
      </c>
      <c r="L174" s="1">
        <v>1003.2</v>
      </c>
      <c r="M174" s="7">
        <v>9478076.1500000004</v>
      </c>
      <c r="N174" s="32">
        <v>-611777.84482000023</v>
      </c>
      <c r="O174" s="7">
        <f t="shared" si="22"/>
        <v>8866298.3051800001</v>
      </c>
      <c r="P174" s="7">
        <v>3817917.7915259018</v>
      </c>
      <c r="Q174" s="7">
        <v>257408.42</v>
      </c>
      <c r="R174" s="7">
        <f t="shared" si="23"/>
        <v>4790972.093654098</v>
      </c>
      <c r="S174" s="7">
        <v>0</v>
      </c>
      <c r="T174" s="14">
        <f t="shared" si="24"/>
        <v>8838.0166518939386</v>
      </c>
      <c r="U174" s="1">
        <f t="shared" si="26"/>
        <v>26.400000000000091</v>
      </c>
      <c r="V174" s="7">
        <f t="shared" si="26"/>
        <v>361852.50999999978</v>
      </c>
      <c r="W174" s="7">
        <f t="shared" si="26"/>
        <v>31349.78377430723</v>
      </c>
      <c r="X174" s="7">
        <f t="shared" si="25"/>
        <v>393202.29377430677</v>
      </c>
      <c r="Y174" s="7">
        <f t="shared" si="25"/>
        <v>95305.151525901631</v>
      </c>
      <c r="Z174" s="7">
        <f t="shared" si="25"/>
        <v>7497.3300000000163</v>
      </c>
      <c r="AA174" s="7">
        <f t="shared" si="25"/>
        <v>290399.81224840507</v>
      </c>
      <c r="AB174" s="7">
        <f t="shared" si="25"/>
        <v>0</v>
      </c>
      <c r="AC174" s="14">
        <f t="shared" si="25"/>
        <v>163.67593587664305</v>
      </c>
    </row>
    <row r="175" spans="1:29" x14ac:dyDescent="0.25">
      <c r="A175" s="7" t="s">
        <v>217</v>
      </c>
      <c r="B175" s="7" t="s">
        <v>226</v>
      </c>
      <c r="C175" s="1">
        <v>176.5</v>
      </c>
      <c r="D175" s="7">
        <v>2709294.1399999997</v>
      </c>
      <c r="E175" s="32">
        <v>-191134.17838690203</v>
      </c>
      <c r="F175" s="7">
        <f t="shared" si="19"/>
        <v>2518159.9616130977</v>
      </c>
      <c r="G175" s="7">
        <v>1770495.14</v>
      </c>
      <c r="H175" s="7">
        <v>124919.37</v>
      </c>
      <c r="I175" s="7">
        <f t="shared" si="20"/>
        <v>622745.4516130978</v>
      </c>
      <c r="J175" s="7">
        <v>0</v>
      </c>
      <c r="K175" s="14">
        <f t="shared" si="21"/>
        <v>14267.195249932565</v>
      </c>
      <c r="L175" s="1">
        <v>178.9</v>
      </c>
      <c r="M175" s="7">
        <v>2779871.64</v>
      </c>
      <c r="N175" s="32">
        <v>-179431.3375289182</v>
      </c>
      <c r="O175" s="7">
        <f t="shared" si="22"/>
        <v>2600440.3024710817</v>
      </c>
      <c r="P175" s="7">
        <v>1815049.7060761824</v>
      </c>
      <c r="Q175" s="7">
        <v>128666.95</v>
      </c>
      <c r="R175" s="7">
        <f t="shared" si="23"/>
        <v>656723.64639489935</v>
      </c>
      <c r="S175" s="7">
        <v>0</v>
      </c>
      <c r="T175" s="14">
        <f t="shared" si="24"/>
        <v>14535.719969094922</v>
      </c>
      <c r="U175" s="1">
        <f t="shared" si="26"/>
        <v>2.4000000000000057</v>
      </c>
      <c r="V175" s="7">
        <f t="shared" si="26"/>
        <v>70577.500000000466</v>
      </c>
      <c r="W175" s="7">
        <f t="shared" si="26"/>
        <v>11702.840857983829</v>
      </c>
      <c r="X175" s="7">
        <f t="shared" si="25"/>
        <v>82280.340857984032</v>
      </c>
      <c r="Y175" s="7">
        <f t="shared" si="25"/>
        <v>44554.566076182527</v>
      </c>
      <c r="Z175" s="7">
        <f t="shared" si="25"/>
        <v>3747.5800000000017</v>
      </c>
      <c r="AA175" s="7">
        <f t="shared" si="25"/>
        <v>33978.194781801547</v>
      </c>
      <c r="AB175" s="7">
        <f t="shared" si="25"/>
        <v>0</v>
      </c>
      <c r="AC175" s="14">
        <f t="shared" si="25"/>
        <v>268.52471916235663</v>
      </c>
    </row>
    <row r="176" spans="1:29" x14ac:dyDescent="0.25">
      <c r="A176" s="7" t="s">
        <v>217</v>
      </c>
      <c r="B176" s="7" t="s">
        <v>227</v>
      </c>
      <c r="C176" s="1">
        <v>206</v>
      </c>
      <c r="D176" s="7">
        <v>2952019.46</v>
      </c>
      <c r="E176" s="32">
        <v>-48.720000000030268</v>
      </c>
      <c r="F176" s="7">
        <f t="shared" si="19"/>
        <v>2951970.7399999998</v>
      </c>
      <c r="G176" s="7">
        <v>2815636.94</v>
      </c>
      <c r="H176" s="7">
        <v>136333.79999999999</v>
      </c>
      <c r="I176" s="7">
        <f t="shared" si="20"/>
        <v>0</v>
      </c>
      <c r="J176" s="7">
        <v>253.98999999999069</v>
      </c>
      <c r="K176" s="14">
        <f t="shared" si="21"/>
        <v>14328.722087378641</v>
      </c>
      <c r="L176" s="1">
        <v>214</v>
      </c>
      <c r="M176" s="7">
        <v>3066805.54</v>
      </c>
      <c r="N176" s="32">
        <v>2631.8392026502988</v>
      </c>
      <c r="O176" s="7">
        <f t="shared" si="22"/>
        <v>3069437.3792026504</v>
      </c>
      <c r="P176" s="7">
        <v>2929013.5692026503</v>
      </c>
      <c r="Q176" s="7">
        <v>140423.81</v>
      </c>
      <c r="R176" s="7">
        <f t="shared" si="23"/>
        <v>0</v>
      </c>
      <c r="S176" s="7">
        <v>102320.04</v>
      </c>
      <c r="T176" s="14">
        <f t="shared" si="24"/>
        <v>13865.034295339488</v>
      </c>
      <c r="U176" s="1">
        <f t="shared" si="26"/>
        <v>8</v>
      </c>
      <c r="V176" s="7">
        <f t="shared" si="26"/>
        <v>114786.08000000007</v>
      </c>
      <c r="W176" s="7">
        <f t="shared" si="26"/>
        <v>2680.5592026503291</v>
      </c>
      <c r="X176" s="7">
        <f t="shared" si="25"/>
        <v>117466.63920265064</v>
      </c>
      <c r="Y176" s="7">
        <f t="shared" si="25"/>
        <v>113376.62920265039</v>
      </c>
      <c r="Z176" s="7">
        <f t="shared" si="25"/>
        <v>4090.0100000000093</v>
      </c>
      <c r="AA176" s="7">
        <f t="shared" si="25"/>
        <v>0</v>
      </c>
      <c r="AB176" s="7">
        <f t="shared" si="25"/>
        <v>102066.05</v>
      </c>
      <c r="AC176" s="14">
        <f t="shared" si="25"/>
        <v>-463.68779203915255</v>
      </c>
    </row>
    <row r="177" spans="1:32" x14ac:dyDescent="0.25">
      <c r="A177" s="7" t="s">
        <v>217</v>
      </c>
      <c r="B177" s="7" t="s">
        <v>228</v>
      </c>
      <c r="C177" s="1">
        <v>79.2</v>
      </c>
      <c r="D177" s="7">
        <v>1482467.2</v>
      </c>
      <c r="E177" s="32">
        <v>-255.12999999984459</v>
      </c>
      <c r="F177" s="7">
        <f t="shared" si="19"/>
        <v>1482212.07</v>
      </c>
      <c r="G177" s="7">
        <v>1402531.37</v>
      </c>
      <c r="H177" s="7">
        <v>79680.7</v>
      </c>
      <c r="I177" s="7">
        <f t="shared" si="20"/>
        <v>0</v>
      </c>
      <c r="J177" s="7">
        <v>17.040000000000873</v>
      </c>
      <c r="K177" s="14">
        <f t="shared" si="21"/>
        <v>18714.583712121213</v>
      </c>
      <c r="L177" s="1">
        <v>75.8</v>
      </c>
      <c r="M177" s="7">
        <v>1450311</v>
      </c>
      <c r="N177" s="32">
        <v>-351.6063159458572</v>
      </c>
      <c r="O177" s="7">
        <f t="shared" si="22"/>
        <v>1449959.3936840543</v>
      </c>
      <c r="P177" s="7">
        <v>1367888.2736840541</v>
      </c>
      <c r="Q177" s="7">
        <v>82071.12</v>
      </c>
      <c r="R177" s="7">
        <f t="shared" si="23"/>
        <v>1.1641532182693481E-10</v>
      </c>
      <c r="S177" s="7">
        <v>0</v>
      </c>
      <c r="T177" s="14">
        <f t="shared" si="24"/>
        <v>19128.751895567999</v>
      </c>
      <c r="U177" s="1">
        <f t="shared" si="26"/>
        <v>-3.4000000000000057</v>
      </c>
      <c r="V177" s="7">
        <f t="shared" si="26"/>
        <v>-32156.199999999953</v>
      </c>
      <c r="W177" s="7">
        <f t="shared" si="26"/>
        <v>-96.476315946012619</v>
      </c>
      <c r="X177" s="7">
        <f t="shared" si="25"/>
        <v>-32252.676315945806</v>
      </c>
      <c r="Y177" s="7">
        <f t="shared" si="25"/>
        <v>-34643.096315945964</v>
      </c>
      <c r="Z177" s="7">
        <f t="shared" si="25"/>
        <v>2390.4199999999983</v>
      </c>
      <c r="AA177" s="7">
        <f t="shared" si="25"/>
        <v>1.1641532182693481E-10</v>
      </c>
      <c r="AB177" s="7">
        <f t="shared" si="25"/>
        <v>-17.040000000000873</v>
      </c>
      <c r="AC177" s="14">
        <f t="shared" si="25"/>
        <v>414.16818344678541</v>
      </c>
    </row>
    <row r="178" spans="1:32" x14ac:dyDescent="0.25">
      <c r="A178" s="7" t="s">
        <v>229</v>
      </c>
      <c r="B178" s="7" t="s">
        <v>230</v>
      </c>
      <c r="C178" s="1">
        <v>822.9</v>
      </c>
      <c r="D178" s="7">
        <v>8295234.71</v>
      </c>
      <c r="E178" s="32">
        <v>-585208.83628470171</v>
      </c>
      <c r="F178" s="7">
        <f t="shared" si="19"/>
        <v>7710025.8737152983</v>
      </c>
      <c r="G178" s="7">
        <v>2105383.5</v>
      </c>
      <c r="H178" s="7">
        <v>239882.64</v>
      </c>
      <c r="I178" s="7">
        <f t="shared" si="20"/>
        <v>5364759.7337152986</v>
      </c>
      <c r="J178" s="7">
        <v>0</v>
      </c>
      <c r="K178" s="14">
        <f t="shared" si="21"/>
        <v>9369.3351242135104</v>
      </c>
      <c r="L178" s="1">
        <v>825</v>
      </c>
      <c r="M178" s="7">
        <v>8455958.5</v>
      </c>
      <c r="N178" s="32">
        <v>-545803.59823521378</v>
      </c>
      <c r="O178" s="7">
        <f t="shared" si="22"/>
        <v>7910154.9017647859</v>
      </c>
      <c r="P178" s="7">
        <v>2131822.1045843558</v>
      </c>
      <c r="Q178" s="7">
        <v>247079.12</v>
      </c>
      <c r="R178" s="7">
        <f t="shared" si="23"/>
        <v>5531253.6771804299</v>
      </c>
      <c r="S178" s="7">
        <v>0</v>
      </c>
      <c r="T178" s="14">
        <f t="shared" si="24"/>
        <v>9588.0665475936803</v>
      </c>
      <c r="U178" s="1">
        <f t="shared" si="26"/>
        <v>2.1000000000000227</v>
      </c>
      <c r="V178" s="7">
        <f t="shared" si="26"/>
        <v>160723.79000000004</v>
      </c>
      <c r="W178" s="7">
        <f t="shared" si="26"/>
        <v>39405.238049487933</v>
      </c>
      <c r="X178" s="7">
        <f t="shared" si="25"/>
        <v>200129.02804948762</v>
      </c>
      <c r="Y178" s="7">
        <f t="shared" si="25"/>
        <v>26438.604584355839</v>
      </c>
      <c r="Z178" s="7">
        <f t="shared" si="25"/>
        <v>7196.4799999999814</v>
      </c>
      <c r="AA178" s="7">
        <f t="shared" si="25"/>
        <v>166493.94346513133</v>
      </c>
      <c r="AB178" s="7">
        <f t="shared" si="25"/>
        <v>0</v>
      </c>
      <c r="AC178" s="14">
        <f t="shared" si="25"/>
        <v>218.73142338016987</v>
      </c>
    </row>
    <row r="179" spans="1:32" x14ac:dyDescent="0.25">
      <c r="A179" s="7" t="s">
        <v>229</v>
      </c>
      <c r="B179" s="7" t="s">
        <v>231</v>
      </c>
      <c r="C179" s="1">
        <v>719.8</v>
      </c>
      <c r="D179" s="7">
        <v>6961501.29</v>
      </c>
      <c r="E179" s="32">
        <v>-491117.15474478115</v>
      </c>
      <c r="F179" s="7">
        <f t="shared" si="19"/>
        <v>6470384.1352552185</v>
      </c>
      <c r="G179" s="7">
        <v>1560260.83</v>
      </c>
      <c r="H179" s="7">
        <v>166473.93</v>
      </c>
      <c r="I179" s="7">
        <f t="shared" si="20"/>
        <v>4743649.3752552187</v>
      </c>
      <c r="J179" s="7">
        <v>0</v>
      </c>
      <c r="K179" s="14">
        <f t="shared" si="21"/>
        <v>8989.1416160811605</v>
      </c>
      <c r="L179" s="1">
        <v>733.6</v>
      </c>
      <c r="M179" s="7">
        <v>7199021.0300000003</v>
      </c>
      <c r="N179" s="32">
        <v>-464672.52434422128</v>
      </c>
      <c r="O179" s="7">
        <f t="shared" si="22"/>
        <v>6734348.5056557786</v>
      </c>
      <c r="P179" s="7">
        <v>1590309.5878744698</v>
      </c>
      <c r="Q179" s="7">
        <v>171468.15</v>
      </c>
      <c r="R179" s="7">
        <f t="shared" si="23"/>
        <v>4972570.7677813079</v>
      </c>
      <c r="S179" s="7">
        <v>0</v>
      </c>
      <c r="T179" s="14">
        <f t="shared" si="24"/>
        <v>9179.864375212348</v>
      </c>
      <c r="U179" s="1">
        <f t="shared" si="26"/>
        <v>13.800000000000068</v>
      </c>
      <c r="V179" s="7">
        <f t="shared" si="26"/>
        <v>237519.74000000022</v>
      </c>
      <c r="W179" s="7">
        <f t="shared" si="26"/>
        <v>26444.630400559865</v>
      </c>
      <c r="X179" s="7">
        <f t="shared" si="25"/>
        <v>263964.37040056009</v>
      </c>
      <c r="Y179" s="7">
        <f t="shared" si="25"/>
        <v>30048.757874469738</v>
      </c>
      <c r="Z179" s="7">
        <f t="shared" si="25"/>
        <v>4994.2200000000012</v>
      </c>
      <c r="AA179" s="7">
        <f t="shared" si="25"/>
        <v>228921.39252608921</v>
      </c>
      <c r="AB179" s="7">
        <f t="shared" si="25"/>
        <v>0</v>
      </c>
      <c r="AC179" s="14">
        <f t="shared" si="25"/>
        <v>190.72275913118756</v>
      </c>
    </row>
    <row r="180" spans="1:32" x14ac:dyDescent="0.25">
      <c r="A180" s="7" t="s">
        <v>229</v>
      </c>
      <c r="B180" s="7" t="s">
        <v>232</v>
      </c>
      <c r="C180" s="1">
        <v>203.5</v>
      </c>
      <c r="D180" s="7">
        <v>2999374.15</v>
      </c>
      <c r="E180" s="32">
        <v>-211598.62466434253</v>
      </c>
      <c r="F180" s="7">
        <f t="shared" si="19"/>
        <v>2787775.5253356574</v>
      </c>
      <c r="G180" s="7">
        <v>421585</v>
      </c>
      <c r="H180" s="7">
        <v>45440.44</v>
      </c>
      <c r="I180" s="7">
        <f t="shared" si="20"/>
        <v>2320750.0853356575</v>
      </c>
      <c r="J180" s="7">
        <v>0</v>
      </c>
      <c r="K180" s="14">
        <f t="shared" si="21"/>
        <v>13699.142630642051</v>
      </c>
      <c r="L180" s="1">
        <v>202.8</v>
      </c>
      <c r="M180" s="7">
        <v>3044657.8400000003</v>
      </c>
      <c r="N180" s="32">
        <v>-196522.3935840099</v>
      </c>
      <c r="O180" s="7">
        <f t="shared" si="22"/>
        <v>2848135.4464159906</v>
      </c>
      <c r="P180" s="7">
        <v>429042.75619332539</v>
      </c>
      <c r="Q180" s="7">
        <v>46803.65</v>
      </c>
      <c r="R180" s="7">
        <f t="shared" si="23"/>
        <v>2372289.0402226653</v>
      </c>
      <c r="S180" s="7">
        <v>0</v>
      </c>
      <c r="T180" s="14">
        <f t="shared" si="24"/>
        <v>14044.060386666619</v>
      </c>
      <c r="U180" s="1">
        <f t="shared" si="26"/>
        <v>-0.69999999999998863</v>
      </c>
      <c r="V180" s="7">
        <f t="shared" si="26"/>
        <v>45283.69000000041</v>
      </c>
      <c r="W180" s="7">
        <f t="shared" si="26"/>
        <v>15076.231080332625</v>
      </c>
      <c r="X180" s="7">
        <f t="shared" si="25"/>
        <v>60359.921080333181</v>
      </c>
      <c r="Y180" s="7">
        <f t="shared" si="25"/>
        <v>7457.7561933253892</v>
      </c>
      <c r="Z180" s="7">
        <f t="shared" si="25"/>
        <v>1363.2099999999991</v>
      </c>
      <c r="AA180" s="7">
        <f t="shared" si="25"/>
        <v>51538.954887007829</v>
      </c>
      <c r="AB180" s="7">
        <f t="shared" si="25"/>
        <v>0</v>
      </c>
      <c r="AC180" s="14">
        <f t="shared" si="25"/>
        <v>344.91775602456801</v>
      </c>
    </row>
    <row r="181" spans="1:32" x14ac:dyDescent="0.25">
      <c r="A181" s="7" t="s">
        <v>229</v>
      </c>
      <c r="B181" s="7" t="s">
        <v>233</v>
      </c>
      <c r="C181" s="1">
        <v>63.1</v>
      </c>
      <c r="D181" s="7">
        <v>1214813.56</v>
      </c>
      <c r="E181" s="32">
        <v>-85702.171741259343</v>
      </c>
      <c r="F181" s="7">
        <f t="shared" si="19"/>
        <v>1129111.3882587408</v>
      </c>
      <c r="G181" s="7">
        <v>362347.59</v>
      </c>
      <c r="H181" s="7">
        <v>45334.64</v>
      </c>
      <c r="I181" s="7">
        <f t="shared" si="20"/>
        <v>721429.15825874067</v>
      </c>
      <c r="J181" s="7">
        <v>0</v>
      </c>
      <c r="K181" s="14">
        <f t="shared" si="21"/>
        <v>17893.999813926162</v>
      </c>
      <c r="L181" s="1">
        <v>63</v>
      </c>
      <c r="M181" s="7">
        <v>1234659.26</v>
      </c>
      <c r="N181" s="32">
        <v>-79693.09058250775</v>
      </c>
      <c r="O181" s="7">
        <f t="shared" si="22"/>
        <v>1154966.1694174923</v>
      </c>
      <c r="P181" s="7">
        <v>365603.80293419136</v>
      </c>
      <c r="Q181" s="7">
        <v>46694.68</v>
      </c>
      <c r="R181" s="7">
        <f t="shared" si="23"/>
        <v>742667.68648330087</v>
      </c>
      <c r="S181" s="7">
        <v>0</v>
      </c>
      <c r="T181" s="14">
        <f t="shared" si="24"/>
        <v>18332.796339960198</v>
      </c>
      <c r="U181" s="1">
        <f t="shared" si="26"/>
        <v>-0.10000000000000142</v>
      </c>
      <c r="V181" s="7">
        <f t="shared" si="26"/>
        <v>19845.699999999953</v>
      </c>
      <c r="W181" s="7">
        <f t="shared" si="26"/>
        <v>6009.0811587515927</v>
      </c>
      <c r="X181" s="7">
        <f t="shared" si="25"/>
        <v>25854.781158751575</v>
      </c>
      <c r="Y181" s="7">
        <f t="shared" si="25"/>
        <v>3256.2129341913387</v>
      </c>
      <c r="Z181" s="7">
        <f t="shared" si="25"/>
        <v>1360.0400000000009</v>
      </c>
      <c r="AA181" s="7">
        <f t="shared" si="25"/>
        <v>21238.528224560199</v>
      </c>
      <c r="AB181" s="7">
        <f t="shared" si="25"/>
        <v>0</v>
      </c>
      <c r="AC181" s="14">
        <f t="shared" si="25"/>
        <v>438.7965260340352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894569.29999999993</v>
      </c>
      <c r="D183" s="12">
        <f>SUM(D4:D182)</f>
        <v>8155600796.7480001</v>
      </c>
      <c r="E183" s="12">
        <f>SUM(E4:E182)</f>
        <v>-572396894.00000072</v>
      </c>
      <c r="F183" s="12">
        <f>ROUND(SUM(F4:F182),0)</f>
        <v>7583203903</v>
      </c>
      <c r="G183" s="12">
        <f>ROUND(SUM(G4:G182),0)</f>
        <v>2754074843</v>
      </c>
      <c r="H183" s="12">
        <f>ROUND(SUM(H4:H182),0)</f>
        <v>210680309</v>
      </c>
      <c r="I183" s="12">
        <f>ROUND(SUM(I4:I182),0)+1</f>
        <v>4618448751</v>
      </c>
      <c r="J183" s="12">
        <f>SUM(J4:J182)</f>
        <v>2697.6799999999857</v>
      </c>
      <c r="K183" s="38">
        <f t="shared" si="21"/>
        <v>8476.929853640182</v>
      </c>
      <c r="L183" s="4">
        <f t="shared" ref="L183:S183" si="27">SUM(L4:L182)</f>
        <v>895701.60000000044</v>
      </c>
      <c r="M183" s="12">
        <f t="shared" si="27"/>
        <v>8302762594.3340006</v>
      </c>
      <c r="N183" s="12">
        <f t="shared" si="27"/>
        <v>-532396894.00000012</v>
      </c>
      <c r="O183" s="12">
        <f t="shared" si="27"/>
        <v>7770365700.3339987</v>
      </c>
      <c r="P183" s="12">
        <f t="shared" si="27"/>
        <v>2824314596.0561318</v>
      </c>
      <c r="Q183" s="12">
        <f t="shared" si="27"/>
        <v>217000718.07999992</v>
      </c>
      <c r="R183" s="12">
        <f t="shared" si="27"/>
        <v>4729050386.1978655</v>
      </c>
      <c r="S183" s="12">
        <f t="shared" si="27"/>
        <v>719581.64000000013</v>
      </c>
      <c r="T183" s="16">
        <f>(O183-S183)/L183</f>
        <v>8674.36891783379</v>
      </c>
      <c r="U183" s="4">
        <f t="shared" ref="U183:AB183" si="28">SUM(U4:U182)</f>
        <v>1132.299999999999</v>
      </c>
      <c r="V183" s="12">
        <f t="shared" si="28"/>
        <v>147161797.58599991</v>
      </c>
      <c r="W183" s="12">
        <f t="shared" si="28"/>
        <v>40000000.000000298</v>
      </c>
      <c r="X183" s="12">
        <f t="shared" si="28"/>
        <v>187161797.58600035</v>
      </c>
      <c r="Y183" s="12">
        <f t="shared" si="28"/>
        <v>70239752.576133013</v>
      </c>
      <c r="Z183" s="12">
        <f t="shared" si="28"/>
        <v>6320409.2100000037</v>
      </c>
      <c r="AA183" s="12">
        <f t="shared" si="28"/>
        <v>110601635.79986726</v>
      </c>
      <c r="AB183" s="12">
        <f t="shared" si="28"/>
        <v>716883.96</v>
      </c>
      <c r="AC183" s="16">
        <f>T183-K183</f>
        <v>197.43906419360792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3" t="s">
        <v>239</v>
      </c>
      <c r="E185" s="34"/>
      <c r="F185" s="21">
        <f>SUM(F4:F181)</f>
        <v>7583203902.7479982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&amp;L&amp;G&amp;C&amp;"-,Bold"Comparison of FY2019-20 SB19-246 and HB19-1262 to FY2020-21 Governor's November 1 Budget Request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 SFA to 2020-21 Gov Req</vt:lpstr>
      <vt:lpstr>'2019-20 SFA to 2020-21 Gov Req'!Print_Area</vt:lpstr>
      <vt:lpstr>'2019-20 SFA to 2020-21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2019-11-15T00:23:32Z</cp:lastPrinted>
  <dcterms:created xsi:type="dcterms:W3CDTF">2012-04-09T19:03:04Z</dcterms:created>
  <dcterms:modified xsi:type="dcterms:W3CDTF">2019-11-25T20:47:42Z</dcterms:modified>
</cp:coreProperties>
</file>