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19-20\"/>
    </mc:Choice>
  </mc:AlternateContent>
  <bookViews>
    <workbookView xWindow="0" yWindow="0" windowWidth="24000" windowHeight="9735"/>
  </bookViews>
  <sheets>
    <sheet name="2018-19 to 2019-20 Gov Req" sheetId="2" r:id="rId1"/>
  </sheets>
  <definedNames>
    <definedName name="_xlnm._FilterDatabase" localSheetId="0" hidden="1">'2018-19 to 2019-20 Gov Req'!$A$2:$AC$183</definedName>
    <definedName name="_xlnm.Print_Area" localSheetId="0">'2018-19 to 2019-20 Gov Req'!$A$1:$AC$188</definedName>
    <definedName name="_xlnm.Print_Titles" localSheetId="0">'2018-19 to 2019-20 Gov Req'!$A:$B,'2018-19 to 2019-20 Gov Req'!$1:$3</definedName>
  </definedNames>
  <calcPr calcId="152511"/>
</workbook>
</file>

<file path=xl/calcChain.xml><?xml version="1.0" encoding="utf-8"?>
<calcChain xmlns="http://schemas.openxmlformats.org/spreadsheetml/2006/main">
  <c r="Q183" i="2" l="1"/>
  <c r="F181" i="2" l="1"/>
  <c r="K181" i="2" s="1"/>
  <c r="F180" i="2"/>
  <c r="K180" i="2" s="1"/>
  <c r="F179" i="2"/>
  <c r="K179" i="2" s="1"/>
  <c r="F178" i="2"/>
  <c r="I178" i="2" s="1"/>
  <c r="K177" i="2"/>
  <c r="I177" i="2"/>
  <c r="F177" i="2"/>
  <c r="F176" i="2"/>
  <c r="K176" i="2" s="1"/>
  <c r="F175" i="2"/>
  <c r="K175" i="2" s="1"/>
  <c r="F174" i="2"/>
  <c r="I174" i="2" s="1"/>
  <c r="K173" i="2"/>
  <c r="I173" i="2"/>
  <c r="F173" i="2"/>
  <c r="F172" i="2"/>
  <c r="K172" i="2" s="1"/>
  <c r="F171" i="2"/>
  <c r="K171" i="2" s="1"/>
  <c r="K170" i="2"/>
  <c r="F170" i="2"/>
  <c r="I170" i="2" s="1"/>
  <c r="F169" i="2"/>
  <c r="K169" i="2" s="1"/>
  <c r="F168" i="2"/>
  <c r="K168" i="2" s="1"/>
  <c r="F167" i="2"/>
  <c r="K167" i="2" s="1"/>
  <c r="I166" i="2"/>
  <c r="F166" i="2"/>
  <c r="K166" i="2" s="1"/>
  <c r="F165" i="2"/>
  <c r="K165" i="2" s="1"/>
  <c r="F164" i="2"/>
  <c r="K164" i="2" s="1"/>
  <c r="F163" i="2"/>
  <c r="K163" i="2" s="1"/>
  <c r="F162" i="2"/>
  <c r="K162" i="2" s="1"/>
  <c r="F161" i="2"/>
  <c r="K161" i="2" s="1"/>
  <c r="F160" i="2"/>
  <c r="K160" i="2" s="1"/>
  <c r="F159" i="2"/>
  <c r="I159" i="2" s="1"/>
  <c r="I158" i="2"/>
  <c r="F158" i="2"/>
  <c r="K158" i="2" s="1"/>
  <c r="I157" i="2"/>
  <c r="F157" i="2"/>
  <c r="K157" i="2" s="1"/>
  <c r="F156" i="2"/>
  <c r="K156" i="2" s="1"/>
  <c r="F155" i="2"/>
  <c r="I155" i="2" s="1"/>
  <c r="I154" i="2"/>
  <c r="F154" i="2"/>
  <c r="K154" i="2" s="1"/>
  <c r="I153" i="2"/>
  <c r="F153" i="2"/>
  <c r="K153" i="2" s="1"/>
  <c r="F152" i="2"/>
  <c r="K152" i="2" s="1"/>
  <c r="F151" i="2"/>
  <c r="I151" i="2" s="1"/>
  <c r="I150" i="2"/>
  <c r="F150" i="2"/>
  <c r="K150" i="2" s="1"/>
  <c r="F149" i="2"/>
  <c r="K149" i="2" s="1"/>
  <c r="F148" i="2"/>
  <c r="K148" i="2" s="1"/>
  <c r="F147" i="2"/>
  <c r="I147" i="2" s="1"/>
  <c r="I146" i="2"/>
  <c r="F146" i="2"/>
  <c r="K146" i="2" s="1"/>
  <c r="F145" i="2"/>
  <c r="K145" i="2" s="1"/>
  <c r="F144" i="2"/>
  <c r="K144" i="2" s="1"/>
  <c r="F143" i="2"/>
  <c r="I143" i="2" s="1"/>
  <c r="I142" i="2"/>
  <c r="F142" i="2"/>
  <c r="K142" i="2" s="1"/>
  <c r="I141" i="2"/>
  <c r="F141" i="2"/>
  <c r="K141" i="2" s="1"/>
  <c r="F140" i="2"/>
  <c r="K140" i="2" s="1"/>
  <c r="F139" i="2"/>
  <c r="I139" i="2" s="1"/>
  <c r="I138" i="2"/>
  <c r="F138" i="2"/>
  <c r="K138" i="2" s="1"/>
  <c r="F137" i="2"/>
  <c r="K137" i="2" s="1"/>
  <c r="F136" i="2"/>
  <c r="K136" i="2" s="1"/>
  <c r="F135" i="2"/>
  <c r="I135" i="2" s="1"/>
  <c r="I134" i="2"/>
  <c r="F134" i="2"/>
  <c r="K134" i="2" s="1"/>
  <c r="F133" i="2"/>
  <c r="K133" i="2" s="1"/>
  <c r="F132" i="2"/>
  <c r="K132" i="2" s="1"/>
  <c r="F131" i="2"/>
  <c r="I131" i="2" s="1"/>
  <c r="I130" i="2"/>
  <c r="F130" i="2"/>
  <c r="K130" i="2" s="1"/>
  <c r="I129" i="2"/>
  <c r="F129" i="2"/>
  <c r="K129" i="2" s="1"/>
  <c r="F128" i="2"/>
  <c r="K128" i="2" s="1"/>
  <c r="F127" i="2"/>
  <c r="I127" i="2" s="1"/>
  <c r="I126" i="2"/>
  <c r="F126" i="2"/>
  <c r="K126" i="2" s="1"/>
  <c r="F125" i="2"/>
  <c r="K125" i="2" s="1"/>
  <c r="F124" i="2"/>
  <c r="K124" i="2" s="1"/>
  <c r="F123" i="2"/>
  <c r="I123" i="2" s="1"/>
  <c r="I122" i="2"/>
  <c r="F122" i="2"/>
  <c r="K122" i="2" s="1"/>
  <c r="F121" i="2"/>
  <c r="K121" i="2" s="1"/>
  <c r="F120" i="2"/>
  <c r="K120" i="2" s="1"/>
  <c r="F119" i="2"/>
  <c r="I119" i="2" s="1"/>
  <c r="I118" i="2"/>
  <c r="F118" i="2"/>
  <c r="K118" i="2" s="1"/>
  <c r="F117" i="2"/>
  <c r="K117" i="2" s="1"/>
  <c r="F116" i="2"/>
  <c r="K116" i="2" s="1"/>
  <c r="F115" i="2"/>
  <c r="I115" i="2" s="1"/>
  <c r="I114" i="2"/>
  <c r="F114" i="2"/>
  <c r="K114" i="2" s="1"/>
  <c r="F113" i="2"/>
  <c r="K113" i="2" s="1"/>
  <c r="F112" i="2"/>
  <c r="K112" i="2" s="1"/>
  <c r="F111" i="2"/>
  <c r="I111" i="2" s="1"/>
  <c r="I110" i="2"/>
  <c r="F110" i="2"/>
  <c r="K110" i="2" s="1"/>
  <c r="F109" i="2"/>
  <c r="K109" i="2" s="1"/>
  <c r="F108" i="2"/>
  <c r="K108" i="2" s="1"/>
  <c r="F107" i="2"/>
  <c r="I107" i="2" s="1"/>
  <c r="I106" i="2"/>
  <c r="F106" i="2"/>
  <c r="K106" i="2" s="1"/>
  <c r="F105" i="2"/>
  <c r="K105" i="2" s="1"/>
  <c r="F104" i="2"/>
  <c r="K104" i="2" s="1"/>
  <c r="F103" i="2"/>
  <c r="I103" i="2" s="1"/>
  <c r="I102" i="2"/>
  <c r="F102" i="2"/>
  <c r="K102" i="2" s="1"/>
  <c r="F101" i="2"/>
  <c r="K101" i="2" s="1"/>
  <c r="F100" i="2"/>
  <c r="K100" i="2" s="1"/>
  <c r="F99" i="2"/>
  <c r="I99" i="2" s="1"/>
  <c r="F98" i="2"/>
  <c r="K98" i="2" s="1"/>
  <c r="F97" i="2"/>
  <c r="K97" i="2" s="1"/>
  <c r="F96" i="2"/>
  <c r="K96" i="2" s="1"/>
  <c r="F95" i="2"/>
  <c r="I95" i="2" s="1"/>
  <c r="F94" i="2"/>
  <c r="K94" i="2" s="1"/>
  <c r="F93" i="2"/>
  <c r="K93" i="2" s="1"/>
  <c r="F92" i="2"/>
  <c r="K92" i="2" s="1"/>
  <c r="F91" i="2"/>
  <c r="I91" i="2" s="1"/>
  <c r="F90" i="2"/>
  <c r="K90" i="2" s="1"/>
  <c r="F89" i="2"/>
  <c r="K89" i="2" s="1"/>
  <c r="F88" i="2"/>
  <c r="K88" i="2" s="1"/>
  <c r="F87" i="2"/>
  <c r="I87" i="2" s="1"/>
  <c r="F86" i="2"/>
  <c r="K86" i="2" s="1"/>
  <c r="F85" i="2"/>
  <c r="K85" i="2" s="1"/>
  <c r="F84" i="2"/>
  <c r="K84" i="2" s="1"/>
  <c r="F83" i="2"/>
  <c r="I83" i="2" s="1"/>
  <c r="F82" i="2"/>
  <c r="K82" i="2" s="1"/>
  <c r="I81" i="2"/>
  <c r="F81" i="2"/>
  <c r="K81" i="2" s="1"/>
  <c r="F80" i="2"/>
  <c r="K80" i="2" s="1"/>
  <c r="F79" i="2"/>
  <c r="I79" i="2" s="1"/>
  <c r="F78" i="2"/>
  <c r="K78" i="2" s="1"/>
  <c r="F77" i="2"/>
  <c r="K77" i="2" s="1"/>
  <c r="F76" i="2"/>
  <c r="K76" i="2" s="1"/>
  <c r="F75" i="2"/>
  <c r="I75" i="2" s="1"/>
  <c r="F74" i="2"/>
  <c r="K74" i="2" s="1"/>
  <c r="F73" i="2"/>
  <c r="K73" i="2" s="1"/>
  <c r="F72" i="2"/>
  <c r="I72" i="2" s="1"/>
  <c r="F71" i="2"/>
  <c r="K71" i="2" s="1"/>
  <c r="F70" i="2"/>
  <c r="K70" i="2" s="1"/>
  <c r="F69" i="2"/>
  <c r="K69" i="2" s="1"/>
  <c r="F68" i="2"/>
  <c r="I68" i="2" s="1"/>
  <c r="F67" i="2"/>
  <c r="K67" i="2" s="1"/>
  <c r="F66" i="2"/>
  <c r="K66" i="2" s="1"/>
  <c r="F65" i="2"/>
  <c r="K65" i="2" s="1"/>
  <c r="F64" i="2"/>
  <c r="I64" i="2" s="1"/>
  <c r="F63" i="2"/>
  <c r="K63" i="2" s="1"/>
  <c r="F62" i="2"/>
  <c r="K62" i="2" s="1"/>
  <c r="F61" i="2"/>
  <c r="K61" i="2" s="1"/>
  <c r="F60" i="2"/>
  <c r="I60" i="2" s="1"/>
  <c r="F59" i="2"/>
  <c r="K59" i="2" s="1"/>
  <c r="F58" i="2"/>
  <c r="K58" i="2" s="1"/>
  <c r="F57" i="2"/>
  <c r="K57" i="2" s="1"/>
  <c r="F56" i="2"/>
  <c r="I56" i="2" s="1"/>
  <c r="F55" i="2"/>
  <c r="K55" i="2" s="1"/>
  <c r="F54" i="2"/>
  <c r="K54" i="2" s="1"/>
  <c r="F53" i="2"/>
  <c r="K53" i="2" s="1"/>
  <c r="F52" i="2"/>
  <c r="I52" i="2" s="1"/>
  <c r="F51" i="2"/>
  <c r="K51" i="2" s="1"/>
  <c r="F50" i="2"/>
  <c r="K50" i="2" s="1"/>
  <c r="F49" i="2"/>
  <c r="K49" i="2" s="1"/>
  <c r="F48" i="2"/>
  <c r="I48" i="2" s="1"/>
  <c r="F47" i="2"/>
  <c r="K47" i="2" s="1"/>
  <c r="F46" i="2"/>
  <c r="K46" i="2" s="1"/>
  <c r="F45" i="2"/>
  <c r="K45" i="2" s="1"/>
  <c r="F44" i="2"/>
  <c r="I44" i="2" s="1"/>
  <c r="F43" i="2"/>
  <c r="K43" i="2" s="1"/>
  <c r="F42" i="2"/>
  <c r="K42" i="2" s="1"/>
  <c r="F41" i="2"/>
  <c r="K41" i="2" s="1"/>
  <c r="F40" i="2"/>
  <c r="I40" i="2" s="1"/>
  <c r="F39" i="2"/>
  <c r="K39" i="2" s="1"/>
  <c r="F38" i="2"/>
  <c r="K38" i="2" s="1"/>
  <c r="F37" i="2"/>
  <c r="K37" i="2" s="1"/>
  <c r="F36" i="2"/>
  <c r="I36" i="2" s="1"/>
  <c r="F35" i="2"/>
  <c r="K35" i="2" s="1"/>
  <c r="F34" i="2"/>
  <c r="K34" i="2" s="1"/>
  <c r="F33" i="2"/>
  <c r="K33" i="2" s="1"/>
  <c r="F32" i="2"/>
  <c r="K32" i="2" s="1"/>
  <c r="F31" i="2"/>
  <c r="K31" i="2" s="1"/>
  <c r="F30" i="2"/>
  <c r="K30" i="2" s="1"/>
  <c r="F29" i="2"/>
  <c r="K29" i="2" s="1"/>
  <c r="F28" i="2"/>
  <c r="K28" i="2" s="1"/>
  <c r="F27" i="2"/>
  <c r="K27" i="2" s="1"/>
  <c r="F26" i="2"/>
  <c r="I26" i="2" s="1"/>
  <c r="K25" i="2"/>
  <c r="F25" i="2"/>
  <c r="I25" i="2" s="1"/>
  <c r="F24" i="2"/>
  <c r="K24" i="2" s="1"/>
  <c r="F23" i="2"/>
  <c r="K23" i="2" s="1"/>
  <c r="F22" i="2"/>
  <c r="I22" i="2" s="1"/>
  <c r="K21" i="2"/>
  <c r="I21" i="2"/>
  <c r="F21" i="2"/>
  <c r="F20" i="2"/>
  <c r="K20" i="2" s="1"/>
  <c r="F19" i="2"/>
  <c r="K19" i="2" s="1"/>
  <c r="K18" i="2"/>
  <c r="F18" i="2"/>
  <c r="I18" i="2" s="1"/>
  <c r="F17" i="2"/>
  <c r="K17" i="2" s="1"/>
  <c r="F16" i="2"/>
  <c r="K16" i="2" s="1"/>
  <c r="F15" i="2"/>
  <c r="K15" i="2" s="1"/>
  <c r="F14" i="2"/>
  <c r="I14" i="2" s="1"/>
  <c r="F13" i="2"/>
  <c r="K13" i="2" s="1"/>
  <c r="F12" i="2"/>
  <c r="K12" i="2" s="1"/>
  <c r="F11" i="2"/>
  <c r="K11" i="2" s="1"/>
  <c r="F10" i="2"/>
  <c r="I10" i="2" s="1"/>
  <c r="K9" i="2"/>
  <c r="F9" i="2"/>
  <c r="I9" i="2" s="1"/>
  <c r="F8" i="2"/>
  <c r="K8" i="2" s="1"/>
  <c r="F7" i="2"/>
  <c r="K7" i="2" s="1"/>
  <c r="F6" i="2"/>
  <c r="I6" i="2" s="1"/>
  <c r="K5" i="2"/>
  <c r="I5" i="2"/>
  <c r="F5" i="2"/>
  <c r="F4" i="2"/>
  <c r="K4" i="2" s="1"/>
  <c r="K75" i="2" l="1"/>
  <c r="K79" i="2"/>
  <c r="K83" i="2"/>
  <c r="K87" i="2"/>
  <c r="K91" i="2"/>
  <c r="K95" i="2"/>
  <c r="K99" i="2"/>
  <c r="K103" i="2"/>
  <c r="K107" i="2"/>
  <c r="K111" i="2"/>
  <c r="K115" i="2"/>
  <c r="K119" i="2"/>
  <c r="K123" i="2"/>
  <c r="K127" i="2"/>
  <c r="K131" i="2"/>
  <c r="K135" i="2"/>
  <c r="K139" i="2"/>
  <c r="K143" i="2"/>
  <c r="K147" i="2"/>
  <c r="K151" i="2"/>
  <c r="K155" i="2"/>
  <c r="K159" i="2"/>
  <c r="K14" i="2"/>
  <c r="I17" i="2"/>
  <c r="I30" i="2"/>
  <c r="I34" i="2"/>
  <c r="I38" i="2"/>
  <c r="I42" i="2"/>
  <c r="I46" i="2"/>
  <c r="I50" i="2"/>
  <c r="I54" i="2"/>
  <c r="I58" i="2"/>
  <c r="I62" i="2"/>
  <c r="I66" i="2"/>
  <c r="I70" i="2"/>
  <c r="I74" i="2"/>
  <c r="I78" i="2"/>
  <c r="I82" i="2"/>
  <c r="I86" i="2"/>
  <c r="I90" i="2"/>
  <c r="I94" i="2"/>
  <c r="I98" i="2"/>
  <c r="I162" i="2"/>
  <c r="I169" i="2"/>
  <c r="K10" i="2"/>
  <c r="I13" i="2"/>
  <c r="K26" i="2"/>
  <c r="I29" i="2"/>
  <c r="I33" i="2"/>
  <c r="I37" i="2"/>
  <c r="I41" i="2"/>
  <c r="I45" i="2"/>
  <c r="I49" i="2"/>
  <c r="I53" i="2"/>
  <c r="I57" i="2"/>
  <c r="I61" i="2"/>
  <c r="I65" i="2"/>
  <c r="I69" i="2"/>
  <c r="I73" i="2"/>
  <c r="I165" i="2"/>
  <c r="K178" i="2"/>
  <c r="I181" i="2"/>
  <c r="K6" i="2"/>
  <c r="K22" i="2"/>
  <c r="I77" i="2"/>
  <c r="I85" i="2"/>
  <c r="I89" i="2"/>
  <c r="I93" i="2"/>
  <c r="I97" i="2"/>
  <c r="I101" i="2"/>
  <c r="I105" i="2"/>
  <c r="I109" i="2"/>
  <c r="I113" i="2"/>
  <c r="I117" i="2"/>
  <c r="I121" i="2"/>
  <c r="I125" i="2"/>
  <c r="I133" i="2"/>
  <c r="I137" i="2"/>
  <c r="I145" i="2"/>
  <c r="I149" i="2"/>
  <c r="I161" i="2"/>
  <c r="K174" i="2"/>
  <c r="I76" i="2"/>
  <c r="I80" i="2"/>
  <c r="I84" i="2"/>
  <c r="I88" i="2"/>
  <c r="I92" i="2"/>
  <c r="I96" i="2"/>
  <c r="I100" i="2"/>
  <c r="I104" i="2"/>
  <c r="I108" i="2"/>
  <c r="I112" i="2"/>
  <c r="I116" i="2"/>
  <c r="I120" i="2"/>
  <c r="I124" i="2"/>
  <c r="I128" i="2"/>
  <c r="I132" i="2"/>
  <c r="I136" i="2"/>
  <c r="I140" i="2"/>
  <c r="I144" i="2"/>
  <c r="I148" i="2"/>
  <c r="I152" i="2"/>
  <c r="I156" i="2"/>
  <c r="I160" i="2"/>
  <c r="I164" i="2"/>
  <c r="I168" i="2"/>
  <c r="I172" i="2"/>
  <c r="I176" i="2"/>
  <c r="I180" i="2"/>
  <c r="I4" i="2"/>
  <c r="I12" i="2"/>
  <c r="I20" i="2"/>
  <c r="I28" i="2"/>
  <c r="I32" i="2"/>
  <c r="I27" i="2"/>
  <c r="I31" i="2"/>
  <c r="I35" i="2"/>
  <c r="K36" i="2"/>
  <c r="I39" i="2"/>
  <c r="K40" i="2"/>
  <c r="I43" i="2"/>
  <c r="K44" i="2"/>
  <c r="I47" i="2"/>
  <c r="K48" i="2"/>
  <c r="I51" i="2"/>
  <c r="K52" i="2"/>
  <c r="I55" i="2"/>
  <c r="K56" i="2"/>
  <c r="I59" i="2"/>
  <c r="K60" i="2"/>
  <c r="I63" i="2"/>
  <c r="K64" i="2"/>
  <c r="I67" i="2"/>
  <c r="K68" i="2"/>
  <c r="I71" i="2"/>
  <c r="K72" i="2"/>
  <c r="I163" i="2"/>
  <c r="I167" i="2"/>
  <c r="I171" i="2"/>
  <c r="I175" i="2"/>
  <c r="I179" i="2"/>
  <c r="I8" i="2"/>
  <c r="I16" i="2"/>
  <c r="I24" i="2"/>
  <c r="I7" i="2"/>
  <c r="I11" i="2"/>
  <c r="I15" i="2"/>
  <c r="I19" i="2"/>
  <c r="I23" i="2"/>
  <c r="O5" i="2"/>
  <c r="O6" i="2"/>
  <c r="R6" i="2" s="1"/>
  <c r="O7" i="2"/>
  <c r="O8" i="2"/>
  <c r="T8" i="2" s="1"/>
  <c r="O9" i="2"/>
  <c r="O10" i="2"/>
  <c r="R10" i="2" s="1"/>
  <c r="O11" i="2"/>
  <c r="O12" i="2"/>
  <c r="T12" i="2" s="1"/>
  <c r="O13" i="2"/>
  <c r="O14" i="2"/>
  <c r="R14" i="2" s="1"/>
  <c r="O15" i="2"/>
  <c r="O16" i="2"/>
  <c r="T16" i="2" s="1"/>
  <c r="O17" i="2"/>
  <c r="O18" i="2"/>
  <c r="R18" i="2" s="1"/>
  <c r="O19" i="2"/>
  <c r="O20" i="2"/>
  <c r="T20" i="2" s="1"/>
  <c r="O21" i="2"/>
  <c r="O22" i="2"/>
  <c r="R22" i="2" s="1"/>
  <c r="O23" i="2"/>
  <c r="O24" i="2"/>
  <c r="T24" i="2" s="1"/>
  <c r="O25" i="2"/>
  <c r="O26" i="2"/>
  <c r="R26" i="2" s="1"/>
  <c r="O27" i="2"/>
  <c r="O28" i="2"/>
  <c r="T28" i="2" s="1"/>
  <c r="O29" i="2"/>
  <c r="O30" i="2"/>
  <c r="R30" i="2" s="1"/>
  <c r="O31" i="2"/>
  <c r="O32" i="2"/>
  <c r="T32" i="2" s="1"/>
  <c r="O33" i="2"/>
  <c r="O34" i="2"/>
  <c r="R34" i="2" s="1"/>
  <c r="O35" i="2"/>
  <c r="O36" i="2"/>
  <c r="T36" i="2" s="1"/>
  <c r="O37" i="2"/>
  <c r="O38" i="2"/>
  <c r="R38" i="2" s="1"/>
  <c r="O39" i="2"/>
  <c r="O40" i="2"/>
  <c r="T40" i="2" s="1"/>
  <c r="O41" i="2"/>
  <c r="O42" i="2"/>
  <c r="R42" i="2" s="1"/>
  <c r="O43" i="2"/>
  <c r="O44" i="2"/>
  <c r="T44" i="2" s="1"/>
  <c r="O45" i="2"/>
  <c r="O46" i="2"/>
  <c r="R46" i="2" s="1"/>
  <c r="O47" i="2"/>
  <c r="O48" i="2"/>
  <c r="T48" i="2" s="1"/>
  <c r="O49" i="2"/>
  <c r="O50" i="2"/>
  <c r="R50" i="2" s="1"/>
  <c r="O51" i="2"/>
  <c r="O52" i="2"/>
  <c r="T52" i="2" s="1"/>
  <c r="O53" i="2"/>
  <c r="O54" i="2"/>
  <c r="R54" i="2" s="1"/>
  <c r="O55" i="2"/>
  <c r="O56" i="2"/>
  <c r="T56" i="2" s="1"/>
  <c r="O57" i="2"/>
  <c r="O58" i="2"/>
  <c r="R58" i="2" s="1"/>
  <c r="O59" i="2"/>
  <c r="O60" i="2"/>
  <c r="T60" i="2" s="1"/>
  <c r="O61" i="2"/>
  <c r="O62" i="2"/>
  <c r="R62" i="2" s="1"/>
  <c r="O63" i="2"/>
  <c r="O64" i="2"/>
  <c r="T64" i="2" s="1"/>
  <c r="O65" i="2"/>
  <c r="O66" i="2"/>
  <c r="R66" i="2" s="1"/>
  <c r="O67" i="2"/>
  <c r="O68" i="2"/>
  <c r="T68" i="2" s="1"/>
  <c r="O69" i="2"/>
  <c r="O70" i="2"/>
  <c r="R70" i="2" s="1"/>
  <c r="O71" i="2"/>
  <c r="O72" i="2"/>
  <c r="T72" i="2" s="1"/>
  <c r="O73" i="2"/>
  <c r="O74" i="2"/>
  <c r="R74" i="2" s="1"/>
  <c r="O75" i="2"/>
  <c r="O76" i="2"/>
  <c r="T76" i="2" s="1"/>
  <c r="O77" i="2"/>
  <c r="O78" i="2"/>
  <c r="R78" i="2" s="1"/>
  <c r="O79" i="2"/>
  <c r="O80" i="2"/>
  <c r="T80" i="2" s="1"/>
  <c r="O81" i="2"/>
  <c r="O82" i="2"/>
  <c r="R82" i="2" s="1"/>
  <c r="O83" i="2"/>
  <c r="O84" i="2"/>
  <c r="T84" i="2" s="1"/>
  <c r="O85" i="2"/>
  <c r="O86" i="2"/>
  <c r="R86" i="2" s="1"/>
  <c r="O87" i="2"/>
  <c r="O88" i="2"/>
  <c r="T88" i="2" s="1"/>
  <c r="O89" i="2"/>
  <c r="O90" i="2"/>
  <c r="R90" i="2" s="1"/>
  <c r="O91" i="2"/>
  <c r="O92" i="2"/>
  <c r="T92" i="2" s="1"/>
  <c r="O93" i="2"/>
  <c r="O94" i="2"/>
  <c r="R94" i="2" s="1"/>
  <c r="O95" i="2"/>
  <c r="O96" i="2"/>
  <c r="T96" i="2" s="1"/>
  <c r="O97" i="2"/>
  <c r="O98" i="2"/>
  <c r="R98" i="2" s="1"/>
  <c r="O99" i="2"/>
  <c r="O100" i="2"/>
  <c r="T100" i="2" s="1"/>
  <c r="O101" i="2"/>
  <c r="O102" i="2"/>
  <c r="R102" i="2" s="1"/>
  <c r="O103" i="2"/>
  <c r="O104" i="2"/>
  <c r="T104" i="2" s="1"/>
  <c r="O105" i="2"/>
  <c r="O106" i="2"/>
  <c r="R106" i="2" s="1"/>
  <c r="O107" i="2"/>
  <c r="O108" i="2"/>
  <c r="T108" i="2" s="1"/>
  <c r="O109" i="2"/>
  <c r="O110" i="2"/>
  <c r="R110" i="2" s="1"/>
  <c r="O111" i="2"/>
  <c r="O112" i="2"/>
  <c r="T112" i="2" s="1"/>
  <c r="O113" i="2"/>
  <c r="O114" i="2"/>
  <c r="R114" i="2" s="1"/>
  <c r="O115" i="2"/>
  <c r="O116" i="2"/>
  <c r="T116" i="2" s="1"/>
  <c r="O117" i="2"/>
  <c r="O118" i="2"/>
  <c r="R118" i="2" s="1"/>
  <c r="O119" i="2"/>
  <c r="O120" i="2"/>
  <c r="T120" i="2" s="1"/>
  <c r="O121" i="2"/>
  <c r="O122" i="2"/>
  <c r="R122" i="2" s="1"/>
  <c r="O123" i="2"/>
  <c r="O124" i="2"/>
  <c r="T124" i="2" s="1"/>
  <c r="O125" i="2"/>
  <c r="O126" i="2"/>
  <c r="R126" i="2" s="1"/>
  <c r="O127" i="2"/>
  <c r="O128" i="2"/>
  <c r="T128" i="2" s="1"/>
  <c r="O129" i="2"/>
  <c r="O130" i="2"/>
  <c r="R130" i="2" s="1"/>
  <c r="O131" i="2"/>
  <c r="O132" i="2"/>
  <c r="T132" i="2" s="1"/>
  <c r="O133" i="2"/>
  <c r="O134" i="2"/>
  <c r="R134" i="2" s="1"/>
  <c r="O135" i="2"/>
  <c r="O136" i="2"/>
  <c r="T136" i="2" s="1"/>
  <c r="O137" i="2"/>
  <c r="O138" i="2"/>
  <c r="R138" i="2" s="1"/>
  <c r="O139" i="2"/>
  <c r="O140" i="2"/>
  <c r="T140" i="2" s="1"/>
  <c r="O141" i="2"/>
  <c r="O142" i="2"/>
  <c r="R142" i="2" s="1"/>
  <c r="O143" i="2"/>
  <c r="O144" i="2"/>
  <c r="T144" i="2" s="1"/>
  <c r="O145" i="2"/>
  <c r="O146" i="2"/>
  <c r="R146" i="2" s="1"/>
  <c r="O147" i="2"/>
  <c r="O148" i="2"/>
  <c r="T148" i="2" s="1"/>
  <c r="O149" i="2"/>
  <c r="O150" i="2"/>
  <c r="R150" i="2" s="1"/>
  <c r="O151" i="2"/>
  <c r="O152" i="2"/>
  <c r="T152" i="2" s="1"/>
  <c r="O153" i="2"/>
  <c r="O154" i="2"/>
  <c r="R154" i="2" s="1"/>
  <c r="O155" i="2"/>
  <c r="O156" i="2"/>
  <c r="T156" i="2" s="1"/>
  <c r="O157" i="2"/>
  <c r="O158" i="2"/>
  <c r="R158" i="2" s="1"/>
  <c r="O159" i="2"/>
  <c r="O160" i="2"/>
  <c r="T160" i="2" s="1"/>
  <c r="O161" i="2"/>
  <c r="O162" i="2"/>
  <c r="T162" i="2" s="1"/>
  <c r="O163" i="2"/>
  <c r="O164" i="2"/>
  <c r="T164" i="2" s="1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R170" i="2" s="1"/>
  <c r="O171" i="2"/>
  <c r="T171" i="2" s="1"/>
  <c r="O172" i="2"/>
  <c r="T172" i="2" s="1"/>
  <c r="O173" i="2"/>
  <c r="T173" i="2" s="1"/>
  <c r="O174" i="2"/>
  <c r="R174" i="2" s="1"/>
  <c r="O175" i="2"/>
  <c r="T175" i="2" s="1"/>
  <c r="O176" i="2"/>
  <c r="T176" i="2" s="1"/>
  <c r="O177" i="2"/>
  <c r="T177" i="2" s="1"/>
  <c r="O178" i="2"/>
  <c r="T178" i="2" s="1"/>
  <c r="O179" i="2"/>
  <c r="T179" i="2" s="1"/>
  <c r="O180" i="2"/>
  <c r="T180" i="2" s="1"/>
  <c r="O181" i="2"/>
  <c r="T181" i="2" s="1"/>
  <c r="O4" i="2"/>
  <c r="T4" i="2" s="1"/>
  <c r="R124" i="2" l="1"/>
  <c r="T90" i="2"/>
  <c r="R60" i="2"/>
  <c r="T58" i="2"/>
  <c r="T174" i="2"/>
  <c r="T26" i="2"/>
  <c r="T122" i="2"/>
  <c r="R167" i="2"/>
  <c r="R180" i="2"/>
  <c r="R172" i="2"/>
  <c r="R164" i="2"/>
  <c r="R108" i="2"/>
  <c r="R44" i="2"/>
  <c r="T158" i="2"/>
  <c r="T110" i="2"/>
  <c r="T78" i="2"/>
  <c r="T46" i="2"/>
  <c r="T14" i="2"/>
  <c r="R175" i="2"/>
  <c r="R179" i="2"/>
  <c r="R171" i="2"/>
  <c r="R156" i="2"/>
  <c r="R92" i="2"/>
  <c r="R28" i="2"/>
  <c r="T142" i="2"/>
  <c r="T106" i="2"/>
  <c r="T74" i="2"/>
  <c r="T42" i="2"/>
  <c r="T10" i="2"/>
  <c r="R4" i="2"/>
  <c r="R176" i="2"/>
  <c r="R168" i="2"/>
  <c r="R140" i="2"/>
  <c r="R76" i="2"/>
  <c r="R12" i="2"/>
  <c r="T126" i="2"/>
  <c r="T94" i="2"/>
  <c r="T62" i="2"/>
  <c r="T30" i="2"/>
  <c r="R157" i="2"/>
  <c r="T157" i="2"/>
  <c r="R149" i="2"/>
  <c r="T149" i="2"/>
  <c r="R141" i="2"/>
  <c r="T141" i="2"/>
  <c r="R129" i="2"/>
  <c r="T129" i="2"/>
  <c r="R121" i="2"/>
  <c r="T121" i="2"/>
  <c r="R109" i="2"/>
  <c r="T109" i="2"/>
  <c r="R101" i="2"/>
  <c r="T101" i="2"/>
  <c r="R93" i="2"/>
  <c r="T93" i="2"/>
  <c r="R85" i="2"/>
  <c r="T85" i="2"/>
  <c r="R77" i="2"/>
  <c r="T77" i="2"/>
  <c r="R69" i="2"/>
  <c r="T69" i="2"/>
  <c r="R61" i="2"/>
  <c r="T61" i="2"/>
  <c r="R53" i="2"/>
  <c r="T53" i="2"/>
  <c r="R45" i="2"/>
  <c r="T45" i="2"/>
  <c r="R37" i="2"/>
  <c r="T37" i="2"/>
  <c r="R29" i="2"/>
  <c r="T29" i="2"/>
  <c r="R21" i="2"/>
  <c r="T21" i="2"/>
  <c r="R13" i="2"/>
  <c r="T13" i="2"/>
  <c r="R5" i="2"/>
  <c r="T5" i="2"/>
  <c r="R162" i="2"/>
  <c r="R152" i="2"/>
  <c r="R136" i="2"/>
  <c r="R120" i="2"/>
  <c r="R104" i="2"/>
  <c r="R88" i="2"/>
  <c r="R72" i="2"/>
  <c r="R56" i="2"/>
  <c r="R40" i="2"/>
  <c r="R24" i="2"/>
  <c r="R8" i="2"/>
  <c r="T170" i="2"/>
  <c r="T154" i="2"/>
  <c r="T138" i="2"/>
  <c r="T163" i="2"/>
  <c r="R163" i="2"/>
  <c r="T159" i="2"/>
  <c r="R159" i="2"/>
  <c r="T155" i="2"/>
  <c r="R155" i="2"/>
  <c r="T151" i="2"/>
  <c r="R151" i="2"/>
  <c r="T147" i="2"/>
  <c r="R147" i="2"/>
  <c r="T143" i="2"/>
  <c r="R143" i="2"/>
  <c r="T139" i="2"/>
  <c r="R139" i="2"/>
  <c r="T135" i="2"/>
  <c r="R135" i="2"/>
  <c r="T131" i="2"/>
  <c r="R131" i="2"/>
  <c r="T127" i="2"/>
  <c r="R127" i="2"/>
  <c r="T123" i="2"/>
  <c r="R123" i="2"/>
  <c r="T119" i="2"/>
  <c r="R119" i="2"/>
  <c r="T115" i="2"/>
  <c r="R115" i="2"/>
  <c r="T111" i="2"/>
  <c r="R111" i="2"/>
  <c r="T107" i="2"/>
  <c r="R107" i="2"/>
  <c r="T103" i="2"/>
  <c r="R103" i="2"/>
  <c r="T99" i="2"/>
  <c r="R99" i="2"/>
  <c r="T95" i="2"/>
  <c r="R95" i="2"/>
  <c r="T91" i="2"/>
  <c r="R91" i="2"/>
  <c r="T87" i="2"/>
  <c r="R87" i="2"/>
  <c r="T83" i="2"/>
  <c r="R83" i="2"/>
  <c r="T79" i="2"/>
  <c r="R79" i="2"/>
  <c r="T75" i="2"/>
  <c r="R75" i="2"/>
  <c r="T71" i="2"/>
  <c r="R71" i="2"/>
  <c r="T67" i="2"/>
  <c r="R67" i="2"/>
  <c r="T63" i="2"/>
  <c r="R63" i="2"/>
  <c r="T59" i="2"/>
  <c r="R59" i="2"/>
  <c r="T55" i="2"/>
  <c r="R55" i="2"/>
  <c r="T51" i="2"/>
  <c r="R51" i="2"/>
  <c r="T47" i="2"/>
  <c r="R47" i="2"/>
  <c r="T43" i="2"/>
  <c r="R43" i="2"/>
  <c r="T39" i="2"/>
  <c r="R39" i="2"/>
  <c r="T35" i="2"/>
  <c r="R35" i="2"/>
  <c r="T31" i="2"/>
  <c r="R31" i="2"/>
  <c r="T27" i="2"/>
  <c r="R27" i="2"/>
  <c r="T23" i="2"/>
  <c r="R23" i="2"/>
  <c r="T19" i="2"/>
  <c r="R19" i="2"/>
  <c r="T15" i="2"/>
  <c r="R15" i="2"/>
  <c r="T11" i="2"/>
  <c r="R11" i="2"/>
  <c r="T7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T150" i="2"/>
  <c r="T134" i="2"/>
  <c r="T118" i="2"/>
  <c r="T102" i="2"/>
  <c r="T86" i="2"/>
  <c r="T70" i="2"/>
  <c r="T54" i="2"/>
  <c r="T38" i="2"/>
  <c r="T22" i="2"/>
  <c r="T6" i="2"/>
  <c r="R161" i="2"/>
  <c r="T161" i="2"/>
  <c r="R153" i="2"/>
  <c r="T153" i="2"/>
  <c r="R145" i="2"/>
  <c r="T145" i="2"/>
  <c r="R137" i="2"/>
  <c r="T137" i="2"/>
  <c r="R133" i="2"/>
  <c r="T133" i="2"/>
  <c r="R125" i="2"/>
  <c r="T125" i="2"/>
  <c r="R117" i="2"/>
  <c r="T117" i="2"/>
  <c r="R113" i="2"/>
  <c r="T113" i="2"/>
  <c r="R105" i="2"/>
  <c r="T105" i="2"/>
  <c r="R97" i="2"/>
  <c r="T97" i="2"/>
  <c r="R89" i="2"/>
  <c r="T89" i="2"/>
  <c r="R81" i="2"/>
  <c r="T81" i="2"/>
  <c r="R73" i="2"/>
  <c r="T73" i="2"/>
  <c r="R65" i="2"/>
  <c r="T65" i="2"/>
  <c r="R57" i="2"/>
  <c r="T57" i="2"/>
  <c r="R49" i="2"/>
  <c r="T49" i="2"/>
  <c r="R41" i="2"/>
  <c r="T41" i="2"/>
  <c r="R33" i="2"/>
  <c r="T33" i="2"/>
  <c r="R25" i="2"/>
  <c r="T25" i="2"/>
  <c r="R17" i="2"/>
  <c r="T17" i="2"/>
  <c r="R9" i="2"/>
  <c r="T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T146" i="2"/>
  <c r="T130" i="2"/>
  <c r="T114" i="2"/>
  <c r="T98" i="2"/>
  <c r="T82" i="2"/>
  <c r="T66" i="2"/>
  <c r="T50" i="2"/>
  <c r="T34" i="2"/>
  <c r="T18" i="2"/>
  <c r="J183" i="2"/>
  <c r="H183" i="2"/>
  <c r="G183" i="2"/>
  <c r="E183" i="2"/>
  <c r="D183" i="2"/>
  <c r="C183" i="2"/>
  <c r="R183" i="2" l="1"/>
  <c r="F183" i="2"/>
  <c r="K183" i="2" s="1"/>
  <c r="I183" i="2"/>
  <c r="F185" i="2"/>
  <c r="U4" i="2" l="1"/>
  <c r="V4" i="2"/>
  <c r="W4" i="2"/>
  <c r="X4" i="2"/>
  <c r="Y4" i="2"/>
  <c r="Z4" i="2"/>
  <c r="AA4" i="2"/>
  <c r="AB4" i="2"/>
  <c r="AC4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3" i="2" l="1"/>
  <c r="T183" i="2"/>
  <c r="AC183" i="2" s="1"/>
  <c r="U183" i="2"/>
  <c r="Y183" i="2"/>
  <c r="Z183" i="2"/>
  <c r="AA183" i="2"/>
  <c r="X183" i="2"/>
  <c r="W183" i="2"/>
  <c r="V183" i="2"/>
</calcChain>
</file>

<file path=xl/sharedStrings.xml><?xml version="1.0" encoding="utf-8"?>
<sst xmlns="http://schemas.openxmlformats.org/spreadsheetml/2006/main" count="404" uniqueCount="252">
  <si>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</si>
  <si>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</si>
  <si>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</si>
  <si>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</si>
  <si>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</si>
  <si>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</si>
  <si>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</si>
  <si>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</si>
  <si>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</si>
  <si>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</si>
  <si>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</si>
  <si>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</si>
  <si>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</si>
  <si>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</si>
  <si>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</si>
  <si>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</si>
  <si>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</si>
  <si>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</si>
  <si>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</si>
  <si>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</si>
  <si>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</si>
  <si>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</si>
  <si>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</si>
  <si>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</si>
  <si>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</si>
  <si>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</si>
  <si>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</si>
  <si>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</si>
  <si>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</si>
  <si>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</si>
  <si>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</si>
  <si>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</si>
  <si>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</si>
  <si>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</si>
  <si>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</si>
  <si>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</si>
  <si>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</si>
  <si>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</si>
  <si>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</si>
  <si>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</si>
  <si>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</si>
  <si>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</si>
  <si>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</si>
  <si>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</si>
  <si>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</si>
  <si>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</si>
  <si>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</si>
  <si>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</si>
  <si>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</si>
  <si>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</si>
  <si>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</si>
  <si>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</si>
  <si>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</si>
  <si>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</si>
  <si>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</si>
  <si>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</si>
  <si>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</si>
  <si>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</si>
  <si>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</si>
  <si>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</si>
  <si>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</si>
  <si>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</si>
  <si>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</si>
  <si>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</si>
  <si>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</si>
  <si>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</si>
  <si>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</si>
  <si>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</si>
  <si>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</si>
  <si>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</si>
  <si>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</si>
  <si>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</si>
  <si>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</si>
  <si>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</si>
  <si>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</si>
  <si>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</si>
  <si>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</si>
  <si>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</si>
  <si>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</si>
  <si>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</si>
  <si>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</si>
  <si>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</si>
  <si>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</si>
  <si>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</si>
  <si>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</si>
  <si>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</si>
  <si>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</si>
  <si>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</si>
  <si>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</si>
  <si>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</si>
  <si>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</si>
  <si>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</si>
  <si>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</si>
  <si>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</si>
  <si>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</si>
  <si>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</si>
  <si>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</si>
  <si>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</si>
  <si>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</si>
  <si>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</si>
  <si>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</si>
  <si>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</si>
  <si>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</si>
  <si>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</si>
  <si>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</si>
  <si>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</si>
  <si>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</si>
  <si>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</si>
  <si>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</si>
  <si>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</si>
  <si>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</si>
  <si>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</si>
  <si>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</si>
  <si>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</si>
  <si>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</si>
  <si>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</si>
  <si>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</si>
  <si>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</si>
  <si>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</si>
  <si>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</si>
  <si>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</si>
  <si>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</si>
  <si>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</si>
  <si>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</si>
  <si>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</si>
  <si>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</si>
  <si>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</si>
  <si>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</si>
  <si>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</si>
  <si>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</si>
  <si>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</si>
  <si>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</si>
  <si>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</si>
  <si>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</si>
  <si>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</si>
  <si>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</si>
  <si>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</si>
  <si>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</si>
  <si>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</si>
  <si>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</si>
  <si>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</si>
  <si>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</si>
  <si>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</si>
  <si>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</si>
  <si>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</si>
  <si>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</si>
  <si>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</si>
  <si>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</si>
  <si>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</si>
  <si>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</si>
  <si>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</si>
  <si>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</si>
  <si>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</si>
  <si>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</si>
  <si>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</si>
  <si>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</si>
  <si>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</si>
  <si>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</si>
  <si>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</si>
  <si>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</si>
  <si>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</si>
  <si>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</si>
  <si>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</si>
  <si>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</si>
  <si>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</si>
  <si>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</si>
  <si>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</si>
  <si>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</si>
  <si>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</si>
  <si>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</si>
  <si>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</si>
  <si>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</si>
  <si>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</si>
  <si>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</si>
  <si>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</si>
  <si>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</si>
  <si>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</si>
  <si>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</si>
  <si>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</si>
  <si>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</si>
  <si>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</si>
  <si>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</si>
  <si>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</si>
  <si>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</si>
  <si>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</si>
  <si>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</si>
  <si>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</si>
  <si>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</si>
  <si>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</si>
  <si>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</si>
  <si>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</si>
  <si>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</si>
  <si>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</si>
  <si>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</si>
  <si>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</si>
  <si>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</si>
  <si>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</si>
  <si>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</si>
  <si>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</si>
  <si>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</si>
  <si>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</si>
  <si>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</si>
  <si>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</si>
  <si>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</si>
  <si>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</si>
  <si>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</si>
  <si>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</si>
  <si>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</si>
  <si>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</si>
  <si>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</si>
  <si>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</si>
  <si>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</si>
  <si>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</si>
  <si>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</si>
  <si>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</si>
  <si>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</si>
  <si>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</si>
  <si>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</si>
  <si>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</si>
  <si>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</si>
  <si>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</si>
  <si>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</si>
  <si>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</si>
  <si>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</si>
  <si>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</si>
  <si>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</si>
  <si>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</si>
  <si>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</si>
  <si>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</si>
  <si>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</si>
  <si>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</si>
  <si>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</si>
  <si>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</si>
  <si>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</si>
  <si>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</si>
  <si>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</si>
  <si>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</si>
  <si>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2018-19 ESTIMATED FUNDED PUPIL COUNTS</t>
  </si>
  <si>
    <t xml:space="preserve">2018-19 ESTIMATED FULLY FUNDED TOTAL PROGRAM </t>
  </si>
  <si>
    <t>2018-19 ESTIMATED BUDGET STABILIZATION FACTOR</t>
  </si>
  <si>
    <t>2018-19 TOTAL PROGRAM AFTER BUDGET STABILIZATION FACTOR</t>
  </si>
  <si>
    <t>2018-19 ESTIMATED PER PUPIL FUNDING AFTER BUDGET STABILIZATION FACTOR</t>
  </si>
  <si>
    <t>CHANGE IN BUDGET STABILIZATION FACTOR</t>
  </si>
  <si>
    <t>CHANGE IN TOTAL PROGRAM AFTER BUDGET STABILIZATION FACTOR</t>
  </si>
  <si>
    <t>22-54-104(5)(g)(I)(H)</t>
  </si>
  <si>
    <t>2019-20 ESTIMATED FUNDED PUPIL COUNTS</t>
  </si>
  <si>
    <t xml:space="preserve">2019-20 ESTIMATED FULLY FUNDED TOTAL PROGRAM </t>
  </si>
  <si>
    <t>2019-20 ESTIMATED BUDGET STABILIZATION FACTOR</t>
  </si>
  <si>
    <t>2019-20 TOTAL PROGRAM AFTER BUDGET STABILIZATION FACTOR</t>
  </si>
  <si>
    <t>2019-20 Governor's Budget Request - November 2018</t>
  </si>
  <si>
    <t>2018-19 School Finance Act as Appropriated per HB18-1379</t>
  </si>
  <si>
    <t>Estimated Change - 2018-19 and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</si>
</sst>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8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38" fontId="0" fillId="0" borderId="0" xfId="1" applyNumberFormat="1" applyFont="1"/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tabSelected="1" zoomScaleNormal="100" workbookViewId="0"/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4" t="s">
        <v>250</v>
      </c>
      <c r="D1" s="34"/>
      <c r="E1" s="34"/>
      <c r="F1" s="34"/>
      <c r="G1" s="34"/>
      <c r="H1" s="34"/>
      <c r="I1" s="34"/>
      <c r="J1" s="34"/>
      <c r="K1" s="34"/>
      <c r="L1" s="35" t="s">
        <v>249</v>
      </c>
      <c r="M1" s="35"/>
      <c r="N1" s="35"/>
      <c r="O1" s="35"/>
      <c r="P1" s="35"/>
      <c r="Q1" s="35"/>
      <c r="R1" s="35"/>
      <c r="S1" s="35"/>
      <c r="T1" s="35"/>
      <c r="U1" s="36" t="s">
        <v>251</v>
      </c>
      <c r="V1" s="36"/>
      <c r="W1" s="36"/>
      <c r="X1" s="36"/>
      <c r="Y1" s="36"/>
      <c r="Z1" s="36"/>
      <c r="AA1" s="36"/>
      <c r="AB1" s="36"/>
      <c r="AC1" s="36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7" t="s">
        <v>237</v>
      </c>
      <c r="D2" s="28" t="s">
        <v>238</v>
      </c>
      <c r="E2" s="28" t="s">
        <v>239</v>
      </c>
      <c r="F2" s="28" t="s">
        <v>240</v>
      </c>
      <c r="G2" s="28" t="s">
        <v>2</v>
      </c>
      <c r="H2" s="28" t="s">
        <v>3</v>
      </c>
      <c r="I2" s="28" t="s">
        <v>4</v>
      </c>
      <c r="J2" s="28" t="s">
        <v>5</v>
      </c>
      <c r="K2" s="29" t="s">
        <v>241</v>
      </c>
      <c r="L2" s="22" t="s">
        <v>245</v>
      </c>
      <c r="M2" s="23" t="s">
        <v>246</v>
      </c>
      <c r="N2" s="23" t="s">
        <v>247</v>
      </c>
      <c r="O2" s="23" t="s">
        <v>248</v>
      </c>
      <c r="P2" s="23" t="s">
        <v>2</v>
      </c>
      <c r="Q2" s="23" t="s">
        <v>3</v>
      </c>
      <c r="R2" s="23" t="s">
        <v>4</v>
      </c>
      <c r="S2" s="23" t="s">
        <v>5</v>
      </c>
      <c r="T2" s="24" t="s">
        <v>241</v>
      </c>
      <c r="U2" s="2" t="s">
        <v>6</v>
      </c>
      <c r="V2" s="9" t="s">
        <v>7</v>
      </c>
      <c r="W2" s="9" t="s">
        <v>242</v>
      </c>
      <c r="X2" s="9" t="s">
        <v>243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30"/>
      <c r="D3" s="31" t="s">
        <v>236</v>
      </c>
      <c r="E3" s="28"/>
      <c r="F3" s="28" t="s">
        <v>13</v>
      </c>
      <c r="G3" s="28"/>
      <c r="H3" s="28"/>
      <c r="I3" s="28"/>
      <c r="J3" s="28"/>
      <c r="K3" s="29"/>
      <c r="L3" s="25"/>
      <c r="M3" s="26" t="s">
        <v>236</v>
      </c>
      <c r="N3" s="23"/>
      <c r="O3" s="23" t="s">
        <v>13</v>
      </c>
      <c r="P3" s="23"/>
      <c r="Q3" s="23"/>
      <c r="R3" s="23"/>
      <c r="S3" s="23"/>
      <c r="T3" s="24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8649.7000000000007</v>
      </c>
      <c r="D4" s="7">
        <v>76646453.140000001</v>
      </c>
      <c r="E4" s="37">
        <v>-6640834.6990325833</v>
      </c>
      <c r="F4" s="7">
        <f>D4+E4</f>
        <v>70005618.440967411</v>
      </c>
      <c r="G4" s="7">
        <v>18299498.170000002</v>
      </c>
      <c r="H4" s="7">
        <v>1123097.1000000001</v>
      </c>
      <c r="I4" s="7">
        <f>F4-G4-H4</f>
        <v>50583023.170967408</v>
      </c>
      <c r="J4" s="7">
        <v>0</v>
      </c>
      <c r="K4" s="14">
        <f>F4/C4</f>
        <v>8093.4157763815401</v>
      </c>
      <c r="L4" s="1">
        <v>8866.1999999999989</v>
      </c>
      <c r="M4" s="7">
        <v>80937307.120000005</v>
      </c>
      <c r="N4" s="37">
        <v>-5993391.479020956</v>
      </c>
      <c r="O4" s="7">
        <f>M4+N4</f>
        <v>74943915.640979052</v>
      </c>
      <c r="P4" s="7">
        <v>19758034.379999999</v>
      </c>
      <c r="Q4" s="7">
        <v>1156790.01</v>
      </c>
      <c r="R4" s="7">
        <f>O4-P4-Q4</f>
        <v>54029091.250979058</v>
      </c>
      <c r="S4" s="7">
        <v>0</v>
      </c>
      <c r="T4" s="14">
        <f>O4/L4</f>
        <v>8452.7661953237075</v>
      </c>
      <c r="U4" s="1">
        <f t="shared" ref="U4:AC32" si="0">L4-C4</f>
        <v>216.49999999999818</v>
      </c>
      <c r="V4" s="7">
        <f t="shared" si="0"/>
        <v>4290853.9800000042</v>
      </c>
      <c r="W4" s="7">
        <f t="shared" si="0"/>
        <v>647443.2200116273</v>
      </c>
      <c r="X4" s="7">
        <f t="shared" si="0"/>
        <v>4938297.2000116408</v>
      </c>
      <c r="Y4" s="7">
        <f t="shared" si="0"/>
        <v>1458536.2099999972</v>
      </c>
      <c r="Z4" s="7">
        <f t="shared" si="0"/>
        <v>33692.909999999916</v>
      </c>
      <c r="AA4" s="7">
        <f t="shared" si="0"/>
        <v>3446068.0800116509</v>
      </c>
      <c r="AB4" s="7">
        <f t="shared" si="0"/>
        <v>0</v>
      </c>
      <c r="AC4" s="14">
        <f t="shared" si="0"/>
        <v>359.35041894216738</v>
      </c>
    </row>
    <row r="5" spans="1:34" x14ac:dyDescent="0.25">
      <c r="A5" s="7" t="s">
        <v>23</v>
      </c>
      <c r="B5" s="7" t="s">
        <v>25</v>
      </c>
      <c r="C5" s="1">
        <v>41894.700000000004</v>
      </c>
      <c r="D5" s="7">
        <v>365457362.19999999</v>
      </c>
      <c r="E5" s="37">
        <v>-31664112.721324533</v>
      </c>
      <c r="F5" s="7">
        <f t="shared" ref="F5:F68" si="1">D5+E5</f>
        <v>333793249.47867548</v>
      </c>
      <c r="G5" s="7">
        <v>69418416.549999997</v>
      </c>
      <c r="H5" s="7">
        <v>5172520.76</v>
      </c>
      <c r="I5" s="7">
        <f t="shared" ref="I5:I68" si="2">F5-G5-H5</f>
        <v>259202312.16867548</v>
      </c>
      <c r="J5" s="7">
        <v>0</v>
      </c>
      <c r="K5" s="14">
        <f t="shared" ref="K5:K68" si="3">F5/C5</f>
        <v>7967.4338157016391</v>
      </c>
      <c r="L5" s="1">
        <v>41890.699999999997</v>
      </c>
      <c r="M5" s="7">
        <v>376308672.59000003</v>
      </c>
      <c r="N5" s="37">
        <v>-27865582.288754962</v>
      </c>
      <c r="O5" s="7">
        <f t="shared" ref="O5:O68" si="4">M5+N5</f>
        <v>348443090.30124509</v>
      </c>
      <c r="P5" s="7">
        <v>74590641.209999993</v>
      </c>
      <c r="Q5" s="7">
        <v>5327696.38</v>
      </c>
      <c r="R5" s="7">
        <f t="shared" ref="R5:R68" si="5">O5-P5-Q5</f>
        <v>268524752.71124512</v>
      </c>
      <c r="S5" s="7">
        <v>0</v>
      </c>
      <c r="T5" s="14">
        <f t="shared" ref="T5:T68" si="6">O5/L5</f>
        <v>8317.9104264489524</v>
      </c>
      <c r="U5" s="1">
        <f t="shared" si="0"/>
        <v>-4.000000000007276</v>
      </c>
      <c r="V5" s="7">
        <f t="shared" si="0"/>
        <v>10851310.390000045</v>
      </c>
      <c r="W5" s="7">
        <f t="shared" si="0"/>
        <v>3798530.4325695708</v>
      </c>
      <c r="X5" s="7">
        <f t="shared" si="0"/>
        <v>14649840.822569609</v>
      </c>
      <c r="Y5" s="7">
        <f t="shared" si="0"/>
        <v>5172224.6599999964</v>
      </c>
      <c r="Z5" s="7">
        <f t="shared" si="0"/>
        <v>155175.62000000011</v>
      </c>
      <c r="AA5" s="7">
        <f t="shared" si="0"/>
        <v>9322440.5425696373</v>
      </c>
      <c r="AB5" s="7">
        <f t="shared" si="0"/>
        <v>0</v>
      </c>
      <c r="AC5" s="14">
        <f t="shared" si="0"/>
        <v>350.47661074731332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8008.6999999999989</v>
      </c>
      <c r="D6" s="7">
        <v>74522365.609999999</v>
      </c>
      <c r="E6" s="37">
        <v>-6456798.6008814871</v>
      </c>
      <c r="F6" s="7">
        <f t="shared" si="1"/>
        <v>68065567.009118512</v>
      </c>
      <c r="G6" s="7">
        <v>18694032.739999998</v>
      </c>
      <c r="H6" s="7">
        <v>1521058.01</v>
      </c>
      <c r="I6" s="7">
        <f t="shared" si="2"/>
        <v>47850476.25911852</v>
      </c>
      <c r="J6" s="7">
        <v>0</v>
      </c>
      <c r="K6" s="14">
        <f t="shared" si="3"/>
        <v>8498.9532644647097</v>
      </c>
      <c r="L6" s="1">
        <v>7960.2999999999993</v>
      </c>
      <c r="M6" s="7">
        <v>76367022.11999999</v>
      </c>
      <c r="N6" s="37">
        <v>-5654962.7846354861</v>
      </c>
      <c r="O6" s="7">
        <f t="shared" si="4"/>
        <v>70712059.335364506</v>
      </c>
      <c r="P6" s="7">
        <v>20173397.780000001</v>
      </c>
      <c r="Q6" s="7">
        <v>1566689.75</v>
      </c>
      <c r="R6" s="7">
        <f t="shared" si="5"/>
        <v>48971971.805364504</v>
      </c>
      <c r="S6" s="7">
        <v>0</v>
      </c>
      <c r="T6" s="14">
        <f t="shared" si="6"/>
        <v>8883.0897498039667</v>
      </c>
      <c r="U6" s="1">
        <f t="shared" si="0"/>
        <v>-48.399999999999636</v>
      </c>
      <c r="V6" s="7">
        <f t="shared" si="0"/>
        <v>1844656.5099999905</v>
      </c>
      <c r="W6" s="7">
        <f t="shared" si="0"/>
        <v>801835.81624600105</v>
      </c>
      <c r="X6" s="7">
        <f t="shared" si="0"/>
        <v>2646492.3262459934</v>
      </c>
      <c r="Y6" s="7">
        <f t="shared" si="0"/>
        <v>1479365.0400000028</v>
      </c>
      <c r="Z6" s="7">
        <f t="shared" si="0"/>
        <v>45631.739999999991</v>
      </c>
      <c r="AA6" s="7">
        <f t="shared" si="0"/>
        <v>1121495.5462459847</v>
      </c>
      <c r="AB6" s="7">
        <f t="shared" si="0"/>
        <v>0</v>
      </c>
      <c r="AC6" s="14">
        <f t="shared" si="0"/>
        <v>384.13648533925698</v>
      </c>
    </row>
    <row r="7" spans="1:34" x14ac:dyDescent="0.25">
      <c r="A7" s="7" t="s">
        <v>23</v>
      </c>
      <c r="B7" s="7" t="s">
        <v>27</v>
      </c>
      <c r="C7" s="1">
        <v>18317.5</v>
      </c>
      <c r="D7" s="7">
        <v>157540665.06</v>
      </c>
      <c r="E7" s="37">
        <v>-13649705.526857967</v>
      </c>
      <c r="F7" s="7">
        <f t="shared" si="1"/>
        <v>143890959.53314203</v>
      </c>
      <c r="G7" s="7">
        <v>32016265.109999999</v>
      </c>
      <c r="H7" s="7">
        <v>2649715.12</v>
      </c>
      <c r="I7" s="7">
        <f t="shared" si="2"/>
        <v>109224979.30314203</v>
      </c>
      <c r="J7" s="7">
        <v>0</v>
      </c>
      <c r="K7" s="14">
        <f t="shared" si="3"/>
        <v>7855.3819862504179</v>
      </c>
      <c r="L7" s="1">
        <v>18841.800000000003</v>
      </c>
      <c r="M7" s="7">
        <v>166931437.41</v>
      </c>
      <c r="N7" s="37">
        <v>-12361239.707054563</v>
      </c>
      <c r="O7" s="7">
        <f t="shared" si="4"/>
        <v>154570197.70294544</v>
      </c>
      <c r="P7" s="7">
        <v>32000538.609999999</v>
      </c>
      <c r="Q7" s="7">
        <v>2729206.57</v>
      </c>
      <c r="R7" s="7">
        <f t="shared" si="5"/>
        <v>119840452.52294545</v>
      </c>
      <c r="S7" s="7">
        <v>0</v>
      </c>
      <c r="T7" s="14">
        <f t="shared" si="6"/>
        <v>8203.5791539526708</v>
      </c>
      <c r="U7" s="1">
        <f t="shared" si="0"/>
        <v>524.30000000000291</v>
      </c>
      <c r="V7" s="7">
        <f t="shared" si="0"/>
        <v>9390772.349999994</v>
      </c>
      <c r="W7" s="7">
        <f t="shared" si="0"/>
        <v>1288465.8198034037</v>
      </c>
      <c r="X7" s="7">
        <f t="shared" si="0"/>
        <v>10679238.169803411</v>
      </c>
      <c r="Y7" s="7">
        <f t="shared" si="0"/>
        <v>-15726.5</v>
      </c>
      <c r="Z7" s="7">
        <f t="shared" si="0"/>
        <v>79491.449999999721</v>
      </c>
      <c r="AA7" s="7">
        <f t="shared" si="0"/>
        <v>10615473.219803423</v>
      </c>
      <c r="AB7" s="7">
        <f t="shared" si="0"/>
        <v>0</v>
      </c>
      <c r="AC7" s="14">
        <f t="shared" si="0"/>
        <v>348.19716770225295</v>
      </c>
    </row>
    <row r="8" spans="1:34" x14ac:dyDescent="0.25">
      <c r="A8" s="7" t="s">
        <v>23</v>
      </c>
      <c r="B8" s="7" t="s">
        <v>28</v>
      </c>
      <c r="C8" s="1">
        <v>1049.3</v>
      </c>
      <c r="D8" s="7">
        <v>9707647.4800000004</v>
      </c>
      <c r="E8" s="37">
        <v>-841094.13534644642</v>
      </c>
      <c r="F8" s="7">
        <f t="shared" si="1"/>
        <v>8866553.3446535543</v>
      </c>
      <c r="G8" s="7">
        <v>4183987.35</v>
      </c>
      <c r="H8" s="7">
        <v>315981.02</v>
      </c>
      <c r="I8" s="7">
        <f t="shared" si="2"/>
        <v>4366584.9746535551</v>
      </c>
      <c r="J8" s="7">
        <v>0</v>
      </c>
      <c r="K8" s="14">
        <f t="shared" si="3"/>
        <v>8449.9698319389645</v>
      </c>
      <c r="L8" s="1">
        <v>1050.2</v>
      </c>
      <c r="M8" s="7">
        <v>10006472.119999999</v>
      </c>
      <c r="N8" s="37">
        <v>-740977.26837083278</v>
      </c>
      <c r="O8" s="7">
        <f t="shared" si="4"/>
        <v>9265494.8516291659</v>
      </c>
      <c r="P8" s="7">
        <v>4492700.4400000004</v>
      </c>
      <c r="Q8" s="7">
        <v>325460.45</v>
      </c>
      <c r="R8" s="7">
        <f t="shared" si="5"/>
        <v>4447333.9616291653</v>
      </c>
      <c r="S8" s="7">
        <v>0</v>
      </c>
      <c r="T8" s="14">
        <f t="shared" si="6"/>
        <v>8822.600315777152</v>
      </c>
      <c r="U8" s="1">
        <f t="shared" si="0"/>
        <v>0.90000000000009095</v>
      </c>
      <c r="V8" s="7">
        <f t="shared" si="0"/>
        <v>298824.63999999873</v>
      </c>
      <c r="W8" s="7">
        <f t="shared" si="0"/>
        <v>100116.86697561364</v>
      </c>
      <c r="X8" s="7">
        <f t="shared" si="0"/>
        <v>398941.50697561167</v>
      </c>
      <c r="Y8" s="7">
        <f t="shared" si="0"/>
        <v>308713.09000000032</v>
      </c>
      <c r="Z8" s="7">
        <f t="shared" si="0"/>
        <v>9479.429999999993</v>
      </c>
      <c r="AA8" s="7">
        <f t="shared" si="0"/>
        <v>80748.986975610256</v>
      </c>
      <c r="AB8" s="7">
        <f t="shared" si="0"/>
        <v>0</v>
      </c>
      <c r="AC8" s="14">
        <f t="shared" si="0"/>
        <v>372.6304838381875</v>
      </c>
    </row>
    <row r="9" spans="1:34" x14ac:dyDescent="0.25">
      <c r="A9" s="7" t="s">
        <v>23</v>
      </c>
      <c r="B9" s="7" t="s">
        <v>29</v>
      </c>
      <c r="C9" s="1">
        <v>949.6</v>
      </c>
      <c r="D9" s="7">
        <v>8759260.1499999985</v>
      </c>
      <c r="E9" s="37">
        <v>-758923.555610904</v>
      </c>
      <c r="F9" s="7">
        <f t="shared" si="1"/>
        <v>8000336.594389094</v>
      </c>
      <c r="G9" s="7">
        <v>2750523.4</v>
      </c>
      <c r="H9" s="7">
        <v>228801.71</v>
      </c>
      <c r="I9" s="7">
        <f t="shared" si="2"/>
        <v>5021011.4843890937</v>
      </c>
      <c r="J9" s="7">
        <v>0</v>
      </c>
      <c r="K9" s="14">
        <f t="shared" si="3"/>
        <v>8424.9542906372099</v>
      </c>
      <c r="L9" s="1">
        <v>957.5</v>
      </c>
      <c r="M9" s="7">
        <v>9085548.8499999996</v>
      </c>
      <c r="N9" s="37">
        <v>-672783.08356719441</v>
      </c>
      <c r="O9" s="7">
        <f t="shared" si="4"/>
        <v>8412765.766432805</v>
      </c>
      <c r="P9" s="7">
        <v>2931573.76</v>
      </c>
      <c r="Q9" s="7">
        <v>235665.76</v>
      </c>
      <c r="R9" s="7">
        <f t="shared" si="5"/>
        <v>5245526.2464328054</v>
      </c>
      <c r="S9" s="7">
        <v>0</v>
      </c>
      <c r="T9" s="14">
        <f t="shared" si="6"/>
        <v>8786.1783461439209</v>
      </c>
      <c r="U9" s="1">
        <f t="shared" si="0"/>
        <v>7.8999999999999773</v>
      </c>
      <c r="V9" s="7">
        <f t="shared" si="0"/>
        <v>326288.70000000112</v>
      </c>
      <c r="W9" s="7">
        <f t="shared" si="0"/>
        <v>86140.472043709597</v>
      </c>
      <c r="X9" s="7">
        <f t="shared" si="0"/>
        <v>412429.17204371095</v>
      </c>
      <c r="Y9" s="7">
        <f t="shared" si="0"/>
        <v>181050.35999999987</v>
      </c>
      <c r="Z9" s="7">
        <f t="shared" si="0"/>
        <v>6864.0500000000175</v>
      </c>
      <c r="AA9" s="7">
        <f t="shared" si="0"/>
        <v>224514.76204371173</v>
      </c>
      <c r="AB9" s="7">
        <f t="shared" si="0"/>
        <v>0</v>
      </c>
      <c r="AC9" s="14">
        <f t="shared" si="0"/>
        <v>361.22405550671101</v>
      </c>
    </row>
    <row r="10" spans="1:34" x14ac:dyDescent="0.25">
      <c r="A10" s="7" t="s">
        <v>23</v>
      </c>
      <c r="B10" s="7" t="s">
        <v>30</v>
      </c>
      <c r="C10" s="1">
        <v>10345.799999999999</v>
      </c>
      <c r="D10" s="7">
        <v>96901872.039999992</v>
      </c>
      <c r="E10" s="37">
        <v>-8395813.346627187</v>
      </c>
      <c r="F10" s="7">
        <f t="shared" si="1"/>
        <v>88506058.693372801</v>
      </c>
      <c r="G10" s="7">
        <v>19183304.050000001</v>
      </c>
      <c r="H10" s="7">
        <v>1456664.6</v>
      </c>
      <c r="I10" s="7">
        <f t="shared" si="2"/>
        <v>67866090.04337281</v>
      </c>
      <c r="J10" s="7">
        <v>0</v>
      </c>
      <c r="K10" s="14">
        <f t="shared" si="3"/>
        <v>8554.7815242294273</v>
      </c>
      <c r="L10" s="1">
        <v>10253.5</v>
      </c>
      <c r="M10" s="7">
        <v>98921163.36999999</v>
      </c>
      <c r="N10" s="37">
        <v>-7325092.4540593708</v>
      </c>
      <c r="O10" s="7">
        <f t="shared" si="4"/>
        <v>91596070.915940613</v>
      </c>
      <c r="P10" s="7">
        <v>19941970.289999999</v>
      </c>
      <c r="Q10" s="7">
        <v>1500364.54</v>
      </c>
      <c r="R10" s="7">
        <f t="shared" si="5"/>
        <v>70153736.085940614</v>
      </c>
      <c r="S10" s="7">
        <v>0</v>
      </c>
      <c r="T10" s="14">
        <f t="shared" si="6"/>
        <v>8933.151696097977</v>
      </c>
      <c r="U10" s="1">
        <f t="shared" si="0"/>
        <v>-92.299999999999272</v>
      </c>
      <c r="V10" s="7">
        <f t="shared" si="0"/>
        <v>2019291.3299999982</v>
      </c>
      <c r="W10" s="7">
        <f t="shared" si="0"/>
        <v>1070720.8925678162</v>
      </c>
      <c r="X10" s="7">
        <f t="shared" si="0"/>
        <v>3090012.2225678116</v>
      </c>
      <c r="Y10" s="7">
        <f t="shared" si="0"/>
        <v>758666.23999999836</v>
      </c>
      <c r="Z10" s="7">
        <f t="shared" si="0"/>
        <v>43699.939999999944</v>
      </c>
      <c r="AA10" s="7">
        <f t="shared" si="0"/>
        <v>2287646.0425678045</v>
      </c>
      <c r="AB10" s="7">
        <f t="shared" si="0"/>
        <v>0</v>
      </c>
      <c r="AC10" s="14">
        <f t="shared" si="0"/>
        <v>378.37017186854973</v>
      </c>
    </row>
    <row r="11" spans="1:34" x14ac:dyDescent="0.25">
      <c r="A11" s="7" t="s">
        <v>31</v>
      </c>
      <c r="B11" s="7" t="s">
        <v>31</v>
      </c>
      <c r="C11" s="1">
        <v>2387.6</v>
      </c>
      <c r="D11" s="7">
        <v>20207595.859999999</v>
      </c>
      <c r="E11" s="37">
        <v>-1750835.143356187</v>
      </c>
      <c r="F11" s="7">
        <f t="shared" si="1"/>
        <v>18456760.716643814</v>
      </c>
      <c r="G11" s="7">
        <v>3633818.58</v>
      </c>
      <c r="H11" s="7">
        <v>208941.95</v>
      </c>
      <c r="I11" s="7">
        <f t="shared" si="2"/>
        <v>14614000.186643815</v>
      </c>
      <c r="J11" s="7">
        <v>0</v>
      </c>
      <c r="K11" s="14">
        <f t="shared" si="3"/>
        <v>7730.256624494813</v>
      </c>
      <c r="L11" s="1">
        <v>2438.8000000000002</v>
      </c>
      <c r="M11" s="7">
        <v>21256214.98</v>
      </c>
      <c r="N11" s="37">
        <v>-1574018.4875250096</v>
      </c>
      <c r="O11" s="7">
        <f t="shared" si="4"/>
        <v>19682196.492474992</v>
      </c>
      <c r="P11" s="7">
        <v>3568410.08</v>
      </c>
      <c r="Q11" s="7">
        <v>215210.21</v>
      </c>
      <c r="R11" s="7">
        <f t="shared" si="5"/>
        <v>15898576.202474991</v>
      </c>
      <c r="S11" s="7">
        <v>0</v>
      </c>
      <c r="T11" s="14">
        <f t="shared" si="6"/>
        <v>8070.4430426746721</v>
      </c>
      <c r="U11" s="1">
        <f t="shared" si="0"/>
        <v>51.200000000000273</v>
      </c>
      <c r="V11" s="7">
        <f t="shared" si="0"/>
        <v>1048619.120000001</v>
      </c>
      <c r="W11" s="7">
        <f t="shared" si="0"/>
        <v>176816.65583117749</v>
      </c>
      <c r="X11" s="7">
        <f t="shared" si="0"/>
        <v>1225435.7758311778</v>
      </c>
      <c r="Y11" s="7">
        <f t="shared" si="0"/>
        <v>-65408.5</v>
      </c>
      <c r="Z11" s="7">
        <f t="shared" si="0"/>
        <v>6268.2599999999802</v>
      </c>
      <c r="AA11" s="7">
        <f t="shared" si="0"/>
        <v>1284576.0158311762</v>
      </c>
      <c r="AB11" s="7">
        <f t="shared" si="0"/>
        <v>0</v>
      </c>
      <c r="AC11" s="14">
        <f t="shared" si="0"/>
        <v>340.18641817985917</v>
      </c>
    </row>
    <row r="12" spans="1:34" x14ac:dyDescent="0.25">
      <c r="A12" s="7" t="s">
        <v>31</v>
      </c>
      <c r="B12" s="7" t="s">
        <v>32</v>
      </c>
      <c r="C12" s="1">
        <v>295.2</v>
      </c>
      <c r="D12" s="7">
        <v>3477368.46</v>
      </c>
      <c r="E12" s="37">
        <v>-301287.6419514055</v>
      </c>
      <c r="F12" s="7">
        <f t="shared" si="1"/>
        <v>3176080.8180485945</v>
      </c>
      <c r="G12" s="7">
        <v>1198413.1599999999</v>
      </c>
      <c r="H12" s="7">
        <v>88051.81</v>
      </c>
      <c r="I12" s="7">
        <f t="shared" si="2"/>
        <v>1889615.8480485945</v>
      </c>
      <c r="J12" s="7">
        <v>0</v>
      </c>
      <c r="K12" s="14">
        <f t="shared" si="3"/>
        <v>10759.081361953235</v>
      </c>
      <c r="L12" s="1">
        <v>298.3</v>
      </c>
      <c r="M12" s="7">
        <v>3606378.63</v>
      </c>
      <c r="N12" s="37">
        <v>-267051.6195840204</v>
      </c>
      <c r="O12" s="7">
        <f t="shared" si="4"/>
        <v>3339327.0104159797</v>
      </c>
      <c r="P12" s="7">
        <v>1229341.67</v>
      </c>
      <c r="Q12" s="7">
        <v>90693.36</v>
      </c>
      <c r="R12" s="7">
        <f t="shared" si="5"/>
        <v>2019291.9804159796</v>
      </c>
      <c r="S12" s="7">
        <v>0</v>
      </c>
      <c r="T12" s="14">
        <f t="shared" si="6"/>
        <v>11194.525680241299</v>
      </c>
      <c r="U12" s="1">
        <f t="shared" si="0"/>
        <v>3.1000000000000227</v>
      </c>
      <c r="V12" s="7">
        <f t="shared" si="0"/>
        <v>129010.16999999993</v>
      </c>
      <c r="W12" s="7">
        <f t="shared" si="0"/>
        <v>34236.0223673851</v>
      </c>
      <c r="X12" s="7">
        <f t="shared" si="0"/>
        <v>163246.19236738514</v>
      </c>
      <c r="Y12" s="7">
        <f t="shared" si="0"/>
        <v>30928.510000000009</v>
      </c>
      <c r="Z12" s="7">
        <f t="shared" si="0"/>
        <v>2641.5500000000029</v>
      </c>
      <c r="AA12" s="7">
        <f t="shared" si="0"/>
        <v>129676.13236738509</v>
      </c>
      <c r="AB12" s="7">
        <f t="shared" si="0"/>
        <v>0</v>
      </c>
      <c r="AC12" s="14">
        <f t="shared" si="0"/>
        <v>435.4443182880641</v>
      </c>
    </row>
    <row r="13" spans="1:34" x14ac:dyDescent="0.25">
      <c r="A13" s="7" t="s">
        <v>33</v>
      </c>
      <c r="B13" s="7" t="s">
        <v>34</v>
      </c>
      <c r="C13" s="1">
        <v>2616.8000000000002</v>
      </c>
      <c r="D13" s="7">
        <v>24240947.239999998</v>
      </c>
      <c r="E13" s="37">
        <v>-2100294.4947076533</v>
      </c>
      <c r="F13" s="7">
        <f t="shared" si="1"/>
        <v>22140652.745292343</v>
      </c>
      <c r="G13" s="7">
        <v>12206458.140000001</v>
      </c>
      <c r="H13" s="7">
        <v>752372.33</v>
      </c>
      <c r="I13" s="7">
        <f t="shared" si="2"/>
        <v>9181822.2752923425</v>
      </c>
      <c r="J13" s="7">
        <v>0</v>
      </c>
      <c r="K13" s="14">
        <f t="shared" si="3"/>
        <v>8460.9648216494734</v>
      </c>
      <c r="L13" s="1">
        <v>2577.6999999999998</v>
      </c>
      <c r="M13" s="7">
        <v>24601586.239999998</v>
      </c>
      <c r="N13" s="37">
        <v>-1821742.5633225734</v>
      </c>
      <c r="O13" s="7">
        <f t="shared" si="4"/>
        <v>22779843.676677424</v>
      </c>
      <c r="P13" s="7">
        <v>13161066.960000001</v>
      </c>
      <c r="Q13" s="7">
        <v>774943.5</v>
      </c>
      <c r="R13" s="7">
        <f t="shared" si="5"/>
        <v>8843833.2166774236</v>
      </c>
      <c r="S13" s="7">
        <v>0</v>
      </c>
      <c r="T13" s="14">
        <f t="shared" si="6"/>
        <v>8837.2749647660421</v>
      </c>
      <c r="U13" s="1">
        <f t="shared" si="0"/>
        <v>-39.100000000000364</v>
      </c>
      <c r="V13" s="7">
        <f t="shared" si="0"/>
        <v>360639</v>
      </c>
      <c r="W13" s="7">
        <f t="shared" si="0"/>
        <v>278551.93138507986</v>
      </c>
      <c r="X13" s="7">
        <f t="shared" si="0"/>
        <v>639190.93138508126</v>
      </c>
      <c r="Y13" s="7">
        <f t="shared" si="0"/>
        <v>954608.8200000003</v>
      </c>
      <c r="Z13" s="7">
        <f t="shared" si="0"/>
        <v>22571.170000000042</v>
      </c>
      <c r="AA13" s="7">
        <f t="shared" si="0"/>
        <v>-337989.05861491896</v>
      </c>
      <c r="AB13" s="7">
        <f t="shared" si="0"/>
        <v>0</v>
      </c>
      <c r="AC13" s="14">
        <f t="shared" si="0"/>
        <v>376.31014311656872</v>
      </c>
    </row>
    <row r="14" spans="1:34" x14ac:dyDescent="0.25">
      <c r="A14" s="7" t="s">
        <v>33</v>
      </c>
      <c r="B14" s="7" t="s">
        <v>35</v>
      </c>
      <c r="C14" s="1">
        <v>1329.3</v>
      </c>
      <c r="D14" s="7">
        <v>13808014.84</v>
      </c>
      <c r="E14" s="37">
        <v>-1196359.9138336964</v>
      </c>
      <c r="F14" s="7">
        <f t="shared" si="1"/>
        <v>12611654.926166303</v>
      </c>
      <c r="G14" s="7">
        <v>4259931.67</v>
      </c>
      <c r="H14" s="7">
        <v>329123.82</v>
      </c>
      <c r="I14" s="7">
        <f t="shared" si="2"/>
        <v>8022599.4361663032</v>
      </c>
      <c r="J14" s="7">
        <v>0</v>
      </c>
      <c r="K14" s="14">
        <f t="shared" si="3"/>
        <v>9487.4407027505476</v>
      </c>
      <c r="L14" s="1">
        <v>1305.0999999999999</v>
      </c>
      <c r="M14" s="7">
        <v>14018111.560000001</v>
      </c>
      <c r="N14" s="37">
        <v>-1038038.37025495</v>
      </c>
      <c r="O14" s="7">
        <f t="shared" si="4"/>
        <v>12980073.18974505</v>
      </c>
      <c r="P14" s="7">
        <v>4856953.3099999996</v>
      </c>
      <c r="Q14" s="7">
        <v>338997.53</v>
      </c>
      <c r="R14" s="7">
        <f t="shared" si="5"/>
        <v>7784122.3497450501</v>
      </c>
      <c r="S14" s="7">
        <v>0</v>
      </c>
      <c r="T14" s="14">
        <f t="shared" si="6"/>
        <v>9945.6541182630081</v>
      </c>
      <c r="U14" s="1">
        <f t="shared" si="0"/>
        <v>-24.200000000000045</v>
      </c>
      <c r="V14" s="7">
        <f t="shared" si="0"/>
        <v>210096.72000000067</v>
      </c>
      <c r="W14" s="7">
        <f t="shared" si="0"/>
        <v>158321.54357874638</v>
      </c>
      <c r="X14" s="7">
        <f t="shared" si="0"/>
        <v>368418.26357874647</v>
      </c>
      <c r="Y14" s="7">
        <f t="shared" si="0"/>
        <v>597021.63999999966</v>
      </c>
      <c r="Z14" s="7">
        <f t="shared" si="0"/>
        <v>9873.710000000021</v>
      </c>
      <c r="AA14" s="7">
        <f t="shared" si="0"/>
        <v>-238477.08642125316</v>
      </c>
      <c r="AB14" s="7">
        <f t="shared" si="0"/>
        <v>0</v>
      </c>
      <c r="AC14" s="14">
        <f t="shared" si="0"/>
        <v>458.21341551246041</v>
      </c>
    </row>
    <row r="15" spans="1:34" x14ac:dyDescent="0.25">
      <c r="A15" s="7" t="s">
        <v>33</v>
      </c>
      <c r="B15" s="7" t="s">
        <v>36</v>
      </c>
      <c r="C15" s="1">
        <v>52795.1</v>
      </c>
      <c r="D15" s="7">
        <v>468550716.59999996</v>
      </c>
      <c r="E15" s="37">
        <v>-40596371.12457598</v>
      </c>
      <c r="F15" s="7">
        <f t="shared" si="1"/>
        <v>427954345.47542399</v>
      </c>
      <c r="G15" s="7">
        <v>125018869.54000001</v>
      </c>
      <c r="H15" s="7">
        <v>9918816.0800000001</v>
      </c>
      <c r="I15" s="7">
        <f t="shared" si="2"/>
        <v>293016659.85542399</v>
      </c>
      <c r="J15" s="7">
        <v>0</v>
      </c>
      <c r="K15" s="14">
        <f t="shared" si="3"/>
        <v>8105.9481935903905</v>
      </c>
      <c r="L15" s="1">
        <v>52806.8</v>
      </c>
      <c r="M15" s="7">
        <v>482713144.15000004</v>
      </c>
      <c r="N15" s="37">
        <v>-35744812.224486873</v>
      </c>
      <c r="O15" s="7">
        <f t="shared" si="4"/>
        <v>446968331.92551315</v>
      </c>
      <c r="P15" s="7">
        <v>128793470.75</v>
      </c>
      <c r="Q15" s="7">
        <v>10216380.560000001</v>
      </c>
      <c r="R15" s="7">
        <f t="shared" si="5"/>
        <v>307958480.61551315</v>
      </c>
      <c r="S15" s="7">
        <v>0</v>
      </c>
      <c r="T15" s="14">
        <f t="shared" si="6"/>
        <v>8464.2192279311203</v>
      </c>
      <c r="U15" s="1">
        <f t="shared" si="0"/>
        <v>11.700000000004366</v>
      </c>
      <c r="V15" s="7">
        <f t="shared" si="0"/>
        <v>14162427.550000072</v>
      </c>
      <c r="W15" s="7">
        <f t="shared" si="0"/>
        <v>4851558.9000891075</v>
      </c>
      <c r="X15" s="7">
        <f t="shared" si="0"/>
        <v>19013986.450089157</v>
      </c>
      <c r="Y15" s="7">
        <f t="shared" si="0"/>
        <v>3774601.2099999934</v>
      </c>
      <c r="Z15" s="7">
        <f t="shared" si="0"/>
        <v>297564.48000000045</v>
      </c>
      <c r="AA15" s="7">
        <f t="shared" si="0"/>
        <v>14941820.760089159</v>
      </c>
      <c r="AB15" s="7">
        <f t="shared" si="0"/>
        <v>0</v>
      </c>
      <c r="AC15" s="14">
        <f t="shared" si="0"/>
        <v>358.27103434072978</v>
      </c>
    </row>
    <row r="16" spans="1:34" x14ac:dyDescent="0.25">
      <c r="A16" s="7" t="s">
        <v>33</v>
      </c>
      <c r="B16" s="7" t="s">
        <v>37</v>
      </c>
      <c r="C16" s="1">
        <v>14654.2</v>
      </c>
      <c r="D16" s="7">
        <v>125649215.86</v>
      </c>
      <c r="E16" s="37">
        <v>-10886552.976759482</v>
      </c>
      <c r="F16" s="7">
        <f t="shared" si="1"/>
        <v>114762662.88324052</v>
      </c>
      <c r="G16" s="7">
        <v>43657764.549999997</v>
      </c>
      <c r="H16" s="7">
        <v>3392283.97</v>
      </c>
      <c r="I16" s="7">
        <f t="shared" si="2"/>
        <v>67712614.363240525</v>
      </c>
      <c r="J16" s="7">
        <v>0</v>
      </c>
      <c r="K16" s="14">
        <f t="shared" si="3"/>
        <v>7831.3836909036672</v>
      </c>
      <c r="L16" s="1">
        <v>14596.4</v>
      </c>
      <c r="M16" s="7">
        <v>128898009.14</v>
      </c>
      <c r="N16" s="37">
        <v>-9544871.9154574368</v>
      </c>
      <c r="O16" s="7">
        <f t="shared" si="4"/>
        <v>119353137.22454256</v>
      </c>
      <c r="P16" s="7">
        <v>43814438.960000001</v>
      </c>
      <c r="Q16" s="7">
        <v>3494052.49</v>
      </c>
      <c r="R16" s="7">
        <f t="shared" si="5"/>
        <v>72044645.774542555</v>
      </c>
      <c r="S16" s="7">
        <v>0</v>
      </c>
      <c r="T16" s="14">
        <f t="shared" si="6"/>
        <v>8176.8886317545803</v>
      </c>
      <c r="U16" s="1">
        <f t="shared" si="0"/>
        <v>-57.800000000001091</v>
      </c>
      <c r="V16" s="7">
        <f t="shared" si="0"/>
        <v>3248793.2800000012</v>
      </c>
      <c r="W16" s="7">
        <f t="shared" si="0"/>
        <v>1341681.0613020454</v>
      </c>
      <c r="X16" s="7">
        <f t="shared" si="0"/>
        <v>4590474.3413020372</v>
      </c>
      <c r="Y16" s="7">
        <f t="shared" si="0"/>
        <v>156674.41000000387</v>
      </c>
      <c r="Z16" s="7">
        <f t="shared" si="0"/>
        <v>101768.52000000002</v>
      </c>
      <c r="AA16" s="7">
        <f t="shared" si="0"/>
        <v>4332031.4113020301</v>
      </c>
      <c r="AB16" s="7">
        <f t="shared" si="0"/>
        <v>0</v>
      </c>
      <c r="AC16" s="14">
        <f t="shared" si="0"/>
        <v>345.50494085091304</v>
      </c>
    </row>
    <row r="17" spans="1:29" x14ac:dyDescent="0.25">
      <c r="A17" s="7" t="s">
        <v>33</v>
      </c>
      <c r="B17" s="7" t="s">
        <v>38</v>
      </c>
      <c r="C17" s="1">
        <v>180</v>
      </c>
      <c r="D17" s="7">
        <v>2889962.02</v>
      </c>
      <c r="E17" s="37">
        <v>-250393.32252266433</v>
      </c>
      <c r="F17" s="7">
        <f t="shared" si="1"/>
        <v>2639568.6974773356</v>
      </c>
      <c r="G17" s="7">
        <v>951437.06</v>
      </c>
      <c r="H17" s="7">
        <v>74918.83</v>
      </c>
      <c r="I17" s="7">
        <f t="shared" si="2"/>
        <v>1613212.8074773354</v>
      </c>
      <c r="J17" s="7">
        <v>0</v>
      </c>
      <c r="K17" s="14">
        <f t="shared" si="3"/>
        <v>14664.270541540753</v>
      </c>
      <c r="L17" s="1">
        <v>179.8</v>
      </c>
      <c r="M17" s="7">
        <v>2976660.6</v>
      </c>
      <c r="N17" s="37">
        <v>-220421.12482846595</v>
      </c>
      <c r="O17" s="7">
        <f t="shared" si="4"/>
        <v>2756239.4751715343</v>
      </c>
      <c r="P17" s="7">
        <v>932470.15</v>
      </c>
      <c r="Q17" s="7">
        <v>77166.39</v>
      </c>
      <c r="R17" s="7">
        <f t="shared" si="5"/>
        <v>1746602.9351715345</v>
      </c>
      <c r="S17" s="7">
        <v>0</v>
      </c>
      <c r="T17" s="14">
        <f t="shared" si="6"/>
        <v>15329.474277928444</v>
      </c>
      <c r="U17" s="1">
        <f t="shared" si="0"/>
        <v>-0.19999999999998863</v>
      </c>
      <c r="V17" s="7">
        <f t="shared" si="0"/>
        <v>86698.580000000075</v>
      </c>
      <c r="W17" s="7">
        <f t="shared" si="0"/>
        <v>29972.197694198374</v>
      </c>
      <c r="X17" s="7">
        <f t="shared" si="0"/>
        <v>116670.77769419877</v>
      </c>
      <c r="Y17" s="7">
        <f t="shared" si="0"/>
        <v>-18966.910000000033</v>
      </c>
      <c r="Z17" s="7">
        <f t="shared" si="0"/>
        <v>2247.5599999999977</v>
      </c>
      <c r="AA17" s="7">
        <f t="shared" si="0"/>
        <v>133390.12769419909</v>
      </c>
      <c r="AB17" s="7">
        <f t="shared" si="0"/>
        <v>0</v>
      </c>
      <c r="AC17" s="14">
        <f t="shared" si="0"/>
        <v>665.20373638769161</v>
      </c>
    </row>
    <row r="18" spans="1:29" x14ac:dyDescent="0.25">
      <c r="A18" s="7" t="s">
        <v>33</v>
      </c>
      <c r="B18" s="7" t="s">
        <v>39</v>
      </c>
      <c r="C18" s="1">
        <v>39793.5</v>
      </c>
      <c r="D18" s="7">
        <v>369309727.84999996</v>
      </c>
      <c r="E18" s="37">
        <v>-31997891.029828284</v>
      </c>
      <c r="F18" s="7">
        <f t="shared" si="1"/>
        <v>337311836.82017165</v>
      </c>
      <c r="G18" s="7">
        <v>68229138.010000005</v>
      </c>
      <c r="H18" s="7">
        <v>4886447.2699999996</v>
      </c>
      <c r="I18" s="7">
        <f t="shared" si="2"/>
        <v>264196251.54017165</v>
      </c>
      <c r="J18" s="7">
        <v>0</v>
      </c>
      <c r="K18" s="14">
        <f t="shared" si="3"/>
        <v>8476.5561415852244</v>
      </c>
      <c r="L18" s="1">
        <v>39548.1</v>
      </c>
      <c r="M18" s="7">
        <v>377995223.93000001</v>
      </c>
      <c r="N18" s="37">
        <v>-27990471.079718821</v>
      </c>
      <c r="O18" s="7">
        <f t="shared" si="4"/>
        <v>350004752.85028118</v>
      </c>
      <c r="P18" s="7">
        <v>74237786.890000001</v>
      </c>
      <c r="Q18" s="7">
        <v>5033040.6900000004</v>
      </c>
      <c r="R18" s="7">
        <f t="shared" si="5"/>
        <v>270733925.2702812</v>
      </c>
      <c r="S18" s="7">
        <v>0</v>
      </c>
      <c r="T18" s="14">
        <f t="shared" si="6"/>
        <v>8850.1028582986582</v>
      </c>
      <c r="U18" s="1">
        <f t="shared" si="0"/>
        <v>-245.40000000000146</v>
      </c>
      <c r="V18" s="7">
        <f t="shared" si="0"/>
        <v>8685496.0800000429</v>
      </c>
      <c r="W18" s="7">
        <f t="shared" si="0"/>
        <v>4007419.9501094632</v>
      </c>
      <c r="X18" s="7">
        <f t="shared" si="0"/>
        <v>12692916.030109525</v>
      </c>
      <c r="Y18" s="7">
        <f t="shared" si="0"/>
        <v>6008648.8799999952</v>
      </c>
      <c r="Z18" s="7">
        <f t="shared" si="0"/>
        <v>146593.42000000086</v>
      </c>
      <c r="AA18" s="7">
        <f t="shared" si="0"/>
        <v>6537673.7301095426</v>
      </c>
      <c r="AB18" s="7">
        <f t="shared" si="0"/>
        <v>0</v>
      </c>
      <c r="AC18" s="14">
        <f t="shared" si="0"/>
        <v>373.54671671343385</v>
      </c>
    </row>
    <row r="19" spans="1:29" x14ac:dyDescent="0.25">
      <c r="A19" s="7" t="s">
        <v>33</v>
      </c>
      <c r="B19" s="7" t="s">
        <v>40</v>
      </c>
      <c r="C19" s="1">
        <v>2760.3</v>
      </c>
      <c r="D19" s="7">
        <v>23833782.59</v>
      </c>
      <c r="E19" s="37">
        <v>-2065016.7613596984</v>
      </c>
      <c r="F19" s="7">
        <f t="shared" si="1"/>
        <v>21768765.828640301</v>
      </c>
      <c r="G19" s="7">
        <v>1597480.05</v>
      </c>
      <c r="H19" s="7">
        <v>108609.23</v>
      </c>
      <c r="I19" s="7">
        <f t="shared" si="2"/>
        <v>20062676.5486403</v>
      </c>
      <c r="J19" s="7">
        <v>0</v>
      </c>
      <c r="K19" s="14">
        <f t="shared" si="3"/>
        <v>7886.3767810166646</v>
      </c>
      <c r="L19" s="1">
        <v>2802.2</v>
      </c>
      <c r="M19" s="7">
        <v>24921588.139999997</v>
      </c>
      <c r="N19" s="37">
        <v>-1845438.6403107415</v>
      </c>
      <c r="O19" s="7">
        <f t="shared" si="4"/>
        <v>23076149.499689255</v>
      </c>
      <c r="P19" s="7">
        <v>1804107.95</v>
      </c>
      <c r="Q19" s="7">
        <v>111867.51</v>
      </c>
      <c r="R19" s="7">
        <f t="shared" si="5"/>
        <v>21160174.039689254</v>
      </c>
      <c r="S19" s="7">
        <v>0</v>
      </c>
      <c r="T19" s="14">
        <f t="shared" si="6"/>
        <v>8235.0115979192269</v>
      </c>
      <c r="U19" s="1">
        <f t="shared" si="0"/>
        <v>41.899999999999636</v>
      </c>
      <c r="V19" s="7">
        <f t="shared" si="0"/>
        <v>1087805.549999997</v>
      </c>
      <c r="W19" s="7">
        <f t="shared" si="0"/>
        <v>219578.12104895688</v>
      </c>
      <c r="X19" s="7">
        <f t="shared" si="0"/>
        <v>1307383.6710489541</v>
      </c>
      <c r="Y19" s="7">
        <f t="shared" si="0"/>
        <v>206627.89999999991</v>
      </c>
      <c r="Z19" s="7">
        <f t="shared" si="0"/>
        <v>3258.2799999999988</v>
      </c>
      <c r="AA19" s="7">
        <f t="shared" si="0"/>
        <v>1097497.4910489544</v>
      </c>
      <c r="AB19" s="7">
        <f t="shared" si="0"/>
        <v>0</v>
      </c>
      <c r="AC19" s="14">
        <f t="shared" si="0"/>
        <v>348.63481690256231</v>
      </c>
    </row>
    <row r="20" spans="1:29" x14ac:dyDescent="0.25">
      <c r="A20" s="7" t="s">
        <v>41</v>
      </c>
      <c r="B20" s="7" t="s">
        <v>41</v>
      </c>
      <c r="C20" s="1">
        <v>1687.8</v>
      </c>
      <c r="D20" s="7">
        <v>15097022.199999999</v>
      </c>
      <c r="E20" s="37">
        <v>-1308042.6395556654</v>
      </c>
      <c r="F20" s="7">
        <f t="shared" si="1"/>
        <v>13788979.560444335</v>
      </c>
      <c r="G20" s="7">
        <v>6043969.1100000003</v>
      </c>
      <c r="H20" s="7">
        <v>615944.89</v>
      </c>
      <c r="I20" s="7">
        <f t="shared" si="2"/>
        <v>7129065.5604443345</v>
      </c>
      <c r="J20" s="7">
        <v>0</v>
      </c>
      <c r="K20" s="14">
        <f t="shared" si="3"/>
        <v>8169.7947389763804</v>
      </c>
      <c r="L20" s="1">
        <v>1751.7</v>
      </c>
      <c r="M20" s="7">
        <v>16089810.290000001</v>
      </c>
      <c r="N20" s="37">
        <v>-1191447.2487721394</v>
      </c>
      <c r="O20" s="7">
        <f t="shared" si="4"/>
        <v>14898363.041227862</v>
      </c>
      <c r="P20" s="7">
        <v>5856359.96</v>
      </c>
      <c r="Q20" s="7">
        <v>634423.24</v>
      </c>
      <c r="R20" s="7">
        <f t="shared" si="5"/>
        <v>8407579.8412278611</v>
      </c>
      <c r="S20" s="7">
        <v>0</v>
      </c>
      <c r="T20" s="14">
        <f t="shared" si="6"/>
        <v>8505.0882235701665</v>
      </c>
      <c r="U20" s="1">
        <f t="shared" si="0"/>
        <v>63.900000000000091</v>
      </c>
      <c r="V20" s="7">
        <f t="shared" si="0"/>
        <v>992788.09000000171</v>
      </c>
      <c r="W20" s="7">
        <f t="shared" si="0"/>
        <v>116595.390783526</v>
      </c>
      <c r="X20" s="7">
        <f t="shared" si="0"/>
        <v>1109383.4807835277</v>
      </c>
      <c r="Y20" s="7">
        <f t="shared" si="0"/>
        <v>-187609.15000000037</v>
      </c>
      <c r="Z20" s="7">
        <f t="shared" si="0"/>
        <v>18478.349999999977</v>
      </c>
      <c r="AA20" s="7">
        <f t="shared" si="0"/>
        <v>1278514.2807835266</v>
      </c>
      <c r="AB20" s="7">
        <f t="shared" si="0"/>
        <v>0</v>
      </c>
      <c r="AC20" s="14">
        <f t="shared" si="0"/>
        <v>335.29348459378616</v>
      </c>
    </row>
    <row r="21" spans="1:29" x14ac:dyDescent="0.25">
      <c r="A21" s="7" t="s">
        <v>42</v>
      </c>
      <c r="B21" s="7" t="s">
        <v>43</v>
      </c>
      <c r="C21" s="1">
        <v>141.80000000000001</v>
      </c>
      <c r="D21" s="7">
        <v>2206217.33</v>
      </c>
      <c r="E21" s="37">
        <v>-191152.02332859079</v>
      </c>
      <c r="F21" s="7">
        <f t="shared" si="1"/>
        <v>2015065.3066714094</v>
      </c>
      <c r="G21" s="7">
        <v>548427.62</v>
      </c>
      <c r="H21" s="7">
        <v>62533.98</v>
      </c>
      <c r="I21" s="7">
        <f t="shared" si="2"/>
        <v>1404103.7066714093</v>
      </c>
      <c r="J21" s="7">
        <v>0</v>
      </c>
      <c r="K21" s="14">
        <f t="shared" si="3"/>
        <v>14210.615702901334</v>
      </c>
      <c r="L21" s="1">
        <v>141.19999999999999</v>
      </c>
      <c r="M21" s="7">
        <v>2265773.2400000002</v>
      </c>
      <c r="N21" s="37">
        <v>-167780.05734581826</v>
      </c>
      <c r="O21" s="7">
        <f t="shared" si="4"/>
        <v>2097993.182654182</v>
      </c>
      <c r="P21" s="7">
        <v>557921.71</v>
      </c>
      <c r="Q21" s="7">
        <v>64410</v>
      </c>
      <c r="R21" s="7">
        <f t="shared" si="5"/>
        <v>1475661.472654182</v>
      </c>
      <c r="S21" s="7">
        <v>0</v>
      </c>
      <c r="T21" s="14">
        <f t="shared" si="6"/>
        <v>14858.308659023953</v>
      </c>
      <c r="U21" s="1">
        <f t="shared" si="0"/>
        <v>-0.60000000000002274</v>
      </c>
      <c r="V21" s="7">
        <f t="shared" si="0"/>
        <v>59555.910000000149</v>
      </c>
      <c r="W21" s="7">
        <f t="shared" si="0"/>
        <v>23371.965982772526</v>
      </c>
      <c r="X21" s="7">
        <f t="shared" si="0"/>
        <v>82927.875982772559</v>
      </c>
      <c r="Y21" s="7">
        <f t="shared" si="0"/>
        <v>9494.0899999999674</v>
      </c>
      <c r="Z21" s="7">
        <f t="shared" si="0"/>
        <v>1876.0199999999968</v>
      </c>
      <c r="AA21" s="7">
        <f t="shared" si="0"/>
        <v>71557.765982772689</v>
      </c>
      <c r="AB21" s="7">
        <f t="shared" si="0"/>
        <v>0</v>
      </c>
      <c r="AC21" s="14">
        <f t="shared" si="0"/>
        <v>647.69295612261885</v>
      </c>
    </row>
    <row r="22" spans="1:29" x14ac:dyDescent="0.25">
      <c r="A22" s="7" t="s">
        <v>42</v>
      </c>
      <c r="B22" s="7" t="s">
        <v>44</v>
      </c>
      <c r="C22" s="1">
        <v>50</v>
      </c>
      <c r="D22" s="7">
        <v>909624.3</v>
      </c>
      <c r="E22" s="37">
        <v>-78812.056749573749</v>
      </c>
      <c r="F22" s="7">
        <f t="shared" si="1"/>
        <v>830812.24325042625</v>
      </c>
      <c r="G22" s="7">
        <v>327697.74</v>
      </c>
      <c r="H22" s="7">
        <v>31963.23</v>
      </c>
      <c r="I22" s="7">
        <f t="shared" si="2"/>
        <v>471151.27325042628</v>
      </c>
      <c r="J22" s="7">
        <v>0</v>
      </c>
      <c r="K22" s="14">
        <f t="shared" si="3"/>
        <v>16616.244865008524</v>
      </c>
      <c r="L22" s="1">
        <v>50</v>
      </c>
      <c r="M22" s="7">
        <v>936912.61</v>
      </c>
      <c r="N22" s="37">
        <v>-69378.192247437895</v>
      </c>
      <c r="O22" s="7">
        <f t="shared" si="4"/>
        <v>867534.41775256209</v>
      </c>
      <c r="P22" s="7">
        <v>344879.04</v>
      </c>
      <c r="Q22" s="7">
        <v>32922.129999999997</v>
      </c>
      <c r="R22" s="7">
        <f t="shared" si="5"/>
        <v>489733.24775256211</v>
      </c>
      <c r="S22" s="7">
        <v>0</v>
      </c>
      <c r="T22" s="14">
        <f t="shared" si="6"/>
        <v>17350.688355051243</v>
      </c>
      <c r="U22" s="1">
        <f t="shared" si="0"/>
        <v>0</v>
      </c>
      <c r="V22" s="7">
        <f t="shared" si="0"/>
        <v>27288.309999999939</v>
      </c>
      <c r="W22" s="7">
        <f t="shared" si="0"/>
        <v>9433.8645021358534</v>
      </c>
      <c r="X22" s="7">
        <f t="shared" si="0"/>
        <v>36722.174502135837</v>
      </c>
      <c r="Y22" s="7">
        <f t="shared" si="0"/>
        <v>17181.299999999988</v>
      </c>
      <c r="Z22" s="7">
        <f t="shared" si="0"/>
        <v>958.89999999999782</v>
      </c>
      <c r="AA22" s="7">
        <f t="shared" si="0"/>
        <v>18581.974502135825</v>
      </c>
      <c r="AB22" s="7">
        <f t="shared" si="0"/>
        <v>0</v>
      </c>
      <c r="AC22" s="14">
        <f t="shared" si="0"/>
        <v>734.44349004271862</v>
      </c>
    </row>
    <row r="23" spans="1:29" x14ac:dyDescent="0.25">
      <c r="A23" s="7" t="s">
        <v>42</v>
      </c>
      <c r="B23" s="7" t="s">
        <v>45</v>
      </c>
      <c r="C23" s="1">
        <v>290.89999999999998</v>
      </c>
      <c r="D23" s="7">
        <v>3388071.62</v>
      </c>
      <c r="E23" s="37">
        <v>-293550.74703595787</v>
      </c>
      <c r="F23" s="7">
        <f t="shared" si="1"/>
        <v>3094520.8729640422</v>
      </c>
      <c r="G23" s="7">
        <v>766633.02</v>
      </c>
      <c r="H23" s="7">
        <v>81176.11</v>
      </c>
      <c r="I23" s="7">
        <f t="shared" si="2"/>
        <v>2246711.7429640424</v>
      </c>
      <c r="J23" s="7">
        <v>0</v>
      </c>
      <c r="K23" s="14">
        <f t="shared" si="3"/>
        <v>10637.747930436723</v>
      </c>
      <c r="L23" s="1">
        <v>287.89999999999998</v>
      </c>
      <c r="M23" s="7">
        <v>3468477.87</v>
      </c>
      <c r="N23" s="37">
        <v>-256840.09575967165</v>
      </c>
      <c r="O23" s="7">
        <f t="shared" si="4"/>
        <v>3211637.7742403285</v>
      </c>
      <c r="P23" s="7">
        <v>783482.52</v>
      </c>
      <c r="Q23" s="7">
        <v>83611.39</v>
      </c>
      <c r="R23" s="7">
        <f t="shared" si="5"/>
        <v>2344543.8642403283</v>
      </c>
      <c r="S23" s="7">
        <v>0</v>
      </c>
      <c r="T23" s="14">
        <f t="shared" si="6"/>
        <v>11155.393449949041</v>
      </c>
      <c r="U23" s="1">
        <f t="shared" si="0"/>
        <v>-3</v>
      </c>
      <c r="V23" s="7">
        <f t="shared" si="0"/>
        <v>80406.25</v>
      </c>
      <c r="W23" s="7">
        <f t="shared" si="0"/>
        <v>36710.651276286226</v>
      </c>
      <c r="X23" s="7">
        <f t="shared" si="0"/>
        <v>117116.90127628623</v>
      </c>
      <c r="Y23" s="7">
        <f t="shared" si="0"/>
        <v>16849.5</v>
      </c>
      <c r="Z23" s="7">
        <f t="shared" si="0"/>
        <v>2435.2799999999988</v>
      </c>
      <c r="AA23" s="7">
        <f t="shared" si="0"/>
        <v>97832.121276285965</v>
      </c>
      <c r="AB23" s="7">
        <f t="shared" si="0"/>
        <v>0</v>
      </c>
      <c r="AC23" s="14">
        <f t="shared" si="0"/>
        <v>517.64551951231806</v>
      </c>
    </row>
    <row r="24" spans="1:29" x14ac:dyDescent="0.25">
      <c r="A24" s="7" t="s">
        <v>42</v>
      </c>
      <c r="B24" s="7" t="s">
        <v>46</v>
      </c>
      <c r="C24" s="1">
        <v>50</v>
      </c>
      <c r="D24" s="7">
        <v>926100.51</v>
      </c>
      <c r="E24" s="37">
        <v>-80239.595567015072</v>
      </c>
      <c r="F24" s="7">
        <f t="shared" si="1"/>
        <v>845860.91443298489</v>
      </c>
      <c r="G24" s="7">
        <v>185354.2</v>
      </c>
      <c r="H24" s="7">
        <v>21023.23</v>
      </c>
      <c r="I24" s="7">
        <f t="shared" si="2"/>
        <v>639483.48443298484</v>
      </c>
      <c r="J24" s="7">
        <v>0</v>
      </c>
      <c r="K24" s="14">
        <f t="shared" si="3"/>
        <v>16917.218288659697</v>
      </c>
      <c r="L24" s="1">
        <v>50.9</v>
      </c>
      <c r="M24" s="7">
        <v>976896.6</v>
      </c>
      <c r="N24" s="37">
        <v>-72338.998746818485</v>
      </c>
      <c r="O24" s="7">
        <f t="shared" si="4"/>
        <v>904557.60125318146</v>
      </c>
      <c r="P24" s="7">
        <v>190423.57</v>
      </c>
      <c r="Q24" s="7">
        <v>21653.93</v>
      </c>
      <c r="R24" s="7">
        <f t="shared" si="5"/>
        <v>692480.10125318135</v>
      </c>
      <c r="S24" s="7">
        <v>0</v>
      </c>
      <c r="T24" s="14">
        <f t="shared" si="6"/>
        <v>17771.269179826748</v>
      </c>
      <c r="U24" s="1">
        <f t="shared" si="0"/>
        <v>0.89999999999999858</v>
      </c>
      <c r="V24" s="7">
        <f t="shared" si="0"/>
        <v>50796.089999999967</v>
      </c>
      <c r="W24" s="7">
        <f t="shared" si="0"/>
        <v>7900.5968201965879</v>
      </c>
      <c r="X24" s="7">
        <f t="shared" si="0"/>
        <v>58696.68682019657</v>
      </c>
      <c r="Y24" s="7">
        <f t="shared" si="0"/>
        <v>5069.3699999999953</v>
      </c>
      <c r="Z24" s="7">
        <f t="shared" si="0"/>
        <v>630.70000000000073</v>
      </c>
      <c r="AA24" s="7">
        <f t="shared" si="0"/>
        <v>52996.616820196505</v>
      </c>
      <c r="AB24" s="7">
        <f t="shared" si="0"/>
        <v>0</v>
      </c>
      <c r="AC24" s="14">
        <f t="shared" si="0"/>
        <v>854.0508911670513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886969.5</v>
      </c>
      <c r="E25" s="37">
        <v>-76849.189900864614</v>
      </c>
      <c r="F25" s="7">
        <f t="shared" si="1"/>
        <v>810120.31009913539</v>
      </c>
      <c r="G25" s="7">
        <v>152581.34</v>
      </c>
      <c r="H25" s="7">
        <v>16465.57</v>
      </c>
      <c r="I25" s="7">
        <f t="shared" si="2"/>
        <v>641073.40009913547</v>
      </c>
      <c r="J25" s="7">
        <v>0</v>
      </c>
      <c r="K25" s="14">
        <f t="shared" si="3"/>
        <v>16202.406201982707</v>
      </c>
      <c r="L25" s="1">
        <v>50</v>
      </c>
      <c r="M25" s="7">
        <v>915699.49</v>
      </c>
      <c r="N25" s="37">
        <v>-67807.364934602418</v>
      </c>
      <c r="O25" s="7">
        <f t="shared" si="4"/>
        <v>847892.12506539759</v>
      </c>
      <c r="P25" s="7">
        <v>158168.98000000001</v>
      </c>
      <c r="Q25" s="7">
        <v>16959.54</v>
      </c>
      <c r="R25" s="7">
        <f t="shared" si="5"/>
        <v>672763.60506539757</v>
      </c>
      <c r="S25" s="7">
        <v>0</v>
      </c>
      <c r="T25" s="14">
        <f t="shared" si="6"/>
        <v>16957.84250130795</v>
      </c>
      <c r="U25" s="1">
        <f t="shared" si="0"/>
        <v>0</v>
      </c>
      <c r="V25" s="7">
        <f t="shared" si="0"/>
        <v>28729.989999999991</v>
      </c>
      <c r="W25" s="7">
        <f t="shared" si="0"/>
        <v>9041.8249662621965</v>
      </c>
      <c r="X25" s="7">
        <f t="shared" si="0"/>
        <v>37771.814966262202</v>
      </c>
      <c r="Y25" s="7">
        <f t="shared" si="0"/>
        <v>5587.640000000014</v>
      </c>
      <c r="Z25" s="7">
        <f t="shared" si="0"/>
        <v>493.97000000000116</v>
      </c>
      <c r="AA25" s="7">
        <f t="shared" si="0"/>
        <v>31690.204966262099</v>
      </c>
      <c r="AB25" s="7">
        <f t="shared" si="0"/>
        <v>0</v>
      </c>
      <c r="AC25" s="14">
        <f t="shared" si="0"/>
        <v>755.43629932524345</v>
      </c>
    </row>
    <row r="26" spans="1:29" x14ac:dyDescent="0.25">
      <c r="A26" s="7" t="s">
        <v>48</v>
      </c>
      <c r="B26" s="7" t="s">
        <v>49</v>
      </c>
      <c r="C26" s="1">
        <v>1687</v>
      </c>
      <c r="D26" s="7">
        <v>15748015.889999999</v>
      </c>
      <c r="E26" s="37">
        <v>-1364446.312632445</v>
      </c>
      <c r="F26" s="7">
        <f t="shared" si="1"/>
        <v>14383569.577367553</v>
      </c>
      <c r="G26" s="7">
        <v>1212422.76</v>
      </c>
      <c r="H26" s="7">
        <v>102910.62</v>
      </c>
      <c r="I26" s="7">
        <f t="shared" si="2"/>
        <v>13068236.197367555</v>
      </c>
      <c r="J26" s="7">
        <v>0</v>
      </c>
      <c r="K26" s="14">
        <f t="shared" si="3"/>
        <v>8526.1230452682594</v>
      </c>
      <c r="L26" s="1">
        <v>1690.9</v>
      </c>
      <c r="M26" s="7">
        <v>16273078.180000002</v>
      </c>
      <c r="N26" s="37">
        <v>-1205018.199541179</v>
      </c>
      <c r="O26" s="7">
        <f t="shared" si="4"/>
        <v>15068059.980458822</v>
      </c>
      <c r="P26" s="7">
        <v>1236053.8400000001</v>
      </c>
      <c r="Q26" s="7">
        <v>105997.94</v>
      </c>
      <c r="R26" s="7">
        <f t="shared" si="5"/>
        <v>13726008.200458823</v>
      </c>
      <c r="S26" s="7">
        <v>0</v>
      </c>
      <c r="T26" s="14">
        <f t="shared" si="6"/>
        <v>8911.2661780464969</v>
      </c>
      <c r="U26" s="1">
        <f t="shared" si="0"/>
        <v>3.9000000000000909</v>
      </c>
      <c r="V26" s="7">
        <f t="shared" si="0"/>
        <v>525062.29000000283</v>
      </c>
      <c r="W26" s="7">
        <f t="shared" si="0"/>
        <v>159428.11309126602</v>
      </c>
      <c r="X26" s="7">
        <f t="shared" si="0"/>
        <v>684490.40309126861</v>
      </c>
      <c r="Y26" s="7">
        <f t="shared" si="0"/>
        <v>23631.080000000075</v>
      </c>
      <c r="Z26" s="7">
        <f t="shared" si="0"/>
        <v>3087.320000000007</v>
      </c>
      <c r="AA26" s="7">
        <f t="shared" si="0"/>
        <v>657772.00309126824</v>
      </c>
      <c r="AB26" s="7">
        <f t="shared" si="0"/>
        <v>0</v>
      </c>
      <c r="AC26" s="14">
        <f t="shared" si="0"/>
        <v>385.14313277823749</v>
      </c>
    </row>
    <row r="27" spans="1:29" x14ac:dyDescent="0.25">
      <c r="A27" s="7" t="s">
        <v>48</v>
      </c>
      <c r="B27" s="7" t="s">
        <v>50</v>
      </c>
      <c r="C27" s="1">
        <v>243</v>
      </c>
      <c r="D27" s="7">
        <v>3011753.23</v>
      </c>
      <c r="E27" s="37">
        <v>-260945.60850943846</v>
      </c>
      <c r="F27" s="7">
        <f t="shared" si="1"/>
        <v>2750807.6214905614</v>
      </c>
      <c r="G27" s="7">
        <v>442569.81</v>
      </c>
      <c r="H27" s="7">
        <v>46441.93</v>
      </c>
      <c r="I27" s="7">
        <f t="shared" si="2"/>
        <v>2261795.8814905612</v>
      </c>
      <c r="J27" s="7">
        <v>0</v>
      </c>
      <c r="K27" s="14">
        <f t="shared" si="3"/>
        <v>11320.195973212187</v>
      </c>
      <c r="L27" s="1">
        <v>239.8</v>
      </c>
      <c r="M27" s="7">
        <v>3085415.3200000003</v>
      </c>
      <c r="N27" s="37">
        <v>-228474.39019328615</v>
      </c>
      <c r="O27" s="7">
        <f t="shared" si="4"/>
        <v>2856940.9298067139</v>
      </c>
      <c r="P27" s="7">
        <v>460894.31</v>
      </c>
      <c r="Q27" s="7">
        <v>47835.19</v>
      </c>
      <c r="R27" s="7">
        <f t="shared" si="5"/>
        <v>2348211.4298067139</v>
      </c>
      <c r="S27" s="7">
        <v>0</v>
      </c>
      <c r="T27" s="14">
        <f t="shared" si="6"/>
        <v>11913.848748151433</v>
      </c>
      <c r="U27" s="1">
        <f t="shared" si="0"/>
        <v>-3.1999999999999886</v>
      </c>
      <c r="V27" s="7">
        <f t="shared" si="0"/>
        <v>73662.090000000317</v>
      </c>
      <c r="W27" s="7">
        <f t="shared" si="0"/>
        <v>32471.218316152313</v>
      </c>
      <c r="X27" s="7">
        <f t="shared" si="0"/>
        <v>106133.30831615254</v>
      </c>
      <c r="Y27" s="7">
        <f t="shared" si="0"/>
        <v>18324.5</v>
      </c>
      <c r="Z27" s="7">
        <f t="shared" si="0"/>
        <v>1393.260000000002</v>
      </c>
      <c r="AA27" s="7">
        <f t="shared" si="0"/>
        <v>86415.548316152766</v>
      </c>
      <c r="AB27" s="7">
        <f t="shared" si="0"/>
        <v>0</v>
      </c>
      <c r="AC27" s="14">
        <f t="shared" si="0"/>
        <v>593.65277493924623</v>
      </c>
    </row>
    <row r="28" spans="1:29" x14ac:dyDescent="0.25">
      <c r="A28" s="7" t="s">
        <v>51</v>
      </c>
      <c r="B28" s="7" t="s">
        <v>52</v>
      </c>
      <c r="C28" s="1">
        <v>30234.400000000001</v>
      </c>
      <c r="D28" s="7">
        <v>263266849.22</v>
      </c>
      <c r="E28" s="37">
        <v>-22810078.689639352</v>
      </c>
      <c r="F28" s="7">
        <f t="shared" si="1"/>
        <v>240456770.53036064</v>
      </c>
      <c r="G28" s="7">
        <v>83628063.799999997</v>
      </c>
      <c r="H28" s="7">
        <v>4623007.47</v>
      </c>
      <c r="I28" s="7">
        <f t="shared" si="2"/>
        <v>152205699.26036063</v>
      </c>
      <c r="J28" s="7">
        <v>0</v>
      </c>
      <c r="K28" s="14">
        <f t="shared" si="3"/>
        <v>7953.085575713777</v>
      </c>
      <c r="L28" s="1">
        <v>30246.1</v>
      </c>
      <c r="M28" s="7">
        <v>271269724.43000001</v>
      </c>
      <c r="N28" s="37">
        <v>-20087469.088941008</v>
      </c>
      <c r="O28" s="7">
        <f t="shared" si="4"/>
        <v>251182255.341059</v>
      </c>
      <c r="P28" s="7">
        <v>89213508.700000003</v>
      </c>
      <c r="Q28" s="7">
        <v>4761697.6900000004</v>
      </c>
      <c r="R28" s="7">
        <f t="shared" si="5"/>
        <v>157207048.95105898</v>
      </c>
      <c r="S28" s="7">
        <v>0</v>
      </c>
      <c r="T28" s="14">
        <f t="shared" si="6"/>
        <v>8304.6163089145048</v>
      </c>
      <c r="U28" s="1">
        <f t="shared" si="0"/>
        <v>11.69999999999709</v>
      </c>
      <c r="V28" s="7">
        <f t="shared" si="0"/>
        <v>8002875.2100000083</v>
      </c>
      <c r="W28" s="7">
        <f t="shared" si="0"/>
        <v>2722609.6006983444</v>
      </c>
      <c r="X28" s="7">
        <f t="shared" si="0"/>
        <v>10725484.81069836</v>
      </c>
      <c r="Y28" s="7">
        <f t="shared" si="0"/>
        <v>5585444.900000006</v>
      </c>
      <c r="Z28" s="7">
        <f t="shared" si="0"/>
        <v>138690.22000000067</v>
      </c>
      <c r="AA28" s="7">
        <f t="shared" si="0"/>
        <v>5001349.6906983554</v>
      </c>
      <c r="AB28" s="7">
        <f t="shared" si="0"/>
        <v>0</v>
      </c>
      <c r="AC28" s="14">
        <f t="shared" si="0"/>
        <v>351.53073320072781</v>
      </c>
    </row>
    <row r="29" spans="1:29" x14ac:dyDescent="0.25">
      <c r="A29" s="7" t="s">
        <v>51</v>
      </c>
      <c r="B29" s="7" t="s">
        <v>51</v>
      </c>
      <c r="C29" s="1">
        <v>30144.5</v>
      </c>
      <c r="D29" s="7">
        <v>265651138.37</v>
      </c>
      <c r="E29" s="37">
        <v>-23016659.287582032</v>
      </c>
      <c r="F29" s="7">
        <f t="shared" si="1"/>
        <v>242634479.08241796</v>
      </c>
      <c r="G29" s="7">
        <v>171666140.03</v>
      </c>
      <c r="H29" s="7">
        <v>8869680.9600000009</v>
      </c>
      <c r="I29" s="7">
        <f t="shared" si="2"/>
        <v>62098658.092417963</v>
      </c>
      <c r="J29" s="7">
        <v>0</v>
      </c>
      <c r="K29" s="14">
        <f t="shared" si="3"/>
        <v>8049.0463959401541</v>
      </c>
      <c r="L29" s="1">
        <v>30428</v>
      </c>
      <c r="M29" s="7">
        <v>276195142.16000003</v>
      </c>
      <c r="N29" s="37">
        <v>-20452195.291282203</v>
      </c>
      <c r="O29" s="7">
        <f t="shared" si="4"/>
        <v>255742946.86871782</v>
      </c>
      <c r="P29" s="7">
        <v>187674533.50999999</v>
      </c>
      <c r="Q29" s="7">
        <v>9135771.3900000006</v>
      </c>
      <c r="R29" s="7">
        <f t="shared" si="5"/>
        <v>58932641.968717828</v>
      </c>
      <c r="S29" s="7">
        <v>0</v>
      </c>
      <c r="T29" s="14">
        <f t="shared" si="6"/>
        <v>8404.8556220822211</v>
      </c>
      <c r="U29" s="1">
        <f t="shared" si="0"/>
        <v>283.5</v>
      </c>
      <c r="V29" s="7">
        <f t="shared" si="0"/>
        <v>10544003.790000021</v>
      </c>
      <c r="W29" s="7">
        <f t="shared" si="0"/>
        <v>2564463.9962998293</v>
      </c>
      <c r="X29" s="7">
        <f t="shared" si="0"/>
        <v>13108467.786299855</v>
      </c>
      <c r="Y29" s="7">
        <f t="shared" si="0"/>
        <v>16008393.479999989</v>
      </c>
      <c r="Z29" s="7">
        <f t="shared" si="0"/>
        <v>266090.4299999997</v>
      </c>
      <c r="AA29" s="7">
        <f t="shared" si="0"/>
        <v>-3166016.1237001345</v>
      </c>
      <c r="AB29" s="7">
        <f t="shared" si="0"/>
        <v>0</v>
      </c>
      <c r="AC29" s="14">
        <f t="shared" si="0"/>
        <v>355.80922614206702</v>
      </c>
    </row>
    <row r="30" spans="1:29" x14ac:dyDescent="0.25">
      <c r="A30" s="7" t="s">
        <v>53</v>
      </c>
      <c r="B30" s="7" t="s">
        <v>54</v>
      </c>
      <c r="C30" s="1">
        <v>968</v>
      </c>
      <c r="D30" s="7">
        <v>8788667.6199999992</v>
      </c>
      <c r="E30" s="37">
        <v>-761471.49017520878</v>
      </c>
      <c r="F30" s="7">
        <f t="shared" si="1"/>
        <v>8027196.1298247902</v>
      </c>
      <c r="G30" s="7">
        <v>3136526.72</v>
      </c>
      <c r="H30" s="7">
        <v>394070.57</v>
      </c>
      <c r="I30" s="7">
        <f t="shared" si="2"/>
        <v>4496598.8398247901</v>
      </c>
      <c r="J30" s="7">
        <v>0</v>
      </c>
      <c r="K30" s="14">
        <f t="shared" si="3"/>
        <v>8292.5579853561885</v>
      </c>
      <c r="L30" s="1">
        <v>954.5</v>
      </c>
      <c r="M30" s="7">
        <v>8939632.6199999992</v>
      </c>
      <c r="N30" s="37">
        <v>-661978.01578508678</v>
      </c>
      <c r="O30" s="7">
        <f t="shared" si="4"/>
        <v>8277654.6042149123</v>
      </c>
      <c r="P30" s="7">
        <v>3112725.29</v>
      </c>
      <c r="Q30" s="7">
        <v>405892.69</v>
      </c>
      <c r="R30" s="7">
        <f t="shared" si="5"/>
        <v>4759036.6242149118</v>
      </c>
      <c r="S30" s="7">
        <v>0</v>
      </c>
      <c r="T30" s="14">
        <f t="shared" si="6"/>
        <v>8672.2415968726164</v>
      </c>
      <c r="U30" s="1">
        <f t="shared" si="0"/>
        <v>-13.5</v>
      </c>
      <c r="V30" s="7">
        <f t="shared" si="0"/>
        <v>150965</v>
      </c>
      <c r="W30" s="7">
        <f t="shared" si="0"/>
        <v>99493.474390121992</v>
      </c>
      <c r="X30" s="7">
        <f t="shared" si="0"/>
        <v>250458.47439012211</v>
      </c>
      <c r="Y30" s="7">
        <f t="shared" si="0"/>
        <v>-23801.430000000168</v>
      </c>
      <c r="Z30" s="7">
        <f t="shared" si="0"/>
        <v>11822.119999999995</v>
      </c>
      <c r="AA30" s="7">
        <f t="shared" si="0"/>
        <v>262437.7843901217</v>
      </c>
      <c r="AB30" s="7">
        <f t="shared" si="0"/>
        <v>0</v>
      </c>
      <c r="AC30" s="14">
        <f t="shared" si="0"/>
        <v>379.68361151642785</v>
      </c>
    </row>
    <row r="31" spans="1:29" x14ac:dyDescent="0.25">
      <c r="A31" s="7" t="s">
        <v>53</v>
      </c>
      <c r="B31" s="7" t="s">
        <v>55</v>
      </c>
      <c r="C31" s="1">
        <v>1301.5</v>
      </c>
      <c r="D31" s="7">
        <v>11432270.779999999</v>
      </c>
      <c r="E31" s="37">
        <v>-990519.68322510028</v>
      </c>
      <c r="F31" s="7">
        <f t="shared" si="1"/>
        <v>10441751.096774898</v>
      </c>
      <c r="G31" s="7">
        <v>3456181.83</v>
      </c>
      <c r="H31" s="7">
        <v>402036.51</v>
      </c>
      <c r="I31" s="7">
        <f t="shared" si="2"/>
        <v>6583532.7567748986</v>
      </c>
      <c r="J31" s="7">
        <v>0</v>
      </c>
      <c r="K31" s="14">
        <f t="shared" si="3"/>
        <v>8022.8590831923921</v>
      </c>
      <c r="L31" s="1">
        <v>1302.0999999999999</v>
      </c>
      <c r="M31" s="7">
        <v>11780477.91</v>
      </c>
      <c r="N31" s="37">
        <v>-872342.04394652706</v>
      </c>
      <c r="O31" s="7">
        <f t="shared" si="4"/>
        <v>10908135.866053473</v>
      </c>
      <c r="P31" s="7">
        <v>3411871.12</v>
      </c>
      <c r="Q31" s="7">
        <v>414097.61</v>
      </c>
      <c r="R31" s="7">
        <f t="shared" si="5"/>
        <v>7082167.1360534728</v>
      </c>
      <c r="S31" s="7">
        <v>0</v>
      </c>
      <c r="T31" s="14">
        <f t="shared" si="6"/>
        <v>8377.3411151627934</v>
      </c>
      <c r="U31" s="1">
        <f t="shared" si="0"/>
        <v>0.59999999999990905</v>
      </c>
      <c r="V31" s="7">
        <f t="shared" si="0"/>
        <v>348207.13000000082</v>
      </c>
      <c r="W31" s="7">
        <f t="shared" si="0"/>
        <v>118177.63927857322</v>
      </c>
      <c r="X31" s="7">
        <f t="shared" si="0"/>
        <v>466384.76927857473</v>
      </c>
      <c r="Y31" s="7">
        <f t="shared" si="0"/>
        <v>-44310.709999999963</v>
      </c>
      <c r="Z31" s="7">
        <f t="shared" si="0"/>
        <v>12061.099999999977</v>
      </c>
      <c r="AA31" s="7">
        <f t="shared" si="0"/>
        <v>498634.37927857414</v>
      </c>
      <c r="AB31" s="7">
        <f t="shared" si="0"/>
        <v>0</v>
      </c>
      <c r="AC31" s="14">
        <f t="shared" si="0"/>
        <v>354.48203197040129</v>
      </c>
    </row>
    <row r="32" spans="1:29" x14ac:dyDescent="0.25">
      <c r="A32" s="7" t="s">
        <v>56</v>
      </c>
      <c r="B32" s="7" t="s">
        <v>57</v>
      </c>
      <c r="C32" s="1">
        <v>110.7</v>
      </c>
      <c r="D32" s="7">
        <v>1797331.52</v>
      </c>
      <c r="E32" s="37">
        <v>-155725.16450147345</v>
      </c>
      <c r="F32" s="7">
        <f t="shared" si="1"/>
        <v>1641606.3554985265</v>
      </c>
      <c r="G32" s="7">
        <v>310369.44</v>
      </c>
      <c r="H32" s="7">
        <v>37462.230000000003</v>
      </c>
      <c r="I32" s="7">
        <f t="shared" si="2"/>
        <v>1293774.6854985266</v>
      </c>
      <c r="J32" s="7">
        <v>0</v>
      </c>
      <c r="K32" s="14">
        <f t="shared" si="3"/>
        <v>14829.325704593735</v>
      </c>
      <c r="L32" s="1">
        <v>110.1</v>
      </c>
      <c r="M32" s="7">
        <v>1841661.0899999999</v>
      </c>
      <c r="N32" s="37">
        <v>-136374.6370716966</v>
      </c>
      <c r="O32" s="7">
        <f t="shared" si="4"/>
        <v>1705286.4529283033</v>
      </c>
      <c r="P32" s="7">
        <v>308304.55</v>
      </c>
      <c r="Q32" s="7">
        <v>38586.1</v>
      </c>
      <c r="R32" s="7">
        <f t="shared" si="5"/>
        <v>1358395.8029283031</v>
      </c>
      <c r="S32" s="7">
        <v>0</v>
      </c>
      <c r="T32" s="14">
        <f t="shared" si="6"/>
        <v>15488.523641492311</v>
      </c>
      <c r="U32" s="1">
        <f t="shared" si="0"/>
        <v>-0.60000000000000853</v>
      </c>
      <c r="V32" s="7">
        <f t="shared" si="0"/>
        <v>44329.569999999832</v>
      </c>
      <c r="W32" s="7">
        <f t="shared" si="0"/>
        <v>19350.527429776848</v>
      </c>
      <c r="X32" s="7">
        <f t="shared" ref="X32:AC63" si="7">O32-F32</f>
        <v>63680.097429776797</v>
      </c>
      <c r="Y32" s="7">
        <f t="shared" si="7"/>
        <v>-2064.890000000014</v>
      </c>
      <c r="Z32" s="7">
        <f t="shared" si="7"/>
        <v>1123.8699999999953</v>
      </c>
      <c r="AA32" s="7">
        <f t="shared" si="7"/>
        <v>64621.117429776583</v>
      </c>
      <c r="AB32" s="7">
        <f t="shared" si="7"/>
        <v>0</v>
      </c>
      <c r="AC32" s="14">
        <f t="shared" si="7"/>
        <v>659.19793689857579</v>
      </c>
    </row>
    <row r="33" spans="1:29" x14ac:dyDescent="0.25">
      <c r="A33" s="7" t="s">
        <v>56</v>
      </c>
      <c r="B33" s="7" t="s">
        <v>56</v>
      </c>
      <c r="C33" s="1">
        <v>166.1</v>
      </c>
      <c r="D33" s="7">
        <v>2530986.34</v>
      </c>
      <c r="E33" s="37">
        <v>-219290.7984763335</v>
      </c>
      <c r="F33" s="7">
        <f t="shared" si="1"/>
        <v>2311695.5415236661</v>
      </c>
      <c r="G33" s="7">
        <v>508159.81</v>
      </c>
      <c r="H33" s="7">
        <v>56081.66</v>
      </c>
      <c r="I33" s="7">
        <f t="shared" si="2"/>
        <v>1747454.0715236661</v>
      </c>
      <c r="J33" s="7">
        <v>0</v>
      </c>
      <c r="K33" s="14">
        <f t="shared" si="3"/>
        <v>13917.492724404974</v>
      </c>
      <c r="L33" s="1">
        <v>163.4</v>
      </c>
      <c r="M33" s="7">
        <v>2579801.3000000003</v>
      </c>
      <c r="N33" s="37">
        <v>-191033.77267127423</v>
      </c>
      <c r="O33" s="7">
        <f t="shared" si="4"/>
        <v>2388767.5273287259</v>
      </c>
      <c r="P33" s="7">
        <v>504487.8</v>
      </c>
      <c r="Q33" s="7">
        <v>57764.11</v>
      </c>
      <c r="R33" s="7">
        <f t="shared" si="5"/>
        <v>1826515.6173287258</v>
      </c>
      <c r="S33" s="7">
        <v>0</v>
      </c>
      <c r="T33" s="14">
        <f t="shared" si="6"/>
        <v>14619.140314129289</v>
      </c>
      <c r="U33" s="1">
        <f t="shared" ref="U33:AC64" si="8">L33-C33</f>
        <v>-2.6999999999999886</v>
      </c>
      <c r="V33" s="7">
        <f t="shared" si="8"/>
        <v>48814.960000000428</v>
      </c>
      <c r="W33" s="7">
        <f t="shared" si="8"/>
        <v>28257.025805059267</v>
      </c>
      <c r="X33" s="7">
        <f t="shared" si="7"/>
        <v>77071.985805059783</v>
      </c>
      <c r="Y33" s="7">
        <f t="shared" si="7"/>
        <v>-3672.0100000000093</v>
      </c>
      <c r="Z33" s="7">
        <f t="shared" si="7"/>
        <v>1682.4499999999971</v>
      </c>
      <c r="AA33" s="7">
        <f t="shared" si="7"/>
        <v>79061.545805059606</v>
      </c>
      <c r="AB33" s="7">
        <f t="shared" si="7"/>
        <v>0</v>
      </c>
      <c r="AC33" s="14">
        <f t="shared" si="7"/>
        <v>701.64758972431446</v>
      </c>
    </row>
    <row r="34" spans="1:29" x14ac:dyDescent="0.25">
      <c r="A34" s="7" t="s">
        <v>58</v>
      </c>
      <c r="B34" s="7" t="s">
        <v>58</v>
      </c>
      <c r="C34" s="1">
        <v>775.6</v>
      </c>
      <c r="D34" s="7">
        <v>7455783.7299999995</v>
      </c>
      <c r="E34" s="37">
        <v>-645987.19541827159</v>
      </c>
      <c r="F34" s="7">
        <f t="shared" si="1"/>
        <v>6809796.5345817283</v>
      </c>
      <c r="G34" s="7">
        <v>5331495.9800000004</v>
      </c>
      <c r="H34" s="7">
        <v>310685.7</v>
      </c>
      <c r="I34" s="7">
        <f t="shared" si="2"/>
        <v>1167614.8545817279</v>
      </c>
      <c r="J34" s="7">
        <v>0</v>
      </c>
      <c r="K34" s="14">
        <f t="shared" si="3"/>
        <v>8780.0367903322949</v>
      </c>
      <c r="L34" s="1">
        <v>754.3</v>
      </c>
      <c r="M34" s="7">
        <v>7497676.3100000005</v>
      </c>
      <c r="N34" s="37">
        <v>-555201.43809809629</v>
      </c>
      <c r="O34" s="7">
        <f t="shared" si="4"/>
        <v>6942474.8719019042</v>
      </c>
      <c r="P34" s="7">
        <v>4661201.22</v>
      </c>
      <c r="Q34" s="7">
        <v>320006.27</v>
      </c>
      <c r="R34" s="7">
        <f t="shared" si="5"/>
        <v>1961267.3819019045</v>
      </c>
      <c r="S34" s="7">
        <v>0</v>
      </c>
      <c r="T34" s="14">
        <f t="shared" si="6"/>
        <v>9203.8643403180486</v>
      </c>
      <c r="U34" s="1">
        <f t="shared" si="8"/>
        <v>-21.300000000000068</v>
      </c>
      <c r="V34" s="7">
        <f t="shared" si="8"/>
        <v>41892.580000001006</v>
      </c>
      <c r="W34" s="7">
        <f t="shared" si="8"/>
        <v>90785.757320175297</v>
      </c>
      <c r="X34" s="7">
        <f t="shared" si="7"/>
        <v>132678.33732017595</v>
      </c>
      <c r="Y34" s="7">
        <f t="shared" si="7"/>
        <v>-670294.76000000071</v>
      </c>
      <c r="Z34" s="7">
        <f t="shared" si="7"/>
        <v>9320.570000000007</v>
      </c>
      <c r="AA34" s="7">
        <f t="shared" si="7"/>
        <v>793652.5273201766</v>
      </c>
      <c r="AB34" s="7">
        <f t="shared" si="7"/>
        <v>0</v>
      </c>
      <c r="AC34" s="14">
        <f t="shared" si="7"/>
        <v>423.82754998575365</v>
      </c>
    </row>
    <row r="35" spans="1:29" x14ac:dyDescent="0.25">
      <c r="A35" s="7" t="s">
        <v>59</v>
      </c>
      <c r="B35" s="7" t="s">
        <v>60</v>
      </c>
      <c r="C35" s="1">
        <v>1014.9</v>
      </c>
      <c r="D35" s="7">
        <v>8976827.7100000009</v>
      </c>
      <c r="E35" s="37">
        <v>-777774.13698344049</v>
      </c>
      <c r="F35" s="7">
        <f t="shared" si="1"/>
        <v>8199053.5730165606</v>
      </c>
      <c r="G35" s="7">
        <v>554419.31000000006</v>
      </c>
      <c r="H35" s="7">
        <v>160449.46</v>
      </c>
      <c r="I35" s="7">
        <f t="shared" si="2"/>
        <v>7484184.8030165611</v>
      </c>
      <c r="J35" s="7">
        <v>0</v>
      </c>
      <c r="K35" s="14">
        <f t="shared" si="3"/>
        <v>8078.6812227968876</v>
      </c>
      <c r="L35" s="1">
        <v>1010.8</v>
      </c>
      <c r="M35" s="7">
        <v>9221559.0999999996</v>
      </c>
      <c r="N35" s="37">
        <v>-682854.61550241103</v>
      </c>
      <c r="O35" s="7">
        <f t="shared" si="4"/>
        <v>8538704.4844975881</v>
      </c>
      <c r="P35" s="7">
        <v>560360.65</v>
      </c>
      <c r="Q35" s="7">
        <v>165262.94</v>
      </c>
      <c r="R35" s="7">
        <f t="shared" si="5"/>
        <v>7813080.8944975873</v>
      </c>
      <c r="S35" s="7">
        <v>0</v>
      </c>
      <c r="T35" s="14">
        <f t="shared" si="6"/>
        <v>8447.471789174504</v>
      </c>
      <c r="U35" s="1">
        <f t="shared" si="8"/>
        <v>-4.1000000000000227</v>
      </c>
      <c r="V35" s="7">
        <f t="shared" si="8"/>
        <v>244731.38999999873</v>
      </c>
      <c r="W35" s="7">
        <f t="shared" si="8"/>
        <v>94919.521481029456</v>
      </c>
      <c r="X35" s="7">
        <f t="shared" si="7"/>
        <v>339650.91148102749</v>
      </c>
      <c r="Y35" s="7">
        <f t="shared" si="7"/>
        <v>5941.3399999999674</v>
      </c>
      <c r="Z35" s="7">
        <f t="shared" si="7"/>
        <v>4813.4800000000105</v>
      </c>
      <c r="AA35" s="7">
        <f t="shared" si="7"/>
        <v>328896.09148102626</v>
      </c>
      <c r="AB35" s="7">
        <f t="shared" si="7"/>
        <v>0</v>
      </c>
      <c r="AC35" s="14">
        <f t="shared" si="7"/>
        <v>368.79056637761641</v>
      </c>
    </row>
    <row r="36" spans="1:29" x14ac:dyDescent="0.25">
      <c r="A36" s="7" t="s">
        <v>59</v>
      </c>
      <c r="B36" s="7" t="s">
        <v>61</v>
      </c>
      <c r="C36" s="1">
        <v>360.2</v>
      </c>
      <c r="D36" s="7">
        <v>3880231.94</v>
      </c>
      <c r="E36" s="37">
        <v>-336192.71149285324</v>
      </c>
      <c r="F36" s="7">
        <f t="shared" si="1"/>
        <v>3544039.2285071467</v>
      </c>
      <c r="G36" s="7">
        <v>217882.43</v>
      </c>
      <c r="H36" s="7">
        <v>37316.239999999998</v>
      </c>
      <c r="I36" s="7">
        <f t="shared" si="2"/>
        <v>3288840.5585071463</v>
      </c>
      <c r="J36" s="7">
        <v>0</v>
      </c>
      <c r="K36" s="14">
        <f t="shared" si="3"/>
        <v>9839.087252934889</v>
      </c>
      <c r="L36" s="1">
        <v>355.9</v>
      </c>
      <c r="M36" s="7">
        <v>3971234.08</v>
      </c>
      <c r="N36" s="37">
        <v>-294069.09302012401</v>
      </c>
      <c r="O36" s="7">
        <f t="shared" si="4"/>
        <v>3677164.9869798762</v>
      </c>
      <c r="P36" s="7">
        <v>209508.63</v>
      </c>
      <c r="Q36" s="7">
        <v>38435.730000000003</v>
      </c>
      <c r="R36" s="7">
        <f t="shared" si="5"/>
        <v>3429220.6269798763</v>
      </c>
      <c r="S36" s="7">
        <v>0</v>
      </c>
      <c r="T36" s="14">
        <f t="shared" si="6"/>
        <v>10332.017384040113</v>
      </c>
      <c r="U36" s="1">
        <f t="shared" si="8"/>
        <v>-4.3000000000000114</v>
      </c>
      <c r="V36" s="7">
        <f t="shared" si="8"/>
        <v>91002.14000000013</v>
      </c>
      <c r="W36" s="7">
        <f t="shared" si="8"/>
        <v>42123.618472729228</v>
      </c>
      <c r="X36" s="7">
        <f t="shared" si="7"/>
        <v>133125.75847272947</v>
      </c>
      <c r="Y36" s="7">
        <f t="shared" si="7"/>
        <v>-8373.7999999999884</v>
      </c>
      <c r="Z36" s="7">
        <f t="shared" si="7"/>
        <v>1119.4900000000052</v>
      </c>
      <c r="AA36" s="7">
        <f t="shared" si="7"/>
        <v>140380.06847273</v>
      </c>
      <c r="AB36" s="7">
        <f t="shared" si="7"/>
        <v>0</v>
      </c>
      <c r="AC36" s="14">
        <f t="shared" si="7"/>
        <v>492.93013110522406</v>
      </c>
    </row>
    <row r="37" spans="1:29" x14ac:dyDescent="0.25">
      <c r="A37" s="7" t="s">
        <v>59</v>
      </c>
      <c r="B37" s="7" t="s">
        <v>62</v>
      </c>
      <c r="C37" s="1">
        <v>199.6</v>
      </c>
      <c r="D37" s="7">
        <v>2883838.82</v>
      </c>
      <c r="E37" s="37">
        <v>-249862.79361541217</v>
      </c>
      <c r="F37" s="7">
        <f t="shared" si="1"/>
        <v>2633976.0263845879</v>
      </c>
      <c r="G37" s="7">
        <v>535397.61</v>
      </c>
      <c r="H37" s="7">
        <v>69113.16</v>
      </c>
      <c r="I37" s="7">
        <f t="shared" si="2"/>
        <v>2029465.2563845881</v>
      </c>
      <c r="J37" s="7">
        <v>0</v>
      </c>
      <c r="K37" s="14">
        <f t="shared" si="3"/>
        <v>13196.272677277495</v>
      </c>
      <c r="L37" s="1">
        <v>192.8</v>
      </c>
      <c r="M37" s="7">
        <v>2913741.5500000003</v>
      </c>
      <c r="N37" s="37">
        <v>-215761.98170205831</v>
      </c>
      <c r="O37" s="7">
        <f t="shared" si="4"/>
        <v>2697979.5682979422</v>
      </c>
      <c r="P37" s="7">
        <v>510298.84</v>
      </c>
      <c r="Q37" s="7">
        <v>71186.55</v>
      </c>
      <c r="R37" s="7">
        <f t="shared" si="5"/>
        <v>2116494.1782979425</v>
      </c>
      <c r="S37" s="7">
        <v>0</v>
      </c>
      <c r="T37" s="14">
        <f t="shared" si="6"/>
        <v>13993.669960051566</v>
      </c>
      <c r="U37" s="1">
        <f t="shared" si="8"/>
        <v>-6.7999999999999829</v>
      </c>
      <c r="V37" s="7">
        <f t="shared" si="8"/>
        <v>29902.730000000447</v>
      </c>
      <c r="W37" s="7">
        <f t="shared" si="8"/>
        <v>34100.811913353857</v>
      </c>
      <c r="X37" s="7">
        <f t="shared" si="7"/>
        <v>64003.541913354304</v>
      </c>
      <c r="Y37" s="7">
        <f t="shared" si="7"/>
        <v>-25098.76999999996</v>
      </c>
      <c r="Z37" s="7">
        <f t="shared" si="7"/>
        <v>2073.3899999999994</v>
      </c>
      <c r="AA37" s="7">
        <f t="shared" si="7"/>
        <v>87028.921913354425</v>
      </c>
      <c r="AB37" s="7">
        <f t="shared" si="7"/>
        <v>0</v>
      </c>
      <c r="AC37" s="14">
        <f t="shared" si="7"/>
        <v>797.39728277407085</v>
      </c>
    </row>
    <row r="38" spans="1:29" x14ac:dyDescent="0.25">
      <c r="A38" s="7" t="s">
        <v>63</v>
      </c>
      <c r="B38" s="7" t="s">
        <v>64</v>
      </c>
      <c r="C38" s="1">
        <v>216.3</v>
      </c>
      <c r="D38" s="7">
        <v>3024521.52</v>
      </c>
      <c r="E38" s="37">
        <v>-262051.88414002027</v>
      </c>
      <c r="F38" s="7">
        <f t="shared" si="1"/>
        <v>2762469.6358599798</v>
      </c>
      <c r="G38" s="7">
        <v>1066551.92</v>
      </c>
      <c r="H38" s="7">
        <v>18884.37</v>
      </c>
      <c r="I38" s="7">
        <f t="shared" si="2"/>
        <v>1677033.3458599797</v>
      </c>
      <c r="J38" s="7">
        <v>0</v>
      </c>
      <c r="K38" s="14">
        <f t="shared" si="3"/>
        <v>12771.473120018398</v>
      </c>
      <c r="L38" s="1">
        <v>221.3</v>
      </c>
      <c r="M38" s="7">
        <v>3157217.2100000004</v>
      </c>
      <c r="N38" s="37">
        <v>-233791.30585327433</v>
      </c>
      <c r="O38" s="7">
        <f t="shared" si="4"/>
        <v>2923425.9041467262</v>
      </c>
      <c r="P38" s="7">
        <v>1098463.8600000001</v>
      </c>
      <c r="Q38" s="7">
        <v>19450.900000000001</v>
      </c>
      <c r="R38" s="7">
        <f t="shared" si="5"/>
        <v>1805511.1441467262</v>
      </c>
      <c r="S38" s="7">
        <v>0</v>
      </c>
      <c r="T38" s="14">
        <f t="shared" si="6"/>
        <v>13210.239060762431</v>
      </c>
      <c r="U38" s="1">
        <f t="shared" si="8"/>
        <v>5</v>
      </c>
      <c r="V38" s="7">
        <f t="shared" si="8"/>
        <v>132695.69000000041</v>
      </c>
      <c r="W38" s="7">
        <f t="shared" si="8"/>
        <v>28260.578286745935</v>
      </c>
      <c r="X38" s="7">
        <f t="shared" si="7"/>
        <v>160956.26828674646</v>
      </c>
      <c r="Y38" s="7">
        <f t="shared" si="7"/>
        <v>31911.940000000177</v>
      </c>
      <c r="Z38" s="7">
        <f t="shared" si="7"/>
        <v>566.53000000000247</v>
      </c>
      <c r="AA38" s="7">
        <f t="shared" si="7"/>
        <v>128477.79828674649</v>
      </c>
      <c r="AB38" s="7">
        <f t="shared" si="7"/>
        <v>0</v>
      </c>
      <c r="AC38" s="14">
        <f t="shared" si="7"/>
        <v>438.76594074403329</v>
      </c>
    </row>
    <row r="39" spans="1:29" x14ac:dyDescent="0.25">
      <c r="A39" s="7" t="s">
        <v>63</v>
      </c>
      <c r="B39" s="7" t="s">
        <v>65</v>
      </c>
      <c r="C39" s="1">
        <v>276.60000000000002</v>
      </c>
      <c r="D39" s="7">
        <v>3420154.93</v>
      </c>
      <c r="E39" s="37">
        <v>-296330.52287135954</v>
      </c>
      <c r="F39" s="7">
        <f t="shared" si="1"/>
        <v>3123824.4071286405</v>
      </c>
      <c r="G39" s="7">
        <v>1624492.87</v>
      </c>
      <c r="H39" s="7">
        <v>119341.64</v>
      </c>
      <c r="I39" s="7">
        <f t="shared" si="2"/>
        <v>1379989.8971286404</v>
      </c>
      <c r="J39" s="7">
        <v>0</v>
      </c>
      <c r="K39" s="14">
        <f t="shared" si="3"/>
        <v>11293.652954188865</v>
      </c>
      <c r="L39" s="1">
        <v>275.10000000000002</v>
      </c>
      <c r="M39" s="7">
        <v>3518021.7600000002</v>
      </c>
      <c r="N39" s="37">
        <v>-260508.81095084187</v>
      </c>
      <c r="O39" s="7">
        <f t="shared" si="4"/>
        <v>3257512.9490491585</v>
      </c>
      <c r="P39" s="7">
        <v>1617824.22</v>
      </c>
      <c r="Q39" s="7">
        <v>122921.89</v>
      </c>
      <c r="R39" s="7">
        <f t="shared" si="5"/>
        <v>1516766.8390491586</v>
      </c>
      <c r="S39" s="7">
        <v>0</v>
      </c>
      <c r="T39" s="14">
        <f t="shared" si="6"/>
        <v>11841.19574354474</v>
      </c>
      <c r="U39" s="1">
        <f t="shared" si="8"/>
        <v>-1.5</v>
      </c>
      <c r="V39" s="7">
        <f t="shared" si="8"/>
        <v>97866.830000000075</v>
      </c>
      <c r="W39" s="7">
        <f t="shared" si="8"/>
        <v>35821.711920517671</v>
      </c>
      <c r="X39" s="7">
        <f t="shared" si="7"/>
        <v>133688.54192051804</v>
      </c>
      <c r="Y39" s="7">
        <f t="shared" si="7"/>
        <v>-6668.6500000001397</v>
      </c>
      <c r="Z39" s="7">
        <f t="shared" si="7"/>
        <v>3580.25</v>
      </c>
      <c r="AA39" s="7">
        <f t="shared" si="7"/>
        <v>136776.94192051818</v>
      </c>
      <c r="AB39" s="7">
        <f t="shared" si="7"/>
        <v>0</v>
      </c>
      <c r="AC39" s="14">
        <f t="shared" si="7"/>
        <v>547.54278935587536</v>
      </c>
    </row>
    <row r="40" spans="1:29" x14ac:dyDescent="0.25">
      <c r="A40" s="7" t="s">
        <v>66</v>
      </c>
      <c r="B40" s="7" t="s">
        <v>66</v>
      </c>
      <c r="C40" s="1">
        <v>447.3</v>
      </c>
      <c r="D40" s="7">
        <v>4413196.3600000003</v>
      </c>
      <c r="E40" s="37">
        <v>-382370.04219360929</v>
      </c>
      <c r="F40" s="7">
        <f t="shared" si="1"/>
        <v>4030826.317806391</v>
      </c>
      <c r="G40" s="7">
        <v>774109.32</v>
      </c>
      <c r="H40" s="7">
        <v>85506.46</v>
      </c>
      <c r="I40" s="7">
        <f t="shared" si="2"/>
        <v>3171210.5378063913</v>
      </c>
      <c r="J40" s="7">
        <v>0</v>
      </c>
      <c r="K40" s="14">
        <f t="shared" si="3"/>
        <v>9011.4605808325305</v>
      </c>
      <c r="L40" s="1">
        <v>446.5</v>
      </c>
      <c r="M40" s="7">
        <v>4541830.53</v>
      </c>
      <c r="N40" s="37">
        <v>-336321.6465467604</v>
      </c>
      <c r="O40" s="7">
        <f t="shared" si="4"/>
        <v>4205508.8834532397</v>
      </c>
      <c r="P40" s="7">
        <v>809138.22</v>
      </c>
      <c r="Q40" s="7">
        <v>88071.65</v>
      </c>
      <c r="R40" s="7">
        <f t="shared" si="5"/>
        <v>3308299.01345324</v>
      </c>
      <c r="S40" s="7">
        <v>0</v>
      </c>
      <c r="T40" s="14">
        <f t="shared" si="6"/>
        <v>9418.8328856735498</v>
      </c>
      <c r="U40" s="1">
        <f t="shared" si="8"/>
        <v>-0.80000000000001137</v>
      </c>
      <c r="V40" s="7">
        <f t="shared" si="8"/>
        <v>128634.16999999993</v>
      </c>
      <c r="W40" s="7">
        <f t="shared" si="8"/>
        <v>46048.39564684889</v>
      </c>
      <c r="X40" s="7">
        <f t="shared" si="7"/>
        <v>174682.56564684864</v>
      </c>
      <c r="Y40" s="7">
        <f t="shared" si="7"/>
        <v>35028.900000000023</v>
      </c>
      <c r="Z40" s="7">
        <f t="shared" si="7"/>
        <v>2565.1899999999878</v>
      </c>
      <c r="AA40" s="7">
        <f t="shared" si="7"/>
        <v>137088.47564684879</v>
      </c>
      <c r="AB40" s="7">
        <f t="shared" si="7"/>
        <v>0</v>
      </c>
      <c r="AC40" s="14">
        <f t="shared" si="7"/>
        <v>407.37230484101929</v>
      </c>
    </row>
    <row r="41" spans="1:29" x14ac:dyDescent="0.25">
      <c r="A41" s="7" t="s">
        <v>67</v>
      </c>
      <c r="B41" s="7" t="s">
        <v>68</v>
      </c>
      <c r="C41" s="1">
        <v>353</v>
      </c>
      <c r="D41" s="7">
        <v>3967491.1</v>
      </c>
      <c r="E41" s="37">
        <v>-343753.05686823535</v>
      </c>
      <c r="F41" s="7">
        <f t="shared" si="1"/>
        <v>3623738.043131765</v>
      </c>
      <c r="G41" s="7">
        <v>2234484.2200000002</v>
      </c>
      <c r="H41" s="7">
        <v>315899.5</v>
      </c>
      <c r="I41" s="7">
        <f t="shared" si="2"/>
        <v>1073354.3231317648</v>
      </c>
      <c r="J41" s="7">
        <v>0</v>
      </c>
      <c r="K41" s="14">
        <f t="shared" si="3"/>
        <v>10265.546864395934</v>
      </c>
      <c r="L41" s="1">
        <v>352.3</v>
      </c>
      <c r="M41" s="7">
        <v>4084837.31</v>
      </c>
      <c r="N41" s="37">
        <v>-302481.38958518987</v>
      </c>
      <c r="O41" s="7">
        <f t="shared" si="4"/>
        <v>3782355.9204148101</v>
      </c>
      <c r="P41" s="7">
        <v>2117088.08</v>
      </c>
      <c r="Q41" s="7">
        <v>325376.49</v>
      </c>
      <c r="R41" s="7">
        <f t="shared" si="5"/>
        <v>1339891.35041481</v>
      </c>
      <c r="S41" s="7">
        <v>0</v>
      </c>
      <c r="T41" s="14">
        <f t="shared" si="6"/>
        <v>10736.179166661397</v>
      </c>
      <c r="U41" s="1">
        <f t="shared" si="8"/>
        <v>-0.69999999999998863</v>
      </c>
      <c r="V41" s="7">
        <f t="shared" si="8"/>
        <v>117346.20999999996</v>
      </c>
      <c r="W41" s="7">
        <f t="shared" si="8"/>
        <v>41271.667283045477</v>
      </c>
      <c r="X41" s="7">
        <f t="shared" si="7"/>
        <v>158617.87728304509</v>
      </c>
      <c r="Y41" s="7">
        <f t="shared" si="7"/>
        <v>-117396.14000000013</v>
      </c>
      <c r="Z41" s="7">
        <f t="shared" si="7"/>
        <v>9476.9899999999907</v>
      </c>
      <c r="AA41" s="7">
        <f t="shared" si="7"/>
        <v>266537.02728304523</v>
      </c>
      <c r="AB41" s="7">
        <f t="shared" si="7"/>
        <v>0</v>
      </c>
      <c r="AC41" s="14">
        <f t="shared" si="7"/>
        <v>470.6323022654633</v>
      </c>
    </row>
    <row r="42" spans="1:29" x14ac:dyDescent="0.25">
      <c r="A42" s="7" t="s">
        <v>69</v>
      </c>
      <c r="B42" s="7" t="s">
        <v>69</v>
      </c>
      <c r="C42" s="1">
        <v>4678.8999999999996</v>
      </c>
      <c r="D42" s="7">
        <v>40451232.609999999</v>
      </c>
      <c r="E42" s="37">
        <v>-3504792.9568828889</v>
      </c>
      <c r="F42" s="7">
        <f t="shared" si="1"/>
        <v>36946439.653117113</v>
      </c>
      <c r="G42" s="7">
        <v>6258769.0999999996</v>
      </c>
      <c r="H42" s="7">
        <v>1244432.01</v>
      </c>
      <c r="I42" s="7">
        <f t="shared" si="2"/>
        <v>29443238.54311711</v>
      </c>
      <c r="J42" s="7">
        <v>0</v>
      </c>
      <c r="K42" s="14">
        <f t="shared" si="3"/>
        <v>7896.3943775496627</v>
      </c>
      <c r="L42" s="1">
        <v>4645.2</v>
      </c>
      <c r="M42" s="7">
        <v>41381221.68</v>
      </c>
      <c r="N42" s="37">
        <v>-3064271.2271199818</v>
      </c>
      <c r="O42" s="7">
        <f t="shared" si="4"/>
        <v>38316950.452880017</v>
      </c>
      <c r="P42" s="7">
        <v>5702379.3799999999</v>
      </c>
      <c r="Q42" s="7">
        <v>1281764.97</v>
      </c>
      <c r="R42" s="7">
        <f t="shared" si="5"/>
        <v>31332806.10288002</v>
      </c>
      <c r="S42" s="7">
        <v>0</v>
      </c>
      <c r="T42" s="14">
        <f t="shared" si="6"/>
        <v>8248.7192053905146</v>
      </c>
      <c r="U42" s="1">
        <f t="shared" si="8"/>
        <v>-33.699999999999818</v>
      </c>
      <c r="V42" s="7">
        <f t="shared" si="8"/>
        <v>929989.0700000003</v>
      </c>
      <c r="W42" s="7">
        <f t="shared" si="8"/>
        <v>440521.72976290714</v>
      </c>
      <c r="X42" s="7">
        <f t="shared" si="7"/>
        <v>1370510.7997629046</v>
      </c>
      <c r="Y42" s="7">
        <f t="shared" si="7"/>
        <v>-556389.71999999974</v>
      </c>
      <c r="Z42" s="7">
        <f t="shared" si="7"/>
        <v>37332.959999999963</v>
      </c>
      <c r="AA42" s="7">
        <f t="shared" si="7"/>
        <v>1889567.55976291</v>
      </c>
      <c r="AB42" s="7">
        <f t="shared" si="7"/>
        <v>0</v>
      </c>
      <c r="AC42" s="14">
        <f t="shared" si="7"/>
        <v>352.32482784085187</v>
      </c>
    </row>
    <row r="43" spans="1:29" x14ac:dyDescent="0.25">
      <c r="A43" s="7" t="s">
        <v>70</v>
      </c>
      <c r="B43" s="7" t="s">
        <v>70</v>
      </c>
      <c r="C43" s="1">
        <v>87980.5</v>
      </c>
      <c r="D43" s="7">
        <v>811630550.96999991</v>
      </c>
      <c r="E43" s="37">
        <v>-70321640.530860305</v>
      </c>
      <c r="F43" s="7">
        <f t="shared" si="1"/>
        <v>741308910.4391396</v>
      </c>
      <c r="G43" s="7">
        <v>413060257.43000001</v>
      </c>
      <c r="H43" s="7">
        <v>23868619.489999998</v>
      </c>
      <c r="I43" s="7">
        <f t="shared" si="2"/>
        <v>304380033.51913959</v>
      </c>
      <c r="J43" s="7">
        <v>0</v>
      </c>
      <c r="K43" s="14">
        <f t="shared" si="3"/>
        <v>8425.8319791219601</v>
      </c>
      <c r="L43" s="1">
        <v>88786.7</v>
      </c>
      <c r="M43" s="7">
        <v>843737582.72000003</v>
      </c>
      <c r="N43" s="37">
        <v>-62478600.026886918</v>
      </c>
      <c r="O43" s="7">
        <f t="shared" si="4"/>
        <v>781258982.69311309</v>
      </c>
      <c r="P43" s="7">
        <v>438149285.69</v>
      </c>
      <c r="Q43" s="7">
        <v>24584678.07</v>
      </c>
      <c r="R43" s="7">
        <f t="shared" si="5"/>
        <v>318525018.9331131</v>
      </c>
      <c r="S43" s="7">
        <v>0</v>
      </c>
      <c r="T43" s="14">
        <f t="shared" si="6"/>
        <v>8799.2794269086826</v>
      </c>
      <c r="U43" s="1">
        <f t="shared" si="8"/>
        <v>806.19999999999709</v>
      </c>
      <c r="V43" s="7">
        <f t="shared" si="8"/>
        <v>32107031.750000119</v>
      </c>
      <c r="W43" s="7">
        <f t="shared" si="8"/>
        <v>7843040.5039733872</v>
      </c>
      <c r="X43" s="7">
        <f t="shared" si="7"/>
        <v>39950072.253973484</v>
      </c>
      <c r="Y43" s="7">
        <f t="shared" si="7"/>
        <v>25089028.25999999</v>
      </c>
      <c r="Z43" s="7">
        <f t="shared" si="7"/>
        <v>716058.58000000194</v>
      </c>
      <c r="AA43" s="7">
        <f t="shared" si="7"/>
        <v>14144985.41397351</v>
      </c>
      <c r="AB43" s="7">
        <f t="shared" si="7"/>
        <v>0</v>
      </c>
      <c r="AC43" s="14">
        <f t="shared" si="7"/>
        <v>373.44744778672248</v>
      </c>
    </row>
    <row r="44" spans="1:29" x14ac:dyDescent="0.25">
      <c r="A44" s="7" t="s">
        <v>71</v>
      </c>
      <c r="B44" s="7" t="s">
        <v>71</v>
      </c>
      <c r="C44" s="1">
        <v>278.79999999999995</v>
      </c>
      <c r="D44" s="7">
        <v>3311502.41</v>
      </c>
      <c r="E44" s="37">
        <v>-286916.60487002187</v>
      </c>
      <c r="F44" s="7">
        <f t="shared" si="1"/>
        <v>3024585.8051299783</v>
      </c>
      <c r="G44" s="7">
        <v>2146896.35</v>
      </c>
      <c r="H44" s="7">
        <v>88458.91</v>
      </c>
      <c r="I44" s="7">
        <f t="shared" si="2"/>
        <v>789230.54512997821</v>
      </c>
      <c r="J44" s="7">
        <v>0</v>
      </c>
      <c r="K44" s="14">
        <f t="shared" si="3"/>
        <v>10848.586101613984</v>
      </c>
      <c r="L44" s="1">
        <v>277</v>
      </c>
      <c r="M44" s="7">
        <v>3399224.93</v>
      </c>
      <c r="N44" s="37">
        <v>-251711.92933973172</v>
      </c>
      <c r="O44" s="7">
        <f t="shared" si="4"/>
        <v>3147513.0006602686</v>
      </c>
      <c r="P44" s="7">
        <v>2082274.77</v>
      </c>
      <c r="Q44" s="7">
        <v>91112.68</v>
      </c>
      <c r="R44" s="7">
        <f t="shared" si="5"/>
        <v>974125.55066026864</v>
      </c>
      <c r="S44" s="7">
        <v>0</v>
      </c>
      <c r="T44" s="14">
        <f t="shared" si="6"/>
        <v>11362.862818268117</v>
      </c>
      <c r="U44" s="1">
        <f t="shared" si="8"/>
        <v>-1.7999999999999545</v>
      </c>
      <c r="V44" s="7">
        <f t="shared" si="8"/>
        <v>87722.520000000019</v>
      </c>
      <c r="W44" s="7">
        <f t="shared" si="8"/>
        <v>35204.675530290144</v>
      </c>
      <c r="X44" s="7">
        <f t="shared" si="7"/>
        <v>122927.19553029025</v>
      </c>
      <c r="Y44" s="7">
        <f t="shared" si="7"/>
        <v>-64621.580000000075</v>
      </c>
      <c r="Z44" s="7">
        <f t="shared" si="7"/>
        <v>2653.7699999999895</v>
      </c>
      <c r="AA44" s="7">
        <f t="shared" si="7"/>
        <v>184895.00553029042</v>
      </c>
      <c r="AB44" s="7">
        <f t="shared" si="7"/>
        <v>0</v>
      </c>
      <c r="AC44" s="14">
        <f t="shared" si="7"/>
        <v>514.27671665413254</v>
      </c>
    </row>
    <row r="45" spans="1:29" x14ac:dyDescent="0.25">
      <c r="A45" s="7" t="s">
        <v>72</v>
      </c>
      <c r="B45" s="7" t="s">
        <v>72</v>
      </c>
      <c r="C45" s="1">
        <v>65216.4</v>
      </c>
      <c r="D45" s="7">
        <v>560644623.65999997</v>
      </c>
      <c r="E45" s="37">
        <v>-48575610.717782415</v>
      </c>
      <c r="F45" s="7">
        <f t="shared" si="1"/>
        <v>512069012.94221753</v>
      </c>
      <c r="G45" s="7">
        <v>166137377.59</v>
      </c>
      <c r="H45" s="7">
        <v>15335836.18</v>
      </c>
      <c r="I45" s="7">
        <f t="shared" si="2"/>
        <v>330595799.17221755</v>
      </c>
      <c r="J45" s="7">
        <v>0</v>
      </c>
      <c r="K45" s="14">
        <f t="shared" si="3"/>
        <v>7851.8442131460415</v>
      </c>
      <c r="L45" s="1">
        <v>65888.399999999994</v>
      </c>
      <c r="M45" s="7">
        <v>583411325.49000001</v>
      </c>
      <c r="N45" s="37">
        <v>-43201492.505451262</v>
      </c>
      <c r="O45" s="7">
        <f t="shared" si="4"/>
        <v>540209832.98454881</v>
      </c>
      <c r="P45" s="7">
        <v>175741768.66</v>
      </c>
      <c r="Q45" s="7">
        <v>15795911.27</v>
      </c>
      <c r="R45" s="7">
        <f t="shared" si="5"/>
        <v>348672153.05454886</v>
      </c>
      <c r="S45" s="7">
        <v>0</v>
      </c>
      <c r="T45" s="14">
        <f t="shared" si="6"/>
        <v>8198.8609980595811</v>
      </c>
      <c r="U45" s="1">
        <f t="shared" si="8"/>
        <v>671.99999999999272</v>
      </c>
      <c r="V45" s="7">
        <f t="shared" si="8"/>
        <v>22766701.830000043</v>
      </c>
      <c r="W45" s="7">
        <f t="shared" si="8"/>
        <v>5374118.2123311535</v>
      </c>
      <c r="X45" s="7">
        <f t="shared" si="7"/>
        <v>28140820.042331278</v>
      </c>
      <c r="Y45" s="7">
        <f t="shared" si="7"/>
        <v>9604391.0699999928</v>
      </c>
      <c r="Z45" s="7">
        <f t="shared" si="7"/>
        <v>460075.08999999985</v>
      </c>
      <c r="AA45" s="7">
        <f t="shared" si="7"/>
        <v>18076353.882331312</v>
      </c>
      <c r="AB45" s="7">
        <f t="shared" si="7"/>
        <v>0</v>
      </c>
      <c r="AC45" s="14">
        <f t="shared" si="7"/>
        <v>347.0167849135396</v>
      </c>
    </row>
    <row r="46" spans="1:29" x14ac:dyDescent="0.25">
      <c r="A46" s="7" t="s">
        <v>73</v>
      </c>
      <c r="B46" s="7" t="s">
        <v>73</v>
      </c>
      <c r="C46" s="1">
        <v>6900.6</v>
      </c>
      <c r="D46" s="7">
        <v>63722646.649999999</v>
      </c>
      <c r="E46" s="37">
        <v>-5521084.7423632313</v>
      </c>
      <c r="F46" s="7">
        <f t="shared" si="1"/>
        <v>58201561.907636769</v>
      </c>
      <c r="G46" s="7">
        <v>34043730.520000003</v>
      </c>
      <c r="H46" s="7">
        <v>1642606.86</v>
      </c>
      <c r="I46" s="7">
        <f t="shared" si="2"/>
        <v>22515224.527636766</v>
      </c>
      <c r="J46" s="7">
        <v>0</v>
      </c>
      <c r="K46" s="14">
        <f t="shared" si="3"/>
        <v>8434.2755568554567</v>
      </c>
      <c r="L46" s="1">
        <v>7002</v>
      </c>
      <c r="M46" s="7">
        <v>66601245.439999998</v>
      </c>
      <c r="N46" s="37">
        <v>-4931808.965678364</v>
      </c>
      <c r="O46" s="7">
        <f t="shared" si="4"/>
        <v>61669436.474321634</v>
      </c>
      <c r="P46" s="7">
        <v>33218936.66</v>
      </c>
      <c r="Q46" s="7">
        <v>1691885.07</v>
      </c>
      <c r="R46" s="7">
        <f t="shared" si="5"/>
        <v>26758614.744321633</v>
      </c>
      <c r="S46" s="7">
        <v>0</v>
      </c>
      <c r="T46" s="14">
        <f t="shared" si="6"/>
        <v>8807.4030954472491</v>
      </c>
      <c r="U46" s="1">
        <f t="shared" si="8"/>
        <v>101.39999999999964</v>
      </c>
      <c r="V46" s="7">
        <f t="shared" si="8"/>
        <v>2878598.7899999991</v>
      </c>
      <c r="W46" s="7">
        <f t="shared" si="8"/>
        <v>589275.77668486722</v>
      </c>
      <c r="X46" s="7">
        <f t="shared" si="7"/>
        <v>3467874.5666848645</v>
      </c>
      <c r="Y46" s="7">
        <f t="shared" si="7"/>
        <v>-824793.86000000313</v>
      </c>
      <c r="Z46" s="7">
        <f t="shared" si="7"/>
        <v>49278.209999999963</v>
      </c>
      <c r="AA46" s="7">
        <f t="shared" si="7"/>
        <v>4243390.2166848667</v>
      </c>
      <c r="AB46" s="7">
        <f t="shared" si="7"/>
        <v>0</v>
      </c>
      <c r="AC46" s="14">
        <f t="shared" si="7"/>
        <v>373.12753859179247</v>
      </c>
    </row>
    <row r="47" spans="1:29" x14ac:dyDescent="0.25">
      <c r="A47" s="7" t="s">
        <v>74</v>
      </c>
      <c r="B47" s="7" t="s">
        <v>75</v>
      </c>
      <c r="C47" s="1">
        <v>2406.2000000000003</v>
      </c>
      <c r="D47" s="7">
        <v>21126251.629999999</v>
      </c>
      <c r="E47" s="37">
        <v>-1830429.708583351</v>
      </c>
      <c r="F47" s="7">
        <f t="shared" si="1"/>
        <v>19295821.921416648</v>
      </c>
      <c r="G47" s="7">
        <v>5737207.2300000004</v>
      </c>
      <c r="H47" s="7">
        <v>878028.94</v>
      </c>
      <c r="I47" s="7">
        <f t="shared" si="2"/>
        <v>12680585.751416648</v>
      </c>
      <c r="J47" s="7">
        <v>0</v>
      </c>
      <c r="K47" s="14">
        <f t="shared" si="3"/>
        <v>8019.2095093577618</v>
      </c>
      <c r="L47" s="1">
        <v>2639.9</v>
      </c>
      <c r="M47" s="7">
        <v>23807307.91</v>
      </c>
      <c r="N47" s="37">
        <v>-1762926.4111131227</v>
      </c>
      <c r="O47" s="7">
        <f t="shared" si="4"/>
        <v>22044381.498886876</v>
      </c>
      <c r="P47" s="7">
        <v>6098206.5300000003</v>
      </c>
      <c r="Q47" s="7">
        <v>904369.81</v>
      </c>
      <c r="R47" s="7">
        <f t="shared" si="5"/>
        <v>15041805.158886874</v>
      </c>
      <c r="S47" s="7">
        <v>0</v>
      </c>
      <c r="T47" s="14">
        <f t="shared" si="6"/>
        <v>8350.4608124879251</v>
      </c>
      <c r="U47" s="1">
        <f t="shared" si="8"/>
        <v>233.69999999999982</v>
      </c>
      <c r="V47" s="7">
        <f t="shared" si="8"/>
        <v>2681056.2800000012</v>
      </c>
      <c r="W47" s="7">
        <f t="shared" si="8"/>
        <v>67503.297470228281</v>
      </c>
      <c r="X47" s="7">
        <f t="shared" si="7"/>
        <v>2748559.5774702281</v>
      </c>
      <c r="Y47" s="7">
        <f t="shared" si="7"/>
        <v>360999.29999999981</v>
      </c>
      <c r="Z47" s="7">
        <f t="shared" si="7"/>
        <v>26340.870000000112</v>
      </c>
      <c r="AA47" s="7">
        <f t="shared" si="7"/>
        <v>2361219.4074702263</v>
      </c>
      <c r="AB47" s="7">
        <f t="shared" si="7"/>
        <v>0</v>
      </c>
      <c r="AC47" s="14">
        <f t="shared" si="7"/>
        <v>331.25130313016325</v>
      </c>
    </row>
    <row r="48" spans="1:29" x14ac:dyDescent="0.25">
      <c r="A48" s="7" t="s">
        <v>74</v>
      </c>
      <c r="B48" s="7" t="s">
        <v>76</v>
      </c>
      <c r="C48" s="1">
        <v>250.6</v>
      </c>
      <c r="D48" s="7">
        <v>3386561.1700000004</v>
      </c>
      <c r="E48" s="37">
        <v>-293419.87798252847</v>
      </c>
      <c r="F48" s="7">
        <f t="shared" si="1"/>
        <v>3093141.292017472</v>
      </c>
      <c r="G48" s="7">
        <v>761613.23</v>
      </c>
      <c r="H48" s="7">
        <v>109479.74</v>
      </c>
      <c r="I48" s="7">
        <f t="shared" si="2"/>
        <v>2222048.3220174718</v>
      </c>
      <c r="J48" s="7">
        <v>0</v>
      </c>
      <c r="K48" s="14">
        <f t="shared" si="3"/>
        <v>12342.942107013057</v>
      </c>
      <c r="L48" s="1">
        <v>248.4</v>
      </c>
      <c r="M48" s="7">
        <v>3476037.23</v>
      </c>
      <c r="N48" s="37">
        <v>-257399.8648627341</v>
      </c>
      <c r="O48" s="7">
        <f t="shared" si="4"/>
        <v>3218637.365137266</v>
      </c>
      <c r="P48" s="7">
        <v>825257.93</v>
      </c>
      <c r="Q48" s="7">
        <v>112764.13</v>
      </c>
      <c r="R48" s="7">
        <f t="shared" si="5"/>
        <v>2280615.3051372659</v>
      </c>
      <c r="S48" s="7">
        <v>0</v>
      </c>
      <c r="T48" s="14">
        <f t="shared" si="6"/>
        <v>12957.477315367416</v>
      </c>
      <c r="U48" s="1">
        <f t="shared" si="8"/>
        <v>-2.1999999999999886</v>
      </c>
      <c r="V48" s="7">
        <f t="shared" si="8"/>
        <v>89476.05999999959</v>
      </c>
      <c r="W48" s="7">
        <f t="shared" si="8"/>
        <v>36020.01311979437</v>
      </c>
      <c r="X48" s="7">
        <f t="shared" si="7"/>
        <v>125496.07311979402</v>
      </c>
      <c r="Y48" s="7">
        <f t="shared" si="7"/>
        <v>63644.70000000007</v>
      </c>
      <c r="Z48" s="7">
        <f t="shared" si="7"/>
        <v>3284.3899999999994</v>
      </c>
      <c r="AA48" s="7">
        <f t="shared" si="7"/>
        <v>58566.983119794168</v>
      </c>
      <c r="AB48" s="7">
        <f t="shared" si="7"/>
        <v>0</v>
      </c>
      <c r="AC48" s="14">
        <f t="shared" si="7"/>
        <v>614.53520835435847</v>
      </c>
    </row>
    <row r="49" spans="1:29" x14ac:dyDescent="0.25">
      <c r="A49" s="7" t="s">
        <v>74</v>
      </c>
      <c r="B49" s="7" t="s">
        <v>77</v>
      </c>
      <c r="C49" s="1">
        <v>300.89999999999998</v>
      </c>
      <c r="D49" s="7">
        <v>3724384.1999999997</v>
      </c>
      <c r="E49" s="37">
        <v>-322689.68510143779</v>
      </c>
      <c r="F49" s="7">
        <f t="shared" si="1"/>
        <v>3401694.5148985619</v>
      </c>
      <c r="G49" s="7">
        <v>454556.21</v>
      </c>
      <c r="H49" s="7">
        <v>71476.13</v>
      </c>
      <c r="I49" s="7">
        <f t="shared" si="2"/>
        <v>2875662.174898562</v>
      </c>
      <c r="J49" s="7">
        <v>0</v>
      </c>
      <c r="K49" s="14">
        <f t="shared" si="3"/>
        <v>11305.066516778206</v>
      </c>
      <c r="L49" s="1">
        <v>301.89999999999998</v>
      </c>
      <c r="M49" s="7">
        <v>3845486.12</v>
      </c>
      <c r="N49" s="37">
        <v>-284757.4816163634</v>
      </c>
      <c r="O49" s="7">
        <f t="shared" si="4"/>
        <v>3560728.6383836367</v>
      </c>
      <c r="P49" s="7">
        <v>456523.96</v>
      </c>
      <c r="Q49" s="7">
        <v>73620.41</v>
      </c>
      <c r="R49" s="7">
        <f t="shared" si="5"/>
        <v>3030584.2683836366</v>
      </c>
      <c r="S49" s="7">
        <v>0</v>
      </c>
      <c r="T49" s="14">
        <f t="shared" si="6"/>
        <v>11794.397609750371</v>
      </c>
      <c r="U49" s="1">
        <f t="shared" si="8"/>
        <v>1</v>
      </c>
      <c r="V49" s="7">
        <f t="shared" si="8"/>
        <v>121101.92000000039</v>
      </c>
      <c r="W49" s="7">
        <f t="shared" si="8"/>
        <v>37932.203485074395</v>
      </c>
      <c r="X49" s="7">
        <f t="shared" si="7"/>
        <v>159034.12348507484</v>
      </c>
      <c r="Y49" s="7">
        <f t="shared" si="7"/>
        <v>1967.75</v>
      </c>
      <c r="Z49" s="7">
        <f t="shared" si="7"/>
        <v>2144.2799999999988</v>
      </c>
      <c r="AA49" s="7">
        <f t="shared" si="7"/>
        <v>154922.09348507458</v>
      </c>
      <c r="AB49" s="7">
        <f t="shared" si="7"/>
        <v>0</v>
      </c>
      <c r="AC49" s="14">
        <f t="shared" si="7"/>
        <v>489.3310929721647</v>
      </c>
    </row>
    <row r="50" spans="1:29" x14ac:dyDescent="0.25">
      <c r="A50" s="7" t="s">
        <v>74</v>
      </c>
      <c r="B50" s="7" t="s">
        <v>74</v>
      </c>
      <c r="C50" s="1">
        <v>212.9</v>
      </c>
      <c r="D50" s="7">
        <v>3061021.0100000002</v>
      </c>
      <c r="E50" s="37">
        <v>-265214.28852742561</v>
      </c>
      <c r="F50" s="7">
        <f t="shared" si="1"/>
        <v>2795806.7214725744</v>
      </c>
      <c r="G50" s="7">
        <v>454053.78</v>
      </c>
      <c r="H50" s="7">
        <v>74854.77</v>
      </c>
      <c r="I50" s="7">
        <f t="shared" si="2"/>
        <v>2266898.1714725741</v>
      </c>
      <c r="J50" s="7">
        <v>0</v>
      </c>
      <c r="K50" s="14">
        <f t="shared" si="3"/>
        <v>13132.01841931693</v>
      </c>
      <c r="L50" s="1">
        <v>213</v>
      </c>
      <c r="M50" s="7">
        <v>3153590.1</v>
      </c>
      <c r="N50" s="37">
        <v>-233522.71907986904</v>
      </c>
      <c r="O50" s="7">
        <f t="shared" si="4"/>
        <v>2920067.3809201312</v>
      </c>
      <c r="P50" s="7">
        <v>476023.85</v>
      </c>
      <c r="Q50" s="7">
        <v>77100.41</v>
      </c>
      <c r="R50" s="7">
        <f t="shared" si="5"/>
        <v>2366943.120920131</v>
      </c>
      <c r="S50" s="7">
        <v>0</v>
      </c>
      <c r="T50" s="14">
        <f t="shared" si="6"/>
        <v>13709.236530141461</v>
      </c>
      <c r="U50" s="1">
        <f t="shared" si="8"/>
        <v>9.9999999999994316E-2</v>
      </c>
      <c r="V50" s="7">
        <f t="shared" si="8"/>
        <v>92569.089999999851</v>
      </c>
      <c r="W50" s="7">
        <f t="shared" si="8"/>
        <v>31691.569447556569</v>
      </c>
      <c r="X50" s="7">
        <f t="shared" si="7"/>
        <v>124260.65944755683</v>
      </c>
      <c r="Y50" s="7">
        <f t="shared" si="7"/>
        <v>21970.069999999949</v>
      </c>
      <c r="Z50" s="7">
        <f t="shared" si="7"/>
        <v>2245.6399999999994</v>
      </c>
      <c r="AA50" s="7">
        <f t="shared" si="7"/>
        <v>100044.94944755686</v>
      </c>
      <c r="AB50" s="7">
        <f t="shared" si="7"/>
        <v>0</v>
      </c>
      <c r="AC50" s="14">
        <f t="shared" si="7"/>
        <v>577.21811082453132</v>
      </c>
    </row>
    <row r="51" spans="1:29" x14ac:dyDescent="0.25">
      <c r="A51" s="7" t="s">
        <v>74</v>
      </c>
      <c r="B51" s="7" t="s">
        <v>78</v>
      </c>
      <c r="C51" s="1">
        <v>50</v>
      </c>
      <c r="D51" s="7">
        <v>945973.04999999993</v>
      </c>
      <c r="E51" s="37">
        <v>-81961.400657576261</v>
      </c>
      <c r="F51" s="7">
        <f t="shared" si="1"/>
        <v>864011.64934242365</v>
      </c>
      <c r="G51" s="7">
        <v>285192.75</v>
      </c>
      <c r="H51" s="7">
        <v>47280.92</v>
      </c>
      <c r="I51" s="7">
        <f t="shared" si="2"/>
        <v>531537.97934242361</v>
      </c>
      <c r="J51" s="7">
        <v>0</v>
      </c>
      <c r="K51" s="14">
        <f t="shared" si="3"/>
        <v>17280.232986848474</v>
      </c>
      <c r="L51" s="1">
        <v>50</v>
      </c>
      <c r="M51" s="7">
        <v>974351.81</v>
      </c>
      <c r="N51" s="37">
        <v>-72150.557553942068</v>
      </c>
      <c r="O51" s="7">
        <f t="shared" si="4"/>
        <v>902201.25244605797</v>
      </c>
      <c r="P51" s="7">
        <v>300977.25</v>
      </c>
      <c r="Q51" s="7">
        <v>48699.35</v>
      </c>
      <c r="R51" s="7">
        <f t="shared" si="5"/>
        <v>552524.652446058</v>
      </c>
      <c r="S51" s="7">
        <v>0</v>
      </c>
      <c r="T51" s="14">
        <f t="shared" si="6"/>
        <v>18044.025048921161</v>
      </c>
      <c r="U51" s="1">
        <f t="shared" si="8"/>
        <v>0</v>
      </c>
      <c r="V51" s="7">
        <f t="shared" si="8"/>
        <v>28378.760000000126</v>
      </c>
      <c r="W51" s="7">
        <f t="shared" si="8"/>
        <v>9810.8431036341935</v>
      </c>
      <c r="X51" s="7">
        <f t="shared" si="7"/>
        <v>38189.603103634319</v>
      </c>
      <c r="Y51" s="7">
        <f t="shared" si="7"/>
        <v>15784.5</v>
      </c>
      <c r="Z51" s="7">
        <f t="shared" si="7"/>
        <v>1418.4300000000003</v>
      </c>
      <c r="AA51" s="7">
        <f t="shared" si="7"/>
        <v>20986.673103634384</v>
      </c>
      <c r="AB51" s="7">
        <f t="shared" si="7"/>
        <v>0</v>
      </c>
      <c r="AC51" s="14">
        <f t="shared" si="7"/>
        <v>763.79206207268726</v>
      </c>
    </row>
    <row r="52" spans="1:29" x14ac:dyDescent="0.25">
      <c r="A52" s="7" t="s">
        <v>79</v>
      </c>
      <c r="B52" s="7" t="s">
        <v>80</v>
      </c>
      <c r="C52" s="1">
        <v>486</v>
      </c>
      <c r="D52" s="7">
        <v>4957057.46</v>
      </c>
      <c r="E52" s="37">
        <v>-429491.48769268574</v>
      </c>
      <c r="F52" s="7">
        <f t="shared" si="1"/>
        <v>4527565.9723073142</v>
      </c>
      <c r="G52" s="7">
        <v>1096917.33</v>
      </c>
      <c r="H52" s="7">
        <v>94962.559999999998</v>
      </c>
      <c r="I52" s="7">
        <f t="shared" si="2"/>
        <v>3335686.082307314</v>
      </c>
      <c r="J52" s="7">
        <v>0</v>
      </c>
      <c r="K52" s="14">
        <f t="shared" si="3"/>
        <v>9315.9793668874772</v>
      </c>
      <c r="L52" s="1">
        <v>489.7</v>
      </c>
      <c r="M52" s="7">
        <v>5141295.3600000003</v>
      </c>
      <c r="N52" s="37">
        <v>-380711.89786520263</v>
      </c>
      <c r="O52" s="7">
        <f t="shared" si="4"/>
        <v>4760583.4621347981</v>
      </c>
      <c r="P52" s="7">
        <v>1105130.3500000001</v>
      </c>
      <c r="Q52" s="7">
        <v>97811.44</v>
      </c>
      <c r="R52" s="7">
        <f t="shared" si="5"/>
        <v>3557641.672134798</v>
      </c>
      <c r="S52" s="7">
        <v>0</v>
      </c>
      <c r="T52" s="14">
        <f t="shared" si="6"/>
        <v>9721.4283482434112</v>
      </c>
      <c r="U52" s="1">
        <f t="shared" si="8"/>
        <v>3.6999999999999886</v>
      </c>
      <c r="V52" s="7">
        <f t="shared" si="8"/>
        <v>184237.90000000037</v>
      </c>
      <c r="W52" s="7">
        <f t="shared" si="8"/>
        <v>48779.589827483112</v>
      </c>
      <c r="X52" s="7">
        <f t="shared" si="7"/>
        <v>233017.48982748389</v>
      </c>
      <c r="Y52" s="7">
        <f t="shared" si="7"/>
        <v>8213.0200000000186</v>
      </c>
      <c r="Z52" s="7">
        <f t="shared" si="7"/>
        <v>2848.8800000000047</v>
      </c>
      <c r="AA52" s="7">
        <f t="shared" si="7"/>
        <v>221955.58982748399</v>
      </c>
      <c r="AB52" s="7">
        <f t="shared" si="7"/>
        <v>0</v>
      </c>
      <c r="AC52" s="14">
        <f t="shared" si="7"/>
        <v>405.44898135593394</v>
      </c>
    </row>
    <row r="53" spans="1:29" x14ac:dyDescent="0.25">
      <c r="A53" s="7" t="s">
        <v>79</v>
      </c>
      <c r="B53" s="7" t="s">
        <v>81</v>
      </c>
      <c r="C53" s="1">
        <v>11392.9</v>
      </c>
      <c r="D53" s="7">
        <v>103246410.69</v>
      </c>
      <c r="E53" s="37">
        <v>-8945519.5716408156</v>
      </c>
      <c r="F53" s="7">
        <f t="shared" si="1"/>
        <v>94300891.118359178</v>
      </c>
      <c r="G53" s="7">
        <v>10896206.130000001</v>
      </c>
      <c r="H53" s="7">
        <v>1332875.6599999999</v>
      </c>
      <c r="I53" s="7">
        <f t="shared" si="2"/>
        <v>82071809.328359187</v>
      </c>
      <c r="J53" s="7">
        <v>0</v>
      </c>
      <c r="K53" s="14">
        <f t="shared" si="3"/>
        <v>8277.163068082682</v>
      </c>
      <c r="L53" s="1">
        <v>11357.7</v>
      </c>
      <c r="M53" s="7">
        <v>106048732.65000001</v>
      </c>
      <c r="N53" s="37">
        <v>-7852887.5402678633</v>
      </c>
      <c r="O53" s="7">
        <f t="shared" si="4"/>
        <v>98195845.109732136</v>
      </c>
      <c r="P53" s="7">
        <v>11189545.210000001</v>
      </c>
      <c r="Q53" s="7">
        <v>1372861.93</v>
      </c>
      <c r="R53" s="7">
        <f t="shared" si="5"/>
        <v>85633437.969732136</v>
      </c>
      <c r="S53" s="7">
        <v>0</v>
      </c>
      <c r="T53" s="14">
        <f t="shared" si="6"/>
        <v>8645.7509099317758</v>
      </c>
      <c r="U53" s="1">
        <f t="shared" si="8"/>
        <v>-35.199999999998909</v>
      </c>
      <c r="V53" s="7">
        <f t="shared" si="8"/>
        <v>2802321.9600000083</v>
      </c>
      <c r="W53" s="7">
        <f t="shared" si="8"/>
        <v>1092632.0313729523</v>
      </c>
      <c r="X53" s="7">
        <f t="shared" si="7"/>
        <v>3894953.9913729578</v>
      </c>
      <c r="Y53" s="7">
        <f t="shared" si="7"/>
        <v>293339.08000000007</v>
      </c>
      <c r="Z53" s="7">
        <f t="shared" si="7"/>
        <v>39986.270000000019</v>
      </c>
      <c r="AA53" s="7">
        <f t="shared" si="7"/>
        <v>3561628.6413729489</v>
      </c>
      <c r="AB53" s="7">
        <f t="shared" si="7"/>
        <v>0</v>
      </c>
      <c r="AC53" s="14">
        <f t="shared" si="7"/>
        <v>368.58784184909382</v>
      </c>
    </row>
    <row r="54" spans="1:29" x14ac:dyDescent="0.25">
      <c r="A54" s="7" t="s">
        <v>79</v>
      </c>
      <c r="B54" s="7" t="s">
        <v>82</v>
      </c>
      <c r="C54" s="1">
        <v>9151.7999999999993</v>
      </c>
      <c r="D54" s="7">
        <v>77456808.409999996</v>
      </c>
      <c r="E54" s="37">
        <v>-6711045.8461254612</v>
      </c>
      <c r="F54" s="7">
        <f t="shared" si="1"/>
        <v>70745762.563874543</v>
      </c>
      <c r="G54" s="7">
        <v>8200826.7000000002</v>
      </c>
      <c r="H54" s="7">
        <v>828950.81</v>
      </c>
      <c r="I54" s="7">
        <f t="shared" si="2"/>
        <v>61715985.053874537</v>
      </c>
      <c r="J54" s="7">
        <v>0</v>
      </c>
      <c r="K54" s="14">
        <f t="shared" si="3"/>
        <v>7730.2566231642459</v>
      </c>
      <c r="L54" s="1">
        <v>9341.6</v>
      </c>
      <c r="M54" s="7">
        <v>81419984.359999999</v>
      </c>
      <c r="N54" s="37">
        <v>-6029133.6325502824</v>
      </c>
      <c r="O54" s="7">
        <f t="shared" si="4"/>
        <v>75390850.727449715</v>
      </c>
      <c r="P54" s="7">
        <v>8316222.0800000001</v>
      </c>
      <c r="Q54" s="7">
        <v>853819.33</v>
      </c>
      <c r="R54" s="7">
        <f t="shared" si="5"/>
        <v>66220809.317449719</v>
      </c>
      <c r="S54" s="7">
        <v>0</v>
      </c>
      <c r="T54" s="14">
        <f t="shared" si="6"/>
        <v>8070.4430426746712</v>
      </c>
      <c r="U54" s="1">
        <f t="shared" si="8"/>
        <v>189.80000000000109</v>
      </c>
      <c r="V54" s="7">
        <f t="shared" si="8"/>
        <v>3963175.950000003</v>
      </c>
      <c r="W54" s="7">
        <f t="shared" si="8"/>
        <v>681912.21357517876</v>
      </c>
      <c r="X54" s="7">
        <f t="shared" si="7"/>
        <v>4645088.1635751724</v>
      </c>
      <c r="Y54" s="7">
        <f t="shared" si="7"/>
        <v>115395.37999999989</v>
      </c>
      <c r="Z54" s="7">
        <f t="shared" si="7"/>
        <v>24868.519999999902</v>
      </c>
      <c r="AA54" s="7">
        <f t="shared" si="7"/>
        <v>4504824.2635751814</v>
      </c>
      <c r="AB54" s="7">
        <f t="shared" si="7"/>
        <v>0</v>
      </c>
      <c r="AC54" s="14">
        <f t="shared" si="7"/>
        <v>340.18641951042537</v>
      </c>
    </row>
    <row r="55" spans="1:29" x14ac:dyDescent="0.25">
      <c r="A55" s="7" t="s">
        <v>79</v>
      </c>
      <c r="B55" s="7" t="s">
        <v>83</v>
      </c>
      <c r="C55" s="1">
        <v>7806</v>
      </c>
      <c r="D55" s="7">
        <v>66066549.359999999</v>
      </c>
      <c r="E55" s="37">
        <v>-5724166.1611379934</v>
      </c>
      <c r="F55" s="7">
        <f t="shared" si="1"/>
        <v>60342383.198862009</v>
      </c>
      <c r="G55" s="7">
        <v>2968510.15</v>
      </c>
      <c r="H55" s="7">
        <v>365577.28</v>
      </c>
      <c r="I55" s="7">
        <f t="shared" si="2"/>
        <v>57008295.768862009</v>
      </c>
      <c r="J55" s="7">
        <v>0</v>
      </c>
      <c r="K55" s="14">
        <f t="shared" si="3"/>
        <v>7730.2566229646436</v>
      </c>
      <c r="L55" s="1">
        <v>7921.6</v>
      </c>
      <c r="M55" s="7">
        <v>69043477.359999999</v>
      </c>
      <c r="N55" s="37">
        <v>-5112655.7531483173</v>
      </c>
      <c r="O55" s="7">
        <f t="shared" si="4"/>
        <v>63930821.606851682</v>
      </c>
      <c r="P55" s="7">
        <v>2938588.68</v>
      </c>
      <c r="Q55" s="7">
        <v>376544.6</v>
      </c>
      <c r="R55" s="7">
        <f t="shared" si="5"/>
        <v>60615688.326851681</v>
      </c>
      <c r="S55" s="7">
        <v>0</v>
      </c>
      <c r="T55" s="14">
        <f t="shared" si="6"/>
        <v>8070.4430426746712</v>
      </c>
      <c r="U55" s="1">
        <f t="shared" si="8"/>
        <v>115.60000000000036</v>
      </c>
      <c r="V55" s="7">
        <f t="shared" si="8"/>
        <v>2976928</v>
      </c>
      <c r="W55" s="7">
        <f t="shared" si="8"/>
        <v>611510.40798967611</v>
      </c>
      <c r="X55" s="7">
        <f t="shared" si="7"/>
        <v>3588438.4079896733</v>
      </c>
      <c r="Y55" s="7">
        <f t="shared" si="7"/>
        <v>-29921.469999999739</v>
      </c>
      <c r="Z55" s="7">
        <f t="shared" si="7"/>
        <v>10967.319999999949</v>
      </c>
      <c r="AA55" s="7">
        <f t="shared" si="7"/>
        <v>3607392.5579896718</v>
      </c>
      <c r="AB55" s="7">
        <f t="shared" si="7"/>
        <v>0</v>
      </c>
      <c r="AC55" s="14">
        <f t="shared" si="7"/>
        <v>340.18641971002762</v>
      </c>
    </row>
    <row r="56" spans="1:29" x14ac:dyDescent="0.25">
      <c r="A56" s="7" t="s">
        <v>79</v>
      </c>
      <c r="B56" s="7" t="s">
        <v>84</v>
      </c>
      <c r="C56" s="1">
        <v>30363.200000000001</v>
      </c>
      <c r="D56" s="7">
        <v>267221117.74000001</v>
      </c>
      <c r="E56" s="37">
        <v>-23152686.110088974</v>
      </c>
      <c r="F56" s="7">
        <f t="shared" si="1"/>
        <v>244068431.62991104</v>
      </c>
      <c r="G56" s="7">
        <v>60325540.409999996</v>
      </c>
      <c r="H56" s="7">
        <v>7519915.2300000004</v>
      </c>
      <c r="I56" s="7">
        <f t="shared" si="2"/>
        <v>176222975.98991105</v>
      </c>
      <c r="J56" s="7">
        <v>0</v>
      </c>
      <c r="K56" s="14">
        <f t="shared" si="3"/>
        <v>8038.297400468693</v>
      </c>
      <c r="L56" s="1">
        <v>30187</v>
      </c>
      <c r="M56" s="7">
        <v>273598144.89999998</v>
      </c>
      <c r="N56" s="37">
        <v>-20259888.161196344</v>
      </c>
      <c r="O56" s="7">
        <f t="shared" si="4"/>
        <v>253338256.73880363</v>
      </c>
      <c r="P56" s="7">
        <v>61785935</v>
      </c>
      <c r="Q56" s="7">
        <v>7745512.6900000004</v>
      </c>
      <c r="R56" s="7">
        <f t="shared" si="5"/>
        <v>183806809.04880363</v>
      </c>
      <c r="S56" s="7">
        <v>0</v>
      </c>
      <c r="T56" s="14">
        <f t="shared" si="6"/>
        <v>8392.2965759699091</v>
      </c>
      <c r="U56" s="1">
        <f t="shared" si="8"/>
        <v>-176.20000000000073</v>
      </c>
      <c r="V56" s="7">
        <f t="shared" si="8"/>
        <v>6377027.1599999666</v>
      </c>
      <c r="W56" s="7">
        <f t="shared" si="8"/>
        <v>2892797.9488926306</v>
      </c>
      <c r="X56" s="7">
        <f t="shared" si="7"/>
        <v>9269825.1088925898</v>
      </c>
      <c r="Y56" s="7">
        <f t="shared" si="7"/>
        <v>1460394.5900000036</v>
      </c>
      <c r="Z56" s="7">
        <f t="shared" si="7"/>
        <v>225597.45999999996</v>
      </c>
      <c r="AA56" s="7">
        <f t="shared" si="7"/>
        <v>7583833.0588925779</v>
      </c>
      <c r="AB56" s="7">
        <f t="shared" si="7"/>
        <v>0</v>
      </c>
      <c r="AC56" s="14">
        <f t="shared" si="7"/>
        <v>353.99917550121609</v>
      </c>
    </row>
    <row r="57" spans="1:29" x14ac:dyDescent="0.25">
      <c r="A57" s="7" t="s">
        <v>79</v>
      </c>
      <c r="B57" s="7" t="s">
        <v>85</v>
      </c>
      <c r="C57" s="1">
        <v>4963.3</v>
      </c>
      <c r="D57" s="7">
        <v>42007187.349999994</v>
      </c>
      <c r="E57" s="37">
        <v>-3639604.6514128698</v>
      </c>
      <c r="F57" s="7">
        <f t="shared" si="1"/>
        <v>38367582.698587127</v>
      </c>
      <c r="G57" s="7">
        <v>10438656.039999999</v>
      </c>
      <c r="H57" s="7">
        <v>1336389.44</v>
      </c>
      <c r="I57" s="7">
        <f t="shared" si="2"/>
        <v>26592537.218587127</v>
      </c>
      <c r="J57" s="7">
        <v>0</v>
      </c>
      <c r="K57" s="14">
        <f t="shared" si="3"/>
        <v>7730.256623332687</v>
      </c>
      <c r="L57" s="1">
        <v>4991.1000000000004</v>
      </c>
      <c r="M57" s="7">
        <v>43501678.935000002</v>
      </c>
      <c r="N57" s="37">
        <v>-3221290.6647064444</v>
      </c>
      <c r="O57" s="7">
        <f t="shared" si="4"/>
        <v>40280388.270293556</v>
      </c>
      <c r="P57" s="7">
        <v>10050560.199999999</v>
      </c>
      <c r="Q57" s="7">
        <v>1376481.12</v>
      </c>
      <c r="R57" s="7">
        <f t="shared" si="5"/>
        <v>28853346.950293556</v>
      </c>
      <c r="S57" s="7">
        <v>0</v>
      </c>
      <c r="T57" s="14">
        <f t="shared" si="6"/>
        <v>8070.4430426746712</v>
      </c>
      <c r="U57" s="1">
        <f t="shared" si="8"/>
        <v>27.800000000000182</v>
      </c>
      <c r="V57" s="7">
        <f t="shared" si="8"/>
        <v>1494491.5850000083</v>
      </c>
      <c r="W57" s="7">
        <f t="shared" si="8"/>
        <v>418313.98670642544</v>
      </c>
      <c r="X57" s="7">
        <f t="shared" si="7"/>
        <v>1912805.5717064291</v>
      </c>
      <c r="Y57" s="7">
        <f t="shared" si="7"/>
        <v>-388095.83999999985</v>
      </c>
      <c r="Z57" s="7">
        <f t="shared" si="7"/>
        <v>40091.680000000168</v>
      </c>
      <c r="AA57" s="7">
        <f t="shared" si="7"/>
        <v>2260809.7317064293</v>
      </c>
      <c r="AB57" s="7">
        <f t="shared" si="7"/>
        <v>0</v>
      </c>
      <c r="AC57" s="14">
        <f t="shared" si="7"/>
        <v>340.18641934198422</v>
      </c>
    </row>
    <row r="58" spans="1:29" x14ac:dyDescent="0.25">
      <c r="A58" s="7" t="s">
        <v>79</v>
      </c>
      <c r="B58" s="7" t="s">
        <v>86</v>
      </c>
      <c r="C58" s="1">
        <v>1402</v>
      </c>
      <c r="D58" s="7">
        <v>12663778.309999999</v>
      </c>
      <c r="E58" s="37">
        <v>-1097220.4841402555</v>
      </c>
      <c r="F58" s="7">
        <f t="shared" si="1"/>
        <v>11566557.825859744</v>
      </c>
      <c r="G58" s="7">
        <v>2773627.85</v>
      </c>
      <c r="H58" s="7">
        <v>344921.59999999998</v>
      </c>
      <c r="I58" s="7">
        <f t="shared" si="2"/>
        <v>8448008.3758597448</v>
      </c>
      <c r="J58" s="7">
        <v>0</v>
      </c>
      <c r="K58" s="14">
        <f t="shared" si="3"/>
        <v>8250.0412452637265</v>
      </c>
      <c r="L58" s="1">
        <v>1450.3</v>
      </c>
      <c r="M58" s="7">
        <v>13466998.310000001</v>
      </c>
      <c r="N58" s="37">
        <v>-997228.54380954616</v>
      </c>
      <c r="O58" s="7">
        <f t="shared" si="4"/>
        <v>12469769.766190454</v>
      </c>
      <c r="P58" s="7">
        <v>2729314.89</v>
      </c>
      <c r="Q58" s="7">
        <v>355269.25</v>
      </c>
      <c r="R58" s="7">
        <f t="shared" si="5"/>
        <v>9385185.6261904538</v>
      </c>
      <c r="S58" s="7">
        <v>0</v>
      </c>
      <c r="T58" s="14">
        <f t="shared" si="6"/>
        <v>8598.0623086192209</v>
      </c>
      <c r="U58" s="1">
        <f t="shared" si="8"/>
        <v>48.299999999999955</v>
      </c>
      <c r="V58" s="7">
        <f t="shared" si="8"/>
        <v>803220.00000000186</v>
      </c>
      <c r="W58" s="7">
        <f t="shared" si="8"/>
        <v>99991.940330709331</v>
      </c>
      <c r="X58" s="7">
        <f t="shared" si="7"/>
        <v>903211.94033071026</v>
      </c>
      <c r="Y58" s="7">
        <f t="shared" si="7"/>
        <v>-44312.959999999963</v>
      </c>
      <c r="Z58" s="7">
        <f t="shared" si="7"/>
        <v>10347.650000000023</v>
      </c>
      <c r="AA58" s="7">
        <f t="shared" si="7"/>
        <v>937177.25033070892</v>
      </c>
      <c r="AB58" s="7">
        <f t="shared" si="7"/>
        <v>0</v>
      </c>
      <c r="AC58" s="14">
        <f t="shared" si="7"/>
        <v>348.02106335549433</v>
      </c>
    </row>
    <row r="59" spans="1:29" x14ac:dyDescent="0.25">
      <c r="A59" s="7" t="s">
        <v>79</v>
      </c>
      <c r="B59" s="7" t="s">
        <v>87</v>
      </c>
      <c r="C59" s="1">
        <v>24606.9</v>
      </c>
      <c r="D59" s="7">
        <v>208044579.95999998</v>
      </c>
      <c r="E59" s="37">
        <v>-18025487.272326332</v>
      </c>
      <c r="F59" s="7">
        <f t="shared" si="1"/>
        <v>190019092.68767366</v>
      </c>
      <c r="G59" s="7">
        <v>42195534.729999997</v>
      </c>
      <c r="H59" s="7">
        <v>5101784.2300000004</v>
      </c>
      <c r="I59" s="7">
        <f t="shared" si="2"/>
        <v>142721773.72767368</v>
      </c>
      <c r="J59" s="7">
        <v>0</v>
      </c>
      <c r="K59" s="14">
        <f t="shared" si="3"/>
        <v>7722.1873818999402</v>
      </c>
      <c r="L59" s="1">
        <v>24805.200000000001</v>
      </c>
      <c r="M59" s="7">
        <v>215975289.18000001</v>
      </c>
      <c r="N59" s="37">
        <v>-15992927.166842204</v>
      </c>
      <c r="O59" s="7">
        <f t="shared" si="4"/>
        <v>199982362.01315781</v>
      </c>
      <c r="P59" s="7">
        <v>43572243.090000004</v>
      </c>
      <c r="Q59" s="7">
        <v>5254837.76</v>
      </c>
      <c r="R59" s="7">
        <f t="shared" si="5"/>
        <v>151155281.16315782</v>
      </c>
      <c r="S59" s="7">
        <v>0</v>
      </c>
      <c r="T59" s="14">
        <f t="shared" si="6"/>
        <v>8062.1144765274139</v>
      </c>
      <c r="U59" s="1">
        <f t="shared" si="8"/>
        <v>198.29999999999927</v>
      </c>
      <c r="V59" s="7">
        <f t="shared" si="8"/>
        <v>7930709.2200000286</v>
      </c>
      <c r="W59" s="7">
        <f t="shared" si="8"/>
        <v>2032560.105484128</v>
      </c>
      <c r="X59" s="7">
        <f t="shared" si="7"/>
        <v>9963269.3254841566</v>
      </c>
      <c r="Y59" s="7">
        <f t="shared" si="7"/>
        <v>1376708.3600000069</v>
      </c>
      <c r="Z59" s="7">
        <f t="shared" si="7"/>
        <v>153053.52999999933</v>
      </c>
      <c r="AA59" s="7">
        <f t="shared" si="7"/>
        <v>8433507.4354841411</v>
      </c>
      <c r="AB59" s="7">
        <f t="shared" si="7"/>
        <v>0</v>
      </c>
      <c r="AC59" s="14">
        <f t="shared" si="7"/>
        <v>339.92709462747371</v>
      </c>
    </row>
    <row r="60" spans="1:29" x14ac:dyDescent="0.25">
      <c r="A60" s="7" t="s">
        <v>79</v>
      </c>
      <c r="B60" s="7" t="s">
        <v>88</v>
      </c>
      <c r="C60" s="1">
        <v>977.6</v>
      </c>
      <c r="D60" s="7">
        <v>9260434.6800000016</v>
      </c>
      <c r="E60" s="37">
        <v>-802346.53309710487</v>
      </c>
      <c r="F60" s="7">
        <f t="shared" si="1"/>
        <v>8458088.1469028965</v>
      </c>
      <c r="G60" s="7">
        <v>861775</v>
      </c>
      <c r="H60" s="7">
        <v>177609.54</v>
      </c>
      <c r="I60" s="7">
        <f t="shared" si="2"/>
        <v>7418703.6069028964</v>
      </c>
      <c r="J60" s="7">
        <v>0</v>
      </c>
      <c r="K60" s="14">
        <f t="shared" si="3"/>
        <v>8651.8904939677741</v>
      </c>
      <c r="L60" s="1">
        <v>996.8</v>
      </c>
      <c r="M60" s="7">
        <v>9693802.540000001</v>
      </c>
      <c r="N60" s="37">
        <v>-717824.14821892709</v>
      </c>
      <c r="O60" s="7">
        <f t="shared" si="4"/>
        <v>8975978.3917810731</v>
      </c>
      <c r="P60" s="7">
        <v>855660.59</v>
      </c>
      <c r="Q60" s="7">
        <v>182937.83</v>
      </c>
      <c r="R60" s="7">
        <f t="shared" si="5"/>
        <v>7937379.9717810731</v>
      </c>
      <c r="S60" s="7">
        <v>0</v>
      </c>
      <c r="T60" s="14">
        <f t="shared" si="6"/>
        <v>9004.793731722586</v>
      </c>
      <c r="U60" s="1">
        <f t="shared" si="8"/>
        <v>19.199999999999932</v>
      </c>
      <c r="V60" s="7">
        <f t="shared" si="8"/>
        <v>433367.8599999994</v>
      </c>
      <c r="W60" s="7">
        <f t="shared" si="8"/>
        <v>84522.384878177778</v>
      </c>
      <c r="X60" s="7">
        <f t="shared" si="7"/>
        <v>517890.2448781766</v>
      </c>
      <c r="Y60" s="7">
        <f t="shared" si="7"/>
        <v>-6114.4100000000326</v>
      </c>
      <c r="Z60" s="7">
        <f t="shared" si="7"/>
        <v>5328.289999999979</v>
      </c>
      <c r="AA60" s="7">
        <f t="shared" si="7"/>
        <v>518676.36487817671</v>
      </c>
      <c r="AB60" s="7">
        <f t="shared" si="7"/>
        <v>0</v>
      </c>
      <c r="AC60" s="14">
        <f t="shared" si="7"/>
        <v>352.90323775481193</v>
      </c>
    </row>
    <row r="61" spans="1:29" x14ac:dyDescent="0.25">
      <c r="A61" s="7" t="s">
        <v>79</v>
      </c>
      <c r="B61" s="7" t="s">
        <v>89</v>
      </c>
      <c r="C61" s="1">
        <v>625.29999999999995</v>
      </c>
      <c r="D61" s="7">
        <v>6065853.2799999993</v>
      </c>
      <c r="E61" s="37">
        <v>-525560.24826727691</v>
      </c>
      <c r="F61" s="7">
        <f t="shared" si="1"/>
        <v>5540293.0317327222</v>
      </c>
      <c r="G61" s="7">
        <v>920724.56</v>
      </c>
      <c r="H61" s="7">
        <v>111987.92</v>
      </c>
      <c r="I61" s="7">
        <f t="shared" si="2"/>
        <v>4507580.5517327227</v>
      </c>
      <c r="J61" s="7">
        <v>0</v>
      </c>
      <c r="K61" s="14">
        <f t="shared" si="3"/>
        <v>8860.2159471177401</v>
      </c>
      <c r="L61" s="1">
        <v>615.79999999999995</v>
      </c>
      <c r="M61" s="7">
        <v>6160577.7800000003</v>
      </c>
      <c r="N61" s="37">
        <v>-456189.55814473901</v>
      </c>
      <c r="O61" s="7">
        <f t="shared" si="4"/>
        <v>5704388.2218552614</v>
      </c>
      <c r="P61" s="7">
        <v>920905.51</v>
      </c>
      <c r="Q61" s="7">
        <v>115347.56</v>
      </c>
      <c r="R61" s="7">
        <f t="shared" si="5"/>
        <v>4668135.151855262</v>
      </c>
      <c r="S61" s="7">
        <v>0</v>
      </c>
      <c r="T61" s="14">
        <f t="shared" si="6"/>
        <v>9263.378080310591</v>
      </c>
      <c r="U61" s="1">
        <f t="shared" si="8"/>
        <v>-9.5</v>
      </c>
      <c r="V61" s="7">
        <f t="shared" si="8"/>
        <v>94724.500000000931</v>
      </c>
      <c r="W61" s="7">
        <f t="shared" si="8"/>
        <v>69370.690122537897</v>
      </c>
      <c r="X61" s="7">
        <f t="shared" si="7"/>
        <v>164095.19012253918</v>
      </c>
      <c r="Y61" s="7">
        <f t="shared" si="7"/>
        <v>180.94999999995343</v>
      </c>
      <c r="Z61" s="7">
        <f t="shared" si="7"/>
        <v>3359.6399999999994</v>
      </c>
      <c r="AA61" s="7">
        <f t="shared" si="7"/>
        <v>160554.60012253933</v>
      </c>
      <c r="AB61" s="7">
        <f t="shared" si="7"/>
        <v>0</v>
      </c>
      <c r="AC61" s="14">
        <f t="shared" si="7"/>
        <v>403.16213319285089</v>
      </c>
    </row>
    <row r="62" spans="1:29" x14ac:dyDescent="0.25">
      <c r="A62" s="7" t="s">
        <v>79</v>
      </c>
      <c r="B62" s="7" t="s">
        <v>90</v>
      </c>
      <c r="C62" s="1">
        <v>254.4</v>
      </c>
      <c r="D62" s="7">
        <v>3410237.56</v>
      </c>
      <c r="E62" s="37">
        <v>-295471.25786794384</v>
      </c>
      <c r="F62" s="7">
        <f t="shared" si="1"/>
        <v>3114766.3021320561</v>
      </c>
      <c r="G62" s="7">
        <v>299271.73</v>
      </c>
      <c r="H62" s="7">
        <v>45435.519999999997</v>
      </c>
      <c r="I62" s="7">
        <f t="shared" si="2"/>
        <v>2770059.0521320561</v>
      </c>
      <c r="J62" s="7">
        <v>0</v>
      </c>
      <c r="K62" s="14">
        <f t="shared" si="3"/>
        <v>12243.578231651163</v>
      </c>
      <c r="L62" s="1">
        <v>257.5</v>
      </c>
      <c r="M62" s="7">
        <v>3533627.05</v>
      </c>
      <c r="N62" s="37">
        <v>-261664.37956859905</v>
      </c>
      <c r="O62" s="7">
        <f t="shared" si="4"/>
        <v>3271962.6704314006</v>
      </c>
      <c r="P62" s="7">
        <v>305454.86</v>
      </c>
      <c r="Q62" s="7">
        <v>46798.59</v>
      </c>
      <c r="R62" s="7">
        <f t="shared" si="5"/>
        <v>2919709.2204314009</v>
      </c>
      <c r="S62" s="7">
        <v>0</v>
      </c>
      <c r="T62" s="14">
        <f t="shared" si="6"/>
        <v>12706.651147306411</v>
      </c>
      <c r="U62" s="1">
        <f t="shared" si="8"/>
        <v>3.0999999999999943</v>
      </c>
      <c r="V62" s="7">
        <f t="shared" si="8"/>
        <v>123389.48999999976</v>
      </c>
      <c r="W62" s="7">
        <f t="shared" si="8"/>
        <v>33806.878299344797</v>
      </c>
      <c r="X62" s="7">
        <f t="shared" si="7"/>
        <v>157196.36829934455</v>
      </c>
      <c r="Y62" s="7">
        <f t="shared" si="7"/>
        <v>6183.1300000000047</v>
      </c>
      <c r="Z62" s="7">
        <f t="shared" si="7"/>
        <v>1363.0699999999997</v>
      </c>
      <c r="AA62" s="7">
        <f t="shared" si="7"/>
        <v>149650.16829934483</v>
      </c>
      <c r="AB62" s="7">
        <f t="shared" si="7"/>
        <v>0</v>
      </c>
      <c r="AC62" s="14">
        <f t="shared" si="7"/>
        <v>463.07291565524793</v>
      </c>
    </row>
    <row r="63" spans="1:29" x14ac:dyDescent="0.25">
      <c r="A63" s="7" t="s">
        <v>79</v>
      </c>
      <c r="B63" s="7" t="s">
        <v>91</v>
      </c>
      <c r="C63" s="1">
        <v>6497</v>
      </c>
      <c r="D63" s="7">
        <v>54987749.32</v>
      </c>
      <c r="E63" s="37">
        <v>-4764272.0405987119</v>
      </c>
      <c r="F63" s="7">
        <f t="shared" si="1"/>
        <v>50223477.279401287</v>
      </c>
      <c r="G63" s="7">
        <v>11787708.82</v>
      </c>
      <c r="H63" s="7">
        <v>1363369.21</v>
      </c>
      <c r="I63" s="7">
        <f t="shared" si="2"/>
        <v>37072399.249401286</v>
      </c>
      <c r="J63" s="7">
        <v>0</v>
      </c>
      <c r="K63" s="14">
        <f t="shared" si="3"/>
        <v>7730.2566229646436</v>
      </c>
      <c r="L63" s="1">
        <v>6722.6</v>
      </c>
      <c r="M63" s="7">
        <v>58593173.210000001</v>
      </c>
      <c r="N63" s="37">
        <v>-4338812.8113152497</v>
      </c>
      <c r="O63" s="7">
        <f t="shared" si="4"/>
        <v>54254360.398684755</v>
      </c>
      <c r="P63" s="7">
        <v>11995688.99</v>
      </c>
      <c r="Q63" s="7">
        <v>1404270.29</v>
      </c>
      <c r="R63" s="7">
        <f t="shared" si="5"/>
        <v>40854401.118684754</v>
      </c>
      <c r="S63" s="7">
        <v>0</v>
      </c>
      <c r="T63" s="14">
        <f t="shared" si="6"/>
        <v>8070.4430426746721</v>
      </c>
      <c r="U63" s="1">
        <f t="shared" si="8"/>
        <v>225.60000000000036</v>
      </c>
      <c r="V63" s="7">
        <f t="shared" si="8"/>
        <v>3605423.8900000006</v>
      </c>
      <c r="W63" s="7">
        <f t="shared" si="8"/>
        <v>425459.22928346228</v>
      </c>
      <c r="X63" s="7">
        <f t="shared" si="7"/>
        <v>4030883.1192834675</v>
      </c>
      <c r="Y63" s="7">
        <f t="shared" si="7"/>
        <v>207980.16999999993</v>
      </c>
      <c r="Z63" s="7">
        <f t="shared" si="7"/>
        <v>40901.080000000075</v>
      </c>
      <c r="AA63" s="7">
        <f t="shared" si="7"/>
        <v>3782001.8692834675</v>
      </c>
      <c r="AB63" s="7">
        <f t="shared" si="7"/>
        <v>0</v>
      </c>
      <c r="AC63" s="14">
        <f t="shared" si="7"/>
        <v>340.18641971002853</v>
      </c>
    </row>
    <row r="64" spans="1:29" x14ac:dyDescent="0.25">
      <c r="A64" s="7" t="s">
        <v>79</v>
      </c>
      <c r="B64" s="7" t="s">
        <v>92</v>
      </c>
      <c r="C64" s="1">
        <v>23235.800000000003</v>
      </c>
      <c r="D64" s="7">
        <v>197074239.91000003</v>
      </c>
      <c r="E64" s="37">
        <v>-17074990.388521977</v>
      </c>
      <c r="F64" s="7">
        <f t="shared" si="1"/>
        <v>179999249.52147806</v>
      </c>
      <c r="G64" s="7">
        <v>21261363.329999998</v>
      </c>
      <c r="H64" s="7">
        <v>2427716.9300000002</v>
      </c>
      <c r="I64" s="7">
        <f t="shared" si="2"/>
        <v>156310169.26147807</v>
      </c>
      <c r="J64" s="7">
        <v>0</v>
      </c>
      <c r="K64" s="14">
        <f t="shared" si="3"/>
        <v>7746.6344830596763</v>
      </c>
      <c r="L64" s="1">
        <v>23835.7</v>
      </c>
      <c r="M64" s="7">
        <v>208242319.16</v>
      </c>
      <c r="N64" s="37">
        <v>-15420302.276361505</v>
      </c>
      <c r="O64" s="7">
        <f t="shared" si="4"/>
        <v>192822016.8836385</v>
      </c>
      <c r="P64" s="7">
        <v>21828063.309999999</v>
      </c>
      <c r="Q64" s="7">
        <v>2500548.44</v>
      </c>
      <c r="R64" s="7">
        <f t="shared" si="5"/>
        <v>168493405.1336385</v>
      </c>
      <c r="S64" s="7">
        <v>0</v>
      </c>
      <c r="T64" s="14">
        <f t="shared" si="6"/>
        <v>8089.6309688256897</v>
      </c>
      <c r="U64" s="1">
        <f t="shared" si="8"/>
        <v>599.89999999999782</v>
      </c>
      <c r="V64" s="7">
        <f t="shared" si="8"/>
        <v>11168079.24999997</v>
      </c>
      <c r="W64" s="7">
        <f t="shared" si="8"/>
        <v>1654688.1121604722</v>
      </c>
      <c r="X64" s="7">
        <f t="shared" si="8"/>
        <v>12822767.362160444</v>
      </c>
      <c r="Y64" s="7">
        <f t="shared" si="8"/>
        <v>566699.98000000045</v>
      </c>
      <c r="Z64" s="7">
        <f t="shared" si="8"/>
        <v>72831.509999999776</v>
      </c>
      <c r="AA64" s="7">
        <f t="shared" si="8"/>
        <v>12183235.872160435</v>
      </c>
      <c r="AB64" s="7">
        <f t="shared" si="8"/>
        <v>0</v>
      </c>
      <c r="AC64" s="14">
        <f t="shared" si="8"/>
        <v>342.99648576601339</v>
      </c>
    </row>
    <row r="65" spans="1:29" x14ac:dyDescent="0.25">
      <c r="A65" s="7" t="s">
        <v>79</v>
      </c>
      <c r="B65" s="7" t="s">
        <v>93</v>
      </c>
      <c r="C65" s="1">
        <v>206.20000000000002</v>
      </c>
      <c r="D65" s="7">
        <v>2977207.2499999995</v>
      </c>
      <c r="E65" s="37">
        <v>-257952.46096904221</v>
      </c>
      <c r="F65" s="7">
        <f t="shared" si="1"/>
        <v>2719254.7890309575</v>
      </c>
      <c r="G65" s="7">
        <v>155910.76999999999</v>
      </c>
      <c r="H65" s="7">
        <v>8810.33</v>
      </c>
      <c r="I65" s="7">
        <f t="shared" si="2"/>
        <v>2554533.6890309574</v>
      </c>
      <c r="J65" s="7">
        <v>0</v>
      </c>
      <c r="K65" s="14">
        <f t="shared" si="3"/>
        <v>13187.462604417833</v>
      </c>
      <c r="L65" s="1">
        <v>212.8</v>
      </c>
      <c r="M65" s="7">
        <v>3125303.19</v>
      </c>
      <c r="N65" s="37">
        <v>-231428.07902580255</v>
      </c>
      <c r="O65" s="7">
        <f t="shared" si="4"/>
        <v>2893875.1109741973</v>
      </c>
      <c r="P65" s="7">
        <v>162311.85999999999</v>
      </c>
      <c r="Q65" s="7">
        <v>9074.64</v>
      </c>
      <c r="R65" s="7">
        <f t="shared" si="5"/>
        <v>2722488.6109741973</v>
      </c>
      <c r="S65" s="7">
        <v>0</v>
      </c>
      <c r="T65" s="14">
        <f t="shared" si="6"/>
        <v>13599.037175630625</v>
      </c>
      <c r="U65" s="1">
        <f t="shared" ref="U65:AC93" si="9">L65-C65</f>
        <v>6.5999999999999943</v>
      </c>
      <c r="V65" s="7">
        <f t="shared" si="9"/>
        <v>148095.94000000041</v>
      </c>
      <c r="W65" s="7">
        <f t="shared" si="9"/>
        <v>26524.381943239656</v>
      </c>
      <c r="X65" s="7">
        <f t="shared" si="9"/>
        <v>174620.32194323977</v>
      </c>
      <c r="Y65" s="7">
        <f t="shared" si="9"/>
        <v>6401.0899999999965</v>
      </c>
      <c r="Z65" s="7">
        <f t="shared" si="9"/>
        <v>264.30999999999949</v>
      </c>
      <c r="AA65" s="7">
        <f t="shared" si="9"/>
        <v>167954.92194323987</v>
      </c>
      <c r="AB65" s="7">
        <f t="shared" si="9"/>
        <v>0</v>
      </c>
      <c r="AC65" s="14">
        <f t="shared" si="9"/>
        <v>411.57457121279185</v>
      </c>
    </row>
    <row r="66" spans="1:29" x14ac:dyDescent="0.25">
      <c r="A66" s="7" t="s">
        <v>79</v>
      </c>
      <c r="B66" s="7" t="s">
        <v>94</v>
      </c>
      <c r="C66" s="1">
        <v>281.2</v>
      </c>
      <c r="D66" s="7">
        <v>3484099.76</v>
      </c>
      <c r="E66" s="37">
        <v>-301870.85811834206</v>
      </c>
      <c r="F66" s="7">
        <f t="shared" si="1"/>
        <v>3182228.9018816575</v>
      </c>
      <c r="G66" s="7">
        <v>478850.45</v>
      </c>
      <c r="H66" s="7">
        <v>105914.96</v>
      </c>
      <c r="I66" s="7">
        <f t="shared" si="2"/>
        <v>2597463.4918816574</v>
      </c>
      <c r="J66" s="7">
        <v>0</v>
      </c>
      <c r="K66" s="14">
        <f t="shared" si="3"/>
        <v>11316.603491755539</v>
      </c>
      <c r="L66" s="1">
        <v>282.39999999999998</v>
      </c>
      <c r="M66" s="7">
        <v>3600027.5100000002</v>
      </c>
      <c r="N66" s="37">
        <v>-266581.32041241834</v>
      </c>
      <c r="O66" s="7">
        <f t="shared" si="4"/>
        <v>3333446.1895875819</v>
      </c>
      <c r="P66" s="7">
        <v>504483.44</v>
      </c>
      <c r="Q66" s="7">
        <v>109092.41</v>
      </c>
      <c r="R66" s="7">
        <f t="shared" si="5"/>
        <v>2719870.3395875818</v>
      </c>
      <c r="S66" s="7">
        <v>0</v>
      </c>
      <c r="T66" s="14">
        <f t="shared" si="6"/>
        <v>11803.987923468776</v>
      </c>
      <c r="U66" s="1">
        <f t="shared" si="9"/>
        <v>1.1999999999999886</v>
      </c>
      <c r="V66" s="7">
        <f t="shared" si="9"/>
        <v>115927.75000000047</v>
      </c>
      <c r="W66" s="7">
        <f t="shared" si="9"/>
        <v>35289.537705923722</v>
      </c>
      <c r="X66" s="7">
        <f t="shared" si="9"/>
        <v>151217.28770592436</v>
      </c>
      <c r="Y66" s="7">
        <f t="shared" si="9"/>
        <v>25632.989999999991</v>
      </c>
      <c r="Z66" s="7">
        <f t="shared" si="9"/>
        <v>3177.4499999999971</v>
      </c>
      <c r="AA66" s="7">
        <f t="shared" si="9"/>
        <v>122406.84770592442</v>
      </c>
      <c r="AB66" s="7">
        <f t="shared" si="9"/>
        <v>0</v>
      </c>
      <c r="AC66" s="14">
        <f t="shared" si="9"/>
        <v>487.38443171323706</v>
      </c>
    </row>
    <row r="67" spans="1:29" x14ac:dyDescent="0.25">
      <c r="A67" s="7" t="s">
        <v>95</v>
      </c>
      <c r="B67" s="7" t="s">
        <v>96</v>
      </c>
      <c r="C67" s="1">
        <v>3662.8</v>
      </c>
      <c r="D67" s="7">
        <v>31000327.57</v>
      </c>
      <c r="E67" s="37">
        <v>-2685943.6095783892</v>
      </c>
      <c r="F67" s="7">
        <f t="shared" si="1"/>
        <v>28314383.960421611</v>
      </c>
      <c r="G67" s="7">
        <v>6433663.0099999998</v>
      </c>
      <c r="H67" s="7">
        <v>998571.93</v>
      </c>
      <c r="I67" s="7">
        <f t="shared" si="2"/>
        <v>20882149.020421609</v>
      </c>
      <c r="J67" s="7">
        <v>0</v>
      </c>
      <c r="K67" s="14">
        <f t="shared" si="3"/>
        <v>7730.2566234633641</v>
      </c>
      <c r="L67" s="1">
        <v>3655.3</v>
      </c>
      <c r="M67" s="7">
        <v>31859046.505000003</v>
      </c>
      <c r="N67" s="37">
        <v>-2359156.0511112711</v>
      </c>
      <c r="O67" s="7">
        <f t="shared" si="4"/>
        <v>29499890.453888733</v>
      </c>
      <c r="P67" s="7">
        <v>6190430.5700000003</v>
      </c>
      <c r="Q67" s="7">
        <v>1028529.09</v>
      </c>
      <c r="R67" s="7">
        <f t="shared" si="5"/>
        <v>22280930.793888733</v>
      </c>
      <c r="S67" s="7">
        <v>0</v>
      </c>
      <c r="T67" s="14">
        <f t="shared" si="6"/>
        <v>8070.4430426746731</v>
      </c>
      <c r="U67" s="1">
        <f t="shared" si="9"/>
        <v>-7.5</v>
      </c>
      <c r="V67" s="7">
        <f t="shared" si="9"/>
        <v>858718.93500000238</v>
      </c>
      <c r="W67" s="7">
        <f t="shared" si="9"/>
        <v>326787.55846711807</v>
      </c>
      <c r="X67" s="7">
        <f t="shared" si="9"/>
        <v>1185506.4934671223</v>
      </c>
      <c r="Y67" s="7">
        <f t="shared" si="9"/>
        <v>-243232.43999999948</v>
      </c>
      <c r="Z67" s="7">
        <f t="shared" si="9"/>
        <v>29957.159999999916</v>
      </c>
      <c r="AA67" s="7">
        <f t="shared" si="9"/>
        <v>1398781.7734671235</v>
      </c>
      <c r="AB67" s="7">
        <f t="shared" si="9"/>
        <v>0</v>
      </c>
      <c r="AC67" s="14">
        <f t="shared" si="9"/>
        <v>340.18641921130893</v>
      </c>
    </row>
    <row r="68" spans="1:29" x14ac:dyDescent="0.25">
      <c r="A68" s="7" t="s">
        <v>95</v>
      </c>
      <c r="B68" s="7" t="s">
        <v>97</v>
      </c>
      <c r="C68" s="1">
        <v>1398.6</v>
      </c>
      <c r="D68" s="7">
        <v>12361212.43</v>
      </c>
      <c r="E68" s="37">
        <v>-1071005.4420563483</v>
      </c>
      <c r="F68" s="7">
        <f t="shared" si="1"/>
        <v>11290206.987943651</v>
      </c>
      <c r="G68" s="7">
        <v>2147465.2200000002</v>
      </c>
      <c r="H68" s="7">
        <v>362815.4</v>
      </c>
      <c r="I68" s="7">
        <f t="shared" si="2"/>
        <v>8779926.3679436501</v>
      </c>
      <c r="J68" s="7">
        <v>0</v>
      </c>
      <c r="K68" s="14">
        <f t="shared" si="3"/>
        <v>8072.5060688857802</v>
      </c>
      <c r="L68" s="1">
        <v>1382.7</v>
      </c>
      <c r="M68" s="7">
        <v>12586523.779999999</v>
      </c>
      <c r="N68" s="37">
        <v>-932029.58015026466</v>
      </c>
      <c r="O68" s="7">
        <f t="shared" si="4"/>
        <v>11654494.199849734</v>
      </c>
      <c r="P68" s="7">
        <v>2092587.59</v>
      </c>
      <c r="Q68" s="7">
        <v>373699.86</v>
      </c>
      <c r="R68" s="7">
        <f t="shared" si="5"/>
        <v>9188206.7498497348</v>
      </c>
      <c r="S68" s="7">
        <v>0</v>
      </c>
      <c r="T68" s="14">
        <f t="shared" si="6"/>
        <v>8428.7945323278618</v>
      </c>
      <c r="U68" s="1">
        <f t="shared" si="9"/>
        <v>-15.899999999999864</v>
      </c>
      <c r="V68" s="7">
        <f t="shared" si="9"/>
        <v>225311.34999999963</v>
      </c>
      <c r="W68" s="7">
        <f t="shared" si="9"/>
        <v>138975.86190608365</v>
      </c>
      <c r="X68" s="7">
        <f t="shared" si="9"/>
        <v>364287.21190608293</v>
      </c>
      <c r="Y68" s="7">
        <f t="shared" si="9"/>
        <v>-54877.630000000121</v>
      </c>
      <c r="Z68" s="7">
        <f t="shared" si="9"/>
        <v>10884.459999999963</v>
      </c>
      <c r="AA68" s="7">
        <f t="shared" si="9"/>
        <v>408280.38190608472</v>
      </c>
      <c r="AB68" s="7">
        <f t="shared" si="9"/>
        <v>0</v>
      </c>
      <c r="AC68" s="14">
        <f t="shared" si="9"/>
        <v>356.28846344208159</v>
      </c>
    </row>
    <row r="69" spans="1:29" x14ac:dyDescent="0.25">
      <c r="A69" s="7" t="s">
        <v>95</v>
      </c>
      <c r="B69" s="7" t="s">
        <v>98</v>
      </c>
      <c r="C69" s="1">
        <v>196.4</v>
      </c>
      <c r="D69" s="7">
        <v>2842687.13</v>
      </c>
      <c r="E69" s="37">
        <v>-246297.31133045026</v>
      </c>
      <c r="F69" s="7">
        <f t="shared" ref="F69:F132" si="10">D69+E69</f>
        <v>2596389.8186695497</v>
      </c>
      <c r="G69" s="7">
        <v>1308471.29</v>
      </c>
      <c r="H69" s="7">
        <v>197834.98</v>
      </c>
      <c r="I69" s="7">
        <f t="shared" ref="I69:I132" si="11">F69-G69-H69</f>
        <v>1090083.5486695496</v>
      </c>
      <c r="J69" s="7">
        <v>0</v>
      </c>
      <c r="K69" s="14">
        <f t="shared" ref="K69:K132" si="12">F69/C69</f>
        <v>13219.907427034366</v>
      </c>
      <c r="L69" s="1">
        <v>193</v>
      </c>
      <c r="M69" s="7">
        <v>2894587.07</v>
      </c>
      <c r="N69" s="37">
        <v>-214343.59627138326</v>
      </c>
      <c r="O69" s="7">
        <f t="shared" ref="O69:O132" si="13">M69+N69</f>
        <v>2680243.4737286167</v>
      </c>
      <c r="P69" s="7">
        <v>1266546.6200000001</v>
      </c>
      <c r="Q69" s="7">
        <v>203770.03</v>
      </c>
      <c r="R69" s="7">
        <f t="shared" ref="R69:R132" si="14">O69-P69-Q69</f>
        <v>1209926.8237286166</v>
      </c>
      <c r="S69" s="7">
        <v>0</v>
      </c>
      <c r="T69" s="14">
        <f t="shared" ref="T69:T132" si="15">O69/L69</f>
        <v>13887.271884604232</v>
      </c>
      <c r="U69" s="1">
        <f t="shared" si="9"/>
        <v>-3.4000000000000057</v>
      </c>
      <c r="V69" s="7">
        <f t="shared" si="9"/>
        <v>51899.939999999944</v>
      </c>
      <c r="W69" s="7">
        <f t="shared" si="9"/>
        <v>31953.715059067006</v>
      </c>
      <c r="X69" s="7">
        <f t="shared" si="9"/>
        <v>83853.655059067067</v>
      </c>
      <c r="Y69" s="7">
        <f t="shared" si="9"/>
        <v>-41924.669999999925</v>
      </c>
      <c r="Z69" s="7">
        <f t="shared" si="9"/>
        <v>5935.0499999999884</v>
      </c>
      <c r="AA69" s="7">
        <f t="shared" si="9"/>
        <v>119843.27505906695</v>
      </c>
      <c r="AB69" s="7">
        <f t="shared" si="9"/>
        <v>0</v>
      </c>
      <c r="AC69" s="14">
        <f t="shared" si="9"/>
        <v>667.36445756986541</v>
      </c>
    </row>
    <row r="70" spans="1:29" x14ac:dyDescent="0.25">
      <c r="A70" s="7" t="s">
        <v>99</v>
      </c>
      <c r="B70" s="7" t="s">
        <v>100</v>
      </c>
      <c r="C70" s="1">
        <v>6104.9000000000005</v>
      </c>
      <c r="D70" s="7">
        <v>56195541.969999999</v>
      </c>
      <c r="E70" s="37">
        <v>-4868918.1267614476</v>
      </c>
      <c r="F70" s="7">
        <f t="shared" si="10"/>
        <v>51326623.843238547</v>
      </c>
      <c r="G70" s="7">
        <v>23608242.16</v>
      </c>
      <c r="H70" s="7">
        <v>1228028.17</v>
      </c>
      <c r="I70" s="7">
        <f t="shared" si="11"/>
        <v>26490353.513238549</v>
      </c>
      <c r="J70" s="7">
        <v>0</v>
      </c>
      <c r="K70" s="14">
        <f t="shared" si="12"/>
        <v>8407.4471069531919</v>
      </c>
      <c r="L70" s="1">
        <v>6156.1</v>
      </c>
      <c r="M70" s="7">
        <v>58372015.560000002</v>
      </c>
      <c r="N70" s="37">
        <v>-4322436.1313614044</v>
      </c>
      <c r="O70" s="7">
        <f t="shared" si="13"/>
        <v>54049579.4286386</v>
      </c>
      <c r="P70" s="7">
        <v>23347398.989999998</v>
      </c>
      <c r="Q70" s="7">
        <v>1264869.02</v>
      </c>
      <c r="R70" s="7">
        <f t="shared" si="14"/>
        <v>29437311.418638602</v>
      </c>
      <c r="S70" s="7">
        <v>0</v>
      </c>
      <c r="T70" s="14">
        <f t="shared" si="15"/>
        <v>8779.8410403727357</v>
      </c>
      <c r="U70" s="1">
        <f t="shared" si="9"/>
        <v>51.199999999999818</v>
      </c>
      <c r="V70" s="7">
        <f t="shared" si="9"/>
        <v>2176473.5900000036</v>
      </c>
      <c r="W70" s="7">
        <f t="shared" si="9"/>
        <v>546481.9954000432</v>
      </c>
      <c r="X70" s="7">
        <f t="shared" si="9"/>
        <v>2722955.5854000524</v>
      </c>
      <c r="Y70" s="7">
        <f t="shared" si="9"/>
        <v>-260843.17000000179</v>
      </c>
      <c r="Z70" s="7">
        <f t="shared" si="9"/>
        <v>36840.850000000093</v>
      </c>
      <c r="AA70" s="7">
        <f t="shared" si="9"/>
        <v>2946957.9054000527</v>
      </c>
      <c r="AB70" s="7">
        <f t="shared" si="9"/>
        <v>0</v>
      </c>
      <c r="AC70" s="14">
        <f t="shared" si="9"/>
        <v>372.39393341954383</v>
      </c>
    </row>
    <row r="71" spans="1:29" x14ac:dyDescent="0.25">
      <c r="A71" s="7" t="s">
        <v>99</v>
      </c>
      <c r="B71" s="7" t="s">
        <v>101</v>
      </c>
      <c r="C71" s="1">
        <v>4703.7</v>
      </c>
      <c r="D71" s="7">
        <v>40461835.899999999</v>
      </c>
      <c r="E71" s="37">
        <v>-3505711.6516596358</v>
      </c>
      <c r="F71" s="7">
        <f t="shared" si="10"/>
        <v>36956124.248340361</v>
      </c>
      <c r="G71" s="7">
        <v>3159388.91</v>
      </c>
      <c r="H71" s="7">
        <v>241811.8</v>
      </c>
      <c r="I71" s="7">
        <f t="shared" si="11"/>
        <v>33554923.53834036</v>
      </c>
      <c r="J71" s="7">
        <v>0</v>
      </c>
      <c r="K71" s="14">
        <f t="shared" si="12"/>
        <v>7856.8200030487405</v>
      </c>
      <c r="L71" s="1">
        <v>4694.3</v>
      </c>
      <c r="M71" s="7">
        <v>41593277.709999993</v>
      </c>
      <c r="N71" s="37">
        <v>-3079973.9339248012</v>
      </c>
      <c r="O71" s="7">
        <f t="shared" si="13"/>
        <v>38513303.776075192</v>
      </c>
      <c r="P71" s="7">
        <v>3214865.75</v>
      </c>
      <c r="Q71" s="7">
        <v>249066.15</v>
      </c>
      <c r="R71" s="7">
        <f t="shared" si="14"/>
        <v>35049371.876075193</v>
      </c>
      <c r="S71" s="7">
        <v>0</v>
      </c>
      <c r="T71" s="14">
        <f t="shared" si="15"/>
        <v>8204.2698114895065</v>
      </c>
      <c r="U71" s="1">
        <f t="shared" si="9"/>
        <v>-9.3999999999996362</v>
      </c>
      <c r="V71" s="7">
        <f t="shared" si="9"/>
        <v>1131441.8099999949</v>
      </c>
      <c r="W71" s="7">
        <f t="shared" si="9"/>
        <v>425737.71773483464</v>
      </c>
      <c r="X71" s="7">
        <f t="shared" si="9"/>
        <v>1557179.527734831</v>
      </c>
      <c r="Y71" s="7">
        <f t="shared" si="9"/>
        <v>55476.839999999851</v>
      </c>
      <c r="Z71" s="7">
        <f t="shared" si="9"/>
        <v>7254.3500000000058</v>
      </c>
      <c r="AA71" s="7">
        <f t="shared" si="9"/>
        <v>1494448.3377348334</v>
      </c>
      <c r="AB71" s="7">
        <f t="shared" si="9"/>
        <v>0</v>
      </c>
      <c r="AC71" s="14">
        <f t="shared" si="9"/>
        <v>347.44980844076599</v>
      </c>
    </row>
    <row r="72" spans="1:29" x14ac:dyDescent="0.25">
      <c r="A72" s="7" t="s">
        <v>99</v>
      </c>
      <c r="B72" s="7" t="s">
        <v>102</v>
      </c>
      <c r="C72" s="1">
        <v>1130.2</v>
      </c>
      <c r="D72" s="7">
        <v>10725695.870000001</v>
      </c>
      <c r="E72" s="37">
        <v>-929300.31836782373</v>
      </c>
      <c r="F72" s="7">
        <f t="shared" si="10"/>
        <v>9796395.5516321771</v>
      </c>
      <c r="G72" s="7">
        <v>1265737.68</v>
      </c>
      <c r="H72" s="7">
        <v>94391.360000000001</v>
      </c>
      <c r="I72" s="7">
        <f t="shared" si="11"/>
        <v>8436266.511632178</v>
      </c>
      <c r="J72" s="7">
        <v>0</v>
      </c>
      <c r="K72" s="14">
        <f t="shared" si="12"/>
        <v>8667.8424629553847</v>
      </c>
      <c r="L72" s="1">
        <v>1122</v>
      </c>
      <c r="M72" s="7">
        <v>10967454.790000001</v>
      </c>
      <c r="N72" s="37">
        <v>-812137.84376933903</v>
      </c>
      <c r="O72" s="7">
        <f t="shared" si="13"/>
        <v>10155316.946230661</v>
      </c>
      <c r="P72" s="7">
        <v>1216764.8600000001</v>
      </c>
      <c r="Q72" s="7">
        <v>97223.1</v>
      </c>
      <c r="R72" s="7">
        <f t="shared" si="14"/>
        <v>8841328.9862306621</v>
      </c>
      <c r="S72" s="7">
        <v>0</v>
      </c>
      <c r="T72" s="14">
        <f t="shared" si="15"/>
        <v>9051.0846223089666</v>
      </c>
      <c r="U72" s="1">
        <f t="shared" si="9"/>
        <v>-8.2000000000000455</v>
      </c>
      <c r="V72" s="7">
        <f t="shared" si="9"/>
        <v>241758.91999999993</v>
      </c>
      <c r="W72" s="7">
        <f t="shared" si="9"/>
        <v>117162.4745984847</v>
      </c>
      <c r="X72" s="7">
        <f t="shared" si="9"/>
        <v>358921.39459848404</v>
      </c>
      <c r="Y72" s="7">
        <f t="shared" si="9"/>
        <v>-48972.819999999832</v>
      </c>
      <c r="Z72" s="7">
        <f t="shared" si="9"/>
        <v>2831.7400000000052</v>
      </c>
      <c r="AA72" s="7">
        <f t="shared" si="9"/>
        <v>405062.47459848411</v>
      </c>
      <c r="AB72" s="7">
        <f t="shared" si="9"/>
        <v>0</v>
      </c>
      <c r="AC72" s="14">
        <f t="shared" si="9"/>
        <v>383.24215935358188</v>
      </c>
    </row>
    <row r="73" spans="1:29" x14ac:dyDescent="0.25">
      <c r="A73" s="7" t="s">
        <v>103</v>
      </c>
      <c r="B73" s="7" t="s">
        <v>103</v>
      </c>
      <c r="C73" s="1">
        <v>440.3</v>
      </c>
      <c r="D73" s="7">
        <v>4669156.25</v>
      </c>
      <c r="E73" s="37">
        <v>-404547.02820453118</v>
      </c>
      <c r="F73" s="7">
        <f t="shared" si="10"/>
        <v>4264609.2217954686</v>
      </c>
      <c r="G73" s="7">
        <v>1323119.98</v>
      </c>
      <c r="H73" s="7">
        <v>94802.89</v>
      </c>
      <c r="I73" s="7">
        <f t="shared" si="11"/>
        <v>2846686.3517954685</v>
      </c>
      <c r="J73" s="7">
        <v>0</v>
      </c>
      <c r="K73" s="14">
        <f t="shared" si="12"/>
        <v>9685.6898064852794</v>
      </c>
      <c r="L73" s="1">
        <v>439.7</v>
      </c>
      <c r="M73" s="7">
        <v>4806575.26</v>
      </c>
      <c r="N73" s="37">
        <v>-355925.94109717314</v>
      </c>
      <c r="O73" s="7">
        <f t="shared" si="13"/>
        <v>4450649.3189028269</v>
      </c>
      <c r="P73" s="7">
        <v>1342464.97</v>
      </c>
      <c r="Q73" s="7">
        <v>97646.98</v>
      </c>
      <c r="R73" s="7">
        <f t="shared" si="14"/>
        <v>3010537.3689028271</v>
      </c>
      <c r="S73" s="7">
        <v>0</v>
      </c>
      <c r="T73" s="14">
        <f t="shared" si="15"/>
        <v>10122.013461229992</v>
      </c>
      <c r="U73" s="1">
        <f t="shared" si="9"/>
        <v>-0.60000000000002274</v>
      </c>
      <c r="V73" s="7">
        <f t="shared" si="9"/>
        <v>137419.00999999978</v>
      </c>
      <c r="W73" s="7">
        <f t="shared" si="9"/>
        <v>48621.087107358035</v>
      </c>
      <c r="X73" s="7">
        <f t="shared" si="9"/>
        <v>186040.09710735828</v>
      </c>
      <c r="Y73" s="7">
        <f t="shared" si="9"/>
        <v>19344.989999999991</v>
      </c>
      <c r="Z73" s="7">
        <f t="shared" si="9"/>
        <v>2844.0899999999965</v>
      </c>
      <c r="AA73" s="7">
        <f t="shared" si="9"/>
        <v>163851.01710735867</v>
      </c>
      <c r="AB73" s="7">
        <f t="shared" si="9"/>
        <v>0</v>
      </c>
      <c r="AC73" s="14">
        <f t="shared" si="9"/>
        <v>436.32365474471226</v>
      </c>
    </row>
    <row r="74" spans="1:29" x14ac:dyDescent="0.25">
      <c r="A74" s="7" t="s">
        <v>104</v>
      </c>
      <c r="B74" s="7" t="s">
        <v>105</v>
      </c>
      <c r="C74" s="1">
        <v>420.3</v>
      </c>
      <c r="D74" s="7">
        <v>4607445.22</v>
      </c>
      <c r="E74" s="37">
        <v>-399200.23481034121</v>
      </c>
      <c r="F74" s="7">
        <f t="shared" si="10"/>
        <v>4208244.9851896586</v>
      </c>
      <c r="G74" s="7">
        <v>1533111.82</v>
      </c>
      <c r="H74" s="7">
        <v>149962.60999999999</v>
      </c>
      <c r="I74" s="7">
        <f t="shared" si="11"/>
        <v>2525170.5551896584</v>
      </c>
      <c r="J74" s="7">
        <v>0</v>
      </c>
      <c r="K74" s="14">
        <f t="shared" si="12"/>
        <v>10012.479146299449</v>
      </c>
      <c r="L74" s="1">
        <v>412.9</v>
      </c>
      <c r="M74" s="7">
        <v>4700006.28</v>
      </c>
      <c r="N74" s="37">
        <v>-348034.52934421005</v>
      </c>
      <c r="O74" s="7">
        <f t="shared" si="13"/>
        <v>4351971.7506557899</v>
      </c>
      <c r="P74" s="7">
        <v>1376003.48</v>
      </c>
      <c r="Q74" s="7">
        <v>154461.49</v>
      </c>
      <c r="R74" s="7">
        <f t="shared" si="14"/>
        <v>2821506.7806557901</v>
      </c>
      <c r="S74" s="7">
        <v>0</v>
      </c>
      <c r="T74" s="14">
        <f t="shared" si="15"/>
        <v>10540.0139274783</v>
      </c>
      <c r="U74" s="1">
        <f t="shared" si="9"/>
        <v>-7.4000000000000341</v>
      </c>
      <c r="V74" s="7">
        <f t="shared" si="9"/>
        <v>92561.060000000522</v>
      </c>
      <c r="W74" s="7">
        <f t="shared" si="9"/>
        <v>51165.705466131156</v>
      </c>
      <c r="X74" s="7">
        <f t="shared" si="9"/>
        <v>143726.76546613127</v>
      </c>
      <c r="Y74" s="7">
        <f t="shared" si="9"/>
        <v>-157108.34000000008</v>
      </c>
      <c r="Z74" s="7">
        <f t="shared" si="9"/>
        <v>4498.8800000000047</v>
      </c>
      <c r="AA74" s="7">
        <f t="shared" si="9"/>
        <v>296336.2254661317</v>
      </c>
      <c r="AB74" s="7">
        <f t="shared" si="9"/>
        <v>0</v>
      </c>
      <c r="AC74" s="14">
        <f t="shared" si="9"/>
        <v>527.53478117885061</v>
      </c>
    </row>
    <row r="75" spans="1:29" x14ac:dyDescent="0.25">
      <c r="A75" s="7" t="s">
        <v>104</v>
      </c>
      <c r="B75" s="7" t="s">
        <v>106</v>
      </c>
      <c r="C75" s="1">
        <v>1281.5</v>
      </c>
      <c r="D75" s="7">
        <v>11431900.85</v>
      </c>
      <c r="E75" s="37">
        <v>-990487.63159218617</v>
      </c>
      <c r="F75" s="7">
        <f t="shared" si="10"/>
        <v>10441413.218407813</v>
      </c>
      <c r="G75" s="7">
        <v>6579180.3600000003</v>
      </c>
      <c r="H75" s="7">
        <v>479615.05</v>
      </c>
      <c r="I75" s="7">
        <f t="shared" si="11"/>
        <v>3382617.8084078133</v>
      </c>
      <c r="J75" s="7">
        <v>0</v>
      </c>
      <c r="K75" s="14">
        <f t="shared" si="12"/>
        <v>8147.8058668808535</v>
      </c>
      <c r="L75" s="1">
        <v>1281.5999999999999</v>
      </c>
      <c r="M75" s="7">
        <v>11775749.140000001</v>
      </c>
      <c r="N75" s="37">
        <v>-871991.87946944323</v>
      </c>
      <c r="O75" s="7">
        <f t="shared" si="13"/>
        <v>10903757.260530557</v>
      </c>
      <c r="P75" s="7">
        <v>6359934.0300000003</v>
      </c>
      <c r="Q75" s="7">
        <v>494003.5</v>
      </c>
      <c r="R75" s="7">
        <f t="shared" si="14"/>
        <v>4049819.7305305572</v>
      </c>
      <c r="S75" s="7">
        <v>0</v>
      </c>
      <c r="T75" s="14">
        <f t="shared" si="15"/>
        <v>8507.9254529732825</v>
      </c>
      <c r="U75" s="1">
        <f t="shared" si="9"/>
        <v>9.9999999999909051E-2</v>
      </c>
      <c r="V75" s="7">
        <f t="shared" si="9"/>
        <v>343848.29000000097</v>
      </c>
      <c r="W75" s="7">
        <f t="shared" si="9"/>
        <v>118495.75212274294</v>
      </c>
      <c r="X75" s="7">
        <f t="shared" si="9"/>
        <v>462344.04212274402</v>
      </c>
      <c r="Y75" s="7">
        <f t="shared" si="9"/>
        <v>-219246.33000000007</v>
      </c>
      <c r="Z75" s="7">
        <f t="shared" si="9"/>
        <v>14388.450000000012</v>
      </c>
      <c r="AA75" s="7">
        <f t="shared" si="9"/>
        <v>667201.92212274391</v>
      </c>
      <c r="AB75" s="7">
        <f t="shared" si="9"/>
        <v>0</v>
      </c>
      <c r="AC75" s="14">
        <f t="shared" si="9"/>
        <v>360.11958609242902</v>
      </c>
    </row>
    <row r="76" spans="1:29" x14ac:dyDescent="0.25">
      <c r="A76" s="7" t="s">
        <v>107</v>
      </c>
      <c r="B76" s="7" t="s">
        <v>107</v>
      </c>
      <c r="C76" s="1">
        <v>1957.8</v>
      </c>
      <c r="D76" s="7">
        <v>17259134.060000002</v>
      </c>
      <c r="E76" s="37">
        <v>-1495373.2579321167</v>
      </c>
      <c r="F76" s="7">
        <f t="shared" si="10"/>
        <v>15763760.802067885</v>
      </c>
      <c r="G76" s="7">
        <v>8539729.9700000007</v>
      </c>
      <c r="H76" s="7">
        <v>524959.78</v>
      </c>
      <c r="I76" s="7">
        <f t="shared" si="11"/>
        <v>6699071.0520678842</v>
      </c>
      <c r="J76" s="7">
        <v>0</v>
      </c>
      <c r="K76" s="14">
        <f t="shared" si="12"/>
        <v>8051.7728072672826</v>
      </c>
      <c r="L76" s="1">
        <v>1951.7</v>
      </c>
      <c r="M76" s="7">
        <v>17724221.41</v>
      </c>
      <c r="N76" s="37">
        <v>-1312475.0668252129</v>
      </c>
      <c r="O76" s="7">
        <f t="shared" si="13"/>
        <v>16411746.343174787</v>
      </c>
      <c r="P76" s="7">
        <v>8454598.5700000003</v>
      </c>
      <c r="Q76" s="7">
        <v>540708.56999999995</v>
      </c>
      <c r="R76" s="7">
        <f t="shared" si="14"/>
        <v>7416439.2031747866</v>
      </c>
      <c r="S76" s="7">
        <v>0</v>
      </c>
      <c r="T76" s="14">
        <f t="shared" si="15"/>
        <v>8408.9492971126638</v>
      </c>
      <c r="U76" s="1">
        <f t="shared" si="9"/>
        <v>-6.0999999999999091</v>
      </c>
      <c r="V76" s="7">
        <f t="shared" si="9"/>
        <v>465087.34999999776</v>
      </c>
      <c r="W76" s="7">
        <f t="shared" si="9"/>
        <v>182898.19110690383</v>
      </c>
      <c r="X76" s="7">
        <f t="shared" si="9"/>
        <v>647985.54110690206</v>
      </c>
      <c r="Y76" s="7">
        <f t="shared" si="9"/>
        <v>-85131.400000000373</v>
      </c>
      <c r="Z76" s="7">
        <f t="shared" si="9"/>
        <v>15748.789999999921</v>
      </c>
      <c r="AA76" s="7">
        <f t="shared" si="9"/>
        <v>717368.1511069024</v>
      </c>
      <c r="AB76" s="7">
        <f t="shared" si="9"/>
        <v>0</v>
      </c>
      <c r="AC76" s="14">
        <f t="shared" si="9"/>
        <v>357.17648984538118</v>
      </c>
    </row>
    <row r="77" spans="1:29" x14ac:dyDescent="0.25">
      <c r="A77" s="7" t="s">
        <v>108</v>
      </c>
      <c r="B77" s="7" t="s">
        <v>108</v>
      </c>
      <c r="C77" s="1">
        <v>102.4</v>
      </c>
      <c r="D77" s="7">
        <v>1825035.98</v>
      </c>
      <c r="E77" s="37">
        <v>-158125.54614666069</v>
      </c>
      <c r="F77" s="7">
        <f t="shared" si="10"/>
        <v>1666910.4338533394</v>
      </c>
      <c r="G77" s="7">
        <v>976759.47</v>
      </c>
      <c r="H77" s="7">
        <v>70345.94</v>
      </c>
      <c r="I77" s="7">
        <f t="shared" si="11"/>
        <v>619805.02385333949</v>
      </c>
      <c r="J77" s="7">
        <v>0</v>
      </c>
      <c r="K77" s="14">
        <f t="shared" si="12"/>
        <v>16278.422205599018</v>
      </c>
      <c r="L77" s="1">
        <v>102.4</v>
      </c>
      <c r="M77" s="7">
        <v>1879786.23</v>
      </c>
      <c r="N77" s="37">
        <v>-139197.79609864202</v>
      </c>
      <c r="O77" s="7">
        <f t="shared" si="13"/>
        <v>1740588.4339013579</v>
      </c>
      <c r="P77" s="7">
        <v>934057.23</v>
      </c>
      <c r="Q77" s="7">
        <v>72456.320000000007</v>
      </c>
      <c r="R77" s="7">
        <f t="shared" si="14"/>
        <v>734074.88390135788</v>
      </c>
      <c r="S77" s="7">
        <v>0</v>
      </c>
      <c r="T77" s="14">
        <f t="shared" si="15"/>
        <v>16997.933924817946</v>
      </c>
      <c r="U77" s="1">
        <f t="shared" si="9"/>
        <v>0</v>
      </c>
      <c r="V77" s="7">
        <f t="shared" si="9"/>
        <v>54750.25</v>
      </c>
      <c r="W77" s="7">
        <f t="shared" si="9"/>
        <v>18927.750048018672</v>
      </c>
      <c r="X77" s="7">
        <f t="shared" si="9"/>
        <v>73678.000048018526</v>
      </c>
      <c r="Y77" s="7">
        <f t="shared" si="9"/>
        <v>-42702.239999999991</v>
      </c>
      <c r="Z77" s="7">
        <f t="shared" si="9"/>
        <v>2110.3800000000047</v>
      </c>
      <c r="AA77" s="7">
        <f t="shared" si="9"/>
        <v>114269.8600480184</v>
      </c>
      <c r="AB77" s="7">
        <f t="shared" si="9"/>
        <v>0</v>
      </c>
      <c r="AC77" s="14">
        <f t="shared" si="9"/>
        <v>719.51171921892819</v>
      </c>
    </row>
    <row r="78" spans="1:29" x14ac:dyDescent="0.25">
      <c r="A78" s="7" t="s">
        <v>109</v>
      </c>
      <c r="B78" s="7" t="s">
        <v>109</v>
      </c>
      <c r="C78" s="1">
        <v>523.70000000000005</v>
      </c>
      <c r="D78" s="7">
        <v>5169081.1399999997</v>
      </c>
      <c r="E78" s="37">
        <v>-447861.73384861345</v>
      </c>
      <c r="F78" s="7">
        <f t="shared" si="10"/>
        <v>4721219.406151386</v>
      </c>
      <c r="G78" s="7">
        <v>2022925.17</v>
      </c>
      <c r="H78" s="7">
        <v>11226.38</v>
      </c>
      <c r="I78" s="7">
        <f t="shared" si="11"/>
        <v>2687067.8561513862</v>
      </c>
      <c r="J78" s="7">
        <v>0</v>
      </c>
      <c r="K78" s="14">
        <f t="shared" si="12"/>
        <v>9015.1220281676251</v>
      </c>
      <c r="L78" s="1">
        <v>522.20000000000005</v>
      </c>
      <c r="M78" s="7">
        <v>5306380.1399999997</v>
      </c>
      <c r="N78" s="37">
        <v>-392936.39295868413</v>
      </c>
      <c r="O78" s="7">
        <f t="shared" si="13"/>
        <v>4913443.7470413158</v>
      </c>
      <c r="P78" s="7">
        <v>1966867.45</v>
      </c>
      <c r="Q78" s="7">
        <v>11563.17</v>
      </c>
      <c r="R78" s="7">
        <f t="shared" si="14"/>
        <v>2935013.1270413157</v>
      </c>
      <c r="S78" s="7">
        <v>0</v>
      </c>
      <c r="T78" s="14">
        <f t="shared" si="15"/>
        <v>9409.1224569921778</v>
      </c>
      <c r="U78" s="1">
        <f t="shared" si="9"/>
        <v>-1.5</v>
      </c>
      <c r="V78" s="7">
        <f t="shared" si="9"/>
        <v>137299</v>
      </c>
      <c r="W78" s="7">
        <f t="shared" si="9"/>
        <v>54925.340889929328</v>
      </c>
      <c r="X78" s="7">
        <f t="shared" si="9"/>
        <v>192224.34088992979</v>
      </c>
      <c r="Y78" s="7">
        <f t="shared" si="9"/>
        <v>-56057.719999999972</v>
      </c>
      <c r="Z78" s="7">
        <f t="shared" si="9"/>
        <v>336.79000000000087</v>
      </c>
      <c r="AA78" s="7">
        <f t="shared" si="9"/>
        <v>247945.2708899295</v>
      </c>
      <c r="AB78" s="7">
        <f t="shared" si="9"/>
        <v>0</v>
      </c>
      <c r="AC78" s="14">
        <f t="shared" si="9"/>
        <v>394.00042882455273</v>
      </c>
    </row>
    <row r="79" spans="1:29" x14ac:dyDescent="0.25">
      <c r="A79" s="7" t="s">
        <v>109</v>
      </c>
      <c r="B79" s="7" t="s">
        <v>110</v>
      </c>
      <c r="C79" s="1">
        <v>214.1</v>
      </c>
      <c r="D79" s="7">
        <v>2873393.38</v>
      </c>
      <c r="E79" s="37">
        <v>-248957.77534572184</v>
      </c>
      <c r="F79" s="7">
        <f t="shared" si="10"/>
        <v>2624435.6046542781</v>
      </c>
      <c r="G79" s="7">
        <v>863674.32</v>
      </c>
      <c r="H79" s="7">
        <v>102739.45</v>
      </c>
      <c r="I79" s="7">
        <f t="shared" si="11"/>
        <v>1658021.8346542784</v>
      </c>
      <c r="J79" s="7">
        <v>0</v>
      </c>
      <c r="K79" s="14">
        <f t="shared" si="12"/>
        <v>12257.989746166642</v>
      </c>
      <c r="L79" s="1">
        <v>213.8</v>
      </c>
      <c r="M79" s="7">
        <v>2959238.0300000003</v>
      </c>
      <c r="N79" s="37">
        <v>-219130.98698849769</v>
      </c>
      <c r="O79" s="7">
        <f t="shared" si="13"/>
        <v>2740107.0430115024</v>
      </c>
      <c r="P79" s="7">
        <v>790168.6</v>
      </c>
      <c r="Q79" s="7">
        <v>105821.63</v>
      </c>
      <c r="R79" s="7">
        <f t="shared" si="14"/>
        <v>1844116.8130115024</v>
      </c>
      <c r="S79" s="7">
        <v>0</v>
      </c>
      <c r="T79" s="14">
        <f t="shared" si="15"/>
        <v>12816.216290979899</v>
      </c>
      <c r="U79" s="1">
        <f t="shared" si="9"/>
        <v>-0.29999999999998295</v>
      </c>
      <c r="V79" s="7">
        <f t="shared" si="9"/>
        <v>85844.650000000373</v>
      </c>
      <c r="W79" s="7">
        <f t="shared" si="9"/>
        <v>29826.788357224141</v>
      </c>
      <c r="X79" s="7">
        <f t="shared" si="9"/>
        <v>115671.43835722422</v>
      </c>
      <c r="Y79" s="7">
        <f t="shared" si="9"/>
        <v>-73505.719999999972</v>
      </c>
      <c r="Z79" s="7">
        <f t="shared" si="9"/>
        <v>3082.1800000000076</v>
      </c>
      <c r="AA79" s="7">
        <f t="shared" si="9"/>
        <v>186094.97835722403</v>
      </c>
      <c r="AB79" s="7">
        <f t="shared" si="9"/>
        <v>0</v>
      </c>
      <c r="AC79" s="14">
        <f t="shared" si="9"/>
        <v>558.22654481325662</v>
      </c>
    </row>
    <row r="80" spans="1:29" x14ac:dyDescent="0.25">
      <c r="A80" s="7" t="s">
        <v>111</v>
      </c>
      <c r="B80" s="7" t="s">
        <v>112</v>
      </c>
      <c r="C80" s="1">
        <v>170.7</v>
      </c>
      <c r="D80" s="7">
        <v>2638740.1</v>
      </c>
      <c r="E80" s="37">
        <v>-228626.84573023819</v>
      </c>
      <c r="F80" s="7">
        <f t="shared" si="10"/>
        <v>2410113.254269762</v>
      </c>
      <c r="G80" s="7">
        <v>1300242.1399999999</v>
      </c>
      <c r="H80" s="7">
        <v>275529.24</v>
      </c>
      <c r="I80" s="7">
        <f t="shared" si="11"/>
        <v>834341.87426976208</v>
      </c>
      <c r="J80" s="7">
        <v>0</v>
      </c>
      <c r="K80" s="14">
        <f t="shared" si="12"/>
        <v>14118.999732101711</v>
      </c>
      <c r="L80" s="1">
        <v>169.7</v>
      </c>
      <c r="M80" s="7">
        <v>2706017.37</v>
      </c>
      <c r="N80" s="37">
        <v>-200380.04752734225</v>
      </c>
      <c r="O80" s="7">
        <f t="shared" si="13"/>
        <v>2505637.322472658</v>
      </c>
      <c r="P80" s="7">
        <v>1293515.3500000001</v>
      </c>
      <c r="Q80" s="7">
        <v>283795.12</v>
      </c>
      <c r="R80" s="7">
        <f t="shared" si="14"/>
        <v>928326.85247265792</v>
      </c>
      <c r="S80" s="7">
        <v>0</v>
      </c>
      <c r="T80" s="14">
        <f t="shared" si="15"/>
        <v>14765.099130657974</v>
      </c>
      <c r="U80" s="1">
        <f t="shared" si="9"/>
        <v>-1</v>
      </c>
      <c r="V80" s="7">
        <f t="shared" si="9"/>
        <v>67277.270000000019</v>
      </c>
      <c r="W80" s="7">
        <f t="shared" si="9"/>
        <v>28246.798202895938</v>
      </c>
      <c r="X80" s="7">
        <f t="shared" si="9"/>
        <v>95524.068202896044</v>
      </c>
      <c r="Y80" s="7">
        <f t="shared" si="9"/>
        <v>-6726.7899999998044</v>
      </c>
      <c r="Z80" s="7">
        <f t="shared" si="9"/>
        <v>8265.8800000000047</v>
      </c>
      <c r="AA80" s="7">
        <f t="shared" si="9"/>
        <v>93984.978202895843</v>
      </c>
      <c r="AB80" s="7">
        <f t="shared" si="9"/>
        <v>0</v>
      </c>
      <c r="AC80" s="14">
        <f t="shared" si="9"/>
        <v>646.09939855626362</v>
      </c>
    </row>
    <row r="81" spans="1:29" x14ac:dyDescent="0.25">
      <c r="A81" s="7" t="s">
        <v>113</v>
      </c>
      <c r="B81" s="7" t="s">
        <v>113</v>
      </c>
      <c r="C81" s="1">
        <v>80984.800000000003</v>
      </c>
      <c r="D81" s="7">
        <v>704419628.79999995</v>
      </c>
      <c r="E81" s="37">
        <v>-61032626.06385874</v>
      </c>
      <c r="F81" s="7">
        <f t="shared" si="10"/>
        <v>643387002.7361412</v>
      </c>
      <c r="G81" s="7">
        <v>252389504.49000001</v>
      </c>
      <c r="H81" s="7">
        <v>19701484.23</v>
      </c>
      <c r="I81" s="7">
        <f t="shared" si="11"/>
        <v>371296014.01614118</v>
      </c>
      <c r="J81" s="7">
        <v>0</v>
      </c>
      <c r="K81" s="14">
        <f t="shared" si="12"/>
        <v>7944.5402438005794</v>
      </c>
      <c r="L81" s="1">
        <v>80850.399999999994</v>
      </c>
      <c r="M81" s="7">
        <v>724324180.15999997</v>
      </c>
      <c r="N81" s="37">
        <v>-53636061.340457693</v>
      </c>
      <c r="O81" s="7">
        <f t="shared" si="13"/>
        <v>670688118.81954229</v>
      </c>
      <c r="P81" s="7">
        <v>268764183.68000001</v>
      </c>
      <c r="Q81" s="7">
        <v>20292528.760000002</v>
      </c>
      <c r="R81" s="7">
        <f t="shared" si="14"/>
        <v>381631406.37954229</v>
      </c>
      <c r="S81" s="7">
        <v>0</v>
      </c>
      <c r="T81" s="14">
        <f t="shared" si="15"/>
        <v>8295.421158331219</v>
      </c>
      <c r="U81" s="1">
        <f t="shared" si="9"/>
        <v>-134.40000000000873</v>
      </c>
      <c r="V81" s="7">
        <f t="shared" si="9"/>
        <v>19904551.360000014</v>
      </c>
      <c r="W81" s="7">
        <f t="shared" si="9"/>
        <v>7396564.7234010473</v>
      </c>
      <c r="X81" s="7">
        <f t="shared" si="9"/>
        <v>27301116.083401084</v>
      </c>
      <c r="Y81" s="7">
        <f t="shared" si="9"/>
        <v>16374679.189999998</v>
      </c>
      <c r="Z81" s="7">
        <f t="shared" si="9"/>
        <v>591044.53000000119</v>
      </c>
      <c r="AA81" s="7">
        <f t="shared" si="9"/>
        <v>10335392.363401115</v>
      </c>
      <c r="AB81" s="7">
        <f t="shared" si="9"/>
        <v>0</v>
      </c>
      <c r="AC81" s="14">
        <f t="shared" si="9"/>
        <v>350.88091453063953</v>
      </c>
    </row>
    <row r="82" spans="1:29" x14ac:dyDescent="0.25">
      <c r="A82" s="7" t="s">
        <v>76</v>
      </c>
      <c r="B82" s="7" t="s">
        <v>114</v>
      </c>
      <c r="C82" s="1">
        <v>166.3</v>
      </c>
      <c r="D82" s="7">
        <v>2423530.4699999997</v>
      </c>
      <c r="E82" s="37">
        <v>-209980.56113492252</v>
      </c>
      <c r="F82" s="7">
        <f t="shared" si="10"/>
        <v>2213549.9088650774</v>
      </c>
      <c r="G82" s="7">
        <v>483477.16</v>
      </c>
      <c r="H82" s="7">
        <v>73298.2</v>
      </c>
      <c r="I82" s="7">
        <f t="shared" si="11"/>
        <v>1656774.5488650776</v>
      </c>
      <c r="J82" s="7">
        <v>0</v>
      </c>
      <c r="K82" s="14">
        <f t="shared" si="12"/>
        <v>13310.582735207921</v>
      </c>
      <c r="L82" s="1">
        <v>163.6</v>
      </c>
      <c r="M82" s="7">
        <v>2466790.56</v>
      </c>
      <c r="N82" s="37">
        <v>-182665.34987275387</v>
      </c>
      <c r="O82" s="7">
        <f t="shared" si="13"/>
        <v>2284125.2101272461</v>
      </c>
      <c r="P82" s="7">
        <v>483421.64</v>
      </c>
      <c r="Q82" s="7">
        <v>75497.149999999994</v>
      </c>
      <c r="R82" s="7">
        <f t="shared" si="14"/>
        <v>1725206.4201272461</v>
      </c>
      <c r="S82" s="7">
        <v>0</v>
      </c>
      <c r="T82" s="14">
        <f t="shared" si="15"/>
        <v>13961.645538675099</v>
      </c>
      <c r="U82" s="1">
        <f t="shared" si="9"/>
        <v>-2.7000000000000171</v>
      </c>
      <c r="V82" s="7">
        <f t="shared" si="9"/>
        <v>43260.090000000317</v>
      </c>
      <c r="W82" s="7">
        <f t="shared" si="9"/>
        <v>27315.211262168654</v>
      </c>
      <c r="X82" s="7">
        <f t="shared" si="9"/>
        <v>70575.301262168679</v>
      </c>
      <c r="Y82" s="7">
        <f t="shared" si="9"/>
        <v>-55.519999999960419</v>
      </c>
      <c r="Z82" s="7">
        <f t="shared" si="9"/>
        <v>2198.9499999999971</v>
      </c>
      <c r="AA82" s="7">
        <f t="shared" si="9"/>
        <v>68431.871262168512</v>
      </c>
      <c r="AB82" s="7">
        <f t="shared" si="9"/>
        <v>0</v>
      </c>
      <c r="AC82" s="14">
        <f t="shared" si="9"/>
        <v>651.06280346717722</v>
      </c>
    </row>
    <row r="83" spans="1:29" x14ac:dyDescent="0.25">
      <c r="A83" s="7" t="s">
        <v>76</v>
      </c>
      <c r="B83" s="7" t="s">
        <v>115</v>
      </c>
      <c r="C83" s="1">
        <v>58.3</v>
      </c>
      <c r="D83" s="7">
        <v>1019632.48</v>
      </c>
      <c r="E83" s="37">
        <v>-88343.432423109858</v>
      </c>
      <c r="F83" s="7">
        <f t="shared" si="10"/>
        <v>931289.04757689009</v>
      </c>
      <c r="G83" s="7">
        <v>308489.71000000002</v>
      </c>
      <c r="H83" s="7">
        <v>62666.45</v>
      </c>
      <c r="I83" s="7">
        <f t="shared" si="11"/>
        <v>560132.88757689018</v>
      </c>
      <c r="J83" s="7">
        <v>0</v>
      </c>
      <c r="K83" s="14">
        <f t="shared" si="12"/>
        <v>15974.083148831734</v>
      </c>
      <c r="L83" s="1">
        <v>58.6</v>
      </c>
      <c r="M83" s="7">
        <v>1054854.23</v>
      </c>
      <c r="N83" s="37">
        <v>-78111.745728305512</v>
      </c>
      <c r="O83" s="7">
        <f t="shared" si="13"/>
        <v>976742.48427169444</v>
      </c>
      <c r="P83" s="7">
        <v>305693.76</v>
      </c>
      <c r="Q83" s="7">
        <v>64546.44</v>
      </c>
      <c r="R83" s="7">
        <f t="shared" si="14"/>
        <v>606502.28427169449</v>
      </c>
      <c r="S83" s="7">
        <v>0</v>
      </c>
      <c r="T83" s="14">
        <f t="shared" si="15"/>
        <v>16667.960482452123</v>
      </c>
      <c r="U83" s="1">
        <f t="shared" si="9"/>
        <v>0.30000000000000426</v>
      </c>
      <c r="V83" s="7">
        <f t="shared" si="9"/>
        <v>35221.75</v>
      </c>
      <c r="W83" s="7">
        <f t="shared" si="9"/>
        <v>10231.686694804346</v>
      </c>
      <c r="X83" s="7">
        <f t="shared" si="9"/>
        <v>45453.436694804346</v>
      </c>
      <c r="Y83" s="7">
        <f t="shared" si="9"/>
        <v>-2795.9500000000116</v>
      </c>
      <c r="Z83" s="7">
        <f t="shared" si="9"/>
        <v>1879.9900000000052</v>
      </c>
      <c r="AA83" s="7">
        <f t="shared" si="9"/>
        <v>46369.396694804309</v>
      </c>
      <c r="AB83" s="7">
        <f t="shared" si="9"/>
        <v>0</v>
      </c>
      <c r="AC83" s="14">
        <f t="shared" si="9"/>
        <v>693.87733362038853</v>
      </c>
    </row>
    <row r="84" spans="1:29" x14ac:dyDescent="0.25">
      <c r="A84" s="7" t="s">
        <v>57</v>
      </c>
      <c r="B84" s="7" t="s">
        <v>116</v>
      </c>
      <c r="C84" s="1">
        <v>165.3</v>
      </c>
      <c r="D84" s="7">
        <v>2431255.6799999997</v>
      </c>
      <c r="E84" s="37">
        <v>-210649.89207619397</v>
      </c>
      <c r="F84" s="7">
        <f t="shared" si="10"/>
        <v>2220605.7879238059</v>
      </c>
      <c r="G84" s="7">
        <v>888376.15</v>
      </c>
      <c r="H84" s="7">
        <v>76157.41</v>
      </c>
      <c r="I84" s="7">
        <f t="shared" si="11"/>
        <v>1256072.2279238061</v>
      </c>
      <c r="J84" s="7">
        <v>0</v>
      </c>
      <c r="K84" s="14">
        <f t="shared" si="12"/>
        <v>13433.791820470695</v>
      </c>
      <c r="L84" s="1">
        <v>163.5</v>
      </c>
      <c r="M84" s="7">
        <v>2483156.62</v>
      </c>
      <c r="N84" s="37">
        <v>-183877.25335755496</v>
      </c>
      <c r="O84" s="7">
        <f t="shared" si="13"/>
        <v>2299279.3666424453</v>
      </c>
      <c r="P84" s="7">
        <v>952095.34</v>
      </c>
      <c r="Q84" s="7">
        <v>78442.13</v>
      </c>
      <c r="R84" s="7">
        <f t="shared" si="14"/>
        <v>1268741.8966424456</v>
      </c>
      <c r="S84" s="7">
        <v>0</v>
      </c>
      <c r="T84" s="14">
        <f t="shared" si="15"/>
        <v>14062.870743990492</v>
      </c>
      <c r="U84" s="1">
        <f t="shared" si="9"/>
        <v>-1.8000000000000114</v>
      </c>
      <c r="V84" s="7">
        <f t="shared" si="9"/>
        <v>51900.94000000041</v>
      </c>
      <c r="W84" s="7">
        <f t="shared" si="9"/>
        <v>26772.638718639006</v>
      </c>
      <c r="X84" s="7">
        <f t="shared" si="9"/>
        <v>78673.578718639445</v>
      </c>
      <c r="Y84" s="7">
        <f t="shared" si="9"/>
        <v>63719.189999999944</v>
      </c>
      <c r="Z84" s="7">
        <f t="shared" si="9"/>
        <v>2284.7200000000012</v>
      </c>
      <c r="AA84" s="7">
        <f t="shared" si="9"/>
        <v>12669.668718639528</v>
      </c>
      <c r="AB84" s="7">
        <f t="shared" si="9"/>
        <v>0</v>
      </c>
      <c r="AC84" s="14">
        <f t="shared" si="9"/>
        <v>629.07892351979717</v>
      </c>
    </row>
    <row r="85" spans="1:29" x14ac:dyDescent="0.25">
      <c r="A85" s="7" t="s">
        <v>57</v>
      </c>
      <c r="B85" s="7" t="s">
        <v>117</v>
      </c>
      <c r="C85" s="1">
        <v>103</v>
      </c>
      <c r="D85" s="7">
        <v>1649036.2</v>
      </c>
      <c r="E85" s="37">
        <v>-142876.4981064176</v>
      </c>
      <c r="F85" s="7">
        <f t="shared" si="10"/>
        <v>1506159.7018935825</v>
      </c>
      <c r="G85" s="7">
        <v>687830.79</v>
      </c>
      <c r="H85" s="7">
        <v>70179.44</v>
      </c>
      <c r="I85" s="7">
        <f t="shared" si="11"/>
        <v>748149.47189358249</v>
      </c>
      <c r="J85" s="7">
        <v>0</v>
      </c>
      <c r="K85" s="14">
        <f t="shared" si="12"/>
        <v>14622.90972712216</v>
      </c>
      <c r="L85" s="1">
        <v>106.3</v>
      </c>
      <c r="M85" s="7">
        <v>1742431.9200000002</v>
      </c>
      <c r="N85" s="37">
        <v>-129026.73678800452</v>
      </c>
      <c r="O85" s="7">
        <f t="shared" si="13"/>
        <v>1613405.1832119958</v>
      </c>
      <c r="P85" s="7">
        <v>719463.04</v>
      </c>
      <c r="Q85" s="7">
        <v>72284.820000000007</v>
      </c>
      <c r="R85" s="7">
        <f t="shared" si="14"/>
        <v>821657.32321199565</v>
      </c>
      <c r="S85" s="7">
        <v>0</v>
      </c>
      <c r="T85" s="14">
        <f t="shared" si="15"/>
        <v>15177.847443198456</v>
      </c>
      <c r="U85" s="1">
        <f t="shared" si="9"/>
        <v>3.2999999999999972</v>
      </c>
      <c r="V85" s="7">
        <f t="shared" si="9"/>
        <v>93395.720000000205</v>
      </c>
      <c r="W85" s="7">
        <f t="shared" si="9"/>
        <v>13849.761318413075</v>
      </c>
      <c r="X85" s="7">
        <f t="shared" si="9"/>
        <v>107245.48131841328</v>
      </c>
      <c r="Y85" s="7">
        <f t="shared" si="9"/>
        <v>31632.25</v>
      </c>
      <c r="Z85" s="7">
        <f t="shared" si="9"/>
        <v>2105.3800000000047</v>
      </c>
      <c r="AA85" s="7">
        <f t="shared" si="9"/>
        <v>73507.851318413159</v>
      </c>
      <c r="AB85" s="7">
        <f t="shared" si="9"/>
        <v>0</v>
      </c>
      <c r="AC85" s="14">
        <f t="shared" si="9"/>
        <v>554.93771607629606</v>
      </c>
    </row>
    <row r="86" spans="1:29" x14ac:dyDescent="0.25">
      <c r="A86" s="7" t="s">
        <v>57</v>
      </c>
      <c r="B86" s="7" t="s">
        <v>118</v>
      </c>
      <c r="C86" s="1">
        <v>203.1</v>
      </c>
      <c r="D86" s="7">
        <v>2766575.48</v>
      </c>
      <c r="E86" s="37">
        <v>-239702.8132732813</v>
      </c>
      <c r="F86" s="7">
        <f t="shared" si="10"/>
        <v>2526872.6667267187</v>
      </c>
      <c r="G86" s="7">
        <v>680429.39</v>
      </c>
      <c r="H86" s="7">
        <v>59279.97</v>
      </c>
      <c r="I86" s="7">
        <f t="shared" si="11"/>
        <v>1787163.3067267186</v>
      </c>
      <c r="J86" s="7">
        <v>0</v>
      </c>
      <c r="K86" s="14">
        <f t="shared" si="12"/>
        <v>12441.519777088719</v>
      </c>
      <c r="L86" s="1">
        <v>204.7</v>
      </c>
      <c r="M86" s="7">
        <v>2863268.26</v>
      </c>
      <c r="N86" s="37">
        <v>-212024.44462591549</v>
      </c>
      <c r="O86" s="7">
        <f t="shared" si="13"/>
        <v>2651243.8153740843</v>
      </c>
      <c r="P86" s="7">
        <v>784876.1</v>
      </c>
      <c r="Q86" s="7">
        <v>61058.37</v>
      </c>
      <c r="R86" s="7">
        <f t="shared" si="14"/>
        <v>1805309.3453740841</v>
      </c>
      <c r="S86" s="7">
        <v>0</v>
      </c>
      <c r="T86" s="14">
        <f t="shared" si="15"/>
        <v>12951.850588051218</v>
      </c>
      <c r="U86" s="1">
        <f t="shared" si="9"/>
        <v>1.5999999999999943</v>
      </c>
      <c r="V86" s="7">
        <f t="shared" si="9"/>
        <v>96692.779999999795</v>
      </c>
      <c r="W86" s="7">
        <f t="shared" si="9"/>
        <v>27678.368647365802</v>
      </c>
      <c r="X86" s="7">
        <f t="shared" si="9"/>
        <v>124371.14864736563</v>
      </c>
      <c r="Y86" s="7">
        <f t="shared" si="9"/>
        <v>104446.70999999996</v>
      </c>
      <c r="Z86" s="7">
        <f t="shared" si="9"/>
        <v>1778.4000000000015</v>
      </c>
      <c r="AA86" s="7">
        <f t="shared" si="9"/>
        <v>18146.038647365524</v>
      </c>
      <c r="AB86" s="7">
        <f t="shared" si="9"/>
        <v>0</v>
      </c>
      <c r="AC86" s="14">
        <f t="shared" si="9"/>
        <v>510.33081096249953</v>
      </c>
    </row>
    <row r="87" spans="1:29" x14ac:dyDescent="0.25">
      <c r="A87" s="7" t="s">
        <v>57</v>
      </c>
      <c r="B87" s="7" t="s">
        <v>119</v>
      </c>
      <c r="C87" s="1">
        <v>106.9</v>
      </c>
      <c r="D87" s="7">
        <v>1786509.4000000001</v>
      </c>
      <c r="E87" s="37">
        <v>-154787.50976248868</v>
      </c>
      <c r="F87" s="7">
        <f t="shared" si="10"/>
        <v>1631721.8902375114</v>
      </c>
      <c r="G87" s="7">
        <v>461133.37</v>
      </c>
      <c r="H87" s="7">
        <v>43628.480000000003</v>
      </c>
      <c r="I87" s="7">
        <f t="shared" si="11"/>
        <v>1126960.0402375115</v>
      </c>
      <c r="J87" s="7">
        <v>0</v>
      </c>
      <c r="K87" s="14">
        <f t="shared" si="12"/>
        <v>15264.002715037524</v>
      </c>
      <c r="L87" s="1">
        <v>106.3</v>
      </c>
      <c r="M87" s="7">
        <v>1834197.52</v>
      </c>
      <c r="N87" s="37">
        <v>-135821.96119906404</v>
      </c>
      <c r="O87" s="7">
        <f t="shared" si="13"/>
        <v>1698375.558800936</v>
      </c>
      <c r="P87" s="7">
        <v>493346.13</v>
      </c>
      <c r="Q87" s="7">
        <v>44937.33</v>
      </c>
      <c r="R87" s="7">
        <f t="shared" si="14"/>
        <v>1160092.0988009358</v>
      </c>
      <c r="S87" s="7">
        <v>0</v>
      </c>
      <c r="T87" s="14">
        <f t="shared" si="15"/>
        <v>15977.192462849822</v>
      </c>
      <c r="U87" s="1">
        <f t="shared" si="9"/>
        <v>-0.60000000000000853</v>
      </c>
      <c r="V87" s="7">
        <f t="shared" si="9"/>
        <v>47688.119999999879</v>
      </c>
      <c r="W87" s="7">
        <f t="shared" si="9"/>
        <v>18965.548563424643</v>
      </c>
      <c r="X87" s="7">
        <f t="shared" si="9"/>
        <v>66653.66856342461</v>
      </c>
      <c r="Y87" s="7">
        <f t="shared" si="9"/>
        <v>32212.760000000009</v>
      </c>
      <c r="Z87" s="7">
        <f t="shared" si="9"/>
        <v>1308.8499999999985</v>
      </c>
      <c r="AA87" s="7">
        <f t="shared" si="9"/>
        <v>33132.058563424274</v>
      </c>
      <c r="AB87" s="7">
        <f t="shared" si="9"/>
        <v>0</v>
      </c>
      <c r="AC87" s="14">
        <f t="shared" si="9"/>
        <v>713.18974781229736</v>
      </c>
    </row>
    <row r="88" spans="1:29" x14ac:dyDescent="0.25">
      <c r="A88" s="7" t="s">
        <v>57</v>
      </c>
      <c r="B88" s="7" t="s">
        <v>120</v>
      </c>
      <c r="C88" s="1">
        <v>724.6</v>
      </c>
      <c r="D88" s="7">
        <v>6646488.8399999999</v>
      </c>
      <c r="E88" s="37">
        <v>-575867.92222183221</v>
      </c>
      <c r="F88" s="7">
        <f t="shared" si="10"/>
        <v>6070620.9177781679</v>
      </c>
      <c r="G88" s="7">
        <v>2645330.77</v>
      </c>
      <c r="H88" s="7">
        <v>252599.19</v>
      </c>
      <c r="I88" s="7">
        <f t="shared" si="11"/>
        <v>3172690.9577781679</v>
      </c>
      <c r="J88" s="7">
        <v>0</v>
      </c>
      <c r="K88" s="14">
        <f t="shared" si="12"/>
        <v>8377.8925169447521</v>
      </c>
      <c r="L88" s="1">
        <v>728.4</v>
      </c>
      <c r="M88" s="7">
        <v>6877796.7899999991</v>
      </c>
      <c r="N88" s="37">
        <v>-509299.48304936482</v>
      </c>
      <c r="O88" s="7">
        <f t="shared" si="13"/>
        <v>6368497.3069506343</v>
      </c>
      <c r="P88" s="7">
        <v>2810333.71</v>
      </c>
      <c r="Q88" s="7">
        <v>260177.17</v>
      </c>
      <c r="R88" s="7">
        <f t="shared" si="14"/>
        <v>3297986.4269506345</v>
      </c>
      <c r="S88" s="7">
        <v>0</v>
      </c>
      <c r="T88" s="14">
        <f t="shared" si="15"/>
        <v>8743.1319425461752</v>
      </c>
      <c r="U88" s="1">
        <f t="shared" si="9"/>
        <v>3.7999999999999545</v>
      </c>
      <c r="V88" s="7">
        <f t="shared" si="9"/>
        <v>231307.94999999925</v>
      </c>
      <c r="W88" s="7">
        <f t="shared" si="9"/>
        <v>66568.439172467391</v>
      </c>
      <c r="X88" s="7">
        <f t="shared" si="9"/>
        <v>297876.38917246647</v>
      </c>
      <c r="Y88" s="7">
        <f t="shared" si="9"/>
        <v>165002.93999999994</v>
      </c>
      <c r="Z88" s="7">
        <f t="shared" si="9"/>
        <v>7577.9800000000105</v>
      </c>
      <c r="AA88" s="7">
        <f t="shared" si="9"/>
        <v>125295.46917246655</v>
      </c>
      <c r="AB88" s="7">
        <f t="shared" si="9"/>
        <v>0</v>
      </c>
      <c r="AC88" s="14">
        <f t="shared" si="9"/>
        <v>365.23942560142314</v>
      </c>
    </row>
    <row r="89" spans="1:29" x14ac:dyDescent="0.25">
      <c r="A89" s="7" t="s">
        <v>121</v>
      </c>
      <c r="B89" s="7" t="s">
        <v>121</v>
      </c>
      <c r="C89" s="1">
        <v>966.7</v>
      </c>
      <c r="D89" s="7">
        <v>9006407.4000000004</v>
      </c>
      <c r="E89" s="37">
        <v>-780336.99310647359</v>
      </c>
      <c r="F89" s="7">
        <f t="shared" si="10"/>
        <v>8226070.4068935271</v>
      </c>
      <c r="G89" s="7">
        <v>4571655.18</v>
      </c>
      <c r="H89" s="7">
        <v>271034.05</v>
      </c>
      <c r="I89" s="7">
        <f t="shared" si="11"/>
        <v>3383381.1768935276</v>
      </c>
      <c r="J89" s="7">
        <v>0</v>
      </c>
      <c r="K89" s="14">
        <f t="shared" si="12"/>
        <v>8509.4345783526715</v>
      </c>
      <c r="L89" s="1">
        <v>960.2</v>
      </c>
      <c r="M89" s="7">
        <v>9228611.4399999995</v>
      </c>
      <c r="N89" s="37">
        <v>-683376.83987541229</v>
      </c>
      <c r="O89" s="7">
        <f t="shared" si="13"/>
        <v>8545234.6001245864</v>
      </c>
      <c r="P89" s="7">
        <v>4318233.45</v>
      </c>
      <c r="Q89" s="7">
        <v>279165.07</v>
      </c>
      <c r="R89" s="7">
        <f t="shared" si="14"/>
        <v>3947836.0801245864</v>
      </c>
      <c r="S89" s="7">
        <v>0</v>
      </c>
      <c r="T89" s="14">
        <f t="shared" si="15"/>
        <v>8899.4319934644718</v>
      </c>
      <c r="U89" s="1">
        <f t="shared" si="9"/>
        <v>-6.5</v>
      </c>
      <c r="V89" s="7">
        <f t="shared" si="9"/>
        <v>222204.03999999911</v>
      </c>
      <c r="W89" s="7">
        <f t="shared" si="9"/>
        <v>96960.153231061297</v>
      </c>
      <c r="X89" s="7">
        <f t="shared" si="9"/>
        <v>319164.19323105924</v>
      </c>
      <c r="Y89" s="7">
        <f t="shared" si="9"/>
        <v>-253421.72999999952</v>
      </c>
      <c r="Z89" s="7">
        <f t="shared" si="9"/>
        <v>8131.0200000000186</v>
      </c>
      <c r="AA89" s="7">
        <f t="shared" si="9"/>
        <v>564454.90323105874</v>
      </c>
      <c r="AB89" s="7">
        <f t="shared" si="9"/>
        <v>0</v>
      </c>
      <c r="AC89" s="14">
        <f t="shared" si="9"/>
        <v>389.99741511180036</v>
      </c>
    </row>
    <row r="90" spans="1:29" x14ac:dyDescent="0.25">
      <c r="A90" s="7" t="s">
        <v>122</v>
      </c>
      <c r="B90" s="7" t="s">
        <v>123</v>
      </c>
      <c r="C90" s="1">
        <v>5525.6</v>
      </c>
      <c r="D90" s="7">
        <v>48388792.399999999</v>
      </c>
      <c r="E90" s="37">
        <v>-4192522.3992720316</v>
      </c>
      <c r="F90" s="7">
        <f t="shared" si="10"/>
        <v>44196270.000727966</v>
      </c>
      <c r="G90" s="7">
        <v>9019229.3100000005</v>
      </c>
      <c r="H90" s="7">
        <v>1062322.04</v>
      </c>
      <c r="I90" s="7">
        <f t="shared" si="11"/>
        <v>34114718.650727965</v>
      </c>
      <c r="J90" s="7">
        <v>0</v>
      </c>
      <c r="K90" s="14">
        <f t="shared" si="12"/>
        <v>7998.4562763732383</v>
      </c>
      <c r="L90" s="1">
        <v>5570.3</v>
      </c>
      <c r="M90" s="7">
        <v>50248737.560000002</v>
      </c>
      <c r="N90" s="37">
        <v>-3720909.012665262</v>
      </c>
      <c r="O90" s="7">
        <f t="shared" si="13"/>
        <v>46527828.547334738</v>
      </c>
      <c r="P90" s="7">
        <v>9031434.9800000004</v>
      </c>
      <c r="Q90" s="7">
        <v>1094191.7</v>
      </c>
      <c r="R90" s="7">
        <f t="shared" si="14"/>
        <v>36402201.867334738</v>
      </c>
      <c r="S90" s="7">
        <v>0</v>
      </c>
      <c r="T90" s="14">
        <f t="shared" si="15"/>
        <v>8352.8406993042991</v>
      </c>
      <c r="U90" s="1">
        <f t="shared" si="9"/>
        <v>44.699999999999818</v>
      </c>
      <c r="V90" s="7">
        <f t="shared" si="9"/>
        <v>1859945.1600000039</v>
      </c>
      <c r="W90" s="7">
        <f t="shared" si="9"/>
        <v>471613.38660676964</v>
      </c>
      <c r="X90" s="7">
        <f t="shared" si="9"/>
        <v>2331558.5466067716</v>
      </c>
      <c r="Y90" s="7">
        <f t="shared" si="9"/>
        <v>12205.669999999925</v>
      </c>
      <c r="Z90" s="7">
        <f t="shared" si="9"/>
        <v>31869.659999999916</v>
      </c>
      <c r="AA90" s="7">
        <f t="shared" si="9"/>
        <v>2287483.2166067734</v>
      </c>
      <c r="AB90" s="7">
        <f t="shared" si="9"/>
        <v>0</v>
      </c>
      <c r="AC90" s="14">
        <f t="shared" si="9"/>
        <v>354.38442293106073</v>
      </c>
    </row>
    <row r="91" spans="1:29" x14ac:dyDescent="0.25">
      <c r="A91" s="7" t="s">
        <v>122</v>
      </c>
      <c r="B91" s="7" t="s">
        <v>124</v>
      </c>
      <c r="C91" s="1">
        <v>1349.8</v>
      </c>
      <c r="D91" s="7">
        <v>12443085.469999999</v>
      </c>
      <c r="E91" s="37">
        <v>-1078099.1209243601</v>
      </c>
      <c r="F91" s="7">
        <f t="shared" si="10"/>
        <v>11364986.349075638</v>
      </c>
      <c r="G91" s="7">
        <v>1847780.78</v>
      </c>
      <c r="H91" s="7">
        <v>104678.89</v>
      </c>
      <c r="I91" s="7">
        <f t="shared" si="11"/>
        <v>9412526.6790756378</v>
      </c>
      <c r="J91" s="7">
        <v>0</v>
      </c>
      <c r="K91" s="14">
        <f t="shared" si="12"/>
        <v>8419.755777949058</v>
      </c>
      <c r="L91" s="1">
        <v>1369.2</v>
      </c>
      <c r="M91" s="7">
        <v>12989204.380000001</v>
      </c>
      <c r="N91" s="37">
        <v>-961847.99841353658</v>
      </c>
      <c r="O91" s="7">
        <f t="shared" si="13"/>
        <v>12027356.381586464</v>
      </c>
      <c r="P91" s="7">
        <v>1810822.63</v>
      </c>
      <c r="Q91" s="7">
        <v>107819.26</v>
      </c>
      <c r="R91" s="7">
        <f t="shared" si="14"/>
        <v>10108714.491586464</v>
      </c>
      <c r="S91" s="7">
        <v>0</v>
      </c>
      <c r="T91" s="14">
        <f t="shared" si="15"/>
        <v>8784.221721871505</v>
      </c>
      <c r="U91" s="1">
        <f t="shared" si="9"/>
        <v>19.400000000000091</v>
      </c>
      <c r="V91" s="7">
        <f t="shared" si="9"/>
        <v>546118.91000000201</v>
      </c>
      <c r="W91" s="7">
        <f t="shared" si="9"/>
        <v>116251.12251082354</v>
      </c>
      <c r="X91" s="7">
        <f t="shared" si="9"/>
        <v>662370.03251082636</v>
      </c>
      <c r="Y91" s="7">
        <f t="shared" si="9"/>
        <v>-36958.15000000014</v>
      </c>
      <c r="Z91" s="7">
        <f t="shared" si="9"/>
        <v>3140.3699999999953</v>
      </c>
      <c r="AA91" s="7">
        <f t="shared" si="9"/>
        <v>696187.81251082569</v>
      </c>
      <c r="AB91" s="7">
        <f t="shared" si="9"/>
        <v>0</v>
      </c>
      <c r="AC91" s="14">
        <f t="shared" si="9"/>
        <v>364.46594392244697</v>
      </c>
    </row>
    <row r="92" spans="1:29" x14ac:dyDescent="0.25">
      <c r="A92" s="7" t="s">
        <v>122</v>
      </c>
      <c r="B92" s="7" t="s">
        <v>125</v>
      </c>
      <c r="C92" s="1">
        <v>819.8</v>
      </c>
      <c r="D92" s="7">
        <v>8289825.2300000004</v>
      </c>
      <c r="E92" s="37">
        <v>-718250.57495804387</v>
      </c>
      <c r="F92" s="7">
        <f t="shared" si="10"/>
        <v>7571574.6550419563</v>
      </c>
      <c r="G92" s="7">
        <v>544757.85</v>
      </c>
      <c r="H92" s="7">
        <v>76066.16</v>
      </c>
      <c r="I92" s="7">
        <f t="shared" si="11"/>
        <v>6950750.6450419566</v>
      </c>
      <c r="J92" s="7">
        <v>0</v>
      </c>
      <c r="K92" s="14">
        <f t="shared" si="12"/>
        <v>9235.8802818272216</v>
      </c>
      <c r="L92" s="1">
        <v>818.3</v>
      </c>
      <c r="M92" s="7">
        <v>8528102.4900000002</v>
      </c>
      <c r="N92" s="37">
        <v>-631504.29158710316</v>
      </c>
      <c r="O92" s="7">
        <f t="shared" si="13"/>
        <v>7896598.1984128971</v>
      </c>
      <c r="P92" s="7">
        <v>546001.84</v>
      </c>
      <c r="Q92" s="7">
        <v>78348.14</v>
      </c>
      <c r="R92" s="7">
        <f t="shared" si="14"/>
        <v>7272248.2184128975</v>
      </c>
      <c r="S92" s="7">
        <v>0</v>
      </c>
      <c r="T92" s="14">
        <f t="shared" si="15"/>
        <v>9650.0039086067427</v>
      </c>
      <c r="U92" s="1">
        <f t="shared" si="9"/>
        <v>-1.5</v>
      </c>
      <c r="V92" s="7">
        <f t="shared" si="9"/>
        <v>238277.25999999978</v>
      </c>
      <c r="W92" s="7">
        <f t="shared" si="9"/>
        <v>86746.283370940713</v>
      </c>
      <c r="X92" s="7">
        <f t="shared" si="9"/>
        <v>325023.54337094072</v>
      </c>
      <c r="Y92" s="7">
        <f t="shared" si="9"/>
        <v>1243.9899999999907</v>
      </c>
      <c r="Z92" s="7">
        <f t="shared" si="9"/>
        <v>2281.9799999999959</v>
      </c>
      <c r="AA92" s="7">
        <f t="shared" si="9"/>
        <v>321497.57337094098</v>
      </c>
      <c r="AB92" s="7">
        <f t="shared" si="9"/>
        <v>0</v>
      </c>
      <c r="AC92" s="14">
        <f t="shared" si="9"/>
        <v>414.12362677952115</v>
      </c>
    </row>
    <row r="93" spans="1:29" x14ac:dyDescent="0.25">
      <c r="A93" s="7" t="s">
        <v>126</v>
      </c>
      <c r="B93" s="7" t="s">
        <v>127</v>
      </c>
      <c r="C93" s="1">
        <v>30407.8</v>
      </c>
      <c r="D93" s="7">
        <v>257282156.17999998</v>
      </c>
      <c r="E93" s="37">
        <v>-22291550.361518323</v>
      </c>
      <c r="F93" s="7">
        <f t="shared" si="10"/>
        <v>234990605.81848165</v>
      </c>
      <c r="G93" s="7">
        <v>90330943.010000005</v>
      </c>
      <c r="H93" s="7">
        <v>7427963.6900000004</v>
      </c>
      <c r="I93" s="7">
        <f t="shared" si="11"/>
        <v>137231699.11848164</v>
      </c>
      <c r="J93" s="7">
        <v>0</v>
      </c>
      <c r="K93" s="14">
        <f t="shared" si="12"/>
        <v>7727.9713040233646</v>
      </c>
      <c r="L93" s="1">
        <v>30876.799999999999</v>
      </c>
      <c r="M93" s="7">
        <v>269038707.88</v>
      </c>
      <c r="N93" s="37">
        <v>-19922262.757570233</v>
      </c>
      <c r="O93" s="7">
        <f t="shared" si="13"/>
        <v>249116445.12242976</v>
      </c>
      <c r="P93" s="7">
        <v>94229460.569999993</v>
      </c>
      <c r="Q93" s="7">
        <v>7650802.5999999996</v>
      </c>
      <c r="R93" s="7">
        <f t="shared" si="14"/>
        <v>147236181.95242977</v>
      </c>
      <c r="S93" s="7">
        <v>0</v>
      </c>
      <c r="T93" s="14">
        <f t="shared" si="15"/>
        <v>8068.0784641682349</v>
      </c>
      <c r="U93" s="1">
        <f t="shared" si="9"/>
        <v>469</v>
      </c>
      <c r="V93" s="7">
        <f t="shared" si="9"/>
        <v>11756551.700000018</v>
      </c>
      <c r="W93" s="7">
        <f t="shared" si="9"/>
        <v>2369287.6039480902</v>
      </c>
      <c r="X93" s="7">
        <f t="shared" ref="X93:AC124" si="16">O93-F93</f>
        <v>14125839.303948104</v>
      </c>
      <c r="Y93" s="7">
        <f t="shared" si="16"/>
        <v>3898517.5599999875</v>
      </c>
      <c r="Z93" s="7">
        <f t="shared" si="16"/>
        <v>222838.90999999922</v>
      </c>
      <c r="AA93" s="7">
        <f t="shared" si="16"/>
        <v>10004482.833948135</v>
      </c>
      <c r="AB93" s="7">
        <f t="shared" si="16"/>
        <v>0</v>
      </c>
      <c r="AC93" s="14">
        <f t="shared" si="16"/>
        <v>340.10716014487025</v>
      </c>
    </row>
    <row r="94" spans="1:29" x14ac:dyDescent="0.25">
      <c r="A94" s="7" t="s">
        <v>126</v>
      </c>
      <c r="B94" s="7" t="s">
        <v>128</v>
      </c>
      <c r="C94" s="1">
        <v>15356.599999999999</v>
      </c>
      <c r="D94" s="7">
        <v>129965836.17</v>
      </c>
      <c r="E94" s="37">
        <v>-11260555.435618687</v>
      </c>
      <c r="F94" s="7">
        <f t="shared" si="10"/>
        <v>118705280.73438132</v>
      </c>
      <c r="G94" s="7">
        <v>41563773.509999998</v>
      </c>
      <c r="H94" s="7">
        <v>3368381.65</v>
      </c>
      <c r="I94" s="7">
        <f t="shared" si="11"/>
        <v>73773125.574381322</v>
      </c>
      <c r="J94" s="7">
        <v>0</v>
      </c>
      <c r="K94" s="14">
        <f t="shared" si="12"/>
        <v>7729.9194310186713</v>
      </c>
      <c r="L94" s="1">
        <v>15522.8</v>
      </c>
      <c r="M94" s="7">
        <v>135288590</v>
      </c>
      <c r="N94" s="37">
        <v>-10018093.15588655</v>
      </c>
      <c r="O94" s="7">
        <f t="shared" si="13"/>
        <v>125270496.84411345</v>
      </c>
      <c r="P94" s="7">
        <v>43584392.810000002</v>
      </c>
      <c r="Q94" s="7">
        <v>3469433.1</v>
      </c>
      <c r="R94" s="7">
        <f t="shared" si="14"/>
        <v>78216670.934113458</v>
      </c>
      <c r="S94" s="7">
        <v>0</v>
      </c>
      <c r="T94" s="14">
        <f t="shared" si="15"/>
        <v>8070.0966864298616</v>
      </c>
      <c r="U94" s="1">
        <f t="shared" ref="U94:AC125" si="17">L94-C94</f>
        <v>166.20000000000073</v>
      </c>
      <c r="V94" s="7">
        <f t="shared" si="17"/>
        <v>5322753.8299999982</v>
      </c>
      <c r="W94" s="7">
        <f t="shared" si="17"/>
        <v>1242462.2797321379</v>
      </c>
      <c r="X94" s="7">
        <f t="shared" si="16"/>
        <v>6565216.1097321361</v>
      </c>
      <c r="Y94" s="7">
        <f t="shared" si="16"/>
        <v>2020619.3000000045</v>
      </c>
      <c r="Z94" s="7">
        <f t="shared" si="16"/>
        <v>101051.45000000019</v>
      </c>
      <c r="AA94" s="7">
        <f t="shared" si="16"/>
        <v>4443545.3597321361</v>
      </c>
      <c r="AB94" s="7">
        <f t="shared" si="16"/>
        <v>0</v>
      </c>
      <c r="AC94" s="14">
        <f t="shared" si="16"/>
        <v>340.17725541119034</v>
      </c>
    </row>
    <row r="95" spans="1:29" x14ac:dyDescent="0.25">
      <c r="A95" s="7" t="s">
        <v>126</v>
      </c>
      <c r="B95" s="7" t="s">
        <v>129</v>
      </c>
      <c r="C95" s="1">
        <v>1076.4000000000001</v>
      </c>
      <c r="D95" s="7">
        <v>10086444.66</v>
      </c>
      <c r="E95" s="37">
        <v>-873914.0422538789</v>
      </c>
      <c r="F95" s="7">
        <f t="shared" si="10"/>
        <v>9212530.6177461222</v>
      </c>
      <c r="G95" s="7">
        <v>8012338.79</v>
      </c>
      <c r="H95" s="7">
        <v>651267.31999999995</v>
      </c>
      <c r="I95" s="7">
        <f t="shared" si="11"/>
        <v>548924.5077461222</v>
      </c>
      <c r="J95" s="7">
        <v>0</v>
      </c>
      <c r="K95" s="14">
        <f t="shared" si="12"/>
        <v>8558.6497749406553</v>
      </c>
      <c r="L95" s="1">
        <v>1080.4000000000001</v>
      </c>
      <c r="M95" s="7">
        <v>10425579.83</v>
      </c>
      <c r="N95" s="37">
        <v>-772012.1108592517</v>
      </c>
      <c r="O95" s="7">
        <f t="shared" si="13"/>
        <v>9653567.7191407476</v>
      </c>
      <c r="P95" s="7">
        <v>7919150.9699999997</v>
      </c>
      <c r="Q95" s="7">
        <v>670805.34</v>
      </c>
      <c r="R95" s="7">
        <f t="shared" si="14"/>
        <v>1063611.409140748</v>
      </c>
      <c r="S95" s="7">
        <v>0</v>
      </c>
      <c r="T95" s="14">
        <f t="shared" si="15"/>
        <v>8935.1793031661855</v>
      </c>
      <c r="U95" s="1">
        <f t="shared" si="17"/>
        <v>4</v>
      </c>
      <c r="V95" s="7">
        <f t="shared" si="17"/>
        <v>339135.16999999993</v>
      </c>
      <c r="W95" s="7">
        <f t="shared" si="17"/>
        <v>101901.9313946272</v>
      </c>
      <c r="X95" s="7">
        <f t="shared" si="16"/>
        <v>441037.10139462538</v>
      </c>
      <c r="Y95" s="7">
        <f t="shared" si="16"/>
        <v>-93187.820000000298</v>
      </c>
      <c r="Z95" s="7">
        <f t="shared" si="16"/>
        <v>19538.020000000019</v>
      </c>
      <c r="AA95" s="7">
        <f t="shared" si="16"/>
        <v>514686.90139462578</v>
      </c>
      <c r="AB95" s="7">
        <f t="shared" si="16"/>
        <v>0</v>
      </c>
      <c r="AC95" s="14">
        <f t="shared" si="16"/>
        <v>376.52952822553016</v>
      </c>
    </row>
    <row r="96" spans="1:29" x14ac:dyDescent="0.25">
      <c r="A96" s="7" t="s">
        <v>49</v>
      </c>
      <c r="B96" s="7" t="s">
        <v>130</v>
      </c>
      <c r="C96" s="1">
        <v>1061</v>
      </c>
      <c r="D96" s="7">
        <v>10155049.120000001</v>
      </c>
      <c r="E96" s="37">
        <v>-879858.09915164858</v>
      </c>
      <c r="F96" s="7">
        <f t="shared" si="10"/>
        <v>9275191.0208483525</v>
      </c>
      <c r="G96" s="7">
        <v>1450372.24</v>
      </c>
      <c r="H96" s="7">
        <v>227324.97</v>
      </c>
      <c r="I96" s="7">
        <f t="shared" si="11"/>
        <v>7597493.8108483525</v>
      </c>
      <c r="J96" s="7">
        <v>0</v>
      </c>
      <c r="K96" s="14">
        <f t="shared" si="12"/>
        <v>8741.9331016478354</v>
      </c>
      <c r="L96" s="1">
        <v>1060.4000000000001</v>
      </c>
      <c r="M96" s="7">
        <v>10453516.66</v>
      </c>
      <c r="N96" s="37">
        <v>-774080.82755901304</v>
      </c>
      <c r="O96" s="7">
        <f t="shared" si="13"/>
        <v>9679435.8324409872</v>
      </c>
      <c r="P96" s="7">
        <v>1445909.04</v>
      </c>
      <c r="Q96" s="7">
        <v>234144.72</v>
      </c>
      <c r="R96" s="7">
        <f t="shared" si="14"/>
        <v>7999382.0724409875</v>
      </c>
      <c r="S96" s="7">
        <v>0</v>
      </c>
      <c r="T96" s="14">
        <f t="shared" si="15"/>
        <v>9128.0986726150386</v>
      </c>
      <c r="U96" s="1">
        <f t="shared" si="17"/>
        <v>-0.59999999999990905</v>
      </c>
      <c r="V96" s="7">
        <f t="shared" si="17"/>
        <v>298467.53999999911</v>
      </c>
      <c r="W96" s="7">
        <f t="shared" si="17"/>
        <v>105777.27159263554</v>
      </c>
      <c r="X96" s="7">
        <f t="shared" si="16"/>
        <v>404244.81159263477</v>
      </c>
      <c r="Y96" s="7">
        <f t="shared" si="16"/>
        <v>-4463.1999999999534</v>
      </c>
      <c r="Z96" s="7">
        <f t="shared" si="16"/>
        <v>6819.75</v>
      </c>
      <c r="AA96" s="7">
        <f t="shared" si="16"/>
        <v>401888.26159263495</v>
      </c>
      <c r="AB96" s="7">
        <f t="shared" si="16"/>
        <v>0</v>
      </c>
      <c r="AC96" s="14">
        <f t="shared" si="16"/>
        <v>386.16557096720317</v>
      </c>
    </row>
    <row r="97" spans="1:29" x14ac:dyDescent="0.25">
      <c r="A97" s="7" t="s">
        <v>49</v>
      </c>
      <c r="B97" s="7" t="s">
        <v>131</v>
      </c>
      <c r="C97" s="1">
        <v>183.1</v>
      </c>
      <c r="D97" s="7">
        <v>2721125.92</v>
      </c>
      <c r="E97" s="37">
        <v>-235764.95310182023</v>
      </c>
      <c r="F97" s="7">
        <f t="shared" si="10"/>
        <v>2485360.9668981796</v>
      </c>
      <c r="G97" s="7">
        <v>180301.08</v>
      </c>
      <c r="H97" s="7">
        <v>49873.79</v>
      </c>
      <c r="I97" s="7">
        <f t="shared" si="11"/>
        <v>2255186.0968981795</v>
      </c>
      <c r="J97" s="7">
        <v>0</v>
      </c>
      <c r="K97" s="14">
        <f t="shared" si="12"/>
        <v>13573.790097750845</v>
      </c>
      <c r="L97" s="1">
        <v>183.6</v>
      </c>
      <c r="M97" s="7">
        <v>2807179.9099999997</v>
      </c>
      <c r="N97" s="37">
        <v>-207871.11347463386</v>
      </c>
      <c r="O97" s="7">
        <f t="shared" si="13"/>
        <v>2599308.7965253657</v>
      </c>
      <c r="P97" s="7">
        <v>181540.71</v>
      </c>
      <c r="Q97" s="7">
        <v>51370</v>
      </c>
      <c r="R97" s="7">
        <f t="shared" si="14"/>
        <v>2366398.0865253657</v>
      </c>
      <c r="S97" s="7">
        <v>0</v>
      </c>
      <c r="T97" s="14">
        <f t="shared" si="15"/>
        <v>14157.455318765609</v>
      </c>
      <c r="U97" s="1">
        <f t="shared" si="17"/>
        <v>0.5</v>
      </c>
      <c r="V97" s="7">
        <f t="shared" si="17"/>
        <v>86053.989999999758</v>
      </c>
      <c r="W97" s="7">
        <f t="shared" si="17"/>
        <v>27893.83962718636</v>
      </c>
      <c r="X97" s="7">
        <f t="shared" si="16"/>
        <v>113947.82962718606</v>
      </c>
      <c r="Y97" s="7">
        <f t="shared" si="16"/>
        <v>1239.6300000000047</v>
      </c>
      <c r="Z97" s="7">
        <f t="shared" si="16"/>
        <v>1496.2099999999991</v>
      </c>
      <c r="AA97" s="7">
        <f t="shared" si="16"/>
        <v>111211.98962718621</v>
      </c>
      <c r="AB97" s="7">
        <f t="shared" si="16"/>
        <v>0</v>
      </c>
      <c r="AC97" s="14">
        <f t="shared" si="16"/>
        <v>583.66522101476403</v>
      </c>
    </row>
    <row r="98" spans="1:29" x14ac:dyDescent="0.25">
      <c r="A98" s="7" t="s">
        <v>49</v>
      </c>
      <c r="B98" s="7" t="s">
        <v>132</v>
      </c>
      <c r="C98" s="1">
        <v>350.2</v>
      </c>
      <c r="D98" s="7">
        <v>3824283.47</v>
      </c>
      <c r="E98" s="37">
        <v>-331345.20028114552</v>
      </c>
      <c r="F98" s="7">
        <f t="shared" si="10"/>
        <v>3492938.2697188547</v>
      </c>
      <c r="G98" s="7">
        <v>1066798.22</v>
      </c>
      <c r="H98" s="7">
        <v>172557.48</v>
      </c>
      <c r="I98" s="7">
        <f t="shared" si="11"/>
        <v>2253582.569718855</v>
      </c>
      <c r="J98" s="7">
        <v>0</v>
      </c>
      <c r="K98" s="14">
        <f t="shared" si="12"/>
        <v>9974.1241282662904</v>
      </c>
      <c r="L98" s="1">
        <v>347.4</v>
      </c>
      <c r="M98" s="7">
        <v>3921338.48</v>
      </c>
      <c r="N98" s="37">
        <v>-290374.33377347316</v>
      </c>
      <c r="O98" s="7">
        <f t="shared" si="13"/>
        <v>3630964.1462265267</v>
      </c>
      <c r="P98" s="7">
        <v>1083669.32</v>
      </c>
      <c r="Q98" s="7">
        <v>177734.2</v>
      </c>
      <c r="R98" s="7">
        <f t="shared" si="14"/>
        <v>2369560.6262265267</v>
      </c>
      <c r="S98" s="7">
        <v>0</v>
      </c>
      <c r="T98" s="14">
        <f t="shared" si="15"/>
        <v>10451.825406524256</v>
      </c>
      <c r="U98" s="1">
        <f t="shared" si="17"/>
        <v>-2.8000000000000114</v>
      </c>
      <c r="V98" s="7">
        <f t="shared" si="17"/>
        <v>97055.009999999776</v>
      </c>
      <c r="W98" s="7">
        <f t="shared" si="17"/>
        <v>40970.866507672356</v>
      </c>
      <c r="X98" s="7">
        <f t="shared" si="16"/>
        <v>138025.87650767202</v>
      </c>
      <c r="Y98" s="7">
        <f t="shared" si="16"/>
        <v>16871.100000000093</v>
      </c>
      <c r="Z98" s="7">
        <f t="shared" si="16"/>
        <v>5176.7200000000012</v>
      </c>
      <c r="AA98" s="7">
        <f t="shared" si="16"/>
        <v>115978.05650767172</v>
      </c>
      <c r="AB98" s="7">
        <f t="shared" si="16"/>
        <v>0</v>
      </c>
      <c r="AC98" s="14">
        <f t="shared" si="16"/>
        <v>477.7012782579659</v>
      </c>
    </row>
    <row r="99" spans="1:29" x14ac:dyDescent="0.25">
      <c r="A99" s="7" t="s">
        <v>49</v>
      </c>
      <c r="B99" s="7" t="s">
        <v>133</v>
      </c>
      <c r="C99" s="1">
        <v>110.9</v>
      </c>
      <c r="D99" s="7">
        <v>1835448.38</v>
      </c>
      <c r="E99" s="37">
        <v>-159027.70175057239</v>
      </c>
      <c r="F99" s="7">
        <f t="shared" si="10"/>
        <v>1676420.6782494276</v>
      </c>
      <c r="G99" s="7">
        <v>285839.84000000003</v>
      </c>
      <c r="H99" s="7">
        <v>38382.14</v>
      </c>
      <c r="I99" s="7">
        <f t="shared" si="11"/>
        <v>1352198.6982494276</v>
      </c>
      <c r="J99" s="7">
        <v>0</v>
      </c>
      <c r="K99" s="14">
        <f t="shared" si="12"/>
        <v>15116.507468434873</v>
      </c>
      <c r="L99" s="1">
        <v>108.5</v>
      </c>
      <c r="M99" s="7">
        <v>1856043.43</v>
      </c>
      <c r="N99" s="37">
        <v>-137439.64648542198</v>
      </c>
      <c r="O99" s="7">
        <f t="shared" si="13"/>
        <v>1718603.7835145779</v>
      </c>
      <c r="P99" s="7">
        <v>292054.55</v>
      </c>
      <c r="Q99" s="7">
        <v>39533.599999999999</v>
      </c>
      <c r="R99" s="7">
        <f t="shared" si="14"/>
        <v>1387015.6335145778</v>
      </c>
      <c r="S99" s="7">
        <v>0</v>
      </c>
      <c r="T99" s="14">
        <f t="shared" si="15"/>
        <v>15839.666207507631</v>
      </c>
      <c r="U99" s="1">
        <f t="shared" si="17"/>
        <v>-2.4000000000000057</v>
      </c>
      <c r="V99" s="7">
        <f t="shared" si="17"/>
        <v>20595.050000000047</v>
      </c>
      <c r="W99" s="7">
        <f t="shared" si="17"/>
        <v>21588.055265150411</v>
      </c>
      <c r="X99" s="7">
        <f t="shared" si="16"/>
        <v>42183.105265150312</v>
      </c>
      <c r="Y99" s="7">
        <f t="shared" si="16"/>
        <v>6214.7099999999627</v>
      </c>
      <c r="Z99" s="7">
        <f t="shared" si="16"/>
        <v>1151.4599999999991</v>
      </c>
      <c r="AA99" s="7">
        <f t="shared" si="16"/>
        <v>34816.935265150154</v>
      </c>
      <c r="AB99" s="7">
        <f t="shared" si="16"/>
        <v>0</v>
      </c>
      <c r="AC99" s="14">
        <f t="shared" si="16"/>
        <v>723.15873907275818</v>
      </c>
    </row>
    <row r="100" spans="1:29" x14ac:dyDescent="0.25">
      <c r="A100" s="7" t="s">
        <v>49</v>
      </c>
      <c r="B100" s="7" t="s">
        <v>134</v>
      </c>
      <c r="C100" s="1">
        <v>455.2</v>
      </c>
      <c r="D100" s="7">
        <v>3821477.88</v>
      </c>
      <c r="E100" s="37">
        <v>-331102.11715518235</v>
      </c>
      <c r="F100" s="7">
        <f t="shared" si="10"/>
        <v>3490375.7628448177</v>
      </c>
      <c r="G100" s="7">
        <v>300792.59999999998</v>
      </c>
      <c r="H100" s="7">
        <v>28345.33</v>
      </c>
      <c r="I100" s="7">
        <f t="shared" si="11"/>
        <v>3161237.8328448175</v>
      </c>
      <c r="J100" s="7">
        <v>0</v>
      </c>
      <c r="K100" s="14">
        <f t="shared" si="12"/>
        <v>7667.7850677610231</v>
      </c>
      <c r="L100" s="1">
        <v>460</v>
      </c>
      <c r="M100" s="7">
        <v>3973760.73</v>
      </c>
      <c r="N100" s="37">
        <v>-294256.19094961177</v>
      </c>
      <c r="O100" s="7">
        <f t="shared" si="13"/>
        <v>3679504.5390503881</v>
      </c>
      <c r="P100" s="7">
        <v>304581.46999999997</v>
      </c>
      <c r="Q100" s="7">
        <v>29195.69</v>
      </c>
      <c r="R100" s="7">
        <f t="shared" si="14"/>
        <v>3345727.3790503885</v>
      </c>
      <c r="S100" s="7">
        <v>0</v>
      </c>
      <c r="T100" s="14">
        <f t="shared" si="15"/>
        <v>7998.9229109791049</v>
      </c>
      <c r="U100" s="1">
        <f t="shared" si="17"/>
        <v>4.8000000000000114</v>
      </c>
      <c r="V100" s="7">
        <f t="shared" si="17"/>
        <v>152282.85000000009</v>
      </c>
      <c r="W100" s="7">
        <f t="shared" si="17"/>
        <v>36845.926205570577</v>
      </c>
      <c r="X100" s="7">
        <f t="shared" si="16"/>
        <v>189128.77620557044</v>
      </c>
      <c r="Y100" s="7">
        <f t="shared" si="16"/>
        <v>3788.8699999999953</v>
      </c>
      <c r="Z100" s="7">
        <f t="shared" si="16"/>
        <v>850.35999999999694</v>
      </c>
      <c r="AA100" s="7">
        <f t="shared" si="16"/>
        <v>184489.54620557092</v>
      </c>
      <c r="AB100" s="7">
        <f t="shared" si="16"/>
        <v>0</v>
      </c>
      <c r="AC100" s="14">
        <f t="shared" si="16"/>
        <v>331.1378432180818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844815.93</v>
      </c>
      <c r="E101" s="37">
        <v>-73196.902301426991</v>
      </c>
      <c r="F101" s="7">
        <f t="shared" si="10"/>
        <v>771619.02769857307</v>
      </c>
      <c r="G101" s="7">
        <v>192960.03</v>
      </c>
      <c r="H101" s="7">
        <v>22030.57</v>
      </c>
      <c r="I101" s="7">
        <f t="shared" si="11"/>
        <v>556628.4276985731</v>
      </c>
      <c r="J101" s="7">
        <v>0</v>
      </c>
      <c r="K101" s="14">
        <f t="shared" si="12"/>
        <v>15432.380553971461</v>
      </c>
      <c r="L101" s="1">
        <v>50</v>
      </c>
      <c r="M101" s="7">
        <v>870160.0199999999</v>
      </c>
      <c r="N101" s="37">
        <v>-64435.1762472216</v>
      </c>
      <c r="O101" s="7">
        <f t="shared" si="13"/>
        <v>805724.84375277825</v>
      </c>
      <c r="P101" s="7">
        <v>203491.55</v>
      </c>
      <c r="Q101" s="7">
        <v>22691.49</v>
      </c>
      <c r="R101" s="7">
        <f t="shared" si="14"/>
        <v>579541.80375277833</v>
      </c>
      <c r="S101" s="7">
        <v>0</v>
      </c>
      <c r="T101" s="14">
        <f t="shared" si="15"/>
        <v>16114.496875055565</v>
      </c>
      <c r="U101" s="1">
        <f t="shared" si="17"/>
        <v>0</v>
      </c>
      <c r="V101" s="7">
        <f t="shared" si="17"/>
        <v>25344.089999999851</v>
      </c>
      <c r="W101" s="7">
        <f t="shared" si="17"/>
        <v>8761.7260542053918</v>
      </c>
      <c r="X101" s="7">
        <f t="shared" si="16"/>
        <v>34105.816054205177</v>
      </c>
      <c r="Y101" s="7">
        <f t="shared" si="16"/>
        <v>10531.51999999999</v>
      </c>
      <c r="Z101" s="7">
        <f t="shared" si="16"/>
        <v>660.92000000000189</v>
      </c>
      <c r="AA101" s="7">
        <f t="shared" si="16"/>
        <v>22913.376054205233</v>
      </c>
      <c r="AB101" s="7">
        <f t="shared" si="16"/>
        <v>0</v>
      </c>
      <c r="AC101" s="14">
        <f t="shared" si="16"/>
        <v>682.11632108410413</v>
      </c>
    </row>
    <row r="102" spans="1:29" x14ac:dyDescent="0.25">
      <c r="A102" s="7" t="s">
        <v>136</v>
      </c>
      <c r="B102" s="7" t="s">
        <v>137</v>
      </c>
      <c r="C102" s="1">
        <v>173.7</v>
      </c>
      <c r="D102" s="7">
        <v>2560606.2600000002</v>
      </c>
      <c r="E102" s="37">
        <v>-221857.14022419343</v>
      </c>
      <c r="F102" s="7">
        <f t="shared" si="10"/>
        <v>2338749.119775807</v>
      </c>
      <c r="G102" s="7">
        <v>1144588.6100000001</v>
      </c>
      <c r="H102" s="7">
        <v>135038.20000000001</v>
      </c>
      <c r="I102" s="7">
        <f t="shared" si="11"/>
        <v>1059122.309775807</v>
      </c>
      <c r="J102" s="7">
        <v>0</v>
      </c>
      <c r="K102" s="14">
        <f t="shared" si="12"/>
        <v>13464.301207690312</v>
      </c>
      <c r="L102" s="1">
        <v>171.5</v>
      </c>
      <c r="M102" s="7">
        <v>2614516.1</v>
      </c>
      <c r="N102" s="37">
        <v>-193604.39670015921</v>
      </c>
      <c r="O102" s="7">
        <f t="shared" si="13"/>
        <v>2420911.7032998409</v>
      </c>
      <c r="P102" s="7">
        <v>1149893.8600000001</v>
      </c>
      <c r="Q102" s="7">
        <v>139089.35</v>
      </c>
      <c r="R102" s="7">
        <f t="shared" si="14"/>
        <v>1131928.4932998407</v>
      </c>
      <c r="S102" s="7">
        <v>0</v>
      </c>
      <c r="T102" s="14">
        <f t="shared" si="15"/>
        <v>14116.10322623814</v>
      </c>
      <c r="U102" s="1">
        <f t="shared" si="17"/>
        <v>-2.1999999999999886</v>
      </c>
      <c r="V102" s="7">
        <f t="shared" si="17"/>
        <v>53909.839999999851</v>
      </c>
      <c r="W102" s="7">
        <f t="shared" si="17"/>
        <v>28252.743524034217</v>
      </c>
      <c r="X102" s="7">
        <f t="shared" si="16"/>
        <v>82162.583524033893</v>
      </c>
      <c r="Y102" s="7">
        <f t="shared" si="16"/>
        <v>5305.25</v>
      </c>
      <c r="Z102" s="7">
        <f t="shared" si="16"/>
        <v>4051.1499999999942</v>
      </c>
      <c r="AA102" s="7">
        <f t="shared" si="16"/>
        <v>72806.183524033753</v>
      </c>
      <c r="AB102" s="7">
        <f t="shared" si="16"/>
        <v>0</v>
      </c>
      <c r="AC102" s="14">
        <f t="shared" si="16"/>
        <v>651.80201854782717</v>
      </c>
    </row>
    <row r="103" spans="1:29" x14ac:dyDescent="0.25">
      <c r="A103" s="7" t="s">
        <v>136</v>
      </c>
      <c r="B103" s="7" t="s">
        <v>138</v>
      </c>
      <c r="C103" s="1">
        <v>485</v>
      </c>
      <c r="D103" s="7">
        <v>4757421.76</v>
      </c>
      <c r="E103" s="37">
        <v>-412194.56618603633</v>
      </c>
      <c r="F103" s="7">
        <f t="shared" si="10"/>
        <v>4345227.1938139638</v>
      </c>
      <c r="G103" s="7">
        <v>1597520.44</v>
      </c>
      <c r="H103" s="7">
        <v>212796</v>
      </c>
      <c r="I103" s="7">
        <f t="shared" si="11"/>
        <v>2534910.7538139638</v>
      </c>
      <c r="J103" s="7">
        <v>0</v>
      </c>
      <c r="K103" s="14">
        <f t="shared" si="12"/>
        <v>8959.2313274514709</v>
      </c>
      <c r="L103" s="1">
        <v>483.8</v>
      </c>
      <c r="M103" s="7">
        <v>4888709.6000000006</v>
      </c>
      <c r="N103" s="37">
        <v>-362007.97262264969</v>
      </c>
      <c r="O103" s="7">
        <f t="shared" si="13"/>
        <v>4526701.6273773508</v>
      </c>
      <c r="P103" s="7">
        <v>1603106.09</v>
      </c>
      <c r="Q103" s="7">
        <v>219179.88</v>
      </c>
      <c r="R103" s="7">
        <f t="shared" si="14"/>
        <v>2704415.6573773511</v>
      </c>
      <c r="S103" s="7">
        <v>0</v>
      </c>
      <c r="T103" s="14">
        <f t="shared" si="15"/>
        <v>9356.5556580763769</v>
      </c>
      <c r="U103" s="1">
        <f t="shared" si="17"/>
        <v>-1.1999999999999886</v>
      </c>
      <c r="V103" s="7">
        <f t="shared" si="17"/>
        <v>131287.84000000078</v>
      </c>
      <c r="W103" s="7">
        <f t="shared" si="17"/>
        <v>50186.593563386647</v>
      </c>
      <c r="X103" s="7">
        <f t="shared" si="16"/>
        <v>181474.43356338702</v>
      </c>
      <c r="Y103" s="7">
        <f t="shared" si="16"/>
        <v>5585.6500000001397</v>
      </c>
      <c r="Z103" s="7">
        <f t="shared" si="16"/>
        <v>6383.8800000000047</v>
      </c>
      <c r="AA103" s="7">
        <f t="shared" si="16"/>
        <v>169504.90356338723</v>
      </c>
      <c r="AB103" s="7">
        <f t="shared" si="16"/>
        <v>0</v>
      </c>
      <c r="AC103" s="14">
        <f t="shared" si="16"/>
        <v>397.324330624906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926868.66</v>
      </c>
      <c r="E104" s="37">
        <v>-80306.149947095051</v>
      </c>
      <c r="F104" s="7">
        <f t="shared" si="10"/>
        <v>846562.51005290495</v>
      </c>
      <c r="G104" s="7">
        <v>179176.37</v>
      </c>
      <c r="H104" s="7">
        <v>14592.54</v>
      </c>
      <c r="I104" s="7">
        <f t="shared" si="11"/>
        <v>652793.60005290492</v>
      </c>
      <c r="J104" s="7">
        <v>0</v>
      </c>
      <c r="K104" s="14">
        <f t="shared" si="12"/>
        <v>16931.250201058097</v>
      </c>
      <c r="L104" s="1">
        <v>50</v>
      </c>
      <c r="M104" s="7">
        <v>956811.64</v>
      </c>
      <c r="N104" s="37">
        <v>-70851.711457385914</v>
      </c>
      <c r="O104" s="7">
        <f t="shared" si="13"/>
        <v>885959.9285426141</v>
      </c>
      <c r="P104" s="7">
        <v>186358.32</v>
      </c>
      <c r="Q104" s="7">
        <v>15030.32</v>
      </c>
      <c r="R104" s="7">
        <f t="shared" si="14"/>
        <v>684571.2885426142</v>
      </c>
      <c r="S104" s="7">
        <v>0</v>
      </c>
      <c r="T104" s="14">
        <f t="shared" si="15"/>
        <v>17719.198570852281</v>
      </c>
      <c r="U104" s="1">
        <f t="shared" si="17"/>
        <v>0</v>
      </c>
      <c r="V104" s="7">
        <f t="shared" si="17"/>
        <v>29942.979999999981</v>
      </c>
      <c r="W104" s="7">
        <f t="shared" si="17"/>
        <v>9454.4384897091368</v>
      </c>
      <c r="X104" s="7">
        <f t="shared" si="16"/>
        <v>39397.418489709147</v>
      </c>
      <c r="Y104" s="7">
        <f t="shared" si="16"/>
        <v>7181.9500000000116</v>
      </c>
      <c r="Z104" s="7">
        <f t="shared" si="16"/>
        <v>437.77999999999884</v>
      </c>
      <c r="AA104" s="7">
        <f t="shared" si="16"/>
        <v>31777.688489709282</v>
      </c>
      <c r="AB104" s="7">
        <f t="shared" si="16"/>
        <v>0</v>
      </c>
      <c r="AC104" s="14">
        <f t="shared" si="16"/>
        <v>787.94836979418324</v>
      </c>
    </row>
    <row r="105" spans="1:29" x14ac:dyDescent="0.25">
      <c r="A105" s="7" t="s">
        <v>140</v>
      </c>
      <c r="B105" s="7" t="s">
        <v>141</v>
      </c>
      <c r="C105" s="1">
        <v>2112.3000000000002</v>
      </c>
      <c r="D105" s="7">
        <v>18162201.449999999</v>
      </c>
      <c r="E105" s="37">
        <v>-1573617.2080875481</v>
      </c>
      <c r="F105" s="7">
        <f t="shared" si="10"/>
        <v>16588584.241912451</v>
      </c>
      <c r="G105" s="7">
        <v>5517836.4500000002</v>
      </c>
      <c r="H105" s="7">
        <v>567159.62</v>
      </c>
      <c r="I105" s="7">
        <f t="shared" si="11"/>
        <v>10503588.171912452</v>
      </c>
      <c r="J105" s="7">
        <v>0</v>
      </c>
      <c r="K105" s="14">
        <f t="shared" si="12"/>
        <v>7853.3277668477249</v>
      </c>
      <c r="L105" s="1">
        <v>2095.5</v>
      </c>
      <c r="M105" s="7">
        <v>18561541.09</v>
      </c>
      <c r="N105" s="37">
        <v>-1374478.422433377</v>
      </c>
      <c r="O105" s="7">
        <f t="shared" si="13"/>
        <v>17187062.667566624</v>
      </c>
      <c r="P105" s="7">
        <v>5589820.1799999997</v>
      </c>
      <c r="Q105" s="7">
        <v>584174.41</v>
      </c>
      <c r="R105" s="7">
        <f t="shared" si="14"/>
        <v>11013068.077566624</v>
      </c>
      <c r="S105" s="7">
        <v>0</v>
      </c>
      <c r="T105" s="14">
        <f t="shared" si="15"/>
        <v>8201.8910367772005</v>
      </c>
      <c r="U105" s="1">
        <f t="shared" si="17"/>
        <v>-16.800000000000182</v>
      </c>
      <c r="V105" s="7">
        <f t="shared" si="17"/>
        <v>399339.6400000006</v>
      </c>
      <c r="W105" s="7">
        <f t="shared" si="17"/>
        <v>199138.78565417114</v>
      </c>
      <c r="X105" s="7">
        <f t="shared" si="16"/>
        <v>598478.4256541729</v>
      </c>
      <c r="Y105" s="7">
        <f t="shared" si="16"/>
        <v>71983.729999999516</v>
      </c>
      <c r="Z105" s="7">
        <f t="shared" si="16"/>
        <v>17014.790000000037</v>
      </c>
      <c r="AA105" s="7">
        <f t="shared" si="16"/>
        <v>509479.90565417148</v>
      </c>
      <c r="AB105" s="7">
        <f t="shared" si="16"/>
        <v>0</v>
      </c>
      <c r="AC105" s="14">
        <f t="shared" si="16"/>
        <v>348.56326992947561</v>
      </c>
    </row>
    <row r="106" spans="1:29" x14ac:dyDescent="0.25">
      <c r="A106" s="7" t="s">
        <v>140</v>
      </c>
      <c r="B106" s="7" t="s">
        <v>142</v>
      </c>
      <c r="C106" s="1">
        <v>181.5</v>
      </c>
      <c r="D106" s="7">
        <v>2645294.3199999998</v>
      </c>
      <c r="E106" s="37">
        <v>-229194.71925625234</v>
      </c>
      <c r="F106" s="7">
        <f t="shared" si="10"/>
        <v>2416099.6007437473</v>
      </c>
      <c r="G106" s="7">
        <v>1080344.96</v>
      </c>
      <c r="H106" s="7">
        <v>89632.13</v>
      </c>
      <c r="I106" s="7">
        <f t="shared" si="11"/>
        <v>1246122.5107437475</v>
      </c>
      <c r="J106" s="7">
        <v>0</v>
      </c>
      <c r="K106" s="14">
        <f t="shared" si="12"/>
        <v>13311.843530268581</v>
      </c>
      <c r="L106" s="1">
        <v>182</v>
      </c>
      <c r="M106" s="7">
        <v>2730971.17</v>
      </c>
      <c r="N106" s="37">
        <v>-202227.87144947317</v>
      </c>
      <c r="O106" s="7">
        <f t="shared" si="13"/>
        <v>2528743.2985505266</v>
      </c>
      <c r="P106" s="7">
        <v>1132273.92</v>
      </c>
      <c r="Q106" s="7">
        <v>92321.09</v>
      </c>
      <c r="R106" s="7">
        <f t="shared" si="14"/>
        <v>1304148.2885505266</v>
      </c>
      <c r="S106" s="7">
        <v>0</v>
      </c>
      <c r="T106" s="14">
        <f t="shared" si="15"/>
        <v>13894.193948079817</v>
      </c>
      <c r="U106" s="1">
        <f t="shared" si="17"/>
        <v>0.5</v>
      </c>
      <c r="V106" s="7">
        <f t="shared" si="17"/>
        <v>85676.850000000093</v>
      </c>
      <c r="W106" s="7">
        <f t="shared" si="17"/>
        <v>26966.847806779173</v>
      </c>
      <c r="X106" s="7">
        <f t="shared" si="16"/>
        <v>112643.6978067793</v>
      </c>
      <c r="Y106" s="7">
        <f t="shared" si="16"/>
        <v>51928.959999999963</v>
      </c>
      <c r="Z106" s="7">
        <f t="shared" si="16"/>
        <v>2688.9599999999919</v>
      </c>
      <c r="AA106" s="7">
        <f t="shared" si="16"/>
        <v>58025.777806779137</v>
      </c>
      <c r="AB106" s="7">
        <f t="shared" si="16"/>
        <v>0</v>
      </c>
      <c r="AC106" s="14">
        <f t="shared" si="16"/>
        <v>582.35041781123618</v>
      </c>
    </row>
    <row r="107" spans="1:29" x14ac:dyDescent="0.25">
      <c r="A107" s="7" t="s">
        <v>140</v>
      </c>
      <c r="B107" s="7" t="s">
        <v>143</v>
      </c>
      <c r="C107" s="1">
        <v>301.89999999999998</v>
      </c>
      <c r="D107" s="7">
        <v>3573723.96</v>
      </c>
      <c r="E107" s="37">
        <v>-309636.11629859864</v>
      </c>
      <c r="F107" s="7">
        <f t="shared" si="10"/>
        <v>3264087.8437014013</v>
      </c>
      <c r="G107" s="7">
        <v>652011.48</v>
      </c>
      <c r="H107" s="7">
        <v>65188.73</v>
      </c>
      <c r="I107" s="7">
        <f t="shared" si="11"/>
        <v>2546887.6337014013</v>
      </c>
      <c r="J107" s="7">
        <v>0</v>
      </c>
      <c r="K107" s="14">
        <f t="shared" si="12"/>
        <v>10811.817965224915</v>
      </c>
      <c r="L107" s="1">
        <v>298.5</v>
      </c>
      <c r="M107" s="7">
        <v>3654658.83</v>
      </c>
      <c r="N107" s="37">
        <v>-270626.75878226937</v>
      </c>
      <c r="O107" s="7">
        <f t="shared" si="13"/>
        <v>3384032.0712177306</v>
      </c>
      <c r="P107" s="7">
        <v>686175.64</v>
      </c>
      <c r="Q107" s="7">
        <v>67144.39</v>
      </c>
      <c r="R107" s="7">
        <f t="shared" si="14"/>
        <v>2630712.0412177304</v>
      </c>
      <c r="S107" s="7">
        <v>0</v>
      </c>
      <c r="T107" s="14">
        <f t="shared" si="15"/>
        <v>11336.790858350856</v>
      </c>
      <c r="U107" s="1">
        <f t="shared" si="17"/>
        <v>-3.3999999999999773</v>
      </c>
      <c r="V107" s="7">
        <f t="shared" si="17"/>
        <v>80934.870000000112</v>
      </c>
      <c r="W107" s="7">
        <f t="shared" si="17"/>
        <v>39009.35751632927</v>
      </c>
      <c r="X107" s="7">
        <f t="shared" si="16"/>
        <v>119944.22751632938</v>
      </c>
      <c r="Y107" s="7">
        <f t="shared" si="16"/>
        <v>34164.160000000033</v>
      </c>
      <c r="Z107" s="7">
        <f t="shared" si="16"/>
        <v>1955.6599999999962</v>
      </c>
      <c r="AA107" s="7">
        <f t="shared" si="16"/>
        <v>83824.407516329084</v>
      </c>
      <c r="AB107" s="7">
        <f t="shared" si="16"/>
        <v>0</v>
      </c>
      <c r="AC107" s="14">
        <f t="shared" si="16"/>
        <v>524.97289312594148</v>
      </c>
    </row>
    <row r="108" spans="1:29" x14ac:dyDescent="0.25">
      <c r="A108" s="7" t="s">
        <v>140</v>
      </c>
      <c r="B108" s="7" t="s">
        <v>144</v>
      </c>
      <c r="C108" s="1">
        <v>154.19999999999999</v>
      </c>
      <c r="D108" s="7">
        <v>2377085.6300000004</v>
      </c>
      <c r="E108" s="37">
        <v>-205956.46748900207</v>
      </c>
      <c r="F108" s="7">
        <f t="shared" si="10"/>
        <v>2171129.1625109981</v>
      </c>
      <c r="G108" s="7">
        <v>1097446.95</v>
      </c>
      <c r="H108" s="7">
        <v>117380.87</v>
      </c>
      <c r="I108" s="7">
        <f t="shared" si="11"/>
        <v>956301.34251099813</v>
      </c>
      <c r="J108" s="7">
        <v>0</v>
      </c>
      <c r="K108" s="14">
        <f t="shared" si="12"/>
        <v>14079.955658307381</v>
      </c>
      <c r="L108" s="1">
        <v>153.69999999999999</v>
      </c>
      <c r="M108" s="7">
        <v>2444688.25</v>
      </c>
      <c r="N108" s="37">
        <v>-181028.6782174407</v>
      </c>
      <c r="O108" s="7">
        <f t="shared" si="13"/>
        <v>2263659.5717825592</v>
      </c>
      <c r="P108" s="7">
        <v>1133699.23</v>
      </c>
      <c r="Q108" s="7">
        <v>120902.3</v>
      </c>
      <c r="R108" s="7">
        <f t="shared" si="14"/>
        <v>1009058.0417825591</v>
      </c>
      <c r="S108" s="7">
        <v>0</v>
      </c>
      <c r="T108" s="14">
        <f t="shared" si="15"/>
        <v>14727.778606262586</v>
      </c>
      <c r="U108" s="1">
        <f t="shared" si="17"/>
        <v>-0.5</v>
      </c>
      <c r="V108" s="7">
        <f t="shared" si="17"/>
        <v>67602.619999999646</v>
      </c>
      <c r="W108" s="7">
        <f t="shared" si="17"/>
        <v>24927.789271561371</v>
      </c>
      <c r="X108" s="7">
        <f t="shared" si="16"/>
        <v>92530.409271561075</v>
      </c>
      <c r="Y108" s="7">
        <f t="shared" si="16"/>
        <v>36252.280000000028</v>
      </c>
      <c r="Z108" s="7">
        <f t="shared" si="16"/>
        <v>3521.4300000000076</v>
      </c>
      <c r="AA108" s="7">
        <f t="shared" si="16"/>
        <v>52756.699271560996</v>
      </c>
      <c r="AB108" s="7">
        <f t="shared" si="16"/>
        <v>0</v>
      </c>
      <c r="AC108" s="14">
        <f t="shared" si="16"/>
        <v>647.82294795520465</v>
      </c>
    </row>
    <row r="109" spans="1:29" x14ac:dyDescent="0.25">
      <c r="A109" s="7" t="s">
        <v>145</v>
      </c>
      <c r="B109" s="7" t="s">
        <v>146</v>
      </c>
      <c r="C109" s="1">
        <v>162.5</v>
      </c>
      <c r="D109" s="7">
        <v>2469596.11</v>
      </c>
      <c r="E109" s="37">
        <v>-213971.79997263325</v>
      </c>
      <c r="F109" s="7">
        <f t="shared" si="10"/>
        <v>2255624.3100273665</v>
      </c>
      <c r="G109" s="7">
        <v>839200.03</v>
      </c>
      <c r="H109" s="7">
        <v>77292.639999999999</v>
      </c>
      <c r="I109" s="7">
        <f t="shared" si="11"/>
        <v>1339131.6400273666</v>
      </c>
      <c r="J109" s="7">
        <v>0</v>
      </c>
      <c r="K109" s="14">
        <f t="shared" si="12"/>
        <v>13880.764984783795</v>
      </c>
      <c r="L109" s="1">
        <v>174.4</v>
      </c>
      <c r="M109" s="7">
        <v>2669592.8499999996</v>
      </c>
      <c r="N109" s="37">
        <v>-197682.81907283285</v>
      </c>
      <c r="O109" s="7">
        <f t="shared" si="13"/>
        <v>2471910.0309271668</v>
      </c>
      <c r="P109" s="7">
        <v>853700.4</v>
      </c>
      <c r="Q109" s="7">
        <v>79611.42</v>
      </c>
      <c r="R109" s="7">
        <f t="shared" si="14"/>
        <v>1538598.210927167</v>
      </c>
      <c r="S109" s="7">
        <v>0</v>
      </c>
      <c r="T109" s="14">
        <f t="shared" si="15"/>
        <v>14173.796048894304</v>
      </c>
      <c r="U109" s="1">
        <f t="shared" si="17"/>
        <v>11.900000000000006</v>
      </c>
      <c r="V109" s="7">
        <f t="shared" si="17"/>
        <v>199996.73999999976</v>
      </c>
      <c r="W109" s="7">
        <f t="shared" si="17"/>
        <v>16288.980899800401</v>
      </c>
      <c r="X109" s="7">
        <f t="shared" si="16"/>
        <v>216285.7208998003</v>
      </c>
      <c r="Y109" s="7">
        <f t="shared" si="16"/>
        <v>14500.369999999995</v>
      </c>
      <c r="Z109" s="7">
        <f t="shared" si="16"/>
        <v>2318.7799999999988</v>
      </c>
      <c r="AA109" s="7">
        <f t="shared" si="16"/>
        <v>199466.5708998004</v>
      </c>
      <c r="AB109" s="7">
        <f t="shared" si="16"/>
        <v>0</v>
      </c>
      <c r="AC109" s="14">
        <f t="shared" si="16"/>
        <v>293.03106411050976</v>
      </c>
    </row>
    <row r="110" spans="1:29" x14ac:dyDescent="0.25">
      <c r="A110" s="7" t="s">
        <v>145</v>
      </c>
      <c r="B110" s="7" t="s">
        <v>147</v>
      </c>
      <c r="C110" s="1">
        <v>435.4</v>
      </c>
      <c r="D110" s="7">
        <v>4396788.08</v>
      </c>
      <c r="E110" s="37">
        <v>-380948.38899621455</v>
      </c>
      <c r="F110" s="7">
        <f t="shared" si="10"/>
        <v>4015839.6910037855</v>
      </c>
      <c r="G110" s="7">
        <v>1357178.65</v>
      </c>
      <c r="H110" s="7">
        <v>205406.38</v>
      </c>
      <c r="I110" s="7">
        <f t="shared" si="11"/>
        <v>2453254.6610037857</v>
      </c>
      <c r="J110" s="7">
        <v>0</v>
      </c>
      <c r="K110" s="14">
        <f t="shared" si="12"/>
        <v>9223.3341548088792</v>
      </c>
      <c r="L110" s="1">
        <v>429.1</v>
      </c>
      <c r="M110" s="7">
        <v>4501444.25</v>
      </c>
      <c r="N110" s="37">
        <v>-333331.05055296875</v>
      </c>
      <c r="O110" s="7">
        <f t="shared" si="13"/>
        <v>4168113.1994470311</v>
      </c>
      <c r="P110" s="7">
        <v>1364781.82</v>
      </c>
      <c r="Q110" s="7">
        <v>211568.57</v>
      </c>
      <c r="R110" s="7">
        <f t="shared" si="14"/>
        <v>2591762.809447031</v>
      </c>
      <c r="S110" s="7">
        <v>0</v>
      </c>
      <c r="T110" s="14">
        <f t="shared" si="15"/>
        <v>9713.6173373270358</v>
      </c>
      <c r="U110" s="1">
        <f t="shared" si="17"/>
        <v>-6.2999999999999545</v>
      </c>
      <c r="V110" s="7">
        <f t="shared" si="17"/>
        <v>104656.16999999993</v>
      </c>
      <c r="W110" s="7">
        <f t="shared" si="17"/>
        <v>47617.338443245797</v>
      </c>
      <c r="X110" s="7">
        <f t="shared" si="16"/>
        <v>152273.50844324566</v>
      </c>
      <c r="Y110" s="7">
        <f t="shared" si="16"/>
        <v>7603.1700000001583</v>
      </c>
      <c r="Z110" s="7">
        <f t="shared" si="16"/>
        <v>6162.1900000000023</v>
      </c>
      <c r="AA110" s="7">
        <f t="shared" si="16"/>
        <v>138508.14844324533</v>
      </c>
      <c r="AB110" s="7">
        <f t="shared" si="16"/>
        <v>0</v>
      </c>
      <c r="AC110" s="14">
        <f t="shared" si="16"/>
        <v>490.28318251815654</v>
      </c>
    </row>
    <row r="111" spans="1:29" x14ac:dyDescent="0.25">
      <c r="A111" s="7" t="s">
        <v>145</v>
      </c>
      <c r="B111" s="7" t="s">
        <v>148</v>
      </c>
      <c r="C111" s="1">
        <v>22060.3</v>
      </c>
      <c r="D111" s="7">
        <v>186703003.34</v>
      </c>
      <c r="E111" s="37">
        <v>-16176401.284077322</v>
      </c>
      <c r="F111" s="7">
        <f t="shared" si="10"/>
        <v>170526602.05592269</v>
      </c>
      <c r="G111" s="7">
        <v>40900389.909999996</v>
      </c>
      <c r="H111" s="7">
        <v>5725762.6500000004</v>
      </c>
      <c r="I111" s="7">
        <f t="shared" si="11"/>
        <v>123900449.49592268</v>
      </c>
      <c r="J111" s="7">
        <v>0</v>
      </c>
      <c r="K111" s="14">
        <f t="shared" si="12"/>
        <v>7730.0218970695178</v>
      </c>
      <c r="L111" s="1">
        <v>22160.5</v>
      </c>
      <c r="M111" s="7">
        <v>193141787.54500002</v>
      </c>
      <c r="N111" s="37">
        <v>-14302110.91652488</v>
      </c>
      <c r="O111" s="7">
        <f t="shared" si="13"/>
        <v>178839676.62847513</v>
      </c>
      <c r="P111" s="7">
        <v>40441053.479999997</v>
      </c>
      <c r="Q111" s="7">
        <v>5897535.5300000003</v>
      </c>
      <c r="R111" s="7">
        <f t="shared" si="14"/>
        <v>132501087.61847514</v>
      </c>
      <c r="S111" s="7">
        <v>0</v>
      </c>
      <c r="T111" s="14">
        <f t="shared" si="15"/>
        <v>8070.2004299756381</v>
      </c>
      <c r="U111" s="1">
        <f t="shared" si="17"/>
        <v>100.20000000000073</v>
      </c>
      <c r="V111" s="7">
        <f t="shared" si="17"/>
        <v>6438784.2050000131</v>
      </c>
      <c r="W111" s="7">
        <f t="shared" si="17"/>
        <v>1874290.3675524425</v>
      </c>
      <c r="X111" s="7">
        <f t="shared" si="16"/>
        <v>8313074.5725524426</v>
      </c>
      <c r="Y111" s="7">
        <f t="shared" si="16"/>
        <v>-459336.4299999997</v>
      </c>
      <c r="Z111" s="7">
        <f t="shared" si="16"/>
        <v>171772.87999999989</v>
      </c>
      <c r="AA111" s="7">
        <f t="shared" si="16"/>
        <v>8600638.1225524545</v>
      </c>
      <c r="AB111" s="7">
        <f t="shared" si="16"/>
        <v>0</v>
      </c>
      <c r="AC111" s="14">
        <f t="shared" si="16"/>
        <v>340.17853290612038</v>
      </c>
    </row>
    <row r="112" spans="1:29" x14ac:dyDescent="0.25">
      <c r="A112" s="7" t="s">
        <v>149</v>
      </c>
      <c r="B112" s="7" t="s">
        <v>150</v>
      </c>
      <c r="C112" s="1">
        <v>81.7</v>
      </c>
      <c r="D112" s="7">
        <v>1458978.12</v>
      </c>
      <c r="E112" s="37">
        <v>-126409.40483870804</v>
      </c>
      <c r="F112" s="7">
        <f t="shared" si="10"/>
        <v>1332568.7151612921</v>
      </c>
      <c r="G112" s="7">
        <v>845918.97</v>
      </c>
      <c r="H112" s="7">
        <v>81608.14</v>
      </c>
      <c r="I112" s="7">
        <f t="shared" si="11"/>
        <v>405041.60516129213</v>
      </c>
      <c r="J112" s="7">
        <v>0</v>
      </c>
      <c r="K112" s="14">
        <f t="shared" si="12"/>
        <v>16310.510589489499</v>
      </c>
      <c r="L112" s="1">
        <v>88.4</v>
      </c>
      <c r="M112" s="7">
        <v>1608508.54</v>
      </c>
      <c r="N112" s="37">
        <v>-119109.73716082831</v>
      </c>
      <c r="O112" s="7">
        <f t="shared" si="13"/>
        <v>1489398.8028391716</v>
      </c>
      <c r="P112" s="7">
        <v>803267.47</v>
      </c>
      <c r="Q112" s="7">
        <v>84056.38</v>
      </c>
      <c r="R112" s="7">
        <f t="shared" si="14"/>
        <v>602074.95283917163</v>
      </c>
      <c r="S112" s="7">
        <v>0</v>
      </c>
      <c r="T112" s="14">
        <f t="shared" si="15"/>
        <v>16848.402747049451</v>
      </c>
      <c r="U112" s="1">
        <f t="shared" si="17"/>
        <v>6.7000000000000028</v>
      </c>
      <c r="V112" s="7">
        <f t="shared" si="17"/>
        <v>149530.41999999993</v>
      </c>
      <c r="W112" s="7">
        <f t="shared" si="17"/>
        <v>7299.6676778797264</v>
      </c>
      <c r="X112" s="7">
        <f t="shared" si="16"/>
        <v>156830.08767787949</v>
      </c>
      <c r="Y112" s="7">
        <f t="shared" si="16"/>
        <v>-42651.5</v>
      </c>
      <c r="Z112" s="7">
        <f t="shared" si="16"/>
        <v>2448.2400000000052</v>
      </c>
      <c r="AA112" s="7">
        <f t="shared" si="16"/>
        <v>197033.3476778795</v>
      </c>
      <c r="AB112" s="7">
        <f t="shared" si="16"/>
        <v>0</v>
      </c>
      <c r="AC112" s="14">
        <f t="shared" si="16"/>
        <v>537.89215755995247</v>
      </c>
    </row>
    <row r="113" spans="1:29" x14ac:dyDescent="0.25">
      <c r="A113" s="7" t="s">
        <v>151</v>
      </c>
      <c r="B113" s="7" t="s">
        <v>151</v>
      </c>
      <c r="C113" s="1">
        <v>2045.1</v>
      </c>
      <c r="D113" s="7">
        <v>17308826.560000002</v>
      </c>
      <c r="E113" s="37">
        <v>-1499678.7367215776</v>
      </c>
      <c r="F113" s="7">
        <f t="shared" si="10"/>
        <v>15809147.823278425</v>
      </c>
      <c r="G113" s="7">
        <v>7722384.6699999999</v>
      </c>
      <c r="H113" s="7">
        <v>759118.08</v>
      </c>
      <c r="I113" s="7">
        <f t="shared" si="11"/>
        <v>7327645.0732784253</v>
      </c>
      <c r="J113" s="7">
        <v>0</v>
      </c>
      <c r="K113" s="14">
        <f t="shared" si="12"/>
        <v>7730.2566247510758</v>
      </c>
      <c r="L113" s="1">
        <v>2037.7</v>
      </c>
      <c r="M113" s="7">
        <v>17760287.545000002</v>
      </c>
      <c r="N113" s="37">
        <v>-1315145.7569418207</v>
      </c>
      <c r="O113" s="7">
        <f t="shared" si="13"/>
        <v>16445141.78805818</v>
      </c>
      <c r="P113" s="7">
        <v>7466255.2300000004</v>
      </c>
      <c r="Q113" s="7">
        <v>781891.62</v>
      </c>
      <c r="R113" s="7">
        <f t="shared" si="14"/>
        <v>8196994.9380581798</v>
      </c>
      <c r="S113" s="7">
        <v>0</v>
      </c>
      <c r="T113" s="14">
        <f t="shared" si="15"/>
        <v>8070.4430426746721</v>
      </c>
      <c r="U113" s="1">
        <f t="shared" si="17"/>
        <v>-7.3999999999998636</v>
      </c>
      <c r="V113" s="7">
        <f t="shared" si="17"/>
        <v>451460.9849999994</v>
      </c>
      <c r="W113" s="7">
        <f t="shared" si="17"/>
        <v>184532.97977975686</v>
      </c>
      <c r="X113" s="7">
        <f t="shared" si="16"/>
        <v>635993.9647797551</v>
      </c>
      <c r="Y113" s="7">
        <f t="shared" si="16"/>
        <v>-256129.43999999948</v>
      </c>
      <c r="Z113" s="7">
        <f t="shared" si="16"/>
        <v>22773.540000000037</v>
      </c>
      <c r="AA113" s="7">
        <f t="shared" si="16"/>
        <v>869349.86477975454</v>
      </c>
      <c r="AB113" s="7">
        <f t="shared" si="16"/>
        <v>0</v>
      </c>
      <c r="AC113" s="14">
        <f t="shared" si="16"/>
        <v>340.18641792359631</v>
      </c>
    </row>
    <row r="114" spans="1:29" x14ac:dyDescent="0.25">
      <c r="A114" s="7" t="s">
        <v>152</v>
      </c>
      <c r="B114" s="7" t="s">
        <v>152</v>
      </c>
      <c r="C114" s="1">
        <v>2760.3</v>
      </c>
      <c r="D114" s="7">
        <v>23824129.07</v>
      </c>
      <c r="E114" s="37">
        <v>-2064180.3569605709</v>
      </c>
      <c r="F114" s="7">
        <f t="shared" si="10"/>
        <v>21759948.713039428</v>
      </c>
      <c r="G114" s="7">
        <v>8991570.8100000005</v>
      </c>
      <c r="H114" s="7">
        <v>957669.19</v>
      </c>
      <c r="I114" s="7">
        <f t="shared" si="11"/>
        <v>11810708.713039428</v>
      </c>
      <c r="J114" s="7">
        <v>0</v>
      </c>
      <c r="K114" s="14">
        <f t="shared" si="12"/>
        <v>7883.1825211170617</v>
      </c>
      <c r="L114" s="1">
        <v>2797.4</v>
      </c>
      <c r="M114" s="7">
        <v>24859737.57</v>
      </c>
      <c r="N114" s="37">
        <v>-1840858.6179156182</v>
      </c>
      <c r="O114" s="7">
        <f t="shared" si="13"/>
        <v>23018878.952084381</v>
      </c>
      <c r="P114" s="7">
        <v>8613441.1699999999</v>
      </c>
      <c r="Q114" s="7">
        <v>986399.27</v>
      </c>
      <c r="R114" s="7">
        <f t="shared" si="14"/>
        <v>13419038.512084382</v>
      </c>
      <c r="S114" s="7">
        <v>0</v>
      </c>
      <c r="T114" s="14">
        <f t="shared" si="15"/>
        <v>8228.6691041983195</v>
      </c>
      <c r="U114" s="1">
        <f t="shared" si="17"/>
        <v>37.099999999999909</v>
      </c>
      <c r="V114" s="7">
        <f t="shared" si="17"/>
        <v>1035608.5</v>
      </c>
      <c r="W114" s="7">
        <f t="shared" si="17"/>
        <v>223321.73904495267</v>
      </c>
      <c r="X114" s="7">
        <f t="shared" si="16"/>
        <v>1258930.2390449531</v>
      </c>
      <c r="Y114" s="7">
        <f t="shared" si="16"/>
        <v>-378129.6400000006</v>
      </c>
      <c r="Z114" s="7">
        <f t="shared" si="16"/>
        <v>28730.080000000075</v>
      </c>
      <c r="AA114" s="7">
        <f t="shared" si="16"/>
        <v>1608329.7990449537</v>
      </c>
      <c r="AB114" s="7">
        <f t="shared" si="16"/>
        <v>0</v>
      </c>
      <c r="AC114" s="14">
        <f t="shared" si="16"/>
        <v>345.48658308125778</v>
      </c>
    </row>
    <row r="115" spans="1:29" x14ac:dyDescent="0.25">
      <c r="A115" s="7" t="s">
        <v>152</v>
      </c>
      <c r="B115" s="7" t="s">
        <v>71</v>
      </c>
      <c r="C115" s="1">
        <v>691.7</v>
      </c>
      <c r="D115" s="7">
        <v>6549236.5900000008</v>
      </c>
      <c r="E115" s="37">
        <v>-567441.75127848377</v>
      </c>
      <c r="F115" s="7">
        <f t="shared" si="10"/>
        <v>5981794.8387215175</v>
      </c>
      <c r="G115" s="7">
        <v>1226321.78</v>
      </c>
      <c r="H115" s="7">
        <v>97899.64</v>
      </c>
      <c r="I115" s="7">
        <f t="shared" si="11"/>
        <v>4657573.4187215175</v>
      </c>
      <c r="J115" s="7">
        <v>0</v>
      </c>
      <c r="K115" s="14">
        <f t="shared" si="12"/>
        <v>8647.9613108595022</v>
      </c>
      <c r="L115" s="1">
        <v>680.5</v>
      </c>
      <c r="M115" s="7">
        <v>6652918.1200000001</v>
      </c>
      <c r="N115" s="37">
        <v>-492647.26230531052</v>
      </c>
      <c r="O115" s="7">
        <f t="shared" si="13"/>
        <v>6160270.8576946892</v>
      </c>
      <c r="P115" s="7">
        <v>1146522.06</v>
      </c>
      <c r="Q115" s="7">
        <v>100836.63</v>
      </c>
      <c r="R115" s="7">
        <f t="shared" si="14"/>
        <v>4912912.1676946888</v>
      </c>
      <c r="S115" s="7">
        <v>0</v>
      </c>
      <c r="T115" s="14">
        <f t="shared" si="15"/>
        <v>9052.5655513514903</v>
      </c>
      <c r="U115" s="1">
        <f t="shared" si="17"/>
        <v>-11.200000000000045</v>
      </c>
      <c r="V115" s="7">
        <f t="shared" si="17"/>
        <v>103681.52999999933</v>
      </c>
      <c r="W115" s="7">
        <f t="shared" si="17"/>
        <v>74794.488973173255</v>
      </c>
      <c r="X115" s="7">
        <f t="shared" si="16"/>
        <v>178476.01897317171</v>
      </c>
      <c r="Y115" s="7">
        <f t="shared" si="16"/>
        <v>-79799.719999999972</v>
      </c>
      <c r="Z115" s="7">
        <f t="shared" si="16"/>
        <v>2936.9900000000052</v>
      </c>
      <c r="AA115" s="7">
        <f t="shared" si="16"/>
        <v>255338.74897317123</v>
      </c>
      <c r="AB115" s="7">
        <f t="shared" si="16"/>
        <v>0</v>
      </c>
      <c r="AC115" s="14">
        <f t="shared" si="16"/>
        <v>404.60424049198809</v>
      </c>
    </row>
    <row r="116" spans="1:29" x14ac:dyDescent="0.25">
      <c r="A116" s="7" t="s">
        <v>152</v>
      </c>
      <c r="B116" s="7" t="s">
        <v>153</v>
      </c>
      <c r="C116" s="1">
        <v>476.9</v>
      </c>
      <c r="D116" s="7">
        <v>4736560.45</v>
      </c>
      <c r="E116" s="37">
        <v>-410387.09166321362</v>
      </c>
      <c r="F116" s="7">
        <f t="shared" si="10"/>
        <v>4326173.3583367867</v>
      </c>
      <c r="G116" s="7">
        <v>708309.76</v>
      </c>
      <c r="H116" s="7">
        <v>70505.72</v>
      </c>
      <c r="I116" s="7">
        <f t="shared" si="11"/>
        <v>3547357.8783367868</v>
      </c>
      <c r="J116" s="7">
        <v>0</v>
      </c>
      <c r="K116" s="14">
        <f t="shared" si="12"/>
        <v>9071.4475955898233</v>
      </c>
      <c r="L116" s="1">
        <v>486.1</v>
      </c>
      <c r="M116" s="7">
        <v>4965002.6000000006</v>
      </c>
      <c r="N116" s="37">
        <v>-367657.45408403565</v>
      </c>
      <c r="O116" s="7">
        <f t="shared" si="13"/>
        <v>4597345.1459159646</v>
      </c>
      <c r="P116" s="7">
        <v>656035.98</v>
      </c>
      <c r="Q116" s="7">
        <v>72620.89</v>
      </c>
      <c r="R116" s="7">
        <f t="shared" si="14"/>
        <v>3868688.2759159645</v>
      </c>
      <c r="S116" s="7">
        <v>0</v>
      </c>
      <c r="T116" s="14">
        <f t="shared" si="15"/>
        <v>9457.61190272776</v>
      </c>
      <c r="U116" s="1">
        <f t="shared" si="17"/>
        <v>9.2000000000000455</v>
      </c>
      <c r="V116" s="7">
        <f t="shared" si="17"/>
        <v>228442.15000000037</v>
      </c>
      <c r="W116" s="7">
        <f t="shared" si="17"/>
        <v>42729.637579177972</v>
      </c>
      <c r="X116" s="7">
        <f t="shared" si="16"/>
        <v>271171.78757917788</v>
      </c>
      <c r="Y116" s="7">
        <f t="shared" si="16"/>
        <v>-52273.780000000028</v>
      </c>
      <c r="Z116" s="7">
        <f t="shared" si="16"/>
        <v>2115.1699999999983</v>
      </c>
      <c r="AA116" s="7">
        <f t="shared" si="16"/>
        <v>321330.39757917775</v>
      </c>
      <c r="AB116" s="7">
        <f t="shared" si="16"/>
        <v>0</v>
      </c>
      <c r="AC116" s="14">
        <f t="shared" si="16"/>
        <v>386.1643071379367</v>
      </c>
    </row>
    <row r="117" spans="1:29" x14ac:dyDescent="0.25">
      <c r="A117" s="7" t="s">
        <v>154</v>
      </c>
      <c r="B117" s="7" t="s">
        <v>154</v>
      </c>
      <c r="C117" s="1">
        <v>5941.5</v>
      </c>
      <c r="D117" s="7">
        <v>52354064.859999999</v>
      </c>
      <c r="E117" s="37">
        <v>-4536083.2277866639</v>
      </c>
      <c r="F117" s="7">
        <f t="shared" si="10"/>
        <v>47817981.632213339</v>
      </c>
      <c r="G117" s="7">
        <v>10826615.66</v>
      </c>
      <c r="H117" s="7">
        <v>1312069.8999999999</v>
      </c>
      <c r="I117" s="7">
        <f t="shared" si="11"/>
        <v>35679296.072213344</v>
      </c>
      <c r="J117" s="7">
        <v>0</v>
      </c>
      <c r="K117" s="14">
        <f t="shared" si="12"/>
        <v>8048.1329011551525</v>
      </c>
      <c r="L117" s="1">
        <v>5987.7</v>
      </c>
      <c r="M117" s="7">
        <v>54348657.539999999</v>
      </c>
      <c r="N117" s="37">
        <v>-4024507.270961253</v>
      </c>
      <c r="O117" s="7">
        <f t="shared" si="13"/>
        <v>50324150.269038744</v>
      </c>
      <c r="P117" s="7">
        <v>10705550.359999999</v>
      </c>
      <c r="Q117" s="7">
        <v>1351432</v>
      </c>
      <c r="R117" s="7">
        <f t="shared" si="14"/>
        <v>38267167.909038745</v>
      </c>
      <c r="S117" s="7">
        <v>0</v>
      </c>
      <c r="T117" s="14">
        <f t="shared" si="15"/>
        <v>8404.5877831285379</v>
      </c>
      <c r="U117" s="1">
        <f t="shared" si="17"/>
        <v>46.199999999999818</v>
      </c>
      <c r="V117" s="7">
        <f t="shared" si="17"/>
        <v>1994592.6799999997</v>
      </c>
      <c r="W117" s="7">
        <f t="shared" si="17"/>
        <v>511575.95682541095</v>
      </c>
      <c r="X117" s="7">
        <f t="shared" si="16"/>
        <v>2506168.6368254051</v>
      </c>
      <c r="Y117" s="7">
        <f t="shared" si="16"/>
        <v>-121065.30000000075</v>
      </c>
      <c r="Z117" s="7">
        <f t="shared" si="16"/>
        <v>39362.100000000093</v>
      </c>
      <c r="AA117" s="7">
        <f t="shared" si="16"/>
        <v>2587871.8368254006</v>
      </c>
      <c r="AB117" s="7">
        <f t="shared" si="16"/>
        <v>0</v>
      </c>
      <c r="AC117" s="14">
        <f t="shared" si="16"/>
        <v>356.45488197338545</v>
      </c>
    </row>
    <row r="118" spans="1:29" x14ac:dyDescent="0.25">
      <c r="A118" s="7" t="s">
        <v>154</v>
      </c>
      <c r="B118" s="7" t="s">
        <v>155</v>
      </c>
      <c r="C118" s="1">
        <v>276.7</v>
      </c>
      <c r="D118" s="7">
        <v>3998532.6</v>
      </c>
      <c r="E118" s="37">
        <v>-346442.56775706261</v>
      </c>
      <c r="F118" s="7">
        <f t="shared" si="10"/>
        <v>3652090.0322429375</v>
      </c>
      <c r="G118" s="7">
        <v>703432.95</v>
      </c>
      <c r="H118" s="7">
        <v>118628.87</v>
      </c>
      <c r="I118" s="7">
        <f t="shared" si="11"/>
        <v>2830028.2122429376</v>
      </c>
      <c r="J118" s="7">
        <v>0</v>
      </c>
      <c r="K118" s="14">
        <f t="shared" si="12"/>
        <v>13198.735208684271</v>
      </c>
      <c r="L118" s="1">
        <v>279.5</v>
      </c>
      <c r="M118" s="7">
        <v>4139148.0900000003</v>
      </c>
      <c r="N118" s="37">
        <v>-306503.0920318549</v>
      </c>
      <c r="O118" s="7">
        <f t="shared" si="13"/>
        <v>3832644.9979681456</v>
      </c>
      <c r="P118" s="7">
        <v>675347.35</v>
      </c>
      <c r="Q118" s="7">
        <v>122187.74</v>
      </c>
      <c r="R118" s="7">
        <f t="shared" si="14"/>
        <v>3035109.9079681453</v>
      </c>
      <c r="S118" s="7">
        <v>0</v>
      </c>
      <c r="T118" s="14">
        <f t="shared" si="15"/>
        <v>13712.50446500231</v>
      </c>
      <c r="U118" s="1">
        <f t="shared" si="17"/>
        <v>2.8000000000000114</v>
      </c>
      <c r="V118" s="7">
        <f t="shared" si="17"/>
        <v>140615.49000000022</v>
      </c>
      <c r="W118" s="7">
        <f t="shared" si="17"/>
        <v>39939.475725207711</v>
      </c>
      <c r="X118" s="7">
        <f t="shared" si="16"/>
        <v>180554.96572520817</v>
      </c>
      <c r="Y118" s="7">
        <f t="shared" si="16"/>
        <v>-28085.599999999977</v>
      </c>
      <c r="Z118" s="7">
        <f t="shared" si="16"/>
        <v>3558.8700000000099</v>
      </c>
      <c r="AA118" s="7">
        <f t="shared" si="16"/>
        <v>205081.69572520768</v>
      </c>
      <c r="AB118" s="7">
        <f t="shared" si="16"/>
        <v>0</v>
      </c>
      <c r="AC118" s="14">
        <f t="shared" si="16"/>
        <v>513.76925631803897</v>
      </c>
    </row>
    <row r="119" spans="1:29" x14ac:dyDescent="0.25">
      <c r="A119" s="7" t="s">
        <v>156</v>
      </c>
      <c r="B119" s="7" t="s">
        <v>157</v>
      </c>
      <c r="C119" s="1">
        <v>1469.1</v>
      </c>
      <c r="D119" s="7">
        <v>13465912.049999999</v>
      </c>
      <c r="E119" s="37">
        <v>-1166719.2979226355</v>
      </c>
      <c r="F119" s="7">
        <f t="shared" si="10"/>
        <v>12299192.752077363</v>
      </c>
      <c r="G119" s="7">
        <v>6770454.6100000003</v>
      </c>
      <c r="H119" s="7">
        <v>585376.52</v>
      </c>
      <c r="I119" s="7">
        <f t="shared" si="11"/>
        <v>4943361.6220773626</v>
      </c>
      <c r="J119" s="7">
        <v>0</v>
      </c>
      <c r="K119" s="14">
        <f t="shared" si="12"/>
        <v>8371.9234579520544</v>
      </c>
      <c r="L119" s="1">
        <v>1469.3</v>
      </c>
      <c r="M119" s="7">
        <v>13874924.210000001</v>
      </c>
      <c r="N119" s="37">
        <v>-1027435.3754935696</v>
      </c>
      <c r="O119" s="7">
        <f t="shared" si="13"/>
        <v>12847488.834506432</v>
      </c>
      <c r="P119" s="7">
        <v>6945227.0899999999</v>
      </c>
      <c r="Q119" s="7">
        <v>602937.81999999995</v>
      </c>
      <c r="R119" s="7">
        <f t="shared" si="14"/>
        <v>5299323.9245064314</v>
      </c>
      <c r="S119" s="7">
        <v>0</v>
      </c>
      <c r="T119" s="14">
        <f t="shared" si="15"/>
        <v>8743.9521095123073</v>
      </c>
      <c r="U119" s="1">
        <f t="shared" si="17"/>
        <v>0.20000000000004547</v>
      </c>
      <c r="V119" s="7">
        <f t="shared" si="17"/>
        <v>409012.16000000201</v>
      </c>
      <c r="W119" s="7">
        <f t="shared" si="17"/>
        <v>139283.9224290658</v>
      </c>
      <c r="X119" s="7">
        <f t="shared" si="16"/>
        <v>548296.08242906816</v>
      </c>
      <c r="Y119" s="7">
        <f t="shared" si="16"/>
        <v>174772.47999999952</v>
      </c>
      <c r="Z119" s="7">
        <f t="shared" si="16"/>
        <v>17561.29999999993</v>
      </c>
      <c r="AA119" s="7">
        <f t="shared" si="16"/>
        <v>355962.30242906883</v>
      </c>
      <c r="AB119" s="7">
        <f t="shared" si="16"/>
        <v>0</v>
      </c>
      <c r="AC119" s="14">
        <f t="shared" si="16"/>
        <v>372.02865156025291</v>
      </c>
    </row>
    <row r="120" spans="1:29" x14ac:dyDescent="0.25">
      <c r="A120" s="7" t="s">
        <v>156</v>
      </c>
      <c r="B120" s="7" t="s">
        <v>158</v>
      </c>
      <c r="C120" s="1">
        <v>3262.1</v>
      </c>
      <c r="D120" s="7">
        <v>29235584.419999998</v>
      </c>
      <c r="E120" s="37">
        <v>-2533041.9805363528</v>
      </c>
      <c r="F120" s="7">
        <f t="shared" si="10"/>
        <v>26702542.439463645</v>
      </c>
      <c r="G120" s="7">
        <v>6879185.2400000002</v>
      </c>
      <c r="H120" s="7">
        <v>626166.51</v>
      </c>
      <c r="I120" s="7">
        <f t="shared" si="11"/>
        <v>19197190.689463641</v>
      </c>
      <c r="J120" s="7">
        <v>0</v>
      </c>
      <c r="K120" s="14">
        <f t="shared" si="12"/>
        <v>8185.6909473847045</v>
      </c>
      <c r="L120" s="1">
        <v>3412.9</v>
      </c>
      <c r="M120" s="7">
        <v>31453750.25</v>
      </c>
      <c r="N120" s="37">
        <v>-2329143.944115981</v>
      </c>
      <c r="O120" s="7">
        <f t="shared" si="13"/>
        <v>29124606.305884019</v>
      </c>
      <c r="P120" s="7">
        <v>6953507.21</v>
      </c>
      <c r="Q120" s="7">
        <v>644951.51</v>
      </c>
      <c r="R120" s="7">
        <f t="shared" si="14"/>
        <v>21526147.585884016</v>
      </c>
      <c r="S120" s="7">
        <v>0</v>
      </c>
      <c r="T120" s="14">
        <f t="shared" si="15"/>
        <v>8533.6828813865086</v>
      </c>
      <c r="U120" s="1">
        <f t="shared" si="17"/>
        <v>150.80000000000018</v>
      </c>
      <c r="V120" s="7">
        <f t="shared" si="17"/>
        <v>2218165.8300000019</v>
      </c>
      <c r="W120" s="7">
        <f t="shared" si="17"/>
        <v>203898.03642037185</v>
      </c>
      <c r="X120" s="7">
        <f t="shared" si="16"/>
        <v>2422063.8664203733</v>
      </c>
      <c r="Y120" s="7">
        <f t="shared" si="16"/>
        <v>74321.969999999739</v>
      </c>
      <c r="Z120" s="7">
        <f t="shared" si="16"/>
        <v>18785</v>
      </c>
      <c r="AA120" s="7">
        <f t="shared" si="16"/>
        <v>2328956.8964203745</v>
      </c>
      <c r="AB120" s="7">
        <f t="shared" si="16"/>
        <v>0</v>
      </c>
      <c r="AC120" s="14">
        <f t="shared" si="16"/>
        <v>347.99193400180411</v>
      </c>
    </row>
    <row r="121" spans="1:29" x14ac:dyDescent="0.25">
      <c r="A121" s="7" t="s">
        <v>156</v>
      </c>
      <c r="B121" s="7" t="s">
        <v>159</v>
      </c>
      <c r="C121" s="1">
        <v>212.5</v>
      </c>
      <c r="D121" s="7">
        <v>3016152.9000000004</v>
      </c>
      <c r="E121" s="37">
        <v>-261326.80659497713</v>
      </c>
      <c r="F121" s="7">
        <f t="shared" si="10"/>
        <v>2754826.0934050232</v>
      </c>
      <c r="G121" s="7">
        <v>417413.34</v>
      </c>
      <c r="H121" s="7">
        <v>45126.06</v>
      </c>
      <c r="I121" s="7">
        <f t="shared" si="11"/>
        <v>2292286.6934050233</v>
      </c>
      <c r="J121" s="7">
        <v>0</v>
      </c>
      <c r="K121" s="14">
        <f t="shared" si="12"/>
        <v>12963.88749837658</v>
      </c>
      <c r="L121" s="1">
        <v>209</v>
      </c>
      <c r="M121" s="7">
        <v>3079300.8</v>
      </c>
      <c r="N121" s="37">
        <v>-228021.61120458107</v>
      </c>
      <c r="O121" s="7">
        <f t="shared" si="13"/>
        <v>2851279.1887954189</v>
      </c>
      <c r="P121" s="7">
        <v>409322.48</v>
      </c>
      <c r="Q121" s="7">
        <v>46479.839999999997</v>
      </c>
      <c r="R121" s="7">
        <f t="shared" si="14"/>
        <v>2395476.8687954191</v>
      </c>
      <c r="S121" s="7">
        <v>0</v>
      </c>
      <c r="T121" s="14">
        <f t="shared" si="15"/>
        <v>13642.48415691588</v>
      </c>
      <c r="U121" s="1">
        <f t="shared" si="17"/>
        <v>-3.5</v>
      </c>
      <c r="V121" s="7">
        <f t="shared" si="17"/>
        <v>63147.899999999441</v>
      </c>
      <c r="W121" s="7">
        <f t="shared" si="17"/>
        <v>33305.195390396053</v>
      </c>
      <c r="X121" s="7">
        <f t="shared" si="16"/>
        <v>96453.095390395727</v>
      </c>
      <c r="Y121" s="7">
        <f t="shared" si="16"/>
        <v>-8090.8600000000442</v>
      </c>
      <c r="Z121" s="7">
        <f t="shared" si="16"/>
        <v>1353.7799999999988</v>
      </c>
      <c r="AA121" s="7">
        <f t="shared" si="16"/>
        <v>103190.1753903958</v>
      </c>
      <c r="AB121" s="7">
        <f t="shared" si="16"/>
        <v>0</v>
      </c>
      <c r="AC121" s="14">
        <f t="shared" si="16"/>
        <v>678.59665853929982</v>
      </c>
    </row>
    <row r="122" spans="1:29" x14ac:dyDescent="0.25">
      <c r="A122" s="7" t="s">
        <v>156</v>
      </c>
      <c r="B122" s="7" t="s">
        <v>160</v>
      </c>
      <c r="C122" s="1">
        <v>578.1</v>
      </c>
      <c r="D122" s="7">
        <v>5600419.5099999998</v>
      </c>
      <c r="E122" s="37">
        <v>-485233.93696006137</v>
      </c>
      <c r="F122" s="7">
        <f t="shared" si="10"/>
        <v>5115185.5730399387</v>
      </c>
      <c r="G122" s="7">
        <v>4013324.68</v>
      </c>
      <c r="H122" s="7">
        <v>294887.24</v>
      </c>
      <c r="I122" s="7">
        <f t="shared" si="11"/>
        <v>806973.65303993854</v>
      </c>
      <c r="J122" s="7">
        <v>0</v>
      </c>
      <c r="K122" s="14">
        <f t="shared" si="12"/>
        <v>8848.2711867149956</v>
      </c>
      <c r="L122" s="1">
        <v>578.5</v>
      </c>
      <c r="M122" s="7">
        <v>5771819.3799999999</v>
      </c>
      <c r="N122" s="37">
        <v>-427402.07601979846</v>
      </c>
      <c r="O122" s="7">
        <f t="shared" si="13"/>
        <v>5344417.3039802015</v>
      </c>
      <c r="P122" s="7">
        <v>4070187.57</v>
      </c>
      <c r="Q122" s="7">
        <v>303733.86</v>
      </c>
      <c r="R122" s="7">
        <f t="shared" si="14"/>
        <v>970495.87398020166</v>
      </c>
      <c r="S122" s="7">
        <v>0</v>
      </c>
      <c r="T122" s="14">
        <f t="shared" si="15"/>
        <v>9238.4050198447731</v>
      </c>
      <c r="U122" s="1">
        <f t="shared" si="17"/>
        <v>0.39999999999997726</v>
      </c>
      <c r="V122" s="7">
        <f t="shared" si="17"/>
        <v>171399.87000000011</v>
      </c>
      <c r="W122" s="7">
        <f t="shared" si="17"/>
        <v>57831.860940262908</v>
      </c>
      <c r="X122" s="7">
        <f t="shared" si="16"/>
        <v>229231.73094026279</v>
      </c>
      <c r="Y122" s="7">
        <f t="shared" si="16"/>
        <v>56862.889999999665</v>
      </c>
      <c r="Z122" s="7">
        <f t="shared" si="16"/>
        <v>8846.6199999999953</v>
      </c>
      <c r="AA122" s="7">
        <f t="shared" si="16"/>
        <v>163522.22094026313</v>
      </c>
      <c r="AB122" s="7">
        <f t="shared" si="16"/>
        <v>0</v>
      </c>
      <c r="AC122" s="14">
        <f t="shared" si="16"/>
        <v>390.13383312977749</v>
      </c>
    </row>
    <row r="123" spans="1:29" x14ac:dyDescent="0.25">
      <c r="A123" s="7" t="s">
        <v>161</v>
      </c>
      <c r="B123" s="7" t="s">
        <v>162</v>
      </c>
      <c r="C123" s="1">
        <v>1447.4</v>
      </c>
      <c r="D123" s="7">
        <v>13466725.439999999</v>
      </c>
      <c r="E123" s="37">
        <v>-1166789.7720061</v>
      </c>
      <c r="F123" s="7">
        <f t="shared" si="10"/>
        <v>12299935.667993899</v>
      </c>
      <c r="G123" s="7">
        <v>1750269.68</v>
      </c>
      <c r="H123" s="7">
        <v>324773.46999999997</v>
      </c>
      <c r="I123" s="7">
        <f t="shared" si="11"/>
        <v>10224892.517993899</v>
      </c>
      <c r="J123" s="7">
        <v>0</v>
      </c>
      <c r="K123" s="14">
        <f t="shared" si="12"/>
        <v>8497.9519607530037</v>
      </c>
      <c r="L123" s="1">
        <v>1444.7</v>
      </c>
      <c r="M123" s="7">
        <v>13845190.75</v>
      </c>
      <c r="N123" s="37">
        <v>-1025233.6186999861</v>
      </c>
      <c r="O123" s="7">
        <f t="shared" si="13"/>
        <v>12819957.131300014</v>
      </c>
      <c r="P123" s="7">
        <v>1793372.63</v>
      </c>
      <c r="Q123" s="7">
        <v>334516.67</v>
      </c>
      <c r="R123" s="7">
        <f t="shared" si="14"/>
        <v>10692067.831300015</v>
      </c>
      <c r="S123" s="7">
        <v>0</v>
      </c>
      <c r="T123" s="14">
        <f t="shared" si="15"/>
        <v>8873.7849597148288</v>
      </c>
      <c r="U123" s="1">
        <f t="shared" si="17"/>
        <v>-2.7000000000000455</v>
      </c>
      <c r="V123" s="7">
        <f t="shared" si="17"/>
        <v>378465.31000000052</v>
      </c>
      <c r="W123" s="7">
        <f t="shared" si="17"/>
        <v>141556.15330611391</v>
      </c>
      <c r="X123" s="7">
        <f t="shared" si="16"/>
        <v>520021.46330611408</v>
      </c>
      <c r="Y123" s="7">
        <f t="shared" si="16"/>
        <v>43102.949999999953</v>
      </c>
      <c r="Z123" s="7">
        <f t="shared" si="16"/>
        <v>9743.2000000000116</v>
      </c>
      <c r="AA123" s="7">
        <f t="shared" si="16"/>
        <v>467175.31330611557</v>
      </c>
      <c r="AB123" s="7">
        <f t="shared" si="16"/>
        <v>0</v>
      </c>
      <c r="AC123" s="14">
        <f t="shared" si="16"/>
        <v>375.83299896182507</v>
      </c>
    </row>
    <row r="124" spans="1:29" x14ac:dyDescent="0.25">
      <c r="A124" s="7" t="s">
        <v>161</v>
      </c>
      <c r="B124" s="7" t="s">
        <v>163</v>
      </c>
      <c r="C124" s="1">
        <v>811</v>
      </c>
      <c r="D124" s="7">
        <v>7950068.4800000004</v>
      </c>
      <c r="E124" s="37">
        <v>-688813.22564575006</v>
      </c>
      <c r="F124" s="7">
        <f t="shared" si="10"/>
        <v>7261255.2543542506</v>
      </c>
      <c r="G124" s="7">
        <v>966119.6</v>
      </c>
      <c r="H124" s="7">
        <v>186867.82</v>
      </c>
      <c r="I124" s="7">
        <f t="shared" si="11"/>
        <v>6108267.8343542507</v>
      </c>
      <c r="J124" s="7">
        <v>0</v>
      </c>
      <c r="K124" s="14">
        <f t="shared" si="12"/>
        <v>8953.4590066020355</v>
      </c>
      <c r="L124" s="1">
        <v>802.6</v>
      </c>
      <c r="M124" s="7">
        <v>8106613.3600000003</v>
      </c>
      <c r="N124" s="37">
        <v>-600293.10542178364</v>
      </c>
      <c r="O124" s="7">
        <f t="shared" si="13"/>
        <v>7506320.2545782169</v>
      </c>
      <c r="P124" s="7">
        <v>974980.85</v>
      </c>
      <c r="Q124" s="7">
        <v>192473.85</v>
      </c>
      <c r="R124" s="7">
        <f t="shared" si="14"/>
        <v>6338865.5545782177</v>
      </c>
      <c r="S124" s="7">
        <v>0</v>
      </c>
      <c r="T124" s="14">
        <f t="shared" si="15"/>
        <v>9352.5046780192079</v>
      </c>
      <c r="U124" s="1">
        <f t="shared" si="17"/>
        <v>-8.3999999999999773</v>
      </c>
      <c r="V124" s="7">
        <f t="shared" si="17"/>
        <v>156544.87999999989</v>
      </c>
      <c r="W124" s="7">
        <f t="shared" si="17"/>
        <v>88520.120223966427</v>
      </c>
      <c r="X124" s="7">
        <f t="shared" si="16"/>
        <v>245065.00022396632</v>
      </c>
      <c r="Y124" s="7">
        <f t="shared" si="16"/>
        <v>8861.25</v>
      </c>
      <c r="Z124" s="7">
        <f t="shared" si="16"/>
        <v>5606.0299999999988</v>
      </c>
      <c r="AA124" s="7">
        <f t="shared" si="16"/>
        <v>230597.72022396699</v>
      </c>
      <c r="AB124" s="7">
        <f t="shared" si="16"/>
        <v>0</v>
      </c>
      <c r="AC124" s="14">
        <f t="shared" si="16"/>
        <v>399.04567141717234</v>
      </c>
    </row>
    <row r="125" spans="1:29" x14ac:dyDescent="0.25">
      <c r="A125" s="7" t="s">
        <v>161</v>
      </c>
      <c r="B125" s="7" t="s">
        <v>164</v>
      </c>
      <c r="C125" s="1">
        <v>132.6</v>
      </c>
      <c r="D125" s="7">
        <v>2218459.87</v>
      </c>
      <c r="E125" s="37">
        <v>-192212.74670332795</v>
      </c>
      <c r="F125" s="7">
        <f t="shared" si="10"/>
        <v>2026247.1232966722</v>
      </c>
      <c r="G125" s="7">
        <v>225638.46</v>
      </c>
      <c r="H125" s="7">
        <v>40554.51</v>
      </c>
      <c r="I125" s="7">
        <f t="shared" si="11"/>
        <v>1760054.1532966723</v>
      </c>
      <c r="J125" s="7">
        <v>0</v>
      </c>
      <c r="K125" s="14">
        <f t="shared" si="12"/>
        <v>15280.898365736593</v>
      </c>
      <c r="L125" s="1">
        <v>133.9</v>
      </c>
      <c r="M125" s="7">
        <v>2302434.5100000002</v>
      </c>
      <c r="N125" s="37">
        <v>-170494.81709069482</v>
      </c>
      <c r="O125" s="7">
        <f t="shared" si="13"/>
        <v>2131939.6929093054</v>
      </c>
      <c r="P125" s="7">
        <v>232067.18</v>
      </c>
      <c r="Q125" s="7">
        <v>41771.15</v>
      </c>
      <c r="R125" s="7">
        <f t="shared" si="14"/>
        <v>1858101.3629093056</v>
      </c>
      <c r="S125" s="7">
        <v>0</v>
      </c>
      <c r="T125" s="14">
        <f t="shared" si="15"/>
        <v>15921.879708060533</v>
      </c>
      <c r="U125" s="1">
        <f t="shared" si="17"/>
        <v>1.3000000000000114</v>
      </c>
      <c r="V125" s="7">
        <f t="shared" si="17"/>
        <v>83974.64000000013</v>
      </c>
      <c r="W125" s="7">
        <f t="shared" si="17"/>
        <v>21717.929612633132</v>
      </c>
      <c r="X125" s="7">
        <f t="shared" si="17"/>
        <v>105692.5696126332</v>
      </c>
      <c r="Y125" s="7">
        <f t="shared" si="17"/>
        <v>6428.7200000000012</v>
      </c>
      <c r="Z125" s="7">
        <f t="shared" si="17"/>
        <v>1216.6399999999994</v>
      </c>
      <c r="AA125" s="7">
        <f t="shared" si="17"/>
        <v>98047.209612633334</v>
      </c>
      <c r="AB125" s="7">
        <f t="shared" si="17"/>
        <v>0</v>
      </c>
      <c r="AC125" s="14">
        <f t="shared" si="17"/>
        <v>640.98134232393932</v>
      </c>
    </row>
    <row r="126" spans="1:29" x14ac:dyDescent="0.25">
      <c r="A126" s="7" t="s">
        <v>161</v>
      </c>
      <c r="B126" s="7" t="s">
        <v>165</v>
      </c>
      <c r="C126" s="1">
        <v>388.1</v>
      </c>
      <c r="D126" s="7">
        <v>4151920.42</v>
      </c>
      <c r="E126" s="37">
        <v>-359732.46071015694</v>
      </c>
      <c r="F126" s="7">
        <f t="shared" si="10"/>
        <v>3792187.9592898432</v>
      </c>
      <c r="G126" s="7">
        <v>666850.39</v>
      </c>
      <c r="H126" s="7">
        <v>106004.27</v>
      </c>
      <c r="I126" s="7">
        <f t="shared" si="11"/>
        <v>3019333.2992898431</v>
      </c>
      <c r="J126" s="7">
        <v>0</v>
      </c>
      <c r="K126" s="14">
        <f t="shared" si="12"/>
        <v>9771.1619667349732</v>
      </c>
      <c r="L126" s="1">
        <v>384.7</v>
      </c>
      <c r="M126" s="7">
        <v>4260017.1100000003</v>
      </c>
      <c r="N126" s="37">
        <v>-315453.41889992793</v>
      </c>
      <c r="O126" s="7">
        <f t="shared" si="13"/>
        <v>3944563.6911000726</v>
      </c>
      <c r="P126" s="7">
        <v>662018.32999999996</v>
      </c>
      <c r="Q126" s="7">
        <v>109184.4</v>
      </c>
      <c r="R126" s="7">
        <f t="shared" si="14"/>
        <v>3173360.9611000726</v>
      </c>
      <c r="S126" s="7">
        <v>0</v>
      </c>
      <c r="T126" s="14">
        <f t="shared" si="15"/>
        <v>10253.609802703595</v>
      </c>
      <c r="U126" s="1">
        <f t="shared" ref="U126:AC154" si="18">L126-C126</f>
        <v>-3.4000000000000341</v>
      </c>
      <c r="V126" s="7">
        <f t="shared" si="18"/>
        <v>108096.69000000041</v>
      </c>
      <c r="W126" s="7">
        <f t="shared" si="18"/>
        <v>44279.041810229013</v>
      </c>
      <c r="X126" s="7">
        <f t="shared" si="18"/>
        <v>152375.73181022936</v>
      </c>
      <c r="Y126" s="7">
        <f t="shared" si="18"/>
        <v>-4832.0600000000559</v>
      </c>
      <c r="Z126" s="7">
        <f t="shared" si="18"/>
        <v>3180.1299999999901</v>
      </c>
      <c r="AA126" s="7">
        <f t="shared" si="18"/>
        <v>154027.66181022953</v>
      </c>
      <c r="AB126" s="7">
        <f t="shared" si="18"/>
        <v>0</v>
      </c>
      <c r="AC126" s="14">
        <f t="shared" si="18"/>
        <v>482.4478359686218</v>
      </c>
    </row>
    <row r="127" spans="1:29" x14ac:dyDescent="0.25">
      <c r="A127" s="7" t="s">
        <v>161</v>
      </c>
      <c r="B127" s="7" t="s">
        <v>166</v>
      </c>
      <c r="C127" s="1">
        <v>195.1</v>
      </c>
      <c r="D127" s="7">
        <v>2802515.39</v>
      </c>
      <c r="E127" s="37">
        <v>-242816.73429154628</v>
      </c>
      <c r="F127" s="7">
        <f t="shared" si="10"/>
        <v>2559698.6557084536</v>
      </c>
      <c r="G127" s="7">
        <v>204329.8</v>
      </c>
      <c r="H127" s="7">
        <v>33991.17</v>
      </c>
      <c r="I127" s="7">
        <f t="shared" si="11"/>
        <v>2321377.6857084539</v>
      </c>
      <c r="J127" s="7">
        <v>0</v>
      </c>
      <c r="K127" s="14">
        <f t="shared" si="12"/>
        <v>13119.931602811141</v>
      </c>
      <c r="L127" s="1">
        <v>195.5</v>
      </c>
      <c r="M127" s="7">
        <v>2891606.15</v>
      </c>
      <c r="N127" s="37">
        <v>-214122.85973883278</v>
      </c>
      <c r="O127" s="7">
        <f t="shared" si="13"/>
        <v>2677483.2902611671</v>
      </c>
      <c r="P127" s="7">
        <v>217848.11</v>
      </c>
      <c r="Q127" s="7">
        <v>35010.910000000003</v>
      </c>
      <c r="R127" s="7">
        <f t="shared" si="14"/>
        <v>2424624.2702611671</v>
      </c>
      <c r="S127" s="7">
        <v>0</v>
      </c>
      <c r="T127" s="14">
        <f t="shared" si="15"/>
        <v>13695.566702103157</v>
      </c>
      <c r="U127" s="1">
        <f t="shared" si="18"/>
        <v>0.40000000000000568</v>
      </c>
      <c r="V127" s="7">
        <f t="shared" si="18"/>
        <v>89090.759999999776</v>
      </c>
      <c r="W127" s="7">
        <f t="shared" si="18"/>
        <v>28693.874552713503</v>
      </c>
      <c r="X127" s="7">
        <f t="shared" si="18"/>
        <v>117784.63455271348</v>
      </c>
      <c r="Y127" s="7">
        <f t="shared" si="18"/>
        <v>13518.309999999998</v>
      </c>
      <c r="Z127" s="7">
        <f t="shared" si="18"/>
        <v>1019.7400000000052</v>
      </c>
      <c r="AA127" s="7">
        <f t="shared" si="18"/>
        <v>103246.5845527132</v>
      </c>
      <c r="AB127" s="7">
        <f t="shared" si="18"/>
        <v>0</v>
      </c>
      <c r="AC127" s="14">
        <f t="shared" si="18"/>
        <v>575.63509929201609</v>
      </c>
    </row>
    <row r="128" spans="1:29" x14ac:dyDescent="0.25">
      <c r="A128" s="7" t="s">
        <v>161</v>
      </c>
      <c r="B128" s="7" t="s">
        <v>167</v>
      </c>
      <c r="C128" s="1">
        <v>359.9</v>
      </c>
      <c r="D128" s="7">
        <v>3940389.78</v>
      </c>
      <c r="E128" s="37">
        <v>-341404.93273629603</v>
      </c>
      <c r="F128" s="7">
        <f t="shared" si="10"/>
        <v>3598984.8472637036</v>
      </c>
      <c r="G128" s="7">
        <v>407840.78</v>
      </c>
      <c r="H128" s="7">
        <v>79927.67</v>
      </c>
      <c r="I128" s="7">
        <f t="shared" si="11"/>
        <v>3111216.3972637039</v>
      </c>
      <c r="J128" s="7">
        <v>0</v>
      </c>
      <c r="K128" s="14">
        <f t="shared" si="12"/>
        <v>9999.9578973706684</v>
      </c>
      <c r="L128" s="1">
        <v>359.7</v>
      </c>
      <c r="M128" s="7">
        <v>4058597.85</v>
      </c>
      <c r="N128" s="37">
        <v>-300538.36279601156</v>
      </c>
      <c r="O128" s="7">
        <f t="shared" si="13"/>
        <v>3758059.4872039887</v>
      </c>
      <c r="P128" s="7">
        <v>412688.7</v>
      </c>
      <c r="Q128" s="7">
        <v>82325.5</v>
      </c>
      <c r="R128" s="7">
        <f t="shared" si="14"/>
        <v>3263045.2872039885</v>
      </c>
      <c r="S128" s="7">
        <v>0</v>
      </c>
      <c r="T128" s="14">
        <f t="shared" si="15"/>
        <v>10447.76059828743</v>
      </c>
      <c r="U128" s="1">
        <f t="shared" si="18"/>
        <v>-0.19999999999998863</v>
      </c>
      <c r="V128" s="7">
        <f t="shared" si="18"/>
        <v>118208.0700000003</v>
      </c>
      <c r="W128" s="7">
        <f t="shared" si="18"/>
        <v>40866.569940284477</v>
      </c>
      <c r="X128" s="7">
        <f t="shared" si="18"/>
        <v>159074.63994028512</v>
      </c>
      <c r="Y128" s="7">
        <f t="shared" si="18"/>
        <v>4847.9199999999837</v>
      </c>
      <c r="Z128" s="7">
        <f t="shared" si="18"/>
        <v>2397.8300000000017</v>
      </c>
      <c r="AA128" s="7">
        <f t="shared" si="18"/>
        <v>151828.88994028466</v>
      </c>
      <c r="AB128" s="7">
        <f t="shared" si="18"/>
        <v>0</v>
      </c>
      <c r="AC128" s="14">
        <f t="shared" si="18"/>
        <v>447.80270091676175</v>
      </c>
    </row>
    <row r="129" spans="1:29" x14ac:dyDescent="0.25">
      <c r="A129" s="7" t="s">
        <v>168</v>
      </c>
      <c r="B129" s="7" t="s">
        <v>168</v>
      </c>
      <c r="C129" s="1">
        <v>168.3</v>
      </c>
      <c r="D129" s="7">
        <v>2863577.37</v>
      </c>
      <c r="E129" s="37">
        <v>-248107.29241867783</v>
      </c>
      <c r="F129" s="7">
        <f t="shared" si="10"/>
        <v>2615470.0775813223</v>
      </c>
      <c r="G129" s="7">
        <v>1105252.69</v>
      </c>
      <c r="H129" s="7">
        <v>95732.44</v>
      </c>
      <c r="I129" s="7">
        <f t="shared" si="11"/>
        <v>1414484.9475813224</v>
      </c>
      <c r="J129" s="7">
        <v>0</v>
      </c>
      <c r="K129" s="14">
        <f t="shared" si="12"/>
        <v>15540.523336787415</v>
      </c>
      <c r="L129" s="1">
        <v>168.4</v>
      </c>
      <c r="M129" s="7">
        <v>2950576.29</v>
      </c>
      <c r="N129" s="37">
        <v>-218489.58686589997</v>
      </c>
      <c r="O129" s="7">
        <f t="shared" si="13"/>
        <v>2732086.7031341</v>
      </c>
      <c r="P129" s="7">
        <v>1105033.5</v>
      </c>
      <c r="Q129" s="7">
        <v>98604.41</v>
      </c>
      <c r="R129" s="7">
        <f t="shared" si="14"/>
        <v>1528448.7931341</v>
      </c>
      <c r="S129" s="7">
        <v>0</v>
      </c>
      <c r="T129" s="14">
        <f t="shared" si="15"/>
        <v>16223.792773955462</v>
      </c>
      <c r="U129" s="1">
        <f t="shared" si="18"/>
        <v>9.9999999999994316E-2</v>
      </c>
      <c r="V129" s="7">
        <f t="shared" si="18"/>
        <v>86998.919999999925</v>
      </c>
      <c r="W129" s="7">
        <f t="shared" si="18"/>
        <v>29617.705552777858</v>
      </c>
      <c r="X129" s="7">
        <f t="shared" si="18"/>
        <v>116616.62555277767</v>
      </c>
      <c r="Y129" s="7">
        <f t="shared" si="18"/>
        <v>-219.18999999994412</v>
      </c>
      <c r="Z129" s="7">
        <f t="shared" si="18"/>
        <v>2871.9700000000012</v>
      </c>
      <c r="AA129" s="7">
        <f t="shared" si="18"/>
        <v>113963.84555277764</v>
      </c>
      <c r="AB129" s="7">
        <f t="shared" si="18"/>
        <v>0</v>
      </c>
      <c r="AC129" s="14">
        <f t="shared" si="18"/>
        <v>683.26943716804635</v>
      </c>
    </row>
    <row r="130" spans="1:29" x14ac:dyDescent="0.25">
      <c r="A130" s="7" t="s">
        <v>168</v>
      </c>
      <c r="B130" s="7" t="s">
        <v>169</v>
      </c>
      <c r="C130" s="1">
        <v>322.2</v>
      </c>
      <c r="D130" s="7">
        <v>4054237.82</v>
      </c>
      <c r="E130" s="37">
        <v>-351269.00319847226</v>
      </c>
      <c r="F130" s="7">
        <f t="shared" si="10"/>
        <v>3702968.8168015275</v>
      </c>
      <c r="G130" s="7">
        <v>1228210.69</v>
      </c>
      <c r="H130" s="7">
        <v>121643.47</v>
      </c>
      <c r="I130" s="7">
        <f t="shared" si="11"/>
        <v>2353114.6568015274</v>
      </c>
      <c r="J130" s="7">
        <v>0</v>
      </c>
      <c r="K130" s="14">
        <f t="shared" si="12"/>
        <v>11492.764794542296</v>
      </c>
      <c r="L130" s="1">
        <v>316.7</v>
      </c>
      <c r="M130" s="7">
        <v>4132193.9600000004</v>
      </c>
      <c r="N130" s="37">
        <v>-305988.14008980169</v>
      </c>
      <c r="O130" s="7">
        <f t="shared" si="13"/>
        <v>3826205.8199101989</v>
      </c>
      <c r="P130" s="7">
        <v>1197469.6599999999</v>
      </c>
      <c r="Q130" s="7">
        <v>125292.77</v>
      </c>
      <c r="R130" s="7">
        <f t="shared" si="14"/>
        <v>2503443.3899101992</v>
      </c>
      <c r="S130" s="7">
        <v>0</v>
      </c>
      <c r="T130" s="14">
        <f t="shared" si="15"/>
        <v>12081.483485665296</v>
      </c>
      <c r="U130" s="1">
        <f t="shared" si="18"/>
        <v>-5.5</v>
      </c>
      <c r="V130" s="7">
        <f t="shared" si="18"/>
        <v>77956.140000000596</v>
      </c>
      <c r="W130" s="7">
        <f t="shared" si="18"/>
        <v>45280.863108670572</v>
      </c>
      <c r="X130" s="7">
        <f t="shared" si="18"/>
        <v>123237.0031086714</v>
      </c>
      <c r="Y130" s="7">
        <f t="shared" si="18"/>
        <v>-30741.030000000028</v>
      </c>
      <c r="Z130" s="7">
        <f t="shared" si="18"/>
        <v>3649.3000000000029</v>
      </c>
      <c r="AA130" s="7">
        <f t="shared" si="18"/>
        <v>150328.73310867185</v>
      </c>
      <c r="AB130" s="7">
        <f t="shared" si="18"/>
        <v>0</v>
      </c>
      <c r="AC130" s="14">
        <f t="shared" si="18"/>
        <v>588.7186911230001</v>
      </c>
    </row>
    <row r="131" spans="1:29" x14ac:dyDescent="0.25">
      <c r="A131" s="7" t="s">
        <v>170</v>
      </c>
      <c r="B131" s="7" t="s">
        <v>171</v>
      </c>
      <c r="C131" s="1">
        <v>904</v>
      </c>
      <c r="D131" s="7">
        <v>8626798.2400000002</v>
      </c>
      <c r="E131" s="37">
        <v>-747446.73428139824</v>
      </c>
      <c r="F131" s="7">
        <f t="shared" si="10"/>
        <v>7879351.5057186019</v>
      </c>
      <c r="G131" s="7">
        <v>2454741.08</v>
      </c>
      <c r="H131" s="7">
        <v>277886.40000000002</v>
      </c>
      <c r="I131" s="7">
        <f t="shared" si="11"/>
        <v>5146724.0257186014</v>
      </c>
      <c r="J131" s="7">
        <v>0</v>
      </c>
      <c r="K131" s="14">
        <f t="shared" si="12"/>
        <v>8716.0967983612845</v>
      </c>
      <c r="L131" s="1">
        <v>879.5</v>
      </c>
      <c r="M131" s="7">
        <v>8684571.2799999993</v>
      </c>
      <c r="N131" s="37">
        <v>-643090.7743363789</v>
      </c>
      <c r="O131" s="7">
        <f t="shared" si="13"/>
        <v>8041480.5056636203</v>
      </c>
      <c r="P131" s="7">
        <v>2343990.65</v>
      </c>
      <c r="Q131" s="7">
        <v>286222.99</v>
      </c>
      <c r="R131" s="7">
        <f t="shared" si="14"/>
        <v>5411266.8656636197</v>
      </c>
      <c r="S131" s="7">
        <v>0</v>
      </c>
      <c r="T131" s="14">
        <f t="shared" si="15"/>
        <v>9143.2410524884817</v>
      </c>
      <c r="U131" s="1">
        <f t="shared" si="18"/>
        <v>-24.5</v>
      </c>
      <c r="V131" s="7">
        <f t="shared" si="18"/>
        <v>57773.039999999106</v>
      </c>
      <c r="W131" s="7">
        <f t="shared" si="18"/>
        <v>104355.95994501933</v>
      </c>
      <c r="X131" s="7">
        <f t="shared" si="18"/>
        <v>162128.99994501844</v>
      </c>
      <c r="Y131" s="7">
        <f t="shared" si="18"/>
        <v>-110750.43000000017</v>
      </c>
      <c r="Z131" s="7">
        <f t="shared" si="18"/>
        <v>8336.5899999999674</v>
      </c>
      <c r="AA131" s="7">
        <f t="shared" si="18"/>
        <v>264542.83994501829</v>
      </c>
      <c r="AB131" s="7">
        <f t="shared" si="18"/>
        <v>0</v>
      </c>
      <c r="AC131" s="14">
        <f t="shared" si="18"/>
        <v>427.1442541271972</v>
      </c>
    </row>
    <row r="132" spans="1:29" x14ac:dyDescent="0.25">
      <c r="A132" s="7" t="s">
        <v>170</v>
      </c>
      <c r="B132" s="7" t="s">
        <v>170</v>
      </c>
      <c r="C132" s="1">
        <v>632.70000000000005</v>
      </c>
      <c r="D132" s="7">
        <v>6301124.4800000004</v>
      </c>
      <c r="E132" s="37">
        <v>-545944.71597107546</v>
      </c>
      <c r="F132" s="7">
        <f t="shared" si="10"/>
        <v>5755179.7640289254</v>
      </c>
      <c r="G132" s="7">
        <v>3703171.98</v>
      </c>
      <c r="H132" s="7">
        <v>557108.44999999995</v>
      </c>
      <c r="I132" s="7">
        <f t="shared" si="11"/>
        <v>1494899.3340289255</v>
      </c>
      <c r="J132" s="7">
        <v>0</v>
      </c>
      <c r="K132" s="14">
        <f t="shared" si="12"/>
        <v>9096.2221653689339</v>
      </c>
      <c r="L132" s="1">
        <v>622.5</v>
      </c>
      <c r="M132" s="7">
        <v>6400307.6600000001</v>
      </c>
      <c r="N132" s="37">
        <v>-473941.50803267484</v>
      </c>
      <c r="O132" s="7">
        <f t="shared" si="13"/>
        <v>5926366.1519673252</v>
      </c>
      <c r="P132" s="7">
        <v>3676445.6</v>
      </c>
      <c r="Q132" s="7">
        <v>573821.69999999995</v>
      </c>
      <c r="R132" s="7">
        <f t="shared" si="14"/>
        <v>1676098.8519673252</v>
      </c>
      <c r="S132" s="7">
        <v>0</v>
      </c>
      <c r="T132" s="14">
        <f t="shared" si="15"/>
        <v>9520.2669107908841</v>
      </c>
      <c r="U132" s="1">
        <f t="shared" si="18"/>
        <v>-10.200000000000045</v>
      </c>
      <c r="V132" s="7">
        <f t="shared" si="18"/>
        <v>99183.179999999702</v>
      </c>
      <c r="W132" s="7">
        <f t="shared" si="18"/>
        <v>72003.207938400621</v>
      </c>
      <c r="X132" s="7">
        <f t="shared" si="18"/>
        <v>171186.3879383998</v>
      </c>
      <c r="Y132" s="7">
        <f t="shared" si="18"/>
        <v>-26726.379999999888</v>
      </c>
      <c r="Z132" s="7">
        <f t="shared" si="18"/>
        <v>16713.25</v>
      </c>
      <c r="AA132" s="7">
        <f t="shared" si="18"/>
        <v>181199.51793839969</v>
      </c>
      <c r="AB132" s="7">
        <f t="shared" si="18"/>
        <v>0</v>
      </c>
      <c r="AC132" s="14">
        <f t="shared" si="18"/>
        <v>424.04474542195021</v>
      </c>
    </row>
    <row r="133" spans="1:29" x14ac:dyDescent="0.25">
      <c r="A133" s="7" t="s">
        <v>172</v>
      </c>
      <c r="B133" s="7" t="s">
        <v>173</v>
      </c>
      <c r="C133" s="1">
        <v>583</v>
      </c>
      <c r="D133" s="7">
        <v>5480378.9299999997</v>
      </c>
      <c r="E133" s="37">
        <v>-474833.32980476465</v>
      </c>
      <c r="F133" s="7">
        <f t="shared" ref="F133:F181" si="19">D133+E133</f>
        <v>5005545.6001952346</v>
      </c>
      <c r="G133" s="7">
        <v>2085058.75</v>
      </c>
      <c r="H133" s="7">
        <v>225304.46</v>
      </c>
      <c r="I133" s="7">
        <f t="shared" ref="I133:I181" si="20">F133-G133-H133</f>
        <v>2695182.3901952347</v>
      </c>
      <c r="J133" s="7">
        <v>0</v>
      </c>
      <c r="K133" s="14">
        <f t="shared" ref="K133:K181" si="21">F133/C133</f>
        <v>8585.8415097688412</v>
      </c>
      <c r="L133" s="1">
        <v>579</v>
      </c>
      <c r="M133" s="7">
        <v>5612528.8700000001</v>
      </c>
      <c r="N133" s="37">
        <v>-415606.64546627819</v>
      </c>
      <c r="O133" s="7">
        <f t="shared" ref="O133:O181" si="22">M133+N133</f>
        <v>5196922.2245337218</v>
      </c>
      <c r="P133" s="7">
        <v>2119143.94</v>
      </c>
      <c r="Q133" s="7">
        <v>232063.59</v>
      </c>
      <c r="R133" s="7">
        <f t="shared" ref="R133:R181" si="23">O133-P133-Q133</f>
        <v>2845714.694533722</v>
      </c>
      <c r="S133" s="7">
        <v>0</v>
      </c>
      <c r="T133" s="14">
        <f t="shared" ref="T133:T181" si="24">O133/L133</f>
        <v>8975.686052735271</v>
      </c>
      <c r="U133" s="1">
        <f t="shared" si="18"/>
        <v>-4</v>
      </c>
      <c r="V133" s="7">
        <f t="shared" si="18"/>
        <v>132149.94000000041</v>
      </c>
      <c r="W133" s="7">
        <f t="shared" si="18"/>
        <v>59226.684338486462</v>
      </c>
      <c r="X133" s="7">
        <f t="shared" si="18"/>
        <v>191376.62433848716</v>
      </c>
      <c r="Y133" s="7">
        <f t="shared" si="18"/>
        <v>34085.189999999944</v>
      </c>
      <c r="Z133" s="7">
        <f t="shared" si="18"/>
        <v>6759.1300000000047</v>
      </c>
      <c r="AA133" s="7">
        <f t="shared" si="18"/>
        <v>150532.30433848733</v>
      </c>
      <c r="AB133" s="7">
        <f t="shared" si="18"/>
        <v>0</v>
      </c>
      <c r="AC133" s="14">
        <f t="shared" si="18"/>
        <v>389.8445429664298</v>
      </c>
    </row>
    <row r="134" spans="1:29" x14ac:dyDescent="0.25">
      <c r="A134" s="7" t="s">
        <v>172</v>
      </c>
      <c r="B134" s="7" t="s">
        <v>174</v>
      </c>
      <c r="C134" s="1">
        <v>301.39999999999998</v>
      </c>
      <c r="D134" s="7">
        <v>3335639.19</v>
      </c>
      <c r="E134" s="37">
        <v>-289007.87406227185</v>
      </c>
      <c r="F134" s="7">
        <f t="shared" si="19"/>
        <v>3046631.3159377282</v>
      </c>
      <c r="G134" s="7">
        <v>869337.25</v>
      </c>
      <c r="H134" s="7">
        <v>88385.04</v>
      </c>
      <c r="I134" s="7">
        <f t="shared" si="20"/>
        <v>2088909.0259377281</v>
      </c>
      <c r="J134" s="7">
        <v>0</v>
      </c>
      <c r="K134" s="14">
        <f t="shared" si="21"/>
        <v>10108.26581266665</v>
      </c>
      <c r="L134" s="1">
        <v>297.8</v>
      </c>
      <c r="M134" s="7">
        <v>3409212.3</v>
      </c>
      <c r="N134" s="37">
        <v>-252451.49209991944</v>
      </c>
      <c r="O134" s="7">
        <f t="shared" si="22"/>
        <v>3156760.8079000805</v>
      </c>
      <c r="P134" s="7">
        <v>888883.35</v>
      </c>
      <c r="Q134" s="7">
        <v>91036.59</v>
      </c>
      <c r="R134" s="7">
        <f t="shared" si="23"/>
        <v>2176840.8679000805</v>
      </c>
      <c r="S134" s="7">
        <v>0</v>
      </c>
      <c r="T134" s="14">
        <f t="shared" si="24"/>
        <v>10600.271349563734</v>
      </c>
      <c r="U134" s="1">
        <f t="shared" si="18"/>
        <v>-3.5999999999999659</v>
      </c>
      <c r="V134" s="7">
        <f t="shared" si="18"/>
        <v>73573.10999999987</v>
      </c>
      <c r="W134" s="7">
        <f t="shared" si="18"/>
        <v>36556.381962352403</v>
      </c>
      <c r="X134" s="7">
        <f t="shared" si="18"/>
        <v>110129.4919623523</v>
      </c>
      <c r="Y134" s="7">
        <f t="shared" si="18"/>
        <v>19546.099999999977</v>
      </c>
      <c r="Z134" s="7">
        <f t="shared" si="18"/>
        <v>2651.5500000000029</v>
      </c>
      <c r="AA134" s="7">
        <f t="shared" si="18"/>
        <v>87931.841962352395</v>
      </c>
      <c r="AB134" s="7">
        <f t="shared" si="18"/>
        <v>0</v>
      </c>
      <c r="AC134" s="14">
        <f t="shared" si="18"/>
        <v>492.00553689708431</v>
      </c>
    </row>
    <row r="135" spans="1:29" x14ac:dyDescent="0.25">
      <c r="A135" s="7" t="s">
        <v>175</v>
      </c>
      <c r="B135" s="7" t="s">
        <v>176</v>
      </c>
      <c r="C135" s="1">
        <v>1655.3</v>
      </c>
      <c r="D135" s="7">
        <v>19078571.219999999</v>
      </c>
      <c r="E135" s="37">
        <v>-1653013.708727245</v>
      </c>
      <c r="F135" s="7">
        <f t="shared" si="19"/>
        <v>17425557.511272755</v>
      </c>
      <c r="G135" s="7">
        <v>12942384.859999999</v>
      </c>
      <c r="H135" s="7">
        <v>465591.37</v>
      </c>
      <c r="I135" s="7">
        <f t="shared" si="20"/>
        <v>4017581.281272755</v>
      </c>
      <c r="J135" s="7">
        <v>0</v>
      </c>
      <c r="K135" s="14">
        <f t="shared" si="21"/>
        <v>10527.12953015934</v>
      </c>
      <c r="L135" s="1">
        <v>1648.3</v>
      </c>
      <c r="M135" s="7">
        <v>19572747.960000001</v>
      </c>
      <c r="N135" s="37">
        <v>-1449358.0898431155</v>
      </c>
      <c r="O135" s="7">
        <f t="shared" si="22"/>
        <v>18123389.870156884</v>
      </c>
      <c r="P135" s="7">
        <v>12731243.369999999</v>
      </c>
      <c r="Q135" s="7">
        <v>479559.11</v>
      </c>
      <c r="R135" s="7">
        <f t="shared" si="23"/>
        <v>4912587.3901568847</v>
      </c>
      <c r="S135" s="7">
        <v>0</v>
      </c>
      <c r="T135" s="14">
        <f t="shared" si="24"/>
        <v>10995.201037527686</v>
      </c>
      <c r="U135" s="1">
        <f t="shared" si="18"/>
        <v>-7</v>
      </c>
      <c r="V135" s="7">
        <f t="shared" si="18"/>
        <v>494176.74000000209</v>
      </c>
      <c r="W135" s="7">
        <f t="shared" si="18"/>
        <v>203655.61888412945</v>
      </c>
      <c r="X135" s="7">
        <f t="shared" si="18"/>
        <v>697832.35888412967</v>
      </c>
      <c r="Y135" s="7">
        <f t="shared" si="18"/>
        <v>-211141.49000000022</v>
      </c>
      <c r="Z135" s="7">
        <f t="shared" si="18"/>
        <v>13967.739999999991</v>
      </c>
      <c r="AA135" s="7">
        <f t="shared" si="18"/>
        <v>895006.10888412967</v>
      </c>
      <c r="AB135" s="7">
        <f t="shared" si="18"/>
        <v>0</v>
      </c>
      <c r="AC135" s="14">
        <f t="shared" si="18"/>
        <v>468.07150736834592</v>
      </c>
    </row>
    <row r="136" spans="1:29" x14ac:dyDescent="0.25">
      <c r="A136" s="7" t="s">
        <v>177</v>
      </c>
      <c r="B136" s="7" t="s">
        <v>178</v>
      </c>
      <c r="C136" s="1">
        <v>200.6</v>
      </c>
      <c r="D136" s="7">
        <v>2776190.05</v>
      </c>
      <c r="E136" s="37">
        <v>-240535.84294988815</v>
      </c>
      <c r="F136" s="7">
        <f t="shared" si="19"/>
        <v>2535654.2070501116</v>
      </c>
      <c r="G136" s="7">
        <v>429561.67</v>
      </c>
      <c r="H136" s="7">
        <v>57918.96</v>
      </c>
      <c r="I136" s="7">
        <f t="shared" si="20"/>
        <v>2048173.5770501117</v>
      </c>
      <c r="J136" s="7">
        <v>0</v>
      </c>
      <c r="K136" s="14">
        <f t="shared" si="21"/>
        <v>12640.349985294675</v>
      </c>
      <c r="L136" s="1">
        <v>199.6</v>
      </c>
      <c r="M136" s="7">
        <v>2850170.8</v>
      </c>
      <c r="N136" s="37">
        <v>-211054.58032039279</v>
      </c>
      <c r="O136" s="7">
        <f t="shared" si="22"/>
        <v>2639116.2196796071</v>
      </c>
      <c r="P136" s="7">
        <v>460409.19</v>
      </c>
      <c r="Q136" s="7">
        <v>59656.53</v>
      </c>
      <c r="R136" s="7">
        <f t="shared" si="23"/>
        <v>2119050.4996796073</v>
      </c>
      <c r="S136" s="7">
        <v>0</v>
      </c>
      <c r="T136" s="14">
        <f t="shared" si="24"/>
        <v>13222.025148695426</v>
      </c>
      <c r="U136" s="1">
        <f t="shared" si="18"/>
        <v>-1</v>
      </c>
      <c r="V136" s="7">
        <f t="shared" si="18"/>
        <v>73980.75</v>
      </c>
      <c r="W136" s="7">
        <f t="shared" si="18"/>
        <v>29481.262629495352</v>
      </c>
      <c r="X136" s="7">
        <f t="shared" si="18"/>
        <v>103462.01262949547</v>
      </c>
      <c r="Y136" s="7">
        <f t="shared" si="18"/>
        <v>30847.520000000019</v>
      </c>
      <c r="Z136" s="7">
        <f t="shared" si="18"/>
        <v>1737.5699999999997</v>
      </c>
      <c r="AA136" s="7">
        <f t="shared" si="18"/>
        <v>70876.922629495617</v>
      </c>
      <c r="AB136" s="7">
        <f t="shared" si="18"/>
        <v>0</v>
      </c>
      <c r="AC136" s="14">
        <f t="shared" si="18"/>
        <v>581.67516340075053</v>
      </c>
    </row>
    <row r="137" spans="1:29" x14ac:dyDescent="0.25">
      <c r="A137" s="7" t="s">
        <v>177</v>
      </c>
      <c r="B137" s="7" t="s">
        <v>179</v>
      </c>
      <c r="C137" s="1">
        <v>1487.6</v>
      </c>
      <c r="D137" s="7">
        <v>13290405.299999999</v>
      </c>
      <c r="E137" s="37">
        <v>-1151512.967198035</v>
      </c>
      <c r="F137" s="7">
        <f t="shared" si="19"/>
        <v>12138892.332801964</v>
      </c>
      <c r="G137" s="7">
        <v>1635550.35</v>
      </c>
      <c r="H137" s="7">
        <v>235709.8</v>
      </c>
      <c r="I137" s="7">
        <f t="shared" si="20"/>
        <v>10267632.182801964</v>
      </c>
      <c r="J137" s="7">
        <v>0</v>
      </c>
      <c r="K137" s="14">
        <f t="shared" si="21"/>
        <v>8160.0513127197937</v>
      </c>
      <c r="L137" s="1">
        <v>1477.9</v>
      </c>
      <c r="M137" s="7">
        <v>13600810.630000001</v>
      </c>
      <c r="N137" s="37">
        <v>-1007137.3194658326</v>
      </c>
      <c r="O137" s="7">
        <f t="shared" si="22"/>
        <v>12593673.310534168</v>
      </c>
      <c r="P137" s="7">
        <v>1634789.43</v>
      </c>
      <c r="Q137" s="7">
        <v>242781.09</v>
      </c>
      <c r="R137" s="7">
        <f t="shared" si="23"/>
        <v>10716102.790534168</v>
      </c>
      <c r="S137" s="7">
        <v>0</v>
      </c>
      <c r="T137" s="14">
        <f t="shared" si="24"/>
        <v>8521.3297994006134</v>
      </c>
      <c r="U137" s="1">
        <f t="shared" si="18"/>
        <v>-9.6999999999998181</v>
      </c>
      <c r="V137" s="7">
        <f t="shared" si="18"/>
        <v>310405.33000000194</v>
      </c>
      <c r="W137" s="7">
        <f t="shared" si="18"/>
        <v>144375.64773220243</v>
      </c>
      <c r="X137" s="7">
        <f t="shared" si="18"/>
        <v>454780.9777322039</v>
      </c>
      <c r="Y137" s="7">
        <f t="shared" si="18"/>
        <v>-760.92000000015832</v>
      </c>
      <c r="Z137" s="7">
        <f t="shared" si="18"/>
        <v>7071.2900000000081</v>
      </c>
      <c r="AA137" s="7">
        <f t="shared" si="18"/>
        <v>448470.60773220472</v>
      </c>
      <c r="AB137" s="7">
        <f t="shared" si="18"/>
        <v>0</v>
      </c>
      <c r="AC137" s="14">
        <f t="shared" si="18"/>
        <v>361.2784866808197</v>
      </c>
    </row>
    <row r="138" spans="1:29" x14ac:dyDescent="0.25">
      <c r="A138" s="7" t="s">
        <v>177</v>
      </c>
      <c r="B138" s="7" t="s">
        <v>180</v>
      </c>
      <c r="C138" s="1">
        <v>286.8</v>
      </c>
      <c r="D138" s="7">
        <v>3267110.61</v>
      </c>
      <c r="E138" s="37">
        <v>-283070.39159184124</v>
      </c>
      <c r="F138" s="7">
        <f t="shared" si="19"/>
        <v>2984040.2184081585</v>
      </c>
      <c r="G138" s="7">
        <v>641108.53</v>
      </c>
      <c r="H138" s="7">
        <v>87564.85</v>
      </c>
      <c r="I138" s="7">
        <f t="shared" si="20"/>
        <v>2255366.8384081586</v>
      </c>
      <c r="J138" s="7">
        <v>0</v>
      </c>
      <c r="K138" s="14">
        <f t="shared" si="21"/>
        <v>10404.603271994973</v>
      </c>
      <c r="L138" s="1">
        <v>289.5</v>
      </c>
      <c r="M138" s="7">
        <v>3387301.54</v>
      </c>
      <c r="N138" s="37">
        <v>-250829.00468397202</v>
      </c>
      <c r="O138" s="7">
        <f t="shared" si="22"/>
        <v>3136472.5353160282</v>
      </c>
      <c r="P138" s="7">
        <v>667979.9</v>
      </c>
      <c r="Q138" s="7">
        <v>90191.8</v>
      </c>
      <c r="R138" s="7">
        <f t="shared" si="23"/>
        <v>2378300.8353160284</v>
      </c>
      <c r="S138" s="7">
        <v>0</v>
      </c>
      <c r="T138" s="14">
        <f t="shared" si="24"/>
        <v>10834.102021817023</v>
      </c>
      <c r="U138" s="1">
        <f t="shared" si="18"/>
        <v>2.6999999999999886</v>
      </c>
      <c r="V138" s="7">
        <f t="shared" si="18"/>
        <v>120190.93000000017</v>
      </c>
      <c r="W138" s="7">
        <f t="shared" si="18"/>
        <v>32241.386907869222</v>
      </c>
      <c r="X138" s="7">
        <f t="shared" si="18"/>
        <v>152432.31690786965</v>
      </c>
      <c r="Y138" s="7">
        <f t="shared" si="18"/>
        <v>26871.369999999995</v>
      </c>
      <c r="Z138" s="7">
        <f t="shared" si="18"/>
        <v>2626.9499999999971</v>
      </c>
      <c r="AA138" s="7">
        <f t="shared" si="18"/>
        <v>122933.99690786982</v>
      </c>
      <c r="AB138" s="7">
        <f t="shared" si="18"/>
        <v>0</v>
      </c>
      <c r="AC138" s="14">
        <f t="shared" si="18"/>
        <v>429.49874982205074</v>
      </c>
    </row>
    <row r="139" spans="1:29" x14ac:dyDescent="0.25">
      <c r="A139" s="7" t="s">
        <v>177</v>
      </c>
      <c r="B139" s="7" t="s">
        <v>181</v>
      </c>
      <c r="C139" s="1">
        <v>234.3</v>
      </c>
      <c r="D139" s="7">
        <v>2973493.5999999996</v>
      </c>
      <c r="E139" s="37">
        <v>-257630.70132107759</v>
      </c>
      <c r="F139" s="7">
        <f t="shared" si="19"/>
        <v>2715862.8986789221</v>
      </c>
      <c r="G139" s="7">
        <v>343332.11</v>
      </c>
      <c r="H139" s="7">
        <v>42471.1</v>
      </c>
      <c r="I139" s="7">
        <f t="shared" si="20"/>
        <v>2330059.6886789221</v>
      </c>
      <c r="J139" s="7">
        <v>0</v>
      </c>
      <c r="K139" s="14">
        <f t="shared" si="21"/>
        <v>11591.390946132829</v>
      </c>
      <c r="L139" s="1">
        <v>231.3</v>
      </c>
      <c r="M139" s="7">
        <v>3043347.04</v>
      </c>
      <c r="N139" s="37">
        <v>-225359.24243435156</v>
      </c>
      <c r="O139" s="7">
        <f t="shared" si="22"/>
        <v>2817987.7975656483</v>
      </c>
      <c r="P139" s="7">
        <v>356491.88</v>
      </c>
      <c r="Q139" s="7">
        <v>43745.23</v>
      </c>
      <c r="R139" s="7">
        <f t="shared" si="23"/>
        <v>2417750.6875656485</v>
      </c>
      <c r="S139" s="7">
        <v>0</v>
      </c>
      <c r="T139" s="14">
        <f t="shared" si="24"/>
        <v>12183.25896050864</v>
      </c>
      <c r="U139" s="1">
        <f t="shared" si="18"/>
        <v>-3</v>
      </c>
      <c r="V139" s="7">
        <f t="shared" si="18"/>
        <v>69853.44000000041</v>
      </c>
      <c r="W139" s="7">
        <f t="shared" si="18"/>
        <v>32271.458886726032</v>
      </c>
      <c r="X139" s="7">
        <f t="shared" si="18"/>
        <v>102124.89888672624</v>
      </c>
      <c r="Y139" s="7">
        <f t="shared" si="18"/>
        <v>13159.770000000019</v>
      </c>
      <c r="Z139" s="7">
        <f t="shared" si="18"/>
        <v>1274.1300000000047</v>
      </c>
      <c r="AA139" s="7">
        <f t="shared" si="18"/>
        <v>87690.998886726331</v>
      </c>
      <c r="AB139" s="7">
        <f t="shared" si="18"/>
        <v>0</v>
      </c>
      <c r="AC139" s="14">
        <f t="shared" si="18"/>
        <v>591.86801437581016</v>
      </c>
    </row>
    <row r="140" spans="1:29" x14ac:dyDescent="0.25">
      <c r="A140" s="7" t="s">
        <v>182</v>
      </c>
      <c r="B140" s="7" t="s">
        <v>183</v>
      </c>
      <c r="C140" s="1">
        <v>16545.8</v>
      </c>
      <c r="D140" s="7">
        <v>151431301.85999998</v>
      </c>
      <c r="E140" s="37">
        <v>-13120375.473535778</v>
      </c>
      <c r="F140" s="7">
        <f t="shared" si="19"/>
        <v>138310926.38646421</v>
      </c>
      <c r="G140" s="7">
        <v>27852933.57</v>
      </c>
      <c r="H140" s="7">
        <v>2492792.27</v>
      </c>
      <c r="I140" s="7">
        <f t="shared" si="20"/>
        <v>107965200.54646422</v>
      </c>
      <c r="J140" s="7">
        <v>0</v>
      </c>
      <c r="K140" s="14">
        <f t="shared" si="21"/>
        <v>8359.2770604300913</v>
      </c>
      <c r="L140" s="1">
        <v>16265.4</v>
      </c>
      <c r="M140" s="7">
        <v>153307166.54999998</v>
      </c>
      <c r="N140" s="37">
        <v>-11352365.162227754</v>
      </c>
      <c r="O140" s="7">
        <f t="shared" si="22"/>
        <v>141954801.38777223</v>
      </c>
      <c r="P140" s="7">
        <v>27448767.920000002</v>
      </c>
      <c r="Q140" s="7">
        <v>2567576.04</v>
      </c>
      <c r="R140" s="7">
        <f t="shared" si="23"/>
        <v>111938457.42777222</v>
      </c>
      <c r="S140" s="7">
        <v>0</v>
      </c>
      <c r="T140" s="14">
        <f t="shared" si="24"/>
        <v>8727.4091868489086</v>
      </c>
      <c r="U140" s="1">
        <f t="shared" si="18"/>
        <v>-280.39999999999964</v>
      </c>
      <c r="V140" s="7">
        <f t="shared" si="18"/>
        <v>1875864.6899999976</v>
      </c>
      <c r="W140" s="7">
        <f t="shared" si="18"/>
        <v>1768010.3113080245</v>
      </c>
      <c r="X140" s="7">
        <f t="shared" si="18"/>
        <v>3643875.0013080239</v>
      </c>
      <c r="Y140" s="7">
        <f t="shared" si="18"/>
        <v>-404165.64999999851</v>
      </c>
      <c r="Z140" s="7">
        <f t="shared" si="18"/>
        <v>74783.770000000019</v>
      </c>
      <c r="AA140" s="7">
        <f t="shared" si="18"/>
        <v>3973256.8813080043</v>
      </c>
      <c r="AB140" s="7">
        <f t="shared" si="18"/>
        <v>0</v>
      </c>
      <c r="AC140" s="14">
        <f t="shared" si="18"/>
        <v>368.13212641881728</v>
      </c>
    </row>
    <row r="141" spans="1:29" x14ac:dyDescent="0.25">
      <c r="A141" s="7" t="s">
        <v>182</v>
      </c>
      <c r="B141" s="7" t="s">
        <v>184</v>
      </c>
      <c r="C141" s="1">
        <v>9592.6</v>
      </c>
      <c r="D141" s="7">
        <v>81181303.359999999</v>
      </c>
      <c r="E141" s="37">
        <v>-7033745.1268756576</v>
      </c>
      <c r="F141" s="7">
        <f t="shared" si="19"/>
        <v>74147558.233124346</v>
      </c>
      <c r="G141" s="7">
        <v>19205710.870000001</v>
      </c>
      <c r="H141" s="7">
        <v>650098.04</v>
      </c>
      <c r="I141" s="7">
        <f t="shared" si="20"/>
        <v>54291749.323124342</v>
      </c>
      <c r="J141" s="7">
        <v>0</v>
      </c>
      <c r="K141" s="14">
        <f t="shared" si="21"/>
        <v>7729.6622639455773</v>
      </c>
      <c r="L141" s="1">
        <v>9694.9</v>
      </c>
      <c r="M141" s="7">
        <v>84492900.969999999</v>
      </c>
      <c r="N141" s="37">
        <v>-6256682.4957563458</v>
      </c>
      <c r="O141" s="7">
        <f t="shared" si="22"/>
        <v>78236218.474243656</v>
      </c>
      <c r="P141" s="7">
        <v>18919668.670000002</v>
      </c>
      <c r="Q141" s="7">
        <v>669600.98</v>
      </c>
      <c r="R141" s="7">
        <f t="shared" si="23"/>
        <v>58646948.824243657</v>
      </c>
      <c r="S141" s="7">
        <v>0</v>
      </c>
      <c r="T141" s="14">
        <f t="shared" si="24"/>
        <v>8069.8324350167259</v>
      </c>
      <c r="U141" s="1">
        <f t="shared" si="18"/>
        <v>102.29999999999927</v>
      </c>
      <c r="V141" s="7">
        <f t="shared" si="18"/>
        <v>3311597.6099999994</v>
      </c>
      <c r="W141" s="7">
        <f t="shared" si="18"/>
        <v>777062.63111931179</v>
      </c>
      <c r="X141" s="7">
        <f t="shared" si="18"/>
        <v>4088660.2411193103</v>
      </c>
      <c r="Y141" s="7">
        <f t="shared" si="18"/>
        <v>-286042.19999999925</v>
      </c>
      <c r="Z141" s="7">
        <f t="shared" si="18"/>
        <v>19502.939999999944</v>
      </c>
      <c r="AA141" s="7">
        <f t="shared" si="18"/>
        <v>4355199.5011193156</v>
      </c>
      <c r="AB141" s="7">
        <f t="shared" si="18"/>
        <v>0</v>
      </c>
      <c r="AC141" s="14">
        <f t="shared" si="18"/>
        <v>340.17017107114862</v>
      </c>
    </row>
    <row r="142" spans="1:29" x14ac:dyDescent="0.25">
      <c r="A142" s="7" t="s">
        <v>185</v>
      </c>
      <c r="B142" s="7" t="s">
        <v>186</v>
      </c>
      <c r="C142" s="1">
        <v>696</v>
      </c>
      <c r="D142" s="7">
        <v>6424354.2999999998</v>
      </c>
      <c r="E142" s="37">
        <v>-556621.6466193439</v>
      </c>
      <c r="F142" s="7">
        <f t="shared" si="19"/>
        <v>5867732.6533806557</v>
      </c>
      <c r="G142" s="7">
        <v>3258914.56</v>
      </c>
      <c r="H142" s="7">
        <v>120677.75999999999</v>
      </c>
      <c r="I142" s="7">
        <f t="shared" si="20"/>
        <v>2488140.3333806559</v>
      </c>
      <c r="J142" s="7">
        <v>0</v>
      </c>
      <c r="K142" s="14">
        <f t="shared" si="21"/>
        <v>8430.6503640526662</v>
      </c>
      <c r="L142" s="1">
        <v>696.2</v>
      </c>
      <c r="M142" s="7">
        <v>6618358.5300000003</v>
      </c>
      <c r="N142" s="37">
        <v>-490088.13154602592</v>
      </c>
      <c r="O142" s="7">
        <f t="shared" si="22"/>
        <v>6128270.3984539742</v>
      </c>
      <c r="P142" s="7">
        <v>3175862.7</v>
      </c>
      <c r="Q142" s="7">
        <v>124298.09</v>
      </c>
      <c r="R142" s="7">
        <f t="shared" si="23"/>
        <v>2828109.6084539741</v>
      </c>
      <c r="S142" s="7">
        <v>0</v>
      </c>
      <c r="T142" s="14">
        <f t="shared" si="24"/>
        <v>8802.4567630766651</v>
      </c>
      <c r="U142" s="1">
        <f t="shared" si="18"/>
        <v>0.20000000000004547</v>
      </c>
      <c r="V142" s="7">
        <f t="shared" si="18"/>
        <v>194004.23000000045</v>
      </c>
      <c r="W142" s="7">
        <f t="shared" si="18"/>
        <v>66533.515073317976</v>
      </c>
      <c r="X142" s="7">
        <f t="shared" si="18"/>
        <v>260537.74507331848</v>
      </c>
      <c r="Y142" s="7">
        <f t="shared" si="18"/>
        <v>-83051.85999999987</v>
      </c>
      <c r="Z142" s="7">
        <f t="shared" si="18"/>
        <v>3620.3300000000017</v>
      </c>
      <c r="AA142" s="7">
        <f t="shared" si="18"/>
        <v>339969.27507331828</v>
      </c>
      <c r="AB142" s="7">
        <f t="shared" si="18"/>
        <v>0</v>
      </c>
      <c r="AC142" s="14">
        <f t="shared" si="18"/>
        <v>371.80639902399889</v>
      </c>
    </row>
    <row r="143" spans="1:29" x14ac:dyDescent="0.25">
      <c r="A143" s="7" t="s">
        <v>185</v>
      </c>
      <c r="B143" s="7" t="s">
        <v>187</v>
      </c>
      <c r="C143" s="1">
        <v>492.6</v>
      </c>
      <c r="D143" s="7">
        <v>4624749.54</v>
      </c>
      <c r="E143" s="37">
        <v>-400699.52308776829</v>
      </c>
      <c r="F143" s="7">
        <f t="shared" si="19"/>
        <v>4224050.0169122322</v>
      </c>
      <c r="G143" s="7">
        <v>462826.92</v>
      </c>
      <c r="H143" s="7">
        <v>43444.59</v>
      </c>
      <c r="I143" s="7">
        <f t="shared" si="20"/>
        <v>3717778.5069122324</v>
      </c>
      <c r="J143" s="7">
        <v>0</v>
      </c>
      <c r="K143" s="14">
        <f t="shared" si="21"/>
        <v>8575.0101845558911</v>
      </c>
      <c r="L143" s="1">
        <v>496.8</v>
      </c>
      <c r="M143" s="7">
        <v>4800337.5</v>
      </c>
      <c r="N143" s="37">
        <v>-355464.03621100308</v>
      </c>
      <c r="O143" s="7">
        <f t="shared" si="22"/>
        <v>4444873.4637889974</v>
      </c>
      <c r="P143" s="7">
        <v>441425.06</v>
      </c>
      <c r="Q143" s="7">
        <v>44747.93</v>
      </c>
      <c r="R143" s="7">
        <f t="shared" si="23"/>
        <v>3958700.4737889972</v>
      </c>
      <c r="S143" s="7">
        <v>0</v>
      </c>
      <c r="T143" s="14">
        <f t="shared" si="24"/>
        <v>8947.0077773530538</v>
      </c>
      <c r="U143" s="1">
        <f t="shared" si="18"/>
        <v>4.1999999999999886</v>
      </c>
      <c r="V143" s="7">
        <f t="shared" si="18"/>
        <v>175587.95999999996</v>
      </c>
      <c r="W143" s="7">
        <f t="shared" si="18"/>
        <v>45235.486876765208</v>
      </c>
      <c r="X143" s="7">
        <f t="shared" si="18"/>
        <v>220823.44687676523</v>
      </c>
      <c r="Y143" s="7">
        <f t="shared" si="18"/>
        <v>-21401.859999999986</v>
      </c>
      <c r="Z143" s="7">
        <f t="shared" si="18"/>
        <v>1303.3400000000038</v>
      </c>
      <c r="AA143" s="7">
        <f t="shared" si="18"/>
        <v>240921.96687676478</v>
      </c>
      <c r="AB143" s="7">
        <f t="shared" si="18"/>
        <v>0</v>
      </c>
      <c r="AC143" s="14">
        <f t="shared" si="18"/>
        <v>371.99759279716272</v>
      </c>
    </row>
    <row r="144" spans="1:29" x14ac:dyDescent="0.25">
      <c r="A144" s="7" t="s">
        <v>188</v>
      </c>
      <c r="B144" s="7" t="s">
        <v>189</v>
      </c>
      <c r="C144" s="1">
        <v>433.90000000000003</v>
      </c>
      <c r="D144" s="7">
        <v>4391191.4700000007</v>
      </c>
      <c r="E144" s="37">
        <v>-380463.48512444552</v>
      </c>
      <c r="F144" s="7">
        <f t="shared" si="19"/>
        <v>4010727.9848755552</v>
      </c>
      <c r="G144" s="7">
        <v>1423576.28</v>
      </c>
      <c r="H144" s="7">
        <v>190874.32</v>
      </c>
      <c r="I144" s="7">
        <f t="shared" si="20"/>
        <v>2396277.3848755551</v>
      </c>
      <c r="J144" s="7">
        <v>0</v>
      </c>
      <c r="K144" s="14">
        <f t="shared" si="21"/>
        <v>9243.4385454610619</v>
      </c>
      <c r="L144" s="1">
        <v>432.3</v>
      </c>
      <c r="M144" s="7">
        <v>4517828.5599999996</v>
      </c>
      <c r="N144" s="37">
        <v>-334544.30544663657</v>
      </c>
      <c r="O144" s="7">
        <f t="shared" si="22"/>
        <v>4183284.2545533632</v>
      </c>
      <c r="P144" s="7">
        <v>1374331.11</v>
      </c>
      <c r="Q144" s="7">
        <v>196600.55</v>
      </c>
      <c r="R144" s="7">
        <f t="shared" si="23"/>
        <v>2612352.5945533635</v>
      </c>
      <c r="S144" s="7">
        <v>0</v>
      </c>
      <c r="T144" s="14">
        <f t="shared" si="24"/>
        <v>9676.808361215275</v>
      </c>
      <c r="U144" s="1">
        <f t="shared" si="18"/>
        <v>-1.6000000000000227</v>
      </c>
      <c r="V144" s="7">
        <f t="shared" si="18"/>
        <v>126637.08999999892</v>
      </c>
      <c r="W144" s="7">
        <f t="shared" si="18"/>
        <v>45919.179677808948</v>
      </c>
      <c r="X144" s="7">
        <f t="shared" si="18"/>
        <v>172556.26967780804</v>
      </c>
      <c r="Y144" s="7">
        <f t="shared" si="18"/>
        <v>-49245.169999999925</v>
      </c>
      <c r="Z144" s="7">
        <f t="shared" si="18"/>
        <v>5726.2299999999814</v>
      </c>
      <c r="AA144" s="7">
        <f t="shared" si="18"/>
        <v>216075.20967780845</v>
      </c>
      <c r="AB144" s="7">
        <f t="shared" si="18"/>
        <v>0</v>
      </c>
      <c r="AC144" s="14">
        <f t="shared" si="18"/>
        <v>433.36981575421305</v>
      </c>
    </row>
    <row r="145" spans="1:29" x14ac:dyDescent="0.25">
      <c r="A145" s="7" t="s">
        <v>188</v>
      </c>
      <c r="B145" s="7" t="s">
        <v>190</v>
      </c>
      <c r="C145" s="1">
        <v>1116.1000000000001</v>
      </c>
      <c r="D145" s="7">
        <v>10046457.059999999</v>
      </c>
      <c r="E145" s="37">
        <v>-870449.4195514298</v>
      </c>
      <c r="F145" s="7">
        <f t="shared" si="19"/>
        <v>9176007.6404485684</v>
      </c>
      <c r="G145" s="7">
        <v>1588471.94</v>
      </c>
      <c r="H145" s="7">
        <v>190573.9</v>
      </c>
      <c r="I145" s="7">
        <f t="shared" si="20"/>
        <v>7396961.8004485685</v>
      </c>
      <c r="J145" s="7">
        <v>0</v>
      </c>
      <c r="K145" s="14">
        <f t="shared" si="21"/>
        <v>8221.4923756371008</v>
      </c>
      <c r="L145" s="1">
        <v>1115.2</v>
      </c>
      <c r="M145" s="7">
        <v>10342756.35</v>
      </c>
      <c r="N145" s="37">
        <v>-765879.04865397105</v>
      </c>
      <c r="O145" s="7">
        <f t="shared" si="22"/>
        <v>9576877.3013460282</v>
      </c>
      <c r="P145" s="7">
        <v>1596099.7</v>
      </c>
      <c r="Q145" s="7">
        <v>196291.12</v>
      </c>
      <c r="R145" s="7">
        <f t="shared" si="23"/>
        <v>7784486.4813460279</v>
      </c>
      <c r="S145" s="7">
        <v>0</v>
      </c>
      <c r="T145" s="14">
        <f t="shared" si="24"/>
        <v>8587.5872501309441</v>
      </c>
      <c r="U145" s="1">
        <f t="shared" si="18"/>
        <v>-0.90000000000009095</v>
      </c>
      <c r="V145" s="7">
        <f t="shared" si="18"/>
        <v>296299.29000000097</v>
      </c>
      <c r="W145" s="7">
        <f t="shared" si="18"/>
        <v>104570.37089745875</v>
      </c>
      <c r="X145" s="7">
        <f t="shared" si="18"/>
        <v>400869.66089745983</v>
      </c>
      <c r="Y145" s="7">
        <f t="shared" si="18"/>
        <v>7627.7600000000093</v>
      </c>
      <c r="Z145" s="7">
        <f t="shared" si="18"/>
        <v>5717.2200000000012</v>
      </c>
      <c r="AA145" s="7">
        <f t="shared" si="18"/>
        <v>387524.68089745939</v>
      </c>
      <c r="AB145" s="7">
        <f t="shared" si="18"/>
        <v>0</v>
      </c>
      <c r="AC145" s="14">
        <f t="shared" si="18"/>
        <v>366.09487449384324</v>
      </c>
    </row>
    <row r="146" spans="1:29" x14ac:dyDescent="0.25">
      <c r="A146" s="7" t="s">
        <v>188</v>
      </c>
      <c r="B146" s="7" t="s">
        <v>191</v>
      </c>
      <c r="C146" s="1">
        <v>394</v>
      </c>
      <c r="D146" s="7">
        <v>4066162.17</v>
      </c>
      <c r="E146" s="37">
        <v>-352302.15781945351</v>
      </c>
      <c r="F146" s="7">
        <f t="shared" si="19"/>
        <v>3713860.0121805463</v>
      </c>
      <c r="G146" s="7">
        <v>1189273.56</v>
      </c>
      <c r="H146" s="7">
        <v>121456.16</v>
      </c>
      <c r="I146" s="7">
        <f t="shared" si="20"/>
        <v>2403130.2921805461</v>
      </c>
      <c r="J146" s="7">
        <v>0</v>
      </c>
      <c r="K146" s="14">
        <f t="shared" si="21"/>
        <v>9426.0406400521479</v>
      </c>
      <c r="L146" s="1">
        <v>385.5</v>
      </c>
      <c r="M146" s="7">
        <v>4144177.0300000003</v>
      </c>
      <c r="N146" s="37">
        <v>-306875.48403768009</v>
      </c>
      <c r="O146" s="7">
        <f t="shared" si="22"/>
        <v>3837301.5459623202</v>
      </c>
      <c r="P146" s="7">
        <v>1276610.19</v>
      </c>
      <c r="Q146" s="7">
        <v>125099.84</v>
      </c>
      <c r="R146" s="7">
        <f t="shared" si="23"/>
        <v>2435591.5159623204</v>
      </c>
      <c r="S146" s="7">
        <v>0</v>
      </c>
      <c r="T146" s="14">
        <f t="shared" si="24"/>
        <v>9954.089613391232</v>
      </c>
      <c r="U146" s="1">
        <f t="shared" si="18"/>
        <v>-8.5</v>
      </c>
      <c r="V146" s="7">
        <f t="shared" si="18"/>
        <v>78014.860000000335</v>
      </c>
      <c r="W146" s="7">
        <f t="shared" si="18"/>
        <v>45426.673781773425</v>
      </c>
      <c r="X146" s="7">
        <f t="shared" si="18"/>
        <v>123441.53378177388</v>
      </c>
      <c r="Y146" s="7">
        <f t="shared" si="18"/>
        <v>87336.629999999888</v>
      </c>
      <c r="Z146" s="7">
        <f t="shared" si="18"/>
        <v>3643.679999999993</v>
      </c>
      <c r="AA146" s="7">
        <f t="shared" si="18"/>
        <v>32461.223781774286</v>
      </c>
      <c r="AB146" s="7">
        <f t="shared" si="18"/>
        <v>0</v>
      </c>
      <c r="AC146" s="14">
        <f t="shared" si="18"/>
        <v>528.04897333908411</v>
      </c>
    </row>
    <row r="147" spans="1:29" x14ac:dyDescent="0.25">
      <c r="A147" s="7" t="s">
        <v>192</v>
      </c>
      <c r="B147" s="7" t="s">
        <v>193</v>
      </c>
      <c r="C147" s="1">
        <v>417.7</v>
      </c>
      <c r="D147" s="7">
        <v>4584990.8099999996</v>
      </c>
      <c r="E147" s="37">
        <v>-397254.73023752117</v>
      </c>
      <c r="F147" s="7">
        <f t="shared" si="19"/>
        <v>4187736.0797624784</v>
      </c>
      <c r="G147" s="7">
        <v>2445487.33</v>
      </c>
      <c r="H147" s="7">
        <v>174471.37</v>
      </c>
      <c r="I147" s="7">
        <f t="shared" si="20"/>
        <v>1567777.3797624782</v>
      </c>
      <c r="J147" s="7">
        <v>0</v>
      </c>
      <c r="K147" s="14">
        <f t="shared" si="21"/>
        <v>10025.702848366001</v>
      </c>
      <c r="L147" s="1">
        <v>408.1</v>
      </c>
      <c r="M147" s="7">
        <v>4666744.97</v>
      </c>
      <c r="N147" s="37">
        <v>-345571.53596046037</v>
      </c>
      <c r="O147" s="7">
        <f t="shared" si="22"/>
        <v>4321173.4340395397</v>
      </c>
      <c r="P147" s="7">
        <v>2493200.0499999998</v>
      </c>
      <c r="Q147" s="7">
        <v>179705.51</v>
      </c>
      <c r="R147" s="7">
        <f t="shared" si="23"/>
        <v>1648267.8740395398</v>
      </c>
      <c r="S147" s="7">
        <v>0</v>
      </c>
      <c r="T147" s="14">
        <f t="shared" si="24"/>
        <v>10588.516133397548</v>
      </c>
      <c r="U147" s="1">
        <f t="shared" si="18"/>
        <v>-9.5999999999999659</v>
      </c>
      <c r="V147" s="7">
        <f t="shared" si="18"/>
        <v>81754.160000000149</v>
      </c>
      <c r="W147" s="7">
        <f t="shared" si="18"/>
        <v>51683.1942770608</v>
      </c>
      <c r="X147" s="7">
        <f t="shared" si="18"/>
        <v>133437.3542770613</v>
      </c>
      <c r="Y147" s="7">
        <f t="shared" si="18"/>
        <v>47712.719999999739</v>
      </c>
      <c r="Z147" s="7">
        <f t="shared" si="18"/>
        <v>5234.140000000014</v>
      </c>
      <c r="AA147" s="7">
        <f t="shared" si="18"/>
        <v>80490.494277061662</v>
      </c>
      <c r="AB147" s="7">
        <f t="shared" si="18"/>
        <v>0</v>
      </c>
      <c r="AC147" s="14">
        <f t="shared" si="18"/>
        <v>562.81328503154691</v>
      </c>
    </row>
    <row r="148" spans="1:29" x14ac:dyDescent="0.25">
      <c r="A148" s="7" t="s">
        <v>192</v>
      </c>
      <c r="B148" s="7" t="s">
        <v>194</v>
      </c>
      <c r="C148" s="1">
        <v>2750.2</v>
      </c>
      <c r="D148" s="7">
        <v>24417444.490000002</v>
      </c>
      <c r="E148" s="37">
        <v>-2115586.6447559139</v>
      </c>
      <c r="F148" s="7">
        <f t="shared" si="19"/>
        <v>22301857.845244087</v>
      </c>
      <c r="G148" s="7">
        <v>8842519.6899999995</v>
      </c>
      <c r="H148" s="7">
        <v>797468.84</v>
      </c>
      <c r="I148" s="7">
        <f t="shared" si="20"/>
        <v>12661869.315244088</v>
      </c>
      <c r="J148" s="7">
        <v>0</v>
      </c>
      <c r="K148" s="14">
        <f t="shared" si="21"/>
        <v>8109.1767308719691</v>
      </c>
      <c r="L148" s="1">
        <v>2796.8000000000006</v>
      </c>
      <c r="M148" s="7">
        <v>25563089.949999999</v>
      </c>
      <c r="N148" s="37">
        <v>-1892941.7216293497</v>
      </c>
      <c r="O148" s="7">
        <f t="shared" si="22"/>
        <v>23670148.228370648</v>
      </c>
      <c r="P148" s="7">
        <v>9013989.7200000007</v>
      </c>
      <c r="Q148" s="7">
        <v>821392.91</v>
      </c>
      <c r="R148" s="7">
        <f t="shared" si="23"/>
        <v>13834765.598370647</v>
      </c>
      <c r="S148" s="7">
        <v>0</v>
      </c>
      <c r="T148" s="14">
        <f t="shared" si="24"/>
        <v>8463.2967063682208</v>
      </c>
      <c r="U148" s="1">
        <f t="shared" si="18"/>
        <v>46.600000000000819</v>
      </c>
      <c r="V148" s="7">
        <f t="shared" si="18"/>
        <v>1145645.4599999972</v>
      </c>
      <c r="W148" s="7">
        <f t="shared" si="18"/>
        <v>222644.92312656413</v>
      </c>
      <c r="X148" s="7">
        <f t="shared" si="18"/>
        <v>1368290.3831265606</v>
      </c>
      <c r="Y148" s="7">
        <f t="shared" si="18"/>
        <v>171470.03000000119</v>
      </c>
      <c r="Z148" s="7">
        <f t="shared" si="18"/>
        <v>23924.070000000065</v>
      </c>
      <c r="AA148" s="7">
        <f t="shared" si="18"/>
        <v>1172896.2831265591</v>
      </c>
      <c r="AB148" s="7">
        <f t="shared" si="18"/>
        <v>0</v>
      </c>
      <c r="AC148" s="14">
        <f t="shared" si="18"/>
        <v>354.11997549625175</v>
      </c>
    </row>
    <row r="149" spans="1:29" x14ac:dyDescent="0.25">
      <c r="A149" s="7" t="s">
        <v>192</v>
      </c>
      <c r="B149" s="7" t="s">
        <v>195</v>
      </c>
      <c r="C149" s="1">
        <v>334</v>
      </c>
      <c r="D149" s="7">
        <v>4126216.1100000003</v>
      </c>
      <c r="E149" s="37">
        <v>-357505.3769147608</v>
      </c>
      <c r="F149" s="7">
        <f t="shared" si="19"/>
        <v>3768710.7330852393</v>
      </c>
      <c r="G149" s="7">
        <v>1799328.47</v>
      </c>
      <c r="H149" s="7">
        <v>154004.76999999999</v>
      </c>
      <c r="I149" s="7">
        <f t="shared" si="20"/>
        <v>1815377.4930852393</v>
      </c>
      <c r="J149" s="7">
        <v>0</v>
      </c>
      <c r="K149" s="14">
        <f t="shared" si="21"/>
        <v>11283.565069117483</v>
      </c>
      <c r="L149" s="1">
        <v>328.4</v>
      </c>
      <c r="M149" s="7">
        <v>4208836.49</v>
      </c>
      <c r="N149" s="37">
        <v>-311663.5041781023</v>
      </c>
      <c r="O149" s="7">
        <f t="shared" si="22"/>
        <v>3897172.9858218981</v>
      </c>
      <c r="P149" s="7">
        <v>1661053.63</v>
      </c>
      <c r="Q149" s="7">
        <v>158624.91</v>
      </c>
      <c r="R149" s="7">
        <f t="shared" si="23"/>
        <v>2077494.4458218983</v>
      </c>
      <c r="S149" s="7">
        <v>0</v>
      </c>
      <c r="T149" s="14">
        <f t="shared" si="24"/>
        <v>11867.152819189703</v>
      </c>
      <c r="U149" s="1">
        <f t="shared" si="18"/>
        <v>-5.6000000000000227</v>
      </c>
      <c r="V149" s="7">
        <f t="shared" si="18"/>
        <v>82620.379999999888</v>
      </c>
      <c r="W149" s="7">
        <f t="shared" si="18"/>
        <v>45841.872736658494</v>
      </c>
      <c r="X149" s="7">
        <f t="shared" si="18"/>
        <v>128462.25273665879</v>
      </c>
      <c r="Y149" s="7">
        <f t="shared" si="18"/>
        <v>-138274.84000000008</v>
      </c>
      <c r="Z149" s="7">
        <f t="shared" si="18"/>
        <v>4620.140000000014</v>
      </c>
      <c r="AA149" s="7">
        <f t="shared" si="18"/>
        <v>262116.95273665898</v>
      </c>
      <c r="AB149" s="7">
        <f t="shared" si="18"/>
        <v>0</v>
      </c>
      <c r="AC149" s="14">
        <f t="shared" si="18"/>
        <v>583.58775007221993</v>
      </c>
    </row>
    <row r="150" spans="1:29" x14ac:dyDescent="0.25">
      <c r="A150" s="7" t="s">
        <v>196</v>
      </c>
      <c r="B150" s="7" t="s">
        <v>197</v>
      </c>
      <c r="C150" s="1">
        <v>122.2</v>
      </c>
      <c r="D150" s="7">
        <v>2022107.51</v>
      </c>
      <c r="E150" s="37">
        <v>-175200.30174200409</v>
      </c>
      <c r="F150" s="7">
        <f t="shared" si="19"/>
        <v>1846907.208257996</v>
      </c>
      <c r="G150" s="7">
        <v>463392.61</v>
      </c>
      <c r="H150" s="7">
        <v>60787.18</v>
      </c>
      <c r="I150" s="7">
        <f t="shared" si="20"/>
        <v>1322727.4182579962</v>
      </c>
      <c r="J150" s="7">
        <v>0</v>
      </c>
      <c r="K150" s="14">
        <f t="shared" si="21"/>
        <v>15113.806941554794</v>
      </c>
      <c r="L150" s="1">
        <v>119.9</v>
      </c>
      <c r="M150" s="7">
        <v>2054856.2200000002</v>
      </c>
      <c r="N150" s="37">
        <v>-152161.69400474132</v>
      </c>
      <c r="O150" s="7">
        <f t="shared" si="22"/>
        <v>1902694.5259952589</v>
      </c>
      <c r="P150" s="7">
        <v>448293.88</v>
      </c>
      <c r="Q150" s="7">
        <v>62610.8</v>
      </c>
      <c r="R150" s="7">
        <f t="shared" si="23"/>
        <v>1391789.8459952588</v>
      </c>
      <c r="S150" s="7">
        <v>0</v>
      </c>
      <c r="T150" s="14">
        <f t="shared" si="24"/>
        <v>15869.011893204828</v>
      </c>
      <c r="U150" s="1">
        <f t="shared" si="18"/>
        <v>-2.2999999999999972</v>
      </c>
      <c r="V150" s="7">
        <f t="shared" si="18"/>
        <v>32748.710000000196</v>
      </c>
      <c r="W150" s="7">
        <f t="shared" si="18"/>
        <v>23038.607737262762</v>
      </c>
      <c r="X150" s="7">
        <f t="shared" si="18"/>
        <v>55787.317737262929</v>
      </c>
      <c r="Y150" s="7">
        <f t="shared" si="18"/>
        <v>-15098.729999999981</v>
      </c>
      <c r="Z150" s="7">
        <f t="shared" si="18"/>
        <v>1823.6200000000026</v>
      </c>
      <c r="AA150" s="7">
        <f t="shared" si="18"/>
        <v>69062.427737262566</v>
      </c>
      <c r="AB150" s="7">
        <f t="shared" si="18"/>
        <v>0</v>
      </c>
      <c r="AC150" s="14">
        <f t="shared" si="18"/>
        <v>755.20495165003376</v>
      </c>
    </row>
    <row r="151" spans="1:29" x14ac:dyDescent="0.25">
      <c r="A151" s="7" t="s">
        <v>196</v>
      </c>
      <c r="B151" s="7" t="s">
        <v>151</v>
      </c>
      <c r="C151" s="1">
        <v>254.8</v>
      </c>
      <c r="D151" s="7">
        <v>3688907.77</v>
      </c>
      <c r="E151" s="37">
        <v>-319615.92111510603</v>
      </c>
      <c r="F151" s="7">
        <f t="shared" si="19"/>
        <v>3369291.848884894</v>
      </c>
      <c r="G151" s="7">
        <v>547941.43000000005</v>
      </c>
      <c r="H151" s="7">
        <v>90135.82</v>
      </c>
      <c r="I151" s="7">
        <f t="shared" si="20"/>
        <v>2731214.598884894</v>
      </c>
      <c r="J151" s="7">
        <v>0</v>
      </c>
      <c r="K151" s="14">
        <f t="shared" si="21"/>
        <v>13223.280411636162</v>
      </c>
      <c r="L151" s="1">
        <v>250.4</v>
      </c>
      <c r="M151" s="7">
        <v>3762605.48</v>
      </c>
      <c r="N151" s="37">
        <v>-278620.18672446231</v>
      </c>
      <c r="O151" s="7">
        <f t="shared" si="22"/>
        <v>3483985.2932755379</v>
      </c>
      <c r="P151" s="7">
        <v>505779.03</v>
      </c>
      <c r="Q151" s="7">
        <v>92839.89</v>
      </c>
      <c r="R151" s="7">
        <f t="shared" si="23"/>
        <v>2885366.3732755375</v>
      </c>
      <c r="S151" s="7">
        <v>0</v>
      </c>
      <c r="T151" s="14">
        <f t="shared" si="24"/>
        <v>13913.67928624416</v>
      </c>
      <c r="U151" s="1">
        <f t="shared" si="18"/>
        <v>-4.4000000000000057</v>
      </c>
      <c r="V151" s="7">
        <f t="shared" si="18"/>
        <v>73697.709999999963</v>
      </c>
      <c r="W151" s="7">
        <f t="shared" si="18"/>
        <v>40995.734390643716</v>
      </c>
      <c r="X151" s="7">
        <f t="shared" si="18"/>
        <v>114693.44439064385</v>
      </c>
      <c r="Y151" s="7">
        <f t="shared" si="18"/>
        <v>-42162.400000000023</v>
      </c>
      <c r="Z151" s="7">
        <f t="shared" si="18"/>
        <v>2704.0699999999924</v>
      </c>
      <c r="AA151" s="7">
        <f t="shared" si="18"/>
        <v>154151.77439064346</v>
      </c>
      <c r="AB151" s="7">
        <f t="shared" si="18"/>
        <v>0</v>
      </c>
      <c r="AC151" s="14">
        <f t="shared" si="18"/>
        <v>690.39887460799764</v>
      </c>
    </row>
    <row r="152" spans="1:29" x14ac:dyDescent="0.25">
      <c r="A152" s="7" t="s">
        <v>196</v>
      </c>
      <c r="B152" s="7" t="s">
        <v>198</v>
      </c>
      <c r="C152" s="1">
        <v>642.90000000000009</v>
      </c>
      <c r="D152" s="7">
        <v>6601295.1799999997</v>
      </c>
      <c r="E152" s="37">
        <v>-571952.23384736711</v>
      </c>
      <c r="F152" s="7">
        <f t="shared" si="19"/>
        <v>6029342.9461526331</v>
      </c>
      <c r="G152" s="7">
        <v>902913.45</v>
      </c>
      <c r="H152" s="7">
        <v>129334</v>
      </c>
      <c r="I152" s="7">
        <f t="shared" si="20"/>
        <v>4997095.4961526329</v>
      </c>
      <c r="J152" s="7">
        <v>0</v>
      </c>
      <c r="K152" s="14">
        <f t="shared" si="21"/>
        <v>9378.3526927245803</v>
      </c>
      <c r="L152" s="1">
        <v>634.4</v>
      </c>
      <c r="M152" s="7">
        <v>6696950.5700000003</v>
      </c>
      <c r="N152" s="37">
        <v>-495907.85646171292</v>
      </c>
      <c r="O152" s="7">
        <f t="shared" si="22"/>
        <v>6201042.7135382872</v>
      </c>
      <c r="P152" s="7">
        <v>920756.86</v>
      </c>
      <c r="Q152" s="7">
        <v>133214.01999999999</v>
      </c>
      <c r="R152" s="7">
        <f t="shared" si="23"/>
        <v>5147071.8335382873</v>
      </c>
      <c r="S152" s="7">
        <v>0</v>
      </c>
      <c r="T152" s="14">
        <f t="shared" si="24"/>
        <v>9774.6574929670351</v>
      </c>
      <c r="U152" s="1">
        <f t="shared" si="18"/>
        <v>-8.5000000000001137</v>
      </c>
      <c r="V152" s="7">
        <f t="shared" si="18"/>
        <v>95655.390000000596</v>
      </c>
      <c r="W152" s="7">
        <f t="shared" si="18"/>
        <v>76044.377385654196</v>
      </c>
      <c r="X152" s="7">
        <f t="shared" si="18"/>
        <v>171699.76738565415</v>
      </c>
      <c r="Y152" s="7">
        <f t="shared" si="18"/>
        <v>17843.410000000033</v>
      </c>
      <c r="Z152" s="7">
        <f t="shared" si="18"/>
        <v>3880.0199999999895</v>
      </c>
      <c r="AA152" s="7">
        <f t="shared" si="18"/>
        <v>149976.33738565445</v>
      </c>
      <c r="AB152" s="7">
        <f t="shared" si="18"/>
        <v>0</v>
      </c>
      <c r="AC152" s="14">
        <f t="shared" si="18"/>
        <v>396.3048002424548</v>
      </c>
    </row>
    <row r="153" spans="1:29" x14ac:dyDescent="0.25">
      <c r="A153" s="7" t="s">
        <v>199</v>
      </c>
      <c r="B153" s="7" t="s">
        <v>200</v>
      </c>
      <c r="C153" s="1">
        <v>66.7</v>
      </c>
      <c r="D153" s="7">
        <v>1255141.17</v>
      </c>
      <c r="E153" s="37">
        <v>-108748.47683682854</v>
      </c>
      <c r="F153" s="7">
        <f t="shared" si="19"/>
        <v>1146392.6931631714</v>
      </c>
      <c r="G153" s="7">
        <v>506301.13</v>
      </c>
      <c r="H153" s="7">
        <v>35579.629999999997</v>
      </c>
      <c r="I153" s="7">
        <f t="shared" si="20"/>
        <v>604511.9331631714</v>
      </c>
      <c r="J153" s="7">
        <v>0</v>
      </c>
      <c r="K153" s="14">
        <f t="shared" si="21"/>
        <v>17187.296749073033</v>
      </c>
      <c r="L153" s="1">
        <v>66.3</v>
      </c>
      <c r="M153" s="7">
        <v>1286176.81</v>
      </c>
      <c r="N153" s="37">
        <v>-95241.136724989119</v>
      </c>
      <c r="O153" s="7">
        <f t="shared" si="22"/>
        <v>1190935.6732750109</v>
      </c>
      <c r="P153" s="7">
        <v>516910.88</v>
      </c>
      <c r="Q153" s="7">
        <v>36647.019999999997</v>
      </c>
      <c r="R153" s="7">
        <f t="shared" si="23"/>
        <v>637377.77327501087</v>
      </c>
      <c r="S153" s="7">
        <v>0</v>
      </c>
      <c r="T153" s="14">
        <f t="shared" si="24"/>
        <v>17962.830667798054</v>
      </c>
      <c r="U153" s="1">
        <f t="shared" si="18"/>
        <v>-0.40000000000000568</v>
      </c>
      <c r="V153" s="7">
        <f t="shared" si="18"/>
        <v>31035.64000000013</v>
      </c>
      <c r="W153" s="7">
        <f t="shared" si="18"/>
        <v>13507.340111839425</v>
      </c>
      <c r="X153" s="7">
        <f t="shared" si="18"/>
        <v>44542.980111839483</v>
      </c>
      <c r="Y153" s="7">
        <f t="shared" si="18"/>
        <v>10609.75</v>
      </c>
      <c r="Z153" s="7">
        <f t="shared" si="18"/>
        <v>1067.3899999999994</v>
      </c>
      <c r="AA153" s="7">
        <f t="shared" si="18"/>
        <v>32865.840111839469</v>
      </c>
      <c r="AB153" s="7">
        <f t="shared" si="18"/>
        <v>0</v>
      </c>
      <c r="AC153" s="14">
        <f t="shared" si="18"/>
        <v>775.53391872502107</v>
      </c>
    </row>
    <row r="154" spans="1:29" x14ac:dyDescent="0.25">
      <c r="A154" s="7" t="s">
        <v>201</v>
      </c>
      <c r="B154" s="7" t="s">
        <v>202</v>
      </c>
      <c r="C154" s="1">
        <v>901.1</v>
      </c>
      <c r="D154" s="7">
        <v>10691962.42</v>
      </c>
      <c r="E154" s="37">
        <v>-926377.57039840485</v>
      </c>
      <c r="F154" s="7">
        <f t="shared" si="19"/>
        <v>9765584.8496015947</v>
      </c>
      <c r="G154" s="7">
        <v>4657440.45</v>
      </c>
      <c r="H154" s="7">
        <v>198292.46</v>
      </c>
      <c r="I154" s="7">
        <f t="shared" si="20"/>
        <v>4909851.9396015946</v>
      </c>
      <c r="J154" s="7">
        <v>0</v>
      </c>
      <c r="K154" s="14">
        <f t="shared" si="21"/>
        <v>10837.404116747968</v>
      </c>
      <c r="L154" s="1">
        <v>902.6</v>
      </c>
      <c r="M154" s="7">
        <v>11028247.310000001</v>
      </c>
      <c r="N154" s="37">
        <v>-816639.51777260192</v>
      </c>
      <c r="O154" s="7">
        <f t="shared" si="22"/>
        <v>10211607.792227399</v>
      </c>
      <c r="P154" s="7">
        <v>4434219.75</v>
      </c>
      <c r="Q154" s="7">
        <v>204241.23</v>
      </c>
      <c r="R154" s="7">
        <f t="shared" si="23"/>
        <v>5573146.8122273982</v>
      </c>
      <c r="S154" s="7">
        <v>0</v>
      </c>
      <c r="T154" s="14">
        <f t="shared" si="24"/>
        <v>11313.547299166185</v>
      </c>
      <c r="U154" s="1">
        <f t="shared" si="18"/>
        <v>1.5</v>
      </c>
      <c r="V154" s="7">
        <f t="shared" si="18"/>
        <v>336284.8900000006</v>
      </c>
      <c r="W154" s="7">
        <f t="shared" si="18"/>
        <v>109738.05262580293</v>
      </c>
      <c r="X154" s="7">
        <f t="shared" ref="X154:AC181" si="25">O154-F154</f>
        <v>446022.94262580387</v>
      </c>
      <c r="Y154" s="7">
        <f t="shared" si="25"/>
        <v>-223220.70000000019</v>
      </c>
      <c r="Z154" s="7">
        <f t="shared" si="25"/>
        <v>5948.7700000000186</v>
      </c>
      <c r="AA154" s="7">
        <f t="shared" si="25"/>
        <v>663294.87262580357</v>
      </c>
      <c r="AB154" s="7">
        <f t="shared" si="25"/>
        <v>0</v>
      </c>
      <c r="AC154" s="14">
        <f t="shared" si="25"/>
        <v>476.14318241821638</v>
      </c>
    </row>
    <row r="155" spans="1:29" x14ac:dyDescent="0.25">
      <c r="A155" s="7" t="s">
        <v>201</v>
      </c>
      <c r="B155" s="7" t="s">
        <v>203</v>
      </c>
      <c r="C155" s="1">
        <v>238.2</v>
      </c>
      <c r="D155" s="7">
        <v>3351864.28</v>
      </c>
      <c r="E155" s="37">
        <v>-290413.65523351688</v>
      </c>
      <c r="F155" s="7">
        <f t="shared" si="19"/>
        <v>3061450.624766483</v>
      </c>
      <c r="G155" s="7">
        <v>166859.42000000001</v>
      </c>
      <c r="H155" s="7">
        <v>10241.450000000001</v>
      </c>
      <c r="I155" s="7">
        <f t="shared" si="20"/>
        <v>2884349.7547664829</v>
      </c>
      <c r="J155" s="7">
        <v>0</v>
      </c>
      <c r="K155" s="14">
        <f t="shared" si="21"/>
        <v>12852.43755149657</v>
      </c>
      <c r="L155" s="1">
        <v>230.3</v>
      </c>
      <c r="M155" s="7">
        <v>3400507.98</v>
      </c>
      <c r="N155" s="37">
        <v>-251806.93893679869</v>
      </c>
      <c r="O155" s="7">
        <f t="shared" si="22"/>
        <v>3148701.0410632011</v>
      </c>
      <c r="P155" s="7">
        <v>164164.54</v>
      </c>
      <c r="Q155" s="7">
        <v>10548.69</v>
      </c>
      <c r="R155" s="7">
        <f t="shared" si="23"/>
        <v>2973987.8110632012</v>
      </c>
      <c r="S155" s="7">
        <v>0</v>
      </c>
      <c r="T155" s="14">
        <f t="shared" si="24"/>
        <v>13672.171259501523</v>
      </c>
      <c r="U155" s="1">
        <f t="shared" ref="U155:W181" si="26">L155-C155</f>
        <v>-7.8999999999999773</v>
      </c>
      <c r="V155" s="7">
        <f t="shared" si="26"/>
        <v>48643.700000000186</v>
      </c>
      <c r="W155" s="7">
        <f t="shared" si="26"/>
        <v>38606.716296718194</v>
      </c>
      <c r="X155" s="7">
        <f t="shared" si="25"/>
        <v>87250.416296718176</v>
      </c>
      <c r="Y155" s="7">
        <f t="shared" si="25"/>
        <v>-2694.8800000000047</v>
      </c>
      <c r="Z155" s="7">
        <f t="shared" si="25"/>
        <v>307.23999999999978</v>
      </c>
      <c r="AA155" s="7">
        <f t="shared" si="25"/>
        <v>89638.056296718307</v>
      </c>
      <c r="AB155" s="7">
        <f t="shared" si="25"/>
        <v>0</v>
      </c>
      <c r="AC155" s="14">
        <f t="shared" si="25"/>
        <v>819.73370800495286</v>
      </c>
    </row>
    <row r="156" spans="1:29" x14ac:dyDescent="0.25">
      <c r="A156" s="7" t="s">
        <v>204</v>
      </c>
      <c r="B156" s="7" t="s">
        <v>205</v>
      </c>
      <c r="C156" s="1">
        <v>501.9</v>
      </c>
      <c r="D156" s="7">
        <v>4528476.21</v>
      </c>
      <c r="E156" s="37">
        <v>-392358.16814877815</v>
      </c>
      <c r="F156" s="7">
        <f t="shared" si="19"/>
        <v>4136118.0418512216</v>
      </c>
      <c r="G156" s="7">
        <v>920583.97</v>
      </c>
      <c r="H156" s="7">
        <v>99073.88</v>
      </c>
      <c r="I156" s="7">
        <f t="shared" si="20"/>
        <v>3116460.191851222</v>
      </c>
      <c r="J156" s="7">
        <v>0</v>
      </c>
      <c r="K156" s="14">
        <f t="shared" si="21"/>
        <v>8240.9205854776283</v>
      </c>
      <c r="L156" s="1">
        <v>510.5</v>
      </c>
      <c r="M156" s="7">
        <v>4749874.74</v>
      </c>
      <c r="N156" s="37">
        <v>-351727.27887926396</v>
      </c>
      <c r="O156" s="7">
        <f t="shared" si="22"/>
        <v>4398147.4611207359</v>
      </c>
      <c r="P156" s="7">
        <v>932137.62</v>
      </c>
      <c r="Q156" s="7">
        <v>102046.1</v>
      </c>
      <c r="R156" s="7">
        <f t="shared" si="23"/>
        <v>3363963.7411207356</v>
      </c>
      <c r="S156" s="7">
        <v>0</v>
      </c>
      <c r="T156" s="14">
        <f t="shared" si="24"/>
        <v>8615.3721079740171</v>
      </c>
      <c r="U156" s="1">
        <f t="shared" si="26"/>
        <v>8.6000000000000227</v>
      </c>
      <c r="V156" s="7">
        <f t="shared" si="26"/>
        <v>221398.53000000026</v>
      </c>
      <c r="W156" s="7">
        <f t="shared" si="26"/>
        <v>40630.889269514184</v>
      </c>
      <c r="X156" s="7">
        <f t="shared" si="25"/>
        <v>262029.41926951427</v>
      </c>
      <c r="Y156" s="7">
        <f t="shared" si="25"/>
        <v>11553.650000000023</v>
      </c>
      <c r="Z156" s="7">
        <f t="shared" si="25"/>
        <v>2972.2200000000012</v>
      </c>
      <c r="AA156" s="7">
        <f t="shared" si="25"/>
        <v>247503.54926951369</v>
      </c>
      <c r="AB156" s="7">
        <f t="shared" si="25"/>
        <v>0</v>
      </c>
      <c r="AC156" s="14">
        <f t="shared" si="25"/>
        <v>374.45152249638886</v>
      </c>
    </row>
    <row r="157" spans="1:29" x14ac:dyDescent="0.25">
      <c r="A157" s="7" t="s">
        <v>204</v>
      </c>
      <c r="B157" s="7" t="s">
        <v>206</v>
      </c>
      <c r="C157" s="1">
        <v>125.1</v>
      </c>
      <c r="D157" s="7">
        <v>2019458.56</v>
      </c>
      <c r="E157" s="37">
        <v>-174970.79028576135</v>
      </c>
      <c r="F157" s="7">
        <f t="shared" si="19"/>
        <v>1844487.7697142386</v>
      </c>
      <c r="G157" s="7">
        <v>626453.13</v>
      </c>
      <c r="H157" s="7">
        <v>75198.429999999993</v>
      </c>
      <c r="I157" s="7">
        <f t="shared" si="20"/>
        <v>1142836.2097142388</v>
      </c>
      <c r="J157" s="7">
        <v>0</v>
      </c>
      <c r="K157" s="14">
        <f t="shared" si="21"/>
        <v>14744.106872216136</v>
      </c>
      <c r="L157" s="1">
        <v>124.1</v>
      </c>
      <c r="M157" s="7">
        <v>2069717.1099999999</v>
      </c>
      <c r="N157" s="37">
        <v>-153262.13995069568</v>
      </c>
      <c r="O157" s="7">
        <f t="shared" si="22"/>
        <v>1916454.9700493042</v>
      </c>
      <c r="P157" s="7">
        <v>637056.29</v>
      </c>
      <c r="Q157" s="7">
        <v>77454.38</v>
      </c>
      <c r="R157" s="7">
        <f t="shared" si="23"/>
        <v>1201944.300049304</v>
      </c>
      <c r="S157" s="7">
        <v>0</v>
      </c>
      <c r="T157" s="14">
        <f t="shared" si="24"/>
        <v>15442.828122879164</v>
      </c>
      <c r="U157" s="1">
        <f t="shared" si="26"/>
        <v>-1</v>
      </c>
      <c r="V157" s="7">
        <f t="shared" si="26"/>
        <v>50258.549999999814</v>
      </c>
      <c r="W157" s="7">
        <f t="shared" si="26"/>
        <v>21708.650335065671</v>
      </c>
      <c r="X157" s="7">
        <f t="shared" si="25"/>
        <v>71967.200335065601</v>
      </c>
      <c r="Y157" s="7">
        <f t="shared" si="25"/>
        <v>10603.160000000033</v>
      </c>
      <c r="Z157" s="7">
        <f t="shared" si="25"/>
        <v>2255.9500000000116</v>
      </c>
      <c r="AA157" s="7">
        <f t="shared" si="25"/>
        <v>59108.090335065266</v>
      </c>
      <c r="AB157" s="7">
        <f t="shared" si="25"/>
        <v>0</v>
      </c>
      <c r="AC157" s="14">
        <f t="shared" si="25"/>
        <v>698.7212506630276</v>
      </c>
    </row>
    <row r="158" spans="1:29" x14ac:dyDescent="0.25">
      <c r="A158" s="7" t="s">
        <v>207</v>
      </c>
      <c r="B158" s="7" t="s">
        <v>207</v>
      </c>
      <c r="C158" s="1">
        <v>3392.6</v>
      </c>
      <c r="D158" s="7">
        <v>31281384.259999998</v>
      </c>
      <c r="E158" s="37">
        <v>-2710295.0432440541</v>
      </c>
      <c r="F158" s="7">
        <f t="shared" si="19"/>
        <v>28571089.216755945</v>
      </c>
      <c r="G158" s="7">
        <v>20183510.289999999</v>
      </c>
      <c r="H158" s="7">
        <v>1259094.98</v>
      </c>
      <c r="I158" s="7">
        <f t="shared" si="20"/>
        <v>7128483.9467559457</v>
      </c>
      <c r="J158" s="7">
        <v>0</v>
      </c>
      <c r="K158" s="14">
        <f t="shared" si="21"/>
        <v>8421.5908791947022</v>
      </c>
      <c r="L158" s="1">
        <v>3424.3</v>
      </c>
      <c r="M158" s="7">
        <v>32505787.479999997</v>
      </c>
      <c r="N158" s="37">
        <v>-2407047.0915551018</v>
      </c>
      <c r="O158" s="7">
        <f t="shared" si="22"/>
        <v>30098740.388444893</v>
      </c>
      <c r="P158" s="7">
        <v>19916102.120000001</v>
      </c>
      <c r="Q158" s="7">
        <v>1296867.83</v>
      </c>
      <c r="R158" s="7">
        <f t="shared" si="23"/>
        <v>8885770.4384448919</v>
      </c>
      <c r="S158" s="7">
        <v>0</v>
      </c>
      <c r="T158" s="14">
        <f t="shared" si="24"/>
        <v>8789.7498433095498</v>
      </c>
      <c r="U158" s="1">
        <f t="shared" si="26"/>
        <v>31.700000000000273</v>
      </c>
      <c r="V158" s="7">
        <f t="shared" si="26"/>
        <v>1224403.2199999988</v>
      </c>
      <c r="W158" s="7">
        <f t="shared" si="26"/>
        <v>303247.95168895228</v>
      </c>
      <c r="X158" s="7">
        <f t="shared" si="25"/>
        <v>1527651.1716889478</v>
      </c>
      <c r="Y158" s="7">
        <f t="shared" si="25"/>
        <v>-267408.16999999806</v>
      </c>
      <c r="Z158" s="7">
        <f t="shared" si="25"/>
        <v>37772.850000000093</v>
      </c>
      <c r="AA158" s="7">
        <f t="shared" si="25"/>
        <v>1757286.4916889463</v>
      </c>
      <c r="AB158" s="7">
        <f t="shared" si="25"/>
        <v>0</v>
      </c>
      <c r="AC158" s="14">
        <f t="shared" si="25"/>
        <v>368.15896411484755</v>
      </c>
    </row>
    <row r="159" spans="1:29" x14ac:dyDescent="0.25">
      <c r="A159" s="7" t="s">
        <v>208</v>
      </c>
      <c r="B159" s="7" t="s">
        <v>209</v>
      </c>
      <c r="C159" s="1">
        <v>346.7</v>
      </c>
      <c r="D159" s="7">
        <v>3984007.8</v>
      </c>
      <c r="E159" s="37">
        <v>-290463.35999999964</v>
      </c>
      <c r="F159" s="7">
        <f t="shared" si="19"/>
        <v>3693544.4400000004</v>
      </c>
      <c r="G159" s="7">
        <v>3314130.66</v>
      </c>
      <c r="H159" s="7">
        <v>379413.78</v>
      </c>
      <c r="I159" s="7">
        <f t="shared" si="20"/>
        <v>0</v>
      </c>
      <c r="J159" s="7">
        <v>54720.74</v>
      </c>
      <c r="K159" s="14">
        <f t="shared" si="21"/>
        <v>10653.430747043554</v>
      </c>
      <c r="L159" s="1">
        <v>354.9</v>
      </c>
      <c r="M159" s="7">
        <v>4161250.5</v>
      </c>
      <c r="N159" s="37">
        <v>-308139.77109214815</v>
      </c>
      <c r="O159" s="7">
        <f t="shared" si="22"/>
        <v>3853110.728907852</v>
      </c>
      <c r="P159" s="7">
        <v>3375620.38</v>
      </c>
      <c r="Q159" s="7">
        <v>390796.19</v>
      </c>
      <c r="R159" s="7">
        <f t="shared" si="23"/>
        <v>86694.158907852077</v>
      </c>
      <c r="S159" s="7">
        <v>0</v>
      </c>
      <c r="T159" s="14">
        <f t="shared" si="24"/>
        <v>10856.891318421674</v>
      </c>
      <c r="U159" s="1">
        <f t="shared" si="26"/>
        <v>8.1999999999999886</v>
      </c>
      <c r="V159" s="7">
        <f t="shared" si="26"/>
        <v>177242.70000000019</v>
      </c>
      <c r="W159" s="7">
        <f t="shared" si="26"/>
        <v>-17676.411092148512</v>
      </c>
      <c r="X159" s="7">
        <f t="shared" si="25"/>
        <v>159566.28890785156</v>
      </c>
      <c r="Y159" s="7">
        <f t="shared" si="25"/>
        <v>61489.719999999739</v>
      </c>
      <c r="Z159" s="7">
        <f t="shared" si="25"/>
        <v>11382.409999999974</v>
      </c>
      <c r="AA159" s="7">
        <f t="shared" si="25"/>
        <v>86694.158907852077</v>
      </c>
      <c r="AB159" s="7">
        <f t="shared" si="25"/>
        <v>-54720.74</v>
      </c>
      <c r="AC159" s="14">
        <f t="shared" si="25"/>
        <v>203.46057137812022</v>
      </c>
    </row>
    <row r="160" spans="1:29" x14ac:dyDescent="0.25">
      <c r="A160" s="7" t="s">
        <v>208</v>
      </c>
      <c r="B160" s="7" t="s">
        <v>210</v>
      </c>
      <c r="C160" s="1">
        <v>2346.1999999999998</v>
      </c>
      <c r="D160" s="7">
        <v>20054822.140000001</v>
      </c>
      <c r="E160" s="37">
        <v>-1737598.4575173375</v>
      </c>
      <c r="F160" s="7">
        <f t="shared" si="19"/>
        <v>18317223.682482664</v>
      </c>
      <c r="G160" s="7">
        <v>5826895.3099999996</v>
      </c>
      <c r="H160" s="7">
        <v>744608.14</v>
      </c>
      <c r="I160" s="7">
        <f t="shared" si="20"/>
        <v>11745720.232482664</v>
      </c>
      <c r="J160" s="7">
        <v>0</v>
      </c>
      <c r="K160" s="14">
        <f t="shared" si="21"/>
        <v>7807.1876576944269</v>
      </c>
      <c r="L160" s="1">
        <v>2353.6999999999998</v>
      </c>
      <c r="M160" s="7">
        <v>20721096.919999998</v>
      </c>
      <c r="N160" s="37">
        <v>-1534393.1017147405</v>
      </c>
      <c r="O160" s="7">
        <f t="shared" si="22"/>
        <v>19186703.818285257</v>
      </c>
      <c r="P160" s="7">
        <v>5542746.2300000004</v>
      </c>
      <c r="Q160" s="7">
        <v>766946.38</v>
      </c>
      <c r="R160" s="7">
        <f t="shared" si="23"/>
        <v>12877011.208285255</v>
      </c>
      <c r="S160" s="7">
        <v>0</v>
      </c>
      <c r="T160" s="14">
        <f t="shared" si="24"/>
        <v>8151.7201930089896</v>
      </c>
      <c r="U160" s="1">
        <f t="shared" si="26"/>
        <v>7.5</v>
      </c>
      <c r="V160" s="7">
        <f t="shared" si="26"/>
        <v>666274.77999999747</v>
      </c>
      <c r="W160" s="7">
        <f t="shared" si="26"/>
        <v>203205.35580259701</v>
      </c>
      <c r="X160" s="7">
        <f t="shared" si="25"/>
        <v>869480.13580259308</v>
      </c>
      <c r="Y160" s="7">
        <f t="shared" si="25"/>
        <v>-284149.07999999914</v>
      </c>
      <c r="Z160" s="7">
        <f t="shared" si="25"/>
        <v>22338.239999999991</v>
      </c>
      <c r="AA160" s="7">
        <f t="shared" si="25"/>
        <v>1131290.9758025911</v>
      </c>
      <c r="AB160" s="7">
        <f t="shared" si="25"/>
        <v>0</v>
      </c>
      <c r="AC160" s="14">
        <f t="shared" si="25"/>
        <v>344.53253531456267</v>
      </c>
    </row>
    <row r="161" spans="1:29" x14ac:dyDescent="0.25">
      <c r="A161" s="7" t="s">
        <v>211</v>
      </c>
      <c r="B161" s="7" t="s">
        <v>212</v>
      </c>
      <c r="C161" s="1">
        <v>351.3</v>
      </c>
      <c r="D161" s="7">
        <v>3982748.88</v>
      </c>
      <c r="E161" s="37">
        <v>-345075.02795369609</v>
      </c>
      <c r="F161" s="7">
        <f t="shared" si="19"/>
        <v>3637673.8520463039</v>
      </c>
      <c r="G161" s="7">
        <v>929356.69</v>
      </c>
      <c r="H161" s="7">
        <v>126698.05</v>
      </c>
      <c r="I161" s="7">
        <f t="shared" si="20"/>
        <v>2581619.1120463042</v>
      </c>
      <c r="J161" s="7">
        <v>0</v>
      </c>
      <c r="K161" s="14">
        <f t="shared" si="21"/>
        <v>10354.89283246884</v>
      </c>
      <c r="L161" s="1">
        <v>349.9</v>
      </c>
      <c r="M161" s="7">
        <v>4093313.47</v>
      </c>
      <c r="N161" s="37">
        <v>-303109.04754573334</v>
      </c>
      <c r="O161" s="7">
        <f t="shared" si="22"/>
        <v>3790204.4224542668</v>
      </c>
      <c r="P161" s="7">
        <v>919684.99</v>
      </c>
      <c r="Q161" s="7">
        <v>130498.99</v>
      </c>
      <c r="R161" s="7">
        <f t="shared" si="23"/>
        <v>2740020.4424542664</v>
      </c>
      <c r="S161" s="7">
        <v>0</v>
      </c>
      <c r="T161" s="14">
        <f t="shared" si="24"/>
        <v>10832.250421418312</v>
      </c>
      <c r="U161" s="1">
        <f t="shared" si="26"/>
        <v>-1.4000000000000341</v>
      </c>
      <c r="V161" s="7">
        <f t="shared" si="26"/>
        <v>110564.59000000032</v>
      </c>
      <c r="W161" s="7">
        <f t="shared" si="26"/>
        <v>41965.98040796275</v>
      </c>
      <c r="X161" s="7">
        <f t="shared" si="25"/>
        <v>152530.57040796289</v>
      </c>
      <c r="Y161" s="7">
        <f t="shared" si="25"/>
        <v>-9671.6999999999534</v>
      </c>
      <c r="Z161" s="7">
        <f t="shared" si="25"/>
        <v>3800.9400000000023</v>
      </c>
      <c r="AA161" s="7">
        <f t="shared" si="25"/>
        <v>158401.3304079622</v>
      </c>
      <c r="AB161" s="7">
        <f t="shared" si="25"/>
        <v>0</v>
      </c>
      <c r="AC161" s="14">
        <f t="shared" si="25"/>
        <v>477.35758894947139</v>
      </c>
    </row>
    <row r="162" spans="1:29" x14ac:dyDescent="0.25">
      <c r="A162" s="7" t="s">
        <v>211</v>
      </c>
      <c r="B162" s="7" t="s">
        <v>213</v>
      </c>
      <c r="C162" s="1">
        <v>97.1</v>
      </c>
      <c r="D162" s="7">
        <v>1681263.86</v>
      </c>
      <c r="E162" s="37">
        <v>-145668.78077611537</v>
      </c>
      <c r="F162" s="7">
        <f t="shared" si="19"/>
        <v>1535595.0792238847</v>
      </c>
      <c r="G162" s="7">
        <v>502855.2</v>
      </c>
      <c r="H162" s="7">
        <v>55104.22</v>
      </c>
      <c r="I162" s="7">
        <f t="shared" si="20"/>
        <v>977635.65922388481</v>
      </c>
      <c r="J162" s="7">
        <v>0</v>
      </c>
      <c r="K162" s="14">
        <f t="shared" si="21"/>
        <v>15814.573421461224</v>
      </c>
      <c r="L162" s="1">
        <v>94.6</v>
      </c>
      <c r="M162" s="7">
        <v>1698716.8</v>
      </c>
      <c r="N162" s="37">
        <v>-125789.64085492723</v>
      </c>
      <c r="O162" s="7">
        <f t="shared" si="22"/>
        <v>1572927.1591450728</v>
      </c>
      <c r="P162" s="7">
        <v>546025.67000000004</v>
      </c>
      <c r="Q162" s="7">
        <v>56757.35</v>
      </c>
      <c r="R162" s="7">
        <f t="shared" si="23"/>
        <v>970144.13914507278</v>
      </c>
      <c r="S162" s="7">
        <v>0</v>
      </c>
      <c r="T162" s="14">
        <f t="shared" si="24"/>
        <v>16627.13698884855</v>
      </c>
      <c r="U162" s="1">
        <f t="shared" si="26"/>
        <v>-2.5</v>
      </c>
      <c r="V162" s="7">
        <f t="shared" si="26"/>
        <v>17452.939999999944</v>
      </c>
      <c r="W162" s="7">
        <f t="shared" si="26"/>
        <v>19879.139921188136</v>
      </c>
      <c r="X162" s="7">
        <f t="shared" si="25"/>
        <v>37332.079921188066</v>
      </c>
      <c r="Y162" s="7">
        <f t="shared" si="25"/>
        <v>43170.47000000003</v>
      </c>
      <c r="Z162" s="7">
        <f t="shared" si="25"/>
        <v>1653.1299999999974</v>
      </c>
      <c r="AA162" s="7">
        <f t="shared" si="25"/>
        <v>-7491.5200788120274</v>
      </c>
      <c r="AB162" s="7">
        <f t="shared" si="25"/>
        <v>0</v>
      </c>
      <c r="AC162" s="14">
        <f t="shared" si="25"/>
        <v>812.56356738732575</v>
      </c>
    </row>
    <row r="163" spans="1:29" x14ac:dyDescent="0.25">
      <c r="A163" s="7" t="s">
        <v>211</v>
      </c>
      <c r="B163" s="7" t="s">
        <v>214</v>
      </c>
      <c r="C163" s="1">
        <v>228.7</v>
      </c>
      <c r="D163" s="7">
        <v>3100054.11</v>
      </c>
      <c r="E163" s="37">
        <v>-268596.21103357652</v>
      </c>
      <c r="F163" s="7">
        <f t="shared" si="19"/>
        <v>2831457.8989664232</v>
      </c>
      <c r="G163" s="7">
        <v>480947</v>
      </c>
      <c r="H163" s="7">
        <v>59068.29</v>
      </c>
      <c r="I163" s="7">
        <f t="shared" si="20"/>
        <v>2291442.6089664232</v>
      </c>
      <c r="J163" s="7">
        <v>0</v>
      </c>
      <c r="K163" s="14">
        <f t="shared" si="21"/>
        <v>12380.664184374391</v>
      </c>
      <c r="L163" s="1">
        <v>226.2</v>
      </c>
      <c r="M163" s="7">
        <v>3173755.94</v>
      </c>
      <c r="N163" s="37">
        <v>-235015.9955171998</v>
      </c>
      <c r="O163" s="7">
        <f t="shared" si="22"/>
        <v>2938739.9444828001</v>
      </c>
      <c r="P163" s="7">
        <v>487925.7</v>
      </c>
      <c r="Q163" s="7">
        <v>60840.34</v>
      </c>
      <c r="R163" s="7">
        <f t="shared" si="23"/>
        <v>2389973.9044828</v>
      </c>
      <c r="S163" s="7">
        <v>0</v>
      </c>
      <c r="T163" s="14">
        <f t="shared" si="24"/>
        <v>12991.776942894785</v>
      </c>
      <c r="U163" s="1">
        <f t="shared" si="26"/>
        <v>-2.5</v>
      </c>
      <c r="V163" s="7">
        <f t="shared" si="26"/>
        <v>73701.830000000075</v>
      </c>
      <c r="W163" s="7">
        <f t="shared" si="26"/>
        <v>33580.215516376717</v>
      </c>
      <c r="X163" s="7">
        <f t="shared" si="25"/>
        <v>107282.04551637685</v>
      </c>
      <c r="Y163" s="7">
        <f t="shared" si="25"/>
        <v>6978.7000000000116</v>
      </c>
      <c r="Z163" s="7">
        <f t="shared" si="25"/>
        <v>1772.0499999999956</v>
      </c>
      <c r="AA163" s="7">
        <f t="shared" si="25"/>
        <v>98531.295516376849</v>
      </c>
      <c r="AB163" s="7">
        <f t="shared" si="25"/>
        <v>0</v>
      </c>
      <c r="AC163" s="14">
        <f t="shared" si="25"/>
        <v>611.11275852039398</v>
      </c>
    </row>
    <row r="164" spans="1:29" x14ac:dyDescent="0.25">
      <c r="A164" s="7" t="s">
        <v>211</v>
      </c>
      <c r="B164" s="7" t="s">
        <v>215</v>
      </c>
      <c r="C164" s="1">
        <v>113.9</v>
      </c>
      <c r="D164" s="7">
        <v>1905407.95</v>
      </c>
      <c r="E164" s="37">
        <v>-165089.16866720575</v>
      </c>
      <c r="F164" s="7">
        <f t="shared" si="19"/>
        <v>1740318.7813327941</v>
      </c>
      <c r="G164" s="7">
        <v>311762.46999999997</v>
      </c>
      <c r="H164" s="7">
        <v>26569.89</v>
      </c>
      <c r="I164" s="7">
        <f t="shared" si="20"/>
        <v>1401986.4213327942</v>
      </c>
      <c r="J164" s="7">
        <v>0</v>
      </c>
      <c r="K164" s="14">
        <f t="shared" si="21"/>
        <v>15279.357167100914</v>
      </c>
      <c r="L164" s="1">
        <v>113.3</v>
      </c>
      <c r="M164" s="7">
        <v>1954509.71</v>
      </c>
      <c r="N164" s="37">
        <v>-144731.05491649226</v>
      </c>
      <c r="O164" s="7">
        <f t="shared" si="22"/>
        <v>1809778.6550835078</v>
      </c>
      <c r="P164" s="7">
        <v>334330.34000000003</v>
      </c>
      <c r="Q164" s="7">
        <v>27366.99</v>
      </c>
      <c r="R164" s="7">
        <f t="shared" si="23"/>
        <v>1448081.3250835077</v>
      </c>
      <c r="S164" s="7">
        <v>0</v>
      </c>
      <c r="T164" s="14">
        <f t="shared" si="24"/>
        <v>15973.333231098921</v>
      </c>
      <c r="U164" s="1">
        <f t="shared" si="26"/>
        <v>-0.60000000000000853</v>
      </c>
      <c r="V164" s="7">
        <f t="shared" si="26"/>
        <v>49101.760000000009</v>
      </c>
      <c r="W164" s="7">
        <f t="shared" si="26"/>
        <v>20358.113750713499</v>
      </c>
      <c r="X164" s="7">
        <f t="shared" si="25"/>
        <v>69459.873750713654</v>
      </c>
      <c r="Y164" s="7">
        <f t="shared" si="25"/>
        <v>22567.870000000054</v>
      </c>
      <c r="Z164" s="7">
        <f t="shared" si="25"/>
        <v>797.10000000000218</v>
      </c>
      <c r="AA164" s="7">
        <f t="shared" si="25"/>
        <v>46094.903750713449</v>
      </c>
      <c r="AB164" s="7">
        <f t="shared" si="25"/>
        <v>0</v>
      </c>
      <c r="AC164" s="14">
        <f t="shared" si="25"/>
        <v>693.97606399800679</v>
      </c>
    </row>
    <row r="165" spans="1:29" x14ac:dyDescent="0.25">
      <c r="A165" s="7" t="s">
        <v>211</v>
      </c>
      <c r="B165" s="7" t="s">
        <v>216</v>
      </c>
      <c r="C165" s="1">
        <v>92.9</v>
      </c>
      <c r="D165" s="7">
        <v>1624905.63</v>
      </c>
      <c r="E165" s="37">
        <v>-140785.76696363746</v>
      </c>
      <c r="F165" s="7">
        <f t="shared" si="19"/>
        <v>1484119.8630363625</v>
      </c>
      <c r="G165" s="7">
        <v>796343.51</v>
      </c>
      <c r="H165" s="7">
        <v>78736.91</v>
      </c>
      <c r="I165" s="7">
        <f t="shared" si="20"/>
        <v>609039.44303636241</v>
      </c>
      <c r="J165" s="7">
        <v>0</v>
      </c>
      <c r="K165" s="14">
        <f t="shared" si="21"/>
        <v>15975.456006849972</v>
      </c>
      <c r="L165" s="1">
        <v>91.1</v>
      </c>
      <c r="M165" s="7">
        <v>1644128.0399999998</v>
      </c>
      <c r="N165" s="37">
        <v>-121747.3540446032</v>
      </c>
      <c r="O165" s="7">
        <f t="shared" si="22"/>
        <v>1522380.6859553966</v>
      </c>
      <c r="P165" s="7">
        <v>835420.46</v>
      </c>
      <c r="Q165" s="7">
        <v>81099.02</v>
      </c>
      <c r="R165" s="7">
        <f t="shared" si="23"/>
        <v>605861.20595539664</v>
      </c>
      <c r="S165" s="7">
        <v>0</v>
      </c>
      <c r="T165" s="14">
        <f t="shared" si="24"/>
        <v>16711.094247589426</v>
      </c>
      <c r="U165" s="1">
        <f t="shared" si="26"/>
        <v>-1.8000000000000114</v>
      </c>
      <c r="V165" s="7">
        <f t="shared" si="26"/>
        <v>19222.409999999916</v>
      </c>
      <c r="W165" s="7">
        <f t="shared" si="26"/>
        <v>19038.412919034265</v>
      </c>
      <c r="X165" s="7">
        <f t="shared" si="25"/>
        <v>38260.822919034166</v>
      </c>
      <c r="Y165" s="7">
        <f t="shared" si="25"/>
        <v>39076.949999999953</v>
      </c>
      <c r="Z165" s="7">
        <f t="shared" si="25"/>
        <v>2362.1100000000006</v>
      </c>
      <c r="AA165" s="7">
        <f t="shared" si="25"/>
        <v>-3178.2370809657732</v>
      </c>
      <c r="AB165" s="7">
        <f t="shared" si="25"/>
        <v>0</v>
      </c>
      <c r="AC165" s="14">
        <f t="shared" si="25"/>
        <v>735.63824073945398</v>
      </c>
    </row>
    <row r="166" spans="1:29" x14ac:dyDescent="0.25">
      <c r="A166" s="7" t="s">
        <v>217</v>
      </c>
      <c r="B166" s="7" t="s">
        <v>218</v>
      </c>
      <c r="C166" s="1">
        <v>1866.9</v>
      </c>
      <c r="D166" s="7">
        <v>16418016.889999999</v>
      </c>
      <c r="E166" s="37">
        <v>-1422496.8251729205</v>
      </c>
      <c r="F166" s="7">
        <f t="shared" si="19"/>
        <v>14995520.064827079</v>
      </c>
      <c r="G166" s="7">
        <v>7097444.8300000001</v>
      </c>
      <c r="H166" s="7">
        <v>395908.8</v>
      </c>
      <c r="I166" s="7">
        <f t="shared" si="20"/>
        <v>7502166.4348270791</v>
      </c>
      <c r="J166" s="7">
        <v>0</v>
      </c>
      <c r="K166" s="14">
        <f t="shared" si="21"/>
        <v>8032.3102816578703</v>
      </c>
      <c r="L166" s="1">
        <v>1867.2</v>
      </c>
      <c r="M166" s="7">
        <v>16911957.59</v>
      </c>
      <c r="N166" s="37">
        <v>-1252327.0926618613</v>
      </c>
      <c r="O166" s="7">
        <f t="shared" si="22"/>
        <v>15659630.497338139</v>
      </c>
      <c r="P166" s="7">
        <v>7413435.4800000004</v>
      </c>
      <c r="Q166" s="7">
        <v>407786.06</v>
      </c>
      <c r="R166" s="7">
        <f t="shared" si="23"/>
        <v>7838408.9573381385</v>
      </c>
      <c r="S166" s="7">
        <v>0</v>
      </c>
      <c r="T166" s="14">
        <f t="shared" si="24"/>
        <v>8386.6915688400477</v>
      </c>
      <c r="U166" s="1">
        <f t="shared" si="26"/>
        <v>0.29999999999995453</v>
      </c>
      <c r="V166" s="7">
        <f t="shared" si="26"/>
        <v>493940.70000000112</v>
      </c>
      <c r="W166" s="7">
        <f t="shared" si="26"/>
        <v>170169.73251105915</v>
      </c>
      <c r="X166" s="7">
        <f t="shared" si="25"/>
        <v>664110.43251105957</v>
      </c>
      <c r="Y166" s="7">
        <f t="shared" si="25"/>
        <v>315990.65000000037</v>
      </c>
      <c r="Z166" s="7">
        <f t="shared" si="25"/>
        <v>11877.260000000009</v>
      </c>
      <c r="AA166" s="7">
        <f t="shared" si="25"/>
        <v>336242.52251105942</v>
      </c>
      <c r="AB166" s="7">
        <f t="shared" si="25"/>
        <v>0</v>
      </c>
      <c r="AC166" s="14">
        <f t="shared" si="25"/>
        <v>354.3812871821774</v>
      </c>
    </row>
    <row r="167" spans="1:29" x14ac:dyDescent="0.25">
      <c r="A167" s="7" t="s">
        <v>217</v>
      </c>
      <c r="B167" s="7" t="s">
        <v>219</v>
      </c>
      <c r="C167" s="1">
        <v>1962</v>
      </c>
      <c r="D167" s="7">
        <v>16775653.52</v>
      </c>
      <c r="E167" s="37">
        <v>-1453483.3306777605</v>
      </c>
      <c r="F167" s="7">
        <f t="shared" si="19"/>
        <v>15322170.189322239</v>
      </c>
      <c r="G167" s="7">
        <v>7420540.71</v>
      </c>
      <c r="H167" s="7">
        <v>709276.1</v>
      </c>
      <c r="I167" s="7">
        <f t="shared" si="20"/>
        <v>7192353.3793222392</v>
      </c>
      <c r="J167" s="7">
        <v>0</v>
      </c>
      <c r="K167" s="14">
        <f t="shared" si="21"/>
        <v>7809.4649282987966</v>
      </c>
      <c r="L167" s="1">
        <v>1994.5</v>
      </c>
      <c r="M167" s="7">
        <v>17538161.93</v>
      </c>
      <c r="N167" s="37">
        <v>-1298697.3993724308</v>
      </c>
      <c r="O167" s="7">
        <f t="shared" si="22"/>
        <v>16239464.530627569</v>
      </c>
      <c r="P167" s="7">
        <v>7355134.8399999999</v>
      </c>
      <c r="Q167" s="7">
        <v>730554.38</v>
      </c>
      <c r="R167" s="7">
        <f t="shared" si="23"/>
        <v>8153775.3106275694</v>
      </c>
      <c r="S167" s="7">
        <v>0</v>
      </c>
      <c r="T167" s="14">
        <f t="shared" si="24"/>
        <v>8142.1231038493706</v>
      </c>
      <c r="U167" s="1">
        <f t="shared" si="26"/>
        <v>32.5</v>
      </c>
      <c r="V167" s="7">
        <f t="shared" si="26"/>
        <v>762508.41000000015</v>
      </c>
      <c r="W167" s="7">
        <f t="shared" si="26"/>
        <v>154785.93130532978</v>
      </c>
      <c r="X167" s="7">
        <f t="shared" si="25"/>
        <v>917294.3413053304</v>
      </c>
      <c r="Y167" s="7">
        <f t="shared" si="25"/>
        <v>-65405.870000000112</v>
      </c>
      <c r="Z167" s="7">
        <f t="shared" si="25"/>
        <v>21278.280000000028</v>
      </c>
      <c r="AA167" s="7">
        <f t="shared" si="25"/>
        <v>961421.93130533025</v>
      </c>
      <c r="AB167" s="7">
        <f t="shared" si="25"/>
        <v>0</v>
      </c>
      <c r="AC167" s="14">
        <f t="shared" si="25"/>
        <v>332.65817555057401</v>
      </c>
    </row>
    <row r="168" spans="1:29" x14ac:dyDescent="0.25">
      <c r="A168" s="7" t="s">
        <v>217</v>
      </c>
      <c r="B168" s="7" t="s">
        <v>220</v>
      </c>
      <c r="C168" s="1">
        <v>2286.9</v>
      </c>
      <c r="D168" s="7">
        <v>19575983.509999998</v>
      </c>
      <c r="E168" s="37">
        <v>-1696110.7166099669</v>
      </c>
      <c r="F168" s="7">
        <f t="shared" si="19"/>
        <v>17879872.793390032</v>
      </c>
      <c r="G168" s="7">
        <v>11419568.52</v>
      </c>
      <c r="H168" s="7">
        <v>760439.82</v>
      </c>
      <c r="I168" s="7">
        <f t="shared" si="20"/>
        <v>5699864.4533900321</v>
      </c>
      <c r="J168" s="7">
        <v>0</v>
      </c>
      <c r="K168" s="14">
        <f t="shared" si="21"/>
        <v>7818.3885580436536</v>
      </c>
      <c r="L168" s="1">
        <v>2289.1</v>
      </c>
      <c r="M168" s="7">
        <v>20181100.809999999</v>
      </c>
      <c r="N168" s="37">
        <v>-1494406.4972731068</v>
      </c>
      <c r="O168" s="7">
        <f t="shared" si="22"/>
        <v>18686694.312726893</v>
      </c>
      <c r="P168" s="7">
        <v>11948432.119999999</v>
      </c>
      <c r="Q168" s="7">
        <v>783253.01</v>
      </c>
      <c r="R168" s="7">
        <f t="shared" si="23"/>
        <v>5955009.1827268936</v>
      </c>
      <c r="S168" s="7">
        <v>0</v>
      </c>
      <c r="T168" s="14">
        <f t="shared" si="24"/>
        <v>8163.3368191546433</v>
      </c>
      <c r="U168" s="1">
        <f t="shared" si="26"/>
        <v>2.1999999999998181</v>
      </c>
      <c r="V168" s="7">
        <f t="shared" si="26"/>
        <v>605117.30000000075</v>
      </c>
      <c r="W168" s="7">
        <f t="shared" si="26"/>
        <v>201704.21933686011</v>
      </c>
      <c r="X168" s="7">
        <f t="shared" si="25"/>
        <v>806821.51933686063</v>
      </c>
      <c r="Y168" s="7">
        <f t="shared" si="25"/>
        <v>528863.59999999963</v>
      </c>
      <c r="Z168" s="7">
        <f t="shared" si="25"/>
        <v>22813.190000000061</v>
      </c>
      <c r="AA168" s="7">
        <f t="shared" si="25"/>
        <v>255144.72933686152</v>
      </c>
      <c r="AB168" s="7">
        <f t="shared" si="25"/>
        <v>0</v>
      </c>
      <c r="AC168" s="14">
        <f t="shared" si="25"/>
        <v>344.94826111098973</v>
      </c>
    </row>
    <row r="169" spans="1:29" x14ac:dyDescent="0.25">
      <c r="A169" s="7" t="s">
        <v>217</v>
      </c>
      <c r="B169" s="7" t="s">
        <v>221</v>
      </c>
      <c r="C169" s="1">
        <v>6248.2</v>
      </c>
      <c r="D169" s="7">
        <v>52882015.590000004</v>
      </c>
      <c r="E169" s="37">
        <v>-4581826.1602190305</v>
      </c>
      <c r="F169" s="7">
        <f t="shared" si="19"/>
        <v>48300189.429780975</v>
      </c>
      <c r="G169" s="7">
        <v>19124801.920000002</v>
      </c>
      <c r="H169" s="7">
        <v>1151399.83</v>
      </c>
      <c r="I169" s="7">
        <f t="shared" si="20"/>
        <v>28023987.679780975</v>
      </c>
      <c r="J169" s="7">
        <v>0</v>
      </c>
      <c r="K169" s="14">
        <f t="shared" si="21"/>
        <v>7730.2566226722856</v>
      </c>
      <c r="L169" s="1">
        <v>6544.4</v>
      </c>
      <c r="M169" s="7">
        <v>57040008.740000002</v>
      </c>
      <c r="N169" s="37">
        <v>-4223801.2915198756</v>
      </c>
      <c r="O169" s="7">
        <f t="shared" si="22"/>
        <v>52816207.448480129</v>
      </c>
      <c r="P169" s="7">
        <v>19157091.390000001</v>
      </c>
      <c r="Q169" s="7">
        <v>1185941.82</v>
      </c>
      <c r="R169" s="7">
        <f t="shared" si="23"/>
        <v>32473174.238480128</v>
      </c>
      <c r="S169" s="7">
        <v>0</v>
      </c>
      <c r="T169" s="14">
        <f t="shared" si="24"/>
        <v>8070.4430426746731</v>
      </c>
      <c r="U169" s="1">
        <f t="shared" si="26"/>
        <v>296.19999999999982</v>
      </c>
      <c r="V169" s="7">
        <f t="shared" si="26"/>
        <v>4157993.1499999985</v>
      </c>
      <c r="W169" s="7">
        <f t="shared" si="26"/>
        <v>358024.86869915482</v>
      </c>
      <c r="X169" s="7">
        <f t="shared" si="25"/>
        <v>4516018.0186991543</v>
      </c>
      <c r="Y169" s="7">
        <f t="shared" si="25"/>
        <v>32289.469999998808</v>
      </c>
      <c r="Z169" s="7">
        <f t="shared" si="25"/>
        <v>34541.989999999991</v>
      </c>
      <c r="AA169" s="7">
        <f t="shared" si="25"/>
        <v>4449186.5586991534</v>
      </c>
      <c r="AB169" s="7">
        <f t="shared" si="25"/>
        <v>0</v>
      </c>
      <c r="AC169" s="14">
        <f t="shared" si="25"/>
        <v>340.18642000238742</v>
      </c>
    </row>
    <row r="170" spans="1:29" x14ac:dyDescent="0.25">
      <c r="A170" s="7" t="s">
        <v>217</v>
      </c>
      <c r="B170" s="7" t="s">
        <v>222</v>
      </c>
      <c r="C170" s="1">
        <v>3809.5</v>
      </c>
      <c r="D170" s="7">
        <v>32241931.82</v>
      </c>
      <c r="E170" s="37">
        <v>-2793519.2148161912</v>
      </c>
      <c r="F170" s="7">
        <f t="shared" si="19"/>
        <v>29448412.60518381</v>
      </c>
      <c r="G170" s="7">
        <v>8056149.8200000003</v>
      </c>
      <c r="H170" s="7">
        <v>420540.72</v>
      </c>
      <c r="I170" s="7">
        <f t="shared" si="20"/>
        <v>20971722.065183811</v>
      </c>
      <c r="J170" s="7">
        <v>0</v>
      </c>
      <c r="K170" s="14">
        <f t="shared" si="21"/>
        <v>7730.2566229646436</v>
      </c>
      <c r="L170" s="1">
        <v>4007.7</v>
      </c>
      <c r="M170" s="7">
        <v>34930512.049999997</v>
      </c>
      <c r="N170" s="37">
        <v>-2586597.4632429653</v>
      </c>
      <c r="O170" s="7">
        <f t="shared" si="22"/>
        <v>32343914.58675703</v>
      </c>
      <c r="P170" s="7">
        <v>8442232.4299999997</v>
      </c>
      <c r="Q170" s="7">
        <v>433156.94</v>
      </c>
      <c r="R170" s="7">
        <f t="shared" si="23"/>
        <v>23468525.216757029</v>
      </c>
      <c r="S170" s="7">
        <v>0</v>
      </c>
      <c r="T170" s="14">
        <f t="shared" si="24"/>
        <v>8070.443043829885</v>
      </c>
      <c r="U170" s="1">
        <f t="shared" si="26"/>
        <v>198.19999999999982</v>
      </c>
      <c r="V170" s="7">
        <f t="shared" si="26"/>
        <v>2688580.2299999967</v>
      </c>
      <c r="W170" s="7">
        <f t="shared" si="26"/>
        <v>206921.75157322595</v>
      </c>
      <c r="X170" s="7">
        <f t="shared" si="25"/>
        <v>2895501.9815732203</v>
      </c>
      <c r="Y170" s="7">
        <f t="shared" si="25"/>
        <v>386082.6099999994</v>
      </c>
      <c r="Z170" s="7">
        <f t="shared" si="25"/>
        <v>12616.22000000003</v>
      </c>
      <c r="AA170" s="7">
        <f t="shared" si="25"/>
        <v>2496803.1515732184</v>
      </c>
      <c r="AB170" s="7">
        <f t="shared" si="25"/>
        <v>0</v>
      </c>
      <c r="AC170" s="14">
        <f t="shared" si="25"/>
        <v>340.18642086524142</v>
      </c>
    </row>
    <row r="171" spans="1:29" x14ac:dyDescent="0.25">
      <c r="A171" s="7" t="s">
        <v>217</v>
      </c>
      <c r="B171" s="7" t="s">
        <v>223</v>
      </c>
      <c r="C171" s="1">
        <v>22012.5</v>
      </c>
      <c r="D171" s="7">
        <v>193255992.09</v>
      </c>
      <c r="E171" s="37">
        <v>-16744168.131603625</v>
      </c>
      <c r="F171" s="7">
        <f t="shared" si="19"/>
        <v>176511823.95839638</v>
      </c>
      <c r="G171" s="7">
        <v>41243101.990000002</v>
      </c>
      <c r="H171" s="7">
        <v>2506028.02</v>
      </c>
      <c r="I171" s="7">
        <f t="shared" si="20"/>
        <v>132762693.94839637</v>
      </c>
      <c r="J171" s="7">
        <v>0</v>
      </c>
      <c r="K171" s="14">
        <f t="shared" si="21"/>
        <v>8018.7086409265812</v>
      </c>
      <c r="L171" s="1">
        <v>22365</v>
      </c>
      <c r="M171" s="7">
        <v>202263018.57999998</v>
      </c>
      <c r="N171" s="37">
        <v>-14977536.258787617</v>
      </c>
      <c r="O171" s="7">
        <f t="shared" si="22"/>
        <v>187285482.32121235</v>
      </c>
      <c r="P171" s="7">
        <v>45413826.460000001</v>
      </c>
      <c r="Q171" s="7">
        <v>2581208.86</v>
      </c>
      <c r="R171" s="7">
        <f t="shared" si="23"/>
        <v>139290447.00121233</v>
      </c>
      <c r="S171" s="7">
        <v>0</v>
      </c>
      <c r="T171" s="14">
        <f t="shared" si="24"/>
        <v>8374.0434751268658</v>
      </c>
      <c r="U171" s="1">
        <f t="shared" si="26"/>
        <v>352.5</v>
      </c>
      <c r="V171" s="7">
        <f t="shared" si="26"/>
        <v>9007026.4899999797</v>
      </c>
      <c r="W171" s="7">
        <f t="shared" si="26"/>
        <v>1766631.8728160076</v>
      </c>
      <c r="X171" s="7">
        <f t="shared" si="25"/>
        <v>10773658.362815976</v>
      </c>
      <c r="Y171" s="7">
        <f t="shared" si="25"/>
        <v>4170724.4699999988</v>
      </c>
      <c r="Z171" s="7">
        <f t="shared" si="25"/>
        <v>75180.839999999851</v>
      </c>
      <c r="AA171" s="7">
        <f t="shared" si="25"/>
        <v>6527753.0528159589</v>
      </c>
      <c r="AB171" s="7">
        <f t="shared" si="25"/>
        <v>0</v>
      </c>
      <c r="AC171" s="14">
        <f t="shared" si="25"/>
        <v>355.3348342002846</v>
      </c>
    </row>
    <row r="172" spans="1:29" x14ac:dyDescent="0.25">
      <c r="A172" s="7" t="s">
        <v>217</v>
      </c>
      <c r="B172" s="7" t="s">
        <v>206</v>
      </c>
      <c r="C172" s="1">
        <v>1133.4000000000001</v>
      </c>
      <c r="D172" s="7">
        <v>10164552.73</v>
      </c>
      <c r="E172" s="37">
        <v>-880681.51498458732</v>
      </c>
      <c r="F172" s="7">
        <f t="shared" si="19"/>
        <v>9283871.2150154132</v>
      </c>
      <c r="G172" s="7">
        <v>7306750.2800000003</v>
      </c>
      <c r="H172" s="7">
        <v>438573.15</v>
      </c>
      <c r="I172" s="7">
        <f t="shared" si="20"/>
        <v>1538547.7850154131</v>
      </c>
      <c r="J172" s="7">
        <v>0</v>
      </c>
      <c r="K172" s="14">
        <f t="shared" si="21"/>
        <v>8191.1692385877996</v>
      </c>
      <c r="L172" s="1">
        <v>1149.2</v>
      </c>
      <c r="M172" s="7">
        <v>10608196.65</v>
      </c>
      <c r="N172" s="37">
        <v>-785534.85002440796</v>
      </c>
      <c r="O172" s="7">
        <f t="shared" si="22"/>
        <v>9822661.7999755926</v>
      </c>
      <c r="P172" s="7">
        <v>7899253.3200000003</v>
      </c>
      <c r="Q172" s="7">
        <v>451730.34</v>
      </c>
      <c r="R172" s="7">
        <f t="shared" si="23"/>
        <v>1471678.1399755923</v>
      </c>
      <c r="S172" s="7">
        <v>0</v>
      </c>
      <c r="T172" s="14">
        <f t="shared" si="24"/>
        <v>8547.391054625472</v>
      </c>
      <c r="U172" s="1">
        <f t="shared" si="26"/>
        <v>15.799999999999955</v>
      </c>
      <c r="V172" s="7">
        <f t="shared" si="26"/>
        <v>443643.91999999993</v>
      </c>
      <c r="W172" s="7">
        <f t="shared" si="26"/>
        <v>95146.664960179362</v>
      </c>
      <c r="X172" s="7">
        <f t="shared" si="25"/>
        <v>538790.5849601794</v>
      </c>
      <c r="Y172" s="7">
        <f t="shared" si="25"/>
        <v>592503.04000000004</v>
      </c>
      <c r="Z172" s="7">
        <f t="shared" si="25"/>
        <v>13157.190000000002</v>
      </c>
      <c r="AA172" s="7">
        <f t="shared" si="25"/>
        <v>-66869.645039820811</v>
      </c>
      <c r="AB172" s="7">
        <f t="shared" si="25"/>
        <v>0</v>
      </c>
      <c r="AC172" s="14">
        <f t="shared" si="25"/>
        <v>356.2218160376724</v>
      </c>
    </row>
    <row r="173" spans="1:29" x14ac:dyDescent="0.25">
      <c r="A173" s="7" t="s">
        <v>217</v>
      </c>
      <c r="B173" s="7" t="s">
        <v>224</v>
      </c>
      <c r="C173" s="1">
        <v>2279.8000000000002</v>
      </c>
      <c r="D173" s="7">
        <v>20766076.48</v>
      </c>
      <c r="E173" s="37">
        <v>-1799223.2595454503</v>
      </c>
      <c r="F173" s="7">
        <f t="shared" si="19"/>
        <v>18966853.220454551</v>
      </c>
      <c r="G173" s="7">
        <v>8869544.5800000001</v>
      </c>
      <c r="H173" s="7">
        <v>925747.41</v>
      </c>
      <c r="I173" s="7">
        <f t="shared" si="20"/>
        <v>9171561.2304545511</v>
      </c>
      <c r="J173" s="7">
        <v>0</v>
      </c>
      <c r="K173" s="14">
        <f t="shared" si="21"/>
        <v>8319.5250550287528</v>
      </c>
      <c r="L173" s="1">
        <v>2305</v>
      </c>
      <c r="M173" s="7">
        <v>21609888.329999998</v>
      </c>
      <c r="N173" s="37">
        <v>-1600207.9286822753</v>
      </c>
      <c r="O173" s="7">
        <f t="shared" si="22"/>
        <v>20009680.401317723</v>
      </c>
      <c r="P173" s="7">
        <v>8257757.5300000003</v>
      </c>
      <c r="Q173" s="7">
        <v>953519.83</v>
      </c>
      <c r="R173" s="7">
        <f t="shared" si="23"/>
        <v>10798403.041317722</v>
      </c>
      <c r="S173" s="7">
        <v>0</v>
      </c>
      <c r="T173" s="14">
        <f t="shared" si="24"/>
        <v>8680.9893281204877</v>
      </c>
      <c r="U173" s="1">
        <f t="shared" si="26"/>
        <v>25.199999999999818</v>
      </c>
      <c r="V173" s="7">
        <f t="shared" si="26"/>
        <v>843811.84999999776</v>
      </c>
      <c r="W173" s="7">
        <f t="shared" si="26"/>
        <v>199015.33086317498</v>
      </c>
      <c r="X173" s="7">
        <f t="shared" si="25"/>
        <v>1042827.1808631718</v>
      </c>
      <c r="Y173" s="7">
        <f t="shared" si="25"/>
        <v>-611787.04999999981</v>
      </c>
      <c r="Z173" s="7">
        <f t="shared" si="25"/>
        <v>27772.419999999925</v>
      </c>
      <c r="AA173" s="7">
        <f t="shared" si="25"/>
        <v>1626841.8108631708</v>
      </c>
      <c r="AB173" s="7">
        <f t="shared" si="25"/>
        <v>0</v>
      </c>
      <c r="AC173" s="14">
        <f t="shared" si="25"/>
        <v>361.46427309173487</v>
      </c>
    </row>
    <row r="174" spans="1:29" x14ac:dyDescent="0.25">
      <c r="A174" s="7" t="s">
        <v>217</v>
      </c>
      <c r="B174" s="7" t="s">
        <v>225</v>
      </c>
      <c r="C174" s="1">
        <v>907.5</v>
      </c>
      <c r="D174" s="7">
        <v>8338777.0099999998</v>
      </c>
      <c r="E174" s="37">
        <v>-722491.87596918945</v>
      </c>
      <c r="F174" s="7">
        <f t="shared" si="19"/>
        <v>7616285.1340308106</v>
      </c>
      <c r="G174" s="7">
        <v>3394052.63</v>
      </c>
      <c r="H174" s="7">
        <v>221799.98</v>
      </c>
      <c r="I174" s="7">
        <f t="shared" si="20"/>
        <v>4000432.5240308107</v>
      </c>
      <c r="J174" s="7">
        <v>0</v>
      </c>
      <c r="K174" s="14">
        <f t="shared" si="21"/>
        <v>8392.6006986565408</v>
      </c>
      <c r="L174" s="1">
        <v>916.9</v>
      </c>
      <c r="M174" s="7">
        <v>8663777.1300000008</v>
      </c>
      <c r="N174" s="37">
        <v>-641550.97166863387</v>
      </c>
      <c r="O174" s="7">
        <f t="shared" si="22"/>
        <v>8022226.1583313672</v>
      </c>
      <c r="P174" s="7">
        <v>3534035.84</v>
      </c>
      <c r="Q174" s="7">
        <v>228453.98</v>
      </c>
      <c r="R174" s="7">
        <f t="shared" si="23"/>
        <v>4259736.3383313669</v>
      </c>
      <c r="S174" s="7">
        <v>0</v>
      </c>
      <c r="T174" s="14">
        <f t="shared" si="24"/>
        <v>8749.292352853492</v>
      </c>
      <c r="U174" s="1">
        <f t="shared" si="26"/>
        <v>9.3999999999999773</v>
      </c>
      <c r="V174" s="7">
        <f t="shared" si="26"/>
        <v>325000.12000000104</v>
      </c>
      <c r="W174" s="7">
        <f t="shared" si="26"/>
        <v>80940.904300555587</v>
      </c>
      <c r="X174" s="7">
        <f t="shared" si="25"/>
        <v>405941.02430055663</v>
      </c>
      <c r="Y174" s="7">
        <f t="shared" si="25"/>
        <v>139983.20999999996</v>
      </c>
      <c r="Z174" s="7">
        <f t="shared" si="25"/>
        <v>6654</v>
      </c>
      <c r="AA174" s="7">
        <f t="shared" si="25"/>
        <v>259303.8143005562</v>
      </c>
      <c r="AB174" s="7">
        <f t="shared" si="25"/>
        <v>0</v>
      </c>
      <c r="AC174" s="14">
        <f t="shared" si="25"/>
        <v>356.69165419695128</v>
      </c>
    </row>
    <row r="175" spans="1:29" x14ac:dyDescent="0.25">
      <c r="A175" s="7" t="s">
        <v>217</v>
      </c>
      <c r="B175" s="7" t="s">
        <v>226</v>
      </c>
      <c r="C175" s="1">
        <v>167.4</v>
      </c>
      <c r="D175" s="7">
        <v>2579850.7400000002</v>
      </c>
      <c r="E175" s="37">
        <v>-223524.52867223296</v>
      </c>
      <c r="F175" s="7">
        <f t="shared" si="19"/>
        <v>2356326.2113277675</v>
      </c>
      <c r="G175" s="7">
        <v>1175167.67</v>
      </c>
      <c r="H175" s="7">
        <v>118178.78</v>
      </c>
      <c r="I175" s="7">
        <f t="shared" si="20"/>
        <v>1062979.7613277675</v>
      </c>
      <c r="J175" s="7">
        <v>0</v>
      </c>
      <c r="K175" s="14">
        <f t="shared" si="21"/>
        <v>14076.022767788336</v>
      </c>
      <c r="L175" s="1">
        <v>170.2</v>
      </c>
      <c r="M175" s="7">
        <v>2687299.8800000004</v>
      </c>
      <c r="N175" s="37">
        <v>-198994.02111917012</v>
      </c>
      <c r="O175" s="7">
        <f t="shared" si="22"/>
        <v>2488305.85888083</v>
      </c>
      <c r="P175" s="7">
        <v>1271210.3700000001</v>
      </c>
      <c r="Q175" s="7">
        <v>121724.14</v>
      </c>
      <c r="R175" s="7">
        <f t="shared" si="23"/>
        <v>1095371.34888083</v>
      </c>
      <c r="S175" s="7">
        <v>0</v>
      </c>
      <c r="T175" s="14">
        <f t="shared" si="24"/>
        <v>14619.893412930847</v>
      </c>
      <c r="U175" s="1">
        <f t="shared" si="26"/>
        <v>2.7999999999999829</v>
      </c>
      <c r="V175" s="7">
        <f t="shared" si="26"/>
        <v>107449.14000000013</v>
      </c>
      <c r="W175" s="7">
        <f t="shared" si="26"/>
        <v>24530.507553062838</v>
      </c>
      <c r="X175" s="7">
        <f t="shared" si="25"/>
        <v>131979.64755306253</v>
      </c>
      <c r="Y175" s="7">
        <f t="shared" si="25"/>
        <v>96042.700000000186</v>
      </c>
      <c r="Z175" s="7">
        <f t="shared" si="25"/>
        <v>3545.3600000000006</v>
      </c>
      <c r="AA175" s="7">
        <f t="shared" si="25"/>
        <v>32391.587553062476</v>
      </c>
      <c r="AB175" s="7">
        <f t="shared" si="25"/>
        <v>0</v>
      </c>
      <c r="AC175" s="14">
        <f t="shared" si="25"/>
        <v>543.87064514251142</v>
      </c>
    </row>
    <row r="176" spans="1:29" x14ac:dyDescent="0.25">
      <c r="A176" s="7" t="s">
        <v>217</v>
      </c>
      <c r="B176" s="7" t="s">
        <v>227</v>
      </c>
      <c r="C176" s="1">
        <v>198.8</v>
      </c>
      <c r="D176" s="7">
        <v>2811717.1599999997</v>
      </c>
      <c r="E176" s="37">
        <v>-243613.99797440579</v>
      </c>
      <c r="F176" s="7">
        <f t="shared" si="19"/>
        <v>2568103.1620255937</v>
      </c>
      <c r="G176" s="7">
        <v>1073040.3</v>
      </c>
      <c r="H176" s="7">
        <v>162377.51</v>
      </c>
      <c r="I176" s="7">
        <f t="shared" si="20"/>
        <v>1332685.3520255936</v>
      </c>
      <c r="J176" s="7">
        <v>0</v>
      </c>
      <c r="K176" s="14">
        <f t="shared" si="21"/>
        <v>12918.023953851074</v>
      </c>
      <c r="L176" s="1">
        <v>202.4</v>
      </c>
      <c r="M176" s="7">
        <v>2925958.94</v>
      </c>
      <c r="N176" s="37">
        <v>-216666.67699928768</v>
      </c>
      <c r="O176" s="7">
        <f t="shared" si="22"/>
        <v>2709292.2630007123</v>
      </c>
      <c r="P176" s="7">
        <v>963732.84</v>
      </c>
      <c r="Q176" s="7">
        <v>167248.84</v>
      </c>
      <c r="R176" s="7">
        <f t="shared" si="23"/>
        <v>1578310.5830007123</v>
      </c>
      <c r="S176" s="7">
        <v>0</v>
      </c>
      <c r="T176" s="14">
        <f t="shared" si="24"/>
        <v>13385.831338936325</v>
      </c>
      <c r="U176" s="1">
        <f t="shared" si="26"/>
        <v>3.5999999999999943</v>
      </c>
      <c r="V176" s="7">
        <f t="shared" si="26"/>
        <v>114241.78000000026</v>
      </c>
      <c r="W176" s="7">
        <f t="shared" si="26"/>
        <v>26947.320975118113</v>
      </c>
      <c r="X176" s="7">
        <f t="shared" si="25"/>
        <v>141189.10097511858</v>
      </c>
      <c r="Y176" s="7">
        <f t="shared" si="25"/>
        <v>-109307.46000000008</v>
      </c>
      <c r="Z176" s="7">
        <f t="shared" si="25"/>
        <v>4871.3299999999872</v>
      </c>
      <c r="AA176" s="7">
        <f t="shared" si="25"/>
        <v>245625.2309751187</v>
      </c>
      <c r="AB176" s="7">
        <f t="shared" si="25"/>
        <v>0</v>
      </c>
      <c r="AC176" s="14">
        <f t="shared" si="25"/>
        <v>467.80738508525064</v>
      </c>
    </row>
    <row r="177" spans="1:32" x14ac:dyDescent="0.25">
      <c r="A177" s="7" t="s">
        <v>217</v>
      </c>
      <c r="B177" s="7" t="s">
        <v>228</v>
      </c>
      <c r="C177" s="1">
        <v>84.4</v>
      </c>
      <c r="D177" s="7">
        <v>1509882.25</v>
      </c>
      <c r="E177" s="37">
        <v>-130819.86219164779</v>
      </c>
      <c r="F177" s="7">
        <f t="shared" si="19"/>
        <v>1379062.3878083522</v>
      </c>
      <c r="G177" s="7">
        <v>1147947.99</v>
      </c>
      <c r="H177" s="7">
        <v>76974.899999999994</v>
      </c>
      <c r="I177" s="7">
        <f t="shared" si="20"/>
        <v>154139.49780835226</v>
      </c>
      <c r="J177" s="7">
        <v>0</v>
      </c>
      <c r="K177" s="14">
        <f t="shared" si="21"/>
        <v>16339.601751283793</v>
      </c>
      <c r="L177" s="1">
        <v>85.1</v>
      </c>
      <c r="M177" s="7">
        <v>1565737.09</v>
      </c>
      <c r="N177" s="37">
        <v>-115942.5198033827</v>
      </c>
      <c r="O177" s="7">
        <f t="shared" si="22"/>
        <v>1449794.5701966174</v>
      </c>
      <c r="P177" s="7">
        <v>1153187.3899999999</v>
      </c>
      <c r="Q177" s="7">
        <v>79284.149999999994</v>
      </c>
      <c r="R177" s="7">
        <f t="shared" si="23"/>
        <v>217323.0301966175</v>
      </c>
      <c r="S177" s="7">
        <v>0</v>
      </c>
      <c r="T177" s="14">
        <f t="shared" si="24"/>
        <v>17036.363927104787</v>
      </c>
      <c r="U177" s="1">
        <f t="shared" si="26"/>
        <v>0.69999999999998863</v>
      </c>
      <c r="V177" s="7">
        <f t="shared" si="26"/>
        <v>55854.840000000084</v>
      </c>
      <c r="W177" s="7">
        <f t="shared" si="26"/>
        <v>14877.342388265082</v>
      </c>
      <c r="X177" s="7">
        <f t="shared" si="25"/>
        <v>70732.182388265152</v>
      </c>
      <c r="Y177" s="7">
        <f t="shared" si="25"/>
        <v>5239.3999999999069</v>
      </c>
      <c r="Z177" s="7">
        <f t="shared" si="25"/>
        <v>2309.25</v>
      </c>
      <c r="AA177" s="7">
        <f t="shared" si="25"/>
        <v>63183.532388265245</v>
      </c>
      <c r="AB177" s="7">
        <f t="shared" si="25"/>
        <v>0</v>
      </c>
      <c r="AC177" s="14">
        <f t="shared" si="25"/>
        <v>696.76217582099343</v>
      </c>
    </row>
    <row r="178" spans="1:32" x14ac:dyDescent="0.25">
      <c r="A178" s="7" t="s">
        <v>229</v>
      </c>
      <c r="B178" s="7" t="s">
        <v>230</v>
      </c>
      <c r="C178" s="1">
        <v>789.3</v>
      </c>
      <c r="D178" s="7">
        <v>7804385.8999999994</v>
      </c>
      <c r="E178" s="37">
        <v>-676190.93338466564</v>
      </c>
      <c r="F178" s="7">
        <f t="shared" si="19"/>
        <v>7128194.9666153342</v>
      </c>
      <c r="G178" s="7">
        <v>2004315.72</v>
      </c>
      <c r="H178" s="7">
        <v>234858.53</v>
      </c>
      <c r="I178" s="7">
        <f t="shared" si="20"/>
        <v>4889020.7166153342</v>
      </c>
      <c r="J178" s="7">
        <v>0</v>
      </c>
      <c r="K178" s="14">
        <f t="shared" si="21"/>
        <v>9031.0337851454897</v>
      </c>
      <c r="L178" s="1">
        <v>795.2</v>
      </c>
      <c r="M178" s="7">
        <v>8089999.8300000001</v>
      </c>
      <c r="N178" s="37">
        <v>-599062.87683274946</v>
      </c>
      <c r="O178" s="7">
        <f t="shared" si="22"/>
        <v>7490936.9531672504</v>
      </c>
      <c r="P178" s="7">
        <v>2015741.86</v>
      </c>
      <c r="Q178" s="7">
        <v>241904.29</v>
      </c>
      <c r="R178" s="7">
        <f t="shared" si="23"/>
        <v>5233290.80316725</v>
      </c>
      <c r="S178" s="7">
        <v>0</v>
      </c>
      <c r="T178" s="14">
        <f t="shared" si="24"/>
        <v>9420.1923455322558</v>
      </c>
      <c r="U178" s="1">
        <f t="shared" si="26"/>
        <v>5.9000000000000909</v>
      </c>
      <c r="V178" s="7">
        <f t="shared" si="26"/>
        <v>285613.93000000063</v>
      </c>
      <c r="W178" s="7">
        <f t="shared" si="26"/>
        <v>77128.056551916176</v>
      </c>
      <c r="X178" s="7">
        <f t="shared" si="25"/>
        <v>362741.98655191623</v>
      </c>
      <c r="Y178" s="7">
        <f t="shared" si="25"/>
        <v>11426.14000000013</v>
      </c>
      <c r="Z178" s="7">
        <f t="shared" si="25"/>
        <v>7045.7600000000093</v>
      </c>
      <c r="AA178" s="7">
        <f t="shared" si="25"/>
        <v>344270.08655191585</v>
      </c>
      <c r="AB178" s="7">
        <f t="shared" si="25"/>
        <v>0</v>
      </c>
      <c r="AC178" s="14">
        <f t="shared" si="25"/>
        <v>389.15856038676611</v>
      </c>
    </row>
    <row r="179" spans="1:32" x14ac:dyDescent="0.25">
      <c r="A179" s="7" t="s">
        <v>229</v>
      </c>
      <c r="B179" s="7" t="s">
        <v>231</v>
      </c>
      <c r="C179" s="1">
        <v>655.8</v>
      </c>
      <c r="D179" s="7">
        <v>6265738.9100000001</v>
      </c>
      <c r="E179" s="37">
        <v>-542878.82431563479</v>
      </c>
      <c r="F179" s="7">
        <f t="shared" si="19"/>
        <v>5722860.0856843656</v>
      </c>
      <c r="G179" s="7">
        <v>1429273.35</v>
      </c>
      <c r="H179" s="7">
        <v>140731.32</v>
      </c>
      <c r="I179" s="7">
        <f t="shared" si="20"/>
        <v>4152855.4156843652</v>
      </c>
      <c r="J179" s="7">
        <v>0</v>
      </c>
      <c r="K179" s="14">
        <f t="shared" si="21"/>
        <v>8726.5326100707007</v>
      </c>
      <c r="L179" s="1">
        <v>648.9</v>
      </c>
      <c r="M179" s="7">
        <v>6394350.3000000007</v>
      </c>
      <c r="N179" s="37">
        <v>-473500.36671068205</v>
      </c>
      <c r="O179" s="7">
        <f t="shared" si="22"/>
        <v>5920849.9332893183</v>
      </c>
      <c r="P179" s="7">
        <v>1449642.17</v>
      </c>
      <c r="Q179" s="7">
        <v>144953.26</v>
      </c>
      <c r="R179" s="7">
        <f t="shared" si="23"/>
        <v>4326254.5032893186</v>
      </c>
      <c r="S179" s="7">
        <v>0</v>
      </c>
      <c r="T179" s="14">
        <f t="shared" si="24"/>
        <v>9124.4412594996429</v>
      </c>
      <c r="U179" s="1">
        <f t="shared" si="26"/>
        <v>-6.8999999999999773</v>
      </c>
      <c r="V179" s="7">
        <f t="shared" si="26"/>
        <v>128611.3900000006</v>
      </c>
      <c r="W179" s="7">
        <f t="shared" si="26"/>
        <v>69378.457604952739</v>
      </c>
      <c r="X179" s="7">
        <f t="shared" si="25"/>
        <v>197989.84760495275</v>
      </c>
      <c r="Y179" s="7">
        <f t="shared" si="25"/>
        <v>20368.819999999832</v>
      </c>
      <c r="Z179" s="7">
        <f t="shared" si="25"/>
        <v>4221.9400000000023</v>
      </c>
      <c r="AA179" s="7">
        <f t="shared" si="25"/>
        <v>173399.08760495344</v>
      </c>
      <c r="AB179" s="7">
        <f t="shared" si="25"/>
        <v>0</v>
      </c>
      <c r="AC179" s="14">
        <f t="shared" si="25"/>
        <v>397.90864942894223</v>
      </c>
    </row>
    <row r="180" spans="1:32" x14ac:dyDescent="0.25">
      <c r="A180" s="7" t="s">
        <v>229</v>
      </c>
      <c r="B180" s="7" t="s">
        <v>232</v>
      </c>
      <c r="C180" s="1">
        <v>202.9</v>
      </c>
      <c r="D180" s="7">
        <v>2926030.3400000003</v>
      </c>
      <c r="E180" s="37">
        <v>-253518.36929494361</v>
      </c>
      <c r="F180" s="7">
        <f t="shared" si="19"/>
        <v>2672511.9707050566</v>
      </c>
      <c r="G180" s="7">
        <v>389280.29</v>
      </c>
      <c r="H180" s="7">
        <v>42095.14</v>
      </c>
      <c r="I180" s="7">
        <f t="shared" si="20"/>
        <v>2241136.5407050564</v>
      </c>
      <c r="J180" s="7">
        <v>0</v>
      </c>
      <c r="K180" s="14">
        <f t="shared" si="21"/>
        <v>13171.572058674503</v>
      </c>
      <c r="L180" s="1">
        <v>202.8</v>
      </c>
      <c r="M180" s="7">
        <v>3012888.0100000002</v>
      </c>
      <c r="N180" s="37">
        <v>-223103.75732671653</v>
      </c>
      <c r="O180" s="7">
        <f t="shared" si="22"/>
        <v>2789784.2526732837</v>
      </c>
      <c r="P180" s="7">
        <v>403223.75</v>
      </c>
      <c r="Q180" s="7">
        <v>43357.99</v>
      </c>
      <c r="R180" s="7">
        <f t="shared" si="23"/>
        <v>2343202.5126732835</v>
      </c>
      <c r="S180" s="7">
        <v>0</v>
      </c>
      <c r="T180" s="14">
        <f t="shared" si="24"/>
        <v>13756.332606870234</v>
      </c>
      <c r="U180" s="1">
        <f t="shared" si="26"/>
        <v>-9.9999999999994316E-2</v>
      </c>
      <c r="V180" s="7">
        <f t="shared" si="26"/>
        <v>86857.669999999925</v>
      </c>
      <c r="W180" s="7">
        <f t="shared" si="26"/>
        <v>30414.61196822708</v>
      </c>
      <c r="X180" s="7">
        <f t="shared" si="25"/>
        <v>117272.28196822712</v>
      </c>
      <c r="Y180" s="7">
        <f t="shared" si="25"/>
        <v>13943.460000000021</v>
      </c>
      <c r="Z180" s="7">
        <f t="shared" si="25"/>
        <v>1262.8499999999985</v>
      </c>
      <c r="AA180" s="7">
        <f t="shared" si="25"/>
        <v>102065.97196822707</v>
      </c>
      <c r="AB180" s="7">
        <f t="shared" si="25"/>
        <v>0</v>
      </c>
      <c r="AC180" s="14">
        <f t="shared" si="25"/>
        <v>584.76054819573073</v>
      </c>
    </row>
    <row r="181" spans="1:32" x14ac:dyDescent="0.25">
      <c r="A181" s="7" t="s">
        <v>229</v>
      </c>
      <c r="B181" s="7" t="s">
        <v>233</v>
      </c>
      <c r="C181" s="1">
        <v>63.1</v>
      </c>
      <c r="D181" s="7">
        <v>1181994.6500000001</v>
      </c>
      <c r="E181" s="37">
        <v>-102410.88483838059</v>
      </c>
      <c r="F181" s="7">
        <f t="shared" si="19"/>
        <v>1079583.7651616195</v>
      </c>
      <c r="G181" s="7">
        <v>366915.65</v>
      </c>
      <c r="H181" s="7">
        <v>42842.85</v>
      </c>
      <c r="I181" s="7">
        <f t="shared" si="20"/>
        <v>669825.26516161952</v>
      </c>
      <c r="J181" s="7">
        <v>0</v>
      </c>
      <c r="K181" s="14">
        <f t="shared" si="21"/>
        <v>17109.092950263384</v>
      </c>
      <c r="L181" s="1">
        <v>62.6</v>
      </c>
      <c r="M181" s="7">
        <v>1211232.08</v>
      </c>
      <c r="N181" s="37">
        <v>-89691.494388685926</v>
      </c>
      <c r="O181" s="7">
        <f t="shared" si="22"/>
        <v>1121540.585611314</v>
      </c>
      <c r="P181" s="7">
        <v>361270.2</v>
      </c>
      <c r="Q181" s="7">
        <v>44128.14</v>
      </c>
      <c r="R181" s="7">
        <f t="shared" si="23"/>
        <v>716142.24561131408</v>
      </c>
      <c r="S181" s="7">
        <v>0</v>
      </c>
      <c r="T181" s="14">
        <f t="shared" si="24"/>
        <v>17915.983795707893</v>
      </c>
      <c r="U181" s="1">
        <f t="shared" si="26"/>
        <v>-0.5</v>
      </c>
      <c r="V181" s="7">
        <f t="shared" si="26"/>
        <v>29237.429999999935</v>
      </c>
      <c r="W181" s="7">
        <f t="shared" si="26"/>
        <v>12719.390449694663</v>
      </c>
      <c r="X181" s="7">
        <f t="shared" si="25"/>
        <v>41956.820449694525</v>
      </c>
      <c r="Y181" s="7">
        <f t="shared" si="25"/>
        <v>-5645.4500000000116</v>
      </c>
      <c r="Z181" s="7">
        <f t="shared" si="25"/>
        <v>1285.2900000000009</v>
      </c>
      <c r="AA181" s="7">
        <f t="shared" si="25"/>
        <v>46316.980449694558</v>
      </c>
      <c r="AB181" s="7">
        <f t="shared" si="25"/>
        <v>0</v>
      </c>
      <c r="AC181" s="14">
        <f t="shared" si="25"/>
        <v>806.89084544450816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871141.1</v>
      </c>
      <c r="D183" s="12">
        <f>SUM(D4:D182)</f>
        <v>7761227844.7300014</v>
      </c>
      <c r="E183" s="12">
        <f>SUM(E4:E182)</f>
        <v>-672396894.00000012</v>
      </c>
      <c r="F183" s="12">
        <f>ROUND(SUM(F4:F182),0)</f>
        <v>7088830951</v>
      </c>
      <c r="G183" s="12">
        <f>ROUND(SUM(G4:G182),0)</f>
        <v>2358852184</v>
      </c>
      <c r="H183" s="12">
        <f>ROUND(SUM(H4:H182),0)</f>
        <v>183803164</v>
      </c>
      <c r="I183" s="12">
        <f>ROUND(SUM(I4:I182),0)+1</f>
        <v>4546175604</v>
      </c>
      <c r="J183" s="12">
        <f>SUM(J4:J182)</f>
        <v>54720.74</v>
      </c>
      <c r="K183" s="16">
        <f>F183/C183</f>
        <v>8137.4084531197068</v>
      </c>
      <c r="L183" s="4">
        <f>SUM(L4:L182)</f>
        <v>876386.30000000016</v>
      </c>
      <c r="M183" s="12">
        <f>SUM(M4:M182)</f>
        <v>8040492838.9300013</v>
      </c>
      <c r="N183" s="12">
        <f>SUM(N4:N182)</f>
        <v>-595396894.00000012</v>
      </c>
      <c r="O183" s="12">
        <f>SUM(O4:O182)</f>
        <v>7445095944.9299984</v>
      </c>
      <c r="P183" s="12">
        <f>SUM(P4:P182)</f>
        <v>2462124280.5599995</v>
      </c>
      <c r="Q183" s="12">
        <f>SUM(Q4:Q182)</f>
        <v>189317258.46999988</v>
      </c>
      <c r="R183" s="12">
        <f>SUM(R4:R182)</f>
        <v>4793654405.9000015</v>
      </c>
      <c r="S183" s="12">
        <f>SUM(S4:S182)</f>
        <v>0</v>
      </c>
      <c r="T183" s="16">
        <f>O183/L183</f>
        <v>8495.221736042653</v>
      </c>
      <c r="U183" s="4">
        <f>SUM(U4:U182)</f>
        <v>5245.1999999999734</v>
      </c>
      <c r="V183" s="12">
        <f>SUM(V4:V182)</f>
        <v>279264994.20000023</v>
      </c>
      <c r="W183" s="12">
        <f>SUM(W4:W182)</f>
        <v>76999999.999999821</v>
      </c>
      <c r="X183" s="12">
        <f>SUM(X4:X182)</f>
        <v>356264994.20000052</v>
      </c>
      <c r="Y183" s="12">
        <f>SUM(Y4:Y182)</f>
        <v>103272096.42999996</v>
      </c>
      <c r="Z183" s="12">
        <f>SUM(Z4:Z182)</f>
        <v>5514094.9000000069</v>
      </c>
      <c r="AA183" s="12">
        <f>SUM(AA4:AA182)</f>
        <v>247478802.87000036</v>
      </c>
      <c r="AB183" s="12">
        <f>SUM(AB4:AB182)</f>
        <v>-54720.74</v>
      </c>
      <c r="AC183" s="16">
        <f>T183-K183</f>
        <v>357.8132829229462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32" t="s">
        <v>244</v>
      </c>
      <c r="E185" s="33"/>
      <c r="F185" s="21">
        <f>SUM(F4:F181)</f>
        <v>7088830950.7299929</v>
      </c>
      <c r="AD185" s="13"/>
      <c r="AE185" s="13"/>
      <c r="AF185" s="13"/>
    </row>
    <row r="187" spans="1:32" ht="17.25" customHeight="1" x14ac:dyDescent="0.25"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FY2017-18 Total Program Funding with Supplental AND
FY2018-19 Proposed School Finance Act Bill as of April 16, 2018&amp;"-,Bold"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2018-19 to 2019-20 Gov Req</vt:lpstr>
      <vt:lpstr>'2018-19 to 2019-20 Gov Req'!Print_Area</vt:lpstr>
      <vt:lpstr>'2018-19 to 2019-20 Gov Req'!Print_Titles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2018-04-17T15:23:09Z</cp:lastPrinted>
  <dcterms:created xsi:type="dcterms:W3CDTF">2012-04-09T19:03:04Z</dcterms:created>
  <dcterms:modified xsi:type="dcterms:W3CDTF">2018-11-05T21:41:38Z</dcterms:modified>
</cp:coreProperties>
</file>