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FY2015-16 Supplemental Aid (2)" sheetId="1" r:id="rId1"/>
  </sheets>
  <externalReferences>
    <externalReference r:id="rId2"/>
    <externalReference r:id="rId3"/>
  </externalReferences>
  <definedNames>
    <definedName name="Inputs">[1]Inputs!$A$2:$I$181</definedName>
    <definedName name="_xlnm.Print_Area" localSheetId="0">'FY2015-16 Supplemental Aid (2)'!$A$1:$K$124</definedName>
    <definedName name="_xlnm.Print_Titles" localSheetId="0">'FY2015-16 Supplemental Aid (2)'!$1:$5</definedName>
    <definedName name="Values">[2]Inputs!$A$2:$I$181</definedName>
  </definedNames>
  <calcPr calcId="145621"/>
</workbook>
</file>

<file path=xl/calcChain.xml><?xml version="1.0" encoding="utf-8"?>
<calcChain xmlns="http://schemas.openxmlformats.org/spreadsheetml/2006/main">
  <c r="K123" i="1" l="1"/>
  <c r="B79" i="1" l="1"/>
  <c r="B81" i="1" s="1"/>
  <c r="B82" i="1" s="1"/>
  <c r="C79" i="1"/>
  <c r="C80" i="1" s="1"/>
  <c r="C81" i="1"/>
  <c r="C82" i="1" s="1"/>
</calcChain>
</file>

<file path=xl/sharedStrings.xml><?xml version="1.0" encoding="utf-8"?>
<sst xmlns="http://schemas.openxmlformats.org/spreadsheetml/2006/main" count="155" uniqueCount="133">
  <si>
    <t xml:space="preserve"> </t>
  </si>
  <si>
    <t>Total - All CSI Charter Schools</t>
  </si>
  <si>
    <t>YOUTH AND FAMILY ACADEMY</t>
  </si>
  <si>
    <t>PUEBLO 60</t>
  </si>
  <si>
    <t>PUEBLO</t>
  </si>
  <si>
    <t>MOUNTAIN MIDDLE</t>
  </si>
  <si>
    <t>ANIMAS</t>
  </si>
  <si>
    <t>DURANGO</t>
  </si>
  <si>
    <t>LA PLATA</t>
  </si>
  <si>
    <t>TWO RIVERS CHARTER SCHOOL</t>
  </si>
  <si>
    <t>ROSS MONTESSORI</t>
  </si>
  <si>
    <t>ROARING FORK</t>
  </si>
  <si>
    <t>GARFIELD</t>
  </si>
  <si>
    <t>JAMES IRWIN - COLORADO SPRINGS</t>
  </si>
  <si>
    <t>MOUNTAIN SONG COMMUNITY SCHOOL</t>
  </si>
  <si>
    <t>GVA - COLORADO SPRINGS</t>
  </si>
  <si>
    <t>COLORADO SPRINGS EARLY COLLEGES</t>
  </si>
  <si>
    <t>COLORADO SPRINGS CHARTER ACADEMY</t>
  </si>
  <si>
    <t>MACLAREN CHARTER SCHOOLS</t>
  </si>
  <si>
    <t>COLORADO SPRINGS 11</t>
  </si>
  <si>
    <t>EL PASO</t>
  </si>
  <si>
    <t>STONE CREEK</t>
  </si>
  <si>
    <t>EAGLE</t>
  </si>
  <si>
    <t>COLORADO EARLY COLLEGES - DOUGLAS</t>
  </si>
  <si>
    <t>DOUGLAS</t>
  </si>
  <si>
    <t>SALIDA MONTESSORI</t>
  </si>
  <si>
    <t>SALIDA</t>
  </si>
  <si>
    <t>CHAFFEE</t>
  </si>
  <si>
    <t>NEW AMERICA SCHOOL</t>
  </si>
  <si>
    <t>MONTESSORI DEL MUNDO</t>
  </si>
  <si>
    <t>AURORA</t>
  </si>
  <si>
    <t>ARAPAHOE</t>
  </si>
  <si>
    <t>CROWNE POINT CHARTER ACADEMY</t>
  </si>
  <si>
    <t>RICARDO FLORES MAGNON ACADEMY</t>
  </si>
  <si>
    <t>EARLY COLLEGE OF ARVADA</t>
  </si>
  <si>
    <t>WESTMINSTER</t>
  </si>
  <si>
    <t>COMMUNITY LEADERSHIP ACADEMY</t>
  </si>
  <si>
    <t>ADAMS 14</t>
  </si>
  <si>
    <t xml:space="preserve">THE ACADEMY OF CHARTER SCHOOLS </t>
  </si>
  <si>
    <t>ADAMS 12 FIVE STAR</t>
  </si>
  <si>
    <t>ADAMS</t>
  </si>
  <si>
    <t>Hold Harmless Payment for Charter</t>
  </si>
  <si>
    <t>Hold Harmless Payment for District</t>
  </si>
  <si>
    <t>School Funding Change*</t>
  </si>
  <si>
    <t>Accounting District At-Risk Student %</t>
  </si>
  <si>
    <t>School At-risk Student %</t>
  </si>
  <si>
    <t>Sum of Free Lunch Count</t>
  </si>
  <si>
    <t>Sum of K-12 Membership Count</t>
  </si>
  <si>
    <t>Funded Pupil Count</t>
  </si>
  <si>
    <t>CSI Charter Schools (Currently Subject to Alternate At-Risk Calculation)</t>
  </si>
  <si>
    <t>Accounting District</t>
  </si>
  <si>
    <t>County</t>
  </si>
  <si>
    <t>FY 2015-16</t>
  </si>
  <si>
    <t>Charter Institute Schools Supplemental At-Risk Aid</t>
  </si>
  <si>
    <t>CSI - Authorized Charter Schools Impacted by SB12-103</t>
  </si>
  <si>
    <t>Total - All District Charter Schools</t>
  </si>
  <si>
    <t>District Charter Total</t>
  </si>
  <si>
    <t xml:space="preserve">UNION COLONY PREPARATORY SCHOOL </t>
  </si>
  <si>
    <t>UNIVERSITY SCHOOLS</t>
  </si>
  <si>
    <t xml:space="preserve">FRONTIER CHARTER ACADEMY </t>
  </si>
  <si>
    <t xml:space="preserve">GREELEY 6 </t>
  </si>
  <si>
    <t xml:space="preserve">CARDINAL COMMUNITY ACADEMY CHARTER SCHOOL </t>
  </si>
  <si>
    <t xml:space="preserve">KEENESBURG RE-3(J) </t>
  </si>
  <si>
    <t>WELD</t>
  </si>
  <si>
    <t xml:space="preserve">CRESTONE CHARTER SCHOOL </t>
  </si>
  <si>
    <t xml:space="preserve">MOFFAT 2 </t>
  </si>
  <si>
    <t>SAGUACHE</t>
  </si>
  <si>
    <t xml:space="preserve">PUEBLO CHARTER SCHOOL FOR THE ARTS &amp; SCIENCES </t>
  </si>
  <si>
    <t xml:space="preserve">CESAR CHAVEZ ACADEMY </t>
  </si>
  <si>
    <t xml:space="preserve">PUEBLO CITY 60 </t>
  </si>
  <si>
    <t xml:space="preserve">ALTA VISTA CHARTER SCHOOL </t>
  </si>
  <si>
    <t xml:space="preserve">LAMAR RE-2 </t>
  </si>
  <si>
    <t>PROWERS</t>
  </si>
  <si>
    <t xml:space="preserve">LAKE GEORGE CHARTER SCHOOL </t>
  </si>
  <si>
    <t xml:space="preserve">GUFFEY CHARTER SCHOOL </t>
  </si>
  <si>
    <t xml:space="preserve">PARK COUNTY RE-2 </t>
  </si>
  <si>
    <t>PARK</t>
  </si>
  <si>
    <t xml:space="preserve">PARADOX VALLEY CHARTER SCHOOL </t>
  </si>
  <si>
    <t xml:space="preserve">WEST END RE-2 </t>
  </si>
  <si>
    <t>VISTA CHARTER SCHOOL</t>
  </si>
  <si>
    <t xml:space="preserve">PASSAGE CHARTER SCHOOL </t>
  </si>
  <si>
    <t xml:space="preserve">MONTROSE COUNTY RE-1J </t>
  </si>
  <si>
    <t>MONTROSE</t>
  </si>
  <si>
    <t xml:space="preserve">SOUTHWEST OPEN CHARTER SCHOOL </t>
  </si>
  <si>
    <t xml:space="preserve">BATTLE ROCK CHARTER SCHOOL </t>
  </si>
  <si>
    <t xml:space="preserve">MONTEZUMA-CORTEZ RE-1 </t>
  </si>
  <si>
    <t>MONTEZUMA</t>
  </si>
  <si>
    <t xml:space="preserve">ROCKY MOUNTAIN DEAF SCHOOL </t>
  </si>
  <si>
    <t>NEW AMERICA CHARTER SCHOOL</t>
  </si>
  <si>
    <t>JEFFERSON</t>
  </si>
  <si>
    <t xml:space="preserve">MARBLE CHARTER SCHOOL </t>
  </si>
  <si>
    <t xml:space="preserve">GUNNISON WATERSHED RE1J </t>
  </si>
  <si>
    <t>GUNNISION</t>
  </si>
  <si>
    <t>INDIAN PEAKS CHARTER SCHOOL</t>
  </si>
  <si>
    <t>EAST GRAND</t>
  </si>
  <si>
    <t>GRAND</t>
  </si>
  <si>
    <t xml:space="preserve">MOUNT VIEW CORE KNOWLEDGE CHARTER SCHOOL </t>
  </si>
  <si>
    <t xml:space="preserve">CANON CITY RE-1 </t>
  </si>
  <si>
    <t>FREMONT</t>
  </si>
  <si>
    <t>LIFE SKILLS</t>
  </si>
  <si>
    <t xml:space="preserve">ROOSEVELT EDISON CHARTER SCHOOL </t>
  </si>
  <si>
    <t xml:space="preserve">GLOBE CHARTER SCHOOL </t>
  </si>
  <si>
    <t xml:space="preserve">COMMUNITY PREP CHARTER SCHOOL </t>
  </si>
  <si>
    <t xml:space="preserve">CIVA CHARTER ACADEMY </t>
  </si>
  <si>
    <t xml:space="preserve">COLORADO SPRINGS 11 </t>
  </si>
  <si>
    <t xml:space="preserve">JAMES IRWIN CHARTER MIDDLE SCHOOL </t>
  </si>
  <si>
    <t xml:space="preserve">JAMES IRWIN CHARTER HIGH SCHOOL </t>
  </si>
  <si>
    <t>HARRISON 2</t>
  </si>
  <si>
    <t>SOUTHWEST EARLY COLLEGE</t>
  </si>
  <si>
    <t>OMAR D. BLAIR CHARTER SCHOOL</t>
  </si>
  <si>
    <t>HIGHLINE ACADEMY CHARTER SCHOOL</t>
  </si>
  <si>
    <t>DSST - STAPLETON</t>
  </si>
  <si>
    <t xml:space="preserve">WYATT-EDISON CHARTER ELEMENTARY SCHOOL </t>
  </si>
  <si>
    <t xml:space="preserve">RIDGE VIEW ACADEMY CHARTER SCHOOL </t>
  </si>
  <si>
    <t xml:space="preserve">PIONEER CHARTER SCHOOL </t>
  </si>
  <si>
    <t xml:space="preserve">ODYSSEY CHARTER ELEMENTARY SCHOOL </t>
  </si>
  <si>
    <t xml:space="preserve">KIPP SUNSHINE PEAK ACADEMY </t>
  </si>
  <si>
    <t xml:space="preserve">COLORADO HIGH SCHOOL </t>
  </si>
  <si>
    <t xml:space="preserve">ACE COMMUNITY CHALLENGE CHARTER SCHOOL </t>
  </si>
  <si>
    <t xml:space="preserve">DENVER COUNTY 1 </t>
  </si>
  <si>
    <t>DENVER</t>
  </si>
  <si>
    <t>JUSTICE HIGH CHARTER SCHOOL</t>
  </si>
  <si>
    <t xml:space="preserve">BOULDER PREP CHARTER HIGH SCHOOL </t>
  </si>
  <si>
    <t xml:space="preserve">BOULDER VALLEY RE 2 </t>
  </si>
  <si>
    <t>BOULDER</t>
  </si>
  <si>
    <t xml:space="preserve">AURORA ACADEMY CHARTER SCHOOL </t>
  </si>
  <si>
    <t xml:space="preserve">ADAMS-ARAPAHOE 28J </t>
  </si>
  <si>
    <t>School Funding Change</t>
  </si>
  <si>
    <t>District At-Risk Student Percentage</t>
  </si>
  <si>
    <t>School At-risk Student Percentage</t>
  </si>
  <si>
    <t>District Charter Schools (Not Currently Subject to Alternate At-Risk Calculation)</t>
  </si>
  <si>
    <t>Authorizing District</t>
  </si>
  <si>
    <t>School Districts and Charter Schools Supplemental At-Risk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</si>
</sst>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0%"/>
    <numFmt numFmtId="165" formatCode="&quot;$&quot;#,##0.00"/>
    <numFmt numFmtId="166" formatCode="0.0%"/>
    <numFmt numFmtId="167" formatCode="#,##0.0"/>
  </numFmts>
  <fonts count="5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40" fontId="4" fillId="0" borderId="0"/>
    <xf numFmtId="0" fontId="2" fillId="0" borderId="0"/>
    <xf numFmtId="40" fontId="4" fillId="0" borderId="0"/>
  </cellStyleXfs>
  <cellXfs count="93">
    <xf numFmtId="0" fontId="0" fillId="0" borderId="0" xfId="0"/>
    <xf numFmtId="0" fontId="2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7" fontId="2" fillId="0" borderId="0" xfId="0" applyNumberFormat="1" applyFont="1" applyFill="1" applyBorder="1" applyAlignment="1" applyProtection="1"/>
    <xf numFmtId="164" fontId="2" fillId="0" borderId="0" xfId="1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5" fontId="2" fillId="0" borderId="0" xfId="0" applyNumberFormat="1" applyFont="1" applyFill="1" applyBorder="1" applyAlignment="1" applyProtection="1"/>
    <xf numFmtId="7" fontId="3" fillId="0" borderId="0" xfId="0" applyNumberFormat="1" applyFont="1" applyFill="1" applyBorder="1" applyAlignment="1" applyProtection="1">
      <alignment horizontal="right"/>
    </xf>
    <xf numFmtId="7" fontId="3" fillId="2" borderId="1" xfId="0" applyNumberFormat="1" applyFont="1" applyFill="1" applyBorder="1" applyAlignment="1" applyProtection="1">
      <alignment horizontal="right"/>
    </xf>
    <xf numFmtId="5" fontId="3" fillId="2" borderId="2" xfId="0" applyNumberFormat="1" applyFont="1" applyFill="1" applyBorder="1" applyAlignment="1" applyProtection="1">
      <alignment horizontal="right"/>
    </xf>
    <xf numFmtId="7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/>
    <xf numFmtId="3" fontId="2" fillId="2" borderId="3" xfId="0" applyNumberFormat="1" applyFont="1" applyFill="1" applyBorder="1" applyAlignment="1" applyProtection="1">
      <alignment horizontal="right"/>
    </xf>
    <xf numFmtId="0" fontId="2" fillId="2" borderId="2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7" fontId="2" fillId="0" borderId="4" xfId="0" applyNumberFormat="1" applyFont="1" applyFill="1" applyBorder="1" applyAlignment="1" applyProtection="1">
      <alignment horizontal="right"/>
    </xf>
    <xf numFmtId="0" fontId="2" fillId="0" borderId="5" xfId="0" applyNumberFormat="1" applyFont="1" applyFill="1" applyBorder="1" applyAlignment="1" applyProtection="1"/>
    <xf numFmtId="7" fontId="2" fillId="0" borderId="0" xfId="0" applyNumberFormat="1" applyFont="1" applyFill="1" applyBorder="1" applyAlignment="1" applyProtection="1">
      <alignment horizontal="right"/>
    </xf>
    <xf numFmtId="0" fontId="2" fillId="0" borderId="4" xfId="0" applyNumberFormat="1" applyFont="1" applyFill="1" applyBorder="1" applyAlignment="1" applyProtection="1"/>
    <xf numFmtId="3" fontId="2" fillId="0" borderId="0" xfId="2" applyNumberFormat="1" applyFont="1" applyBorder="1"/>
    <xf numFmtId="0" fontId="2" fillId="0" borderId="5" xfId="0" applyFont="1" applyFill="1" applyBorder="1"/>
    <xf numFmtId="0" fontId="2" fillId="0" borderId="4" xfId="0" applyFont="1" applyBorder="1"/>
    <xf numFmtId="0" fontId="2" fillId="0" borderId="5" xfId="0" applyFont="1" applyBorder="1"/>
    <xf numFmtId="7" fontId="2" fillId="0" borderId="4" xfId="0" applyNumberFormat="1" applyFont="1" applyFill="1" applyBorder="1" applyAlignment="1" applyProtection="1">
      <alignment horizontal="right" wrapText="1"/>
    </xf>
    <xf numFmtId="166" fontId="2" fillId="0" borderId="4" xfId="0" applyNumberFormat="1" applyFont="1" applyFill="1" applyBorder="1" applyAlignment="1" applyProtection="1">
      <alignment horizontal="center" wrapText="1"/>
    </xf>
    <xf numFmtId="166" fontId="2" fillId="0" borderId="0" xfId="0" applyNumberFormat="1" applyFont="1" applyFill="1" applyBorder="1" applyAlignment="1" applyProtection="1">
      <alignment horizontal="center" wrapText="1"/>
    </xf>
    <xf numFmtId="3" fontId="2" fillId="0" borderId="0" xfId="2" applyNumberFormat="1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3" fillId="0" borderId="5" xfId="0" applyNumberFormat="1" applyFont="1" applyFill="1" applyBorder="1" applyAlignment="1" applyProtection="1">
      <alignment horizontal="center" wrapText="1"/>
    </xf>
    <xf numFmtId="7" fontId="2" fillId="0" borderId="0" xfId="0" applyNumberFormat="1" applyFont="1" applyFill="1" applyBorder="1" applyAlignment="1" applyProtection="1">
      <alignment horizontal="right" wrapText="1"/>
    </xf>
    <xf numFmtId="0" fontId="3" fillId="0" borderId="4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5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wrapText="1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2" borderId="3" xfId="0" applyNumberFormat="1" applyFont="1" applyFill="1" applyBorder="1" applyAlignment="1" applyProtection="1">
      <alignment horizontal="center" wrapText="1"/>
    </xf>
    <xf numFmtId="0" fontId="3" fillId="2" borderId="6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wrapText="1"/>
    </xf>
    <xf numFmtId="0" fontId="3" fillId="2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Continuous"/>
    </xf>
    <xf numFmtId="3" fontId="2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right"/>
    </xf>
    <xf numFmtId="165" fontId="3" fillId="2" borderId="1" xfId="0" applyNumberFormat="1" applyFont="1" applyFill="1" applyBorder="1" applyAlignment="1" applyProtection="1">
      <alignment horizontal="right"/>
    </xf>
    <xf numFmtId="7" fontId="3" fillId="2" borderId="2" xfId="0" applyNumberFormat="1" applyFont="1" applyFill="1" applyBorder="1" applyAlignment="1" applyProtection="1">
      <alignment horizontal="right"/>
    </xf>
    <xf numFmtId="7" fontId="3" fillId="2" borderId="7" xfId="0" applyNumberFormat="1" applyFont="1" applyFill="1" applyBorder="1" applyAlignment="1" applyProtection="1">
      <alignment horizontal="right"/>
    </xf>
    <xf numFmtId="5" fontId="3" fillId="0" borderId="4" xfId="0" applyNumberFormat="1" applyFont="1" applyFill="1" applyBorder="1" applyAlignment="1" applyProtection="1">
      <alignment horizontal="right"/>
    </xf>
    <xf numFmtId="5" fontId="3" fillId="0" borderId="5" xfId="0" applyNumberFormat="1" applyFont="1" applyFill="1" applyBorder="1" applyAlignment="1" applyProtection="1">
      <alignment horizontal="right"/>
    </xf>
    <xf numFmtId="5" fontId="3" fillId="0" borderId="8" xfId="0" applyNumberFormat="1" applyFont="1" applyFill="1" applyBorder="1" applyAlignment="1" applyProtection="1">
      <alignment horizontal="right"/>
    </xf>
    <xf numFmtId="166" fontId="2" fillId="0" borderId="9" xfId="0" applyNumberFormat="1" applyFont="1" applyFill="1" applyBorder="1" applyAlignment="1" applyProtection="1">
      <alignment horizontal="right"/>
    </xf>
    <xf numFmtId="166" fontId="2" fillId="0" borderId="1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3" fontId="2" fillId="0" borderId="10" xfId="0" applyNumberFormat="1" applyFont="1" applyFill="1" applyBorder="1" applyAlignment="1" applyProtection="1">
      <alignment horizontal="right"/>
    </xf>
    <xf numFmtId="0" fontId="2" fillId="0" borderId="11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right"/>
    </xf>
    <xf numFmtId="0" fontId="2" fillId="0" borderId="5" xfId="0" applyNumberFormat="1" applyFont="1" applyFill="1" applyBorder="1" applyAlignment="1" applyProtection="1">
      <alignment horizontal="right"/>
    </xf>
    <xf numFmtId="5" fontId="2" fillId="0" borderId="8" xfId="0" applyNumberFormat="1" applyFont="1" applyFill="1" applyBorder="1" applyAlignment="1" applyProtection="1">
      <alignment horizontal="right"/>
    </xf>
    <xf numFmtId="166" fontId="2" fillId="0" borderId="4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/>
    <xf numFmtId="165" fontId="3" fillId="0" borderId="4" xfId="0" applyNumberFormat="1" applyFont="1" applyFill="1" applyBorder="1" applyAlignment="1" applyProtection="1">
      <alignment horizontal="right"/>
    </xf>
    <xf numFmtId="165" fontId="3" fillId="0" borderId="5" xfId="0" applyNumberFormat="1" applyFont="1" applyFill="1" applyBorder="1" applyAlignment="1" applyProtection="1">
      <alignment horizontal="right"/>
    </xf>
    <xf numFmtId="7" fontId="3" fillId="0" borderId="8" xfId="0" applyNumberFormat="1" applyFont="1" applyFill="1" applyBorder="1" applyAlignment="1" applyProtection="1">
      <alignment horizontal="right"/>
    </xf>
    <xf numFmtId="167" fontId="2" fillId="0" borderId="0" xfId="0" applyNumberFormat="1" applyFont="1" applyFill="1" applyBorder="1" applyAlignment="1" applyProtection="1"/>
    <xf numFmtId="167" fontId="3" fillId="0" borderId="0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165" fontId="2" fillId="0" borderId="5" xfId="0" applyNumberFormat="1" applyFont="1" applyFill="1" applyBorder="1" applyAlignment="1" applyProtection="1">
      <alignment horizontal="right"/>
    </xf>
    <xf numFmtId="7" fontId="2" fillId="0" borderId="8" xfId="0" applyNumberFormat="1" applyFont="1" applyFill="1" applyBorder="1" applyAlignment="1" applyProtection="1">
      <alignment horizontal="right"/>
    </xf>
    <xf numFmtId="166" fontId="2" fillId="0" borderId="0" xfId="1" applyNumberFormat="1" applyFont="1" applyFill="1" applyBorder="1" applyAlignment="1" applyProtection="1">
      <alignment horizontal="right"/>
    </xf>
    <xf numFmtId="167" fontId="2" fillId="0" borderId="0" xfId="0" applyNumberFormat="1" applyFont="1" applyFill="1" applyBorder="1" applyAlignment="1" applyProtection="1">
      <alignment horizontal="right"/>
    </xf>
    <xf numFmtId="10" fontId="2" fillId="0" borderId="0" xfId="1" applyNumberFormat="1" applyFont="1" applyFill="1" applyBorder="1" applyAlignment="1" applyProtection="1">
      <alignment horizontal="right"/>
    </xf>
    <xf numFmtId="43" fontId="2" fillId="0" borderId="8" xfId="0" applyNumberFormat="1" applyFont="1" applyFill="1" applyBorder="1" applyAlignment="1" applyProtection="1">
      <alignment horizontal="right"/>
    </xf>
    <xf numFmtId="7" fontId="3" fillId="0" borderId="4" xfId="0" applyNumberFormat="1" applyFont="1" applyFill="1" applyBorder="1" applyAlignment="1" applyProtection="1">
      <alignment horizontal="right"/>
    </xf>
    <xf numFmtId="43" fontId="2" fillId="0" borderId="4" xfId="0" applyNumberFormat="1" applyFont="1" applyFill="1" applyBorder="1" applyAlignment="1" applyProtection="1">
      <alignment horizontal="right"/>
    </xf>
    <xf numFmtId="0" fontId="3" fillId="2" borderId="7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/>
    </xf>
  </cellXfs>
  <cellStyles count="9">
    <cellStyle name="Comma 2" xfId="3"/>
    <cellStyle name="Comma 3" xfId="4"/>
    <cellStyle name="Comma 4" xfId="2"/>
    <cellStyle name="Comma0" xfId="5"/>
    <cellStyle name="Normal" xfId="0" builtinId="0"/>
    <cellStyle name="Normal 2" xfId="6"/>
    <cellStyle name="Normal 3" xfId="7"/>
    <cellStyle name="Normal 5" xfId="8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15-16%20Supplemental%20At-Risk%20Fund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SFU/Institute%20Charter/Denver%20Adjusted%20At-risk%20Funding%20with%20Concentration%2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te - TEST"/>
      <sheetName val="Westminster"/>
      <sheetName val="Aurora"/>
      <sheetName val="Boulder"/>
      <sheetName val="Denver"/>
      <sheetName val="Harrison"/>
      <sheetName val="CO springs"/>
      <sheetName val="Chey MT"/>
      <sheetName val="Canon City"/>
      <sheetName val="East Grand"/>
      <sheetName val="Gunnison"/>
      <sheetName val="Jeffco"/>
      <sheetName val="Mont-Cortez"/>
      <sheetName val="Montrose"/>
      <sheetName val="West End"/>
      <sheetName val="Park"/>
      <sheetName val="Lamar"/>
      <sheetName val="Pueblo city"/>
      <sheetName val="Moffat"/>
      <sheetName val="Keenesburg"/>
      <sheetName val="Greeley"/>
      <sheetName val="Inputs"/>
      <sheetName val="FY2015-16 Supplemental Aid"/>
      <sheetName val="Accounting"/>
      <sheetName val="CSI"/>
      <sheetName val="Email Li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A2" t="str">
            <v>District Code</v>
          </cell>
          <cell r="B2" t="str">
            <v>County</v>
          </cell>
          <cell r="C2" t="str">
            <v>District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8262.2999999999993</v>
          </cell>
          <cell r="E4">
            <v>4431.3999999999996</v>
          </cell>
          <cell r="F4">
            <v>7758.57</v>
          </cell>
          <cell r="G4">
            <v>4734463.6500000004</v>
          </cell>
          <cell r="H4">
            <v>8042</v>
          </cell>
          <cell r="I4">
            <v>68433840.070000008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41633.300000000003</v>
          </cell>
          <cell r="E5">
            <v>14474.9</v>
          </cell>
          <cell r="F5">
            <v>7781.02</v>
          </cell>
          <cell r="G5">
            <v>13515546.91</v>
          </cell>
          <cell r="H5">
            <v>40996</v>
          </cell>
          <cell r="I5">
            <v>337464905.62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8128.4000000000005</v>
          </cell>
          <cell r="E6">
            <v>5885.3</v>
          </cell>
          <cell r="F6">
            <v>7695.33</v>
          </cell>
          <cell r="G6">
            <v>8276611.8600000003</v>
          </cell>
          <cell r="H6">
            <v>7615.5</v>
          </cell>
          <cell r="I6">
            <v>70826989.520000011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17098.100000000002</v>
          </cell>
          <cell r="E7">
            <v>5129.2</v>
          </cell>
          <cell r="F7">
            <v>7706.45</v>
          </cell>
          <cell r="G7">
            <v>4743353.05</v>
          </cell>
          <cell r="H7">
            <v>16548.5</v>
          </cell>
          <cell r="I7">
            <v>136508831.45000002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1024.0999999999999</v>
          </cell>
          <cell r="E8">
            <v>270.5</v>
          </cell>
          <cell r="F8">
            <v>8328.0499999999993</v>
          </cell>
          <cell r="G8">
            <v>270328.51</v>
          </cell>
          <cell r="H8">
            <v>1004</v>
          </cell>
          <cell r="I8">
            <v>8799084.7400000002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971.3</v>
          </cell>
          <cell r="E9">
            <v>185.2</v>
          </cell>
          <cell r="F9">
            <v>8352.41</v>
          </cell>
          <cell r="G9">
            <v>185623.86</v>
          </cell>
          <cell r="H9">
            <v>925.5</v>
          </cell>
          <cell r="I9">
            <v>8296786.3199999994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10502.9</v>
          </cell>
          <cell r="E10">
            <v>7017</v>
          </cell>
          <cell r="F10">
            <v>7704.1</v>
          </cell>
          <cell r="G10">
            <v>9227529.6899999995</v>
          </cell>
          <cell r="H10">
            <v>9755.5</v>
          </cell>
          <cell r="I10">
            <v>90142686.629999995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2263.6</v>
          </cell>
          <cell r="E11">
            <v>1220.4000000000001</v>
          </cell>
          <cell r="F11">
            <v>7388.18</v>
          </cell>
          <cell r="G11">
            <v>1270418.05</v>
          </cell>
          <cell r="H11">
            <v>2141.5</v>
          </cell>
          <cell r="I11">
            <v>17994309.609999999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307.3</v>
          </cell>
          <cell r="E12">
            <v>123.8</v>
          </cell>
          <cell r="F12">
            <v>10238.85</v>
          </cell>
          <cell r="G12">
            <v>152108.41</v>
          </cell>
          <cell r="H12">
            <v>280</v>
          </cell>
          <cell r="I12">
            <v>3298508.06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2720.5</v>
          </cell>
          <cell r="E13">
            <v>1389.3</v>
          </cell>
          <cell r="F13">
            <v>7971.35</v>
          </cell>
          <cell r="G13">
            <v>1517655.34</v>
          </cell>
          <cell r="H13">
            <v>2540.5</v>
          </cell>
          <cell r="I13">
            <v>23203329.329999998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1429.6000000000001</v>
          </cell>
          <cell r="E14">
            <v>1099</v>
          </cell>
          <cell r="F14">
            <v>8346.68</v>
          </cell>
          <cell r="G14">
            <v>1796725.68</v>
          </cell>
          <cell r="H14">
            <v>1326.5</v>
          </cell>
          <cell r="I14">
            <v>13728382.199999999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51581.7</v>
          </cell>
          <cell r="E15">
            <v>12324</v>
          </cell>
          <cell r="F15">
            <v>8009.71</v>
          </cell>
          <cell r="G15">
            <v>11845401.25</v>
          </cell>
          <cell r="H15">
            <v>51145</v>
          </cell>
          <cell r="I15">
            <v>424995688.56999999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14785</v>
          </cell>
          <cell r="E16">
            <v>2519</v>
          </cell>
          <cell r="F16">
            <v>7824.84</v>
          </cell>
          <cell r="G16">
            <v>2365293.7200000002</v>
          </cell>
          <cell r="H16">
            <v>14587</v>
          </cell>
          <cell r="I16">
            <v>118055606.36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166.5</v>
          </cell>
          <cell r="E17">
            <v>66.2</v>
          </cell>
          <cell r="F17">
            <v>14414.67</v>
          </cell>
          <cell r="G17">
            <v>114510.15</v>
          </cell>
          <cell r="H17">
            <v>161</v>
          </cell>
          <cell r="I17">
            <v>2514553.0499999998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40136.5</v>
          </cell>
          <cell r="E18">
            <v>24453</v>
          </cell>
          <cell r="F18">
            <v>7892.44</v>
          </cell>
          <cell r="G18">
            <v>28913194.370000001</v>
          </cell>
          <cell r="H18">
            <v>39530.5</v>
          </cell>
          <cell r="I18">
            <v>345643810.06999999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2859.1</v>
          </cell>
          <cell r="E19">
            <v>1195.8</v>
          </cell>
          <cell r="F19">
            <v>7781.4</v>
          </cell>
          <cell r="G19">
            <v>1128511.96</v>
          </cell>
          <cell r="H19">
            <v>2898</v>
          </cell>
          <cell r="I19">
            <v>22912344.960000001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1369.9</v>
          </cell>
          <cell r="E20">
            <v>609.70000000000005</v>
          </cell>
          <cell r="F20">
            <v>8012.57</v>
          </cell>
          <cell r="G20">
            <v>613594.6</v>
          </cell>
          <cell r="H20">
            <v>1314.5</v>
          </cell>
          <cell r="I20">
            <v>11590020.039999999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147</v>
          </cell>
          <cell r="E21">
            <v>64.7</v>
          </cell>
          <cell r="F21">
            <v>13602.61</v>
          </cell>
          <cell r="G21">
            <v>105610.63</v>
          </cell>
          <cell r="H21">
            <v>136</v>
          </cell>
          <cell r="I21">
            <v>2105193.6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50</v>
          </cell>
          <cell r="E22">
            <v>18</v>
          </cell>
          <cell r="F22">
            <v>15930.73</v>
          </cell>
          <cell r="G22">
            <v>34410.379999999997</v>
          </cell>
          <cell r="H22">
            <v>45.5</v>
          </cell>
          <cell r="I22">
            <v>830946.84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267.89999999999998</v>
          </cell>
          <cell r="E23">
            <v>136.69999999999999</v>
          </cell>
          <cell r="F23">
            <v>10555.15</v>
          </cell>
          <cell r="G23">
            <v>173146.7</v>
          </cell>
          <cell r="H23">
            <v>248</v>
          </cell>
          <cell r="I23">
            <v>3000871.66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63.199999999999996</v>
          </cell>
          <cell r="E24">
            <v>25.1</v>
          </cell>
          <cell r="F24">
            <v>15601.86</v>
          </cell>
          <cell r="G24">
            <v>46992.800000000003</v>
          </cell>
          <cell r="H24">
            <v>49</v>
          </cell>
          <cell r="I24">
            <v>892787.82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50</v>
          </cell>
          <cell r="E25">
            <v>15.5</v>
          </cell>
          <cell r="F25">
            <v>15918.68</v>
          </cell>
          <cell r="G25">
            <v>29608.75</v>
          </cell>
          <cell r="H25">
            <v>31</v>
          </cell>
          <cell r="I25">
            <v>825542.8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499.6</v>
          </cell>
          <cell r="E26">
            <v>318.3</v>
          </cell>
          <cell r="F26">
            <v>8181.63</v>
          </cell>
          <cell r="G26">
            <v>417361.39</v>
          </cell>
          <cell r="H26">
            <v>474.5</v>
          </cell>
          <cell r="I26">
            <v>4457926.21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252</v>
          </cell>
          <cell r="E27">
            <v>100.5</v>
          </cell>
          <cell r="F27">
            <v>10720.71</v>
          </cell>
          <cell r="G27">
            <v>129291.79</v>
          </cell>
          <cell r="H27">
            <v>231</v>
          </cell>
          <cell r="I27">
            <v>2830911.2600000002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29373.5</v>
          </cell>
          <cell r="E28">
            <v>7832.9</v>
          </cell>
          <cell r="F28">
            <v>7850.48</v>
          </cell>
          <cell r="G28">
            <v>7379043.1100000003</v>
          </cell>
          <cell r="H28">
            <v>29231</v>
          </cell>
          <cell r="I28">
            <v>237975121.63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29702.3</v>
          </cell>
          <cell r="E29">
            <v>5533.3</v>
          </cell>
          <cell r="F29">
            <v>8026.79</v>
          </cell>
          <cell r="G29">
            <v>5329755.7699999996</v>
          </cell>
          <cell r="H29">
            <v>29348</v>
          </cell>
          <cell r="I29">
            <v>243705016.81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918.7</v>
          </cell>
          <cell r="E30">
            <v>252</v>
          </cell>
          <cell r="F30">
            <v>8248.43</v>
          </cell>
          <cell r="G30">
            <v>249432.59</v>
          </cell>
          <cell r="H30">
            <v>908</v>
          </cell>
          <cell r="I30">
            <v>7827267.3100000005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1203.2</v>
          </cell>
          <cell r="E31">
            <v>334.1</v>
          </cell>
          <cell r="F31">
            <v>7911.12</v>
          </cell>
          <cell r="G31">
            <v>317172.76</v>
          </cell>
          <cell r="H31">
            <v>1161</v>
          </cell>
          <cell r="I31">
            <v>9835836.4299999997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123.8</v>
          </cell>
          <cell r="E32">
            <v>51.1</v>
          </cell>
          <cell r="F32">
            <v>14003.57</v>
          </cell>
          <cell r="G32">
            <v>85869.91</v>
          </cell>
          <cell r="H32">
            <v>123</v>
          </cell>
          <cell r="I32">
            <v>1819512.3399999999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172.8</v>
          </cell>
          <cell r="E33">
            <v>75</v>
          </cell>
          <cell r="F33">
            <v>13327.79</v>
          </cell>
          <cell r="G33">
            <v>119950.09</v>
          </cell>
          <cell r="H33">
            <v>166</v>
          </cell>
          <cell r="I33">
            <v>2422991.8199999998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852.1</v>
          </cell>
          <cell r="E34">
            <v>180.7</v>
          </cell>
          <cell r="F34">
            <v>8588.5</v>
          </cell>
          <cell r="G34">
            <v>186233.13</v>
          </cell>
          <cell r="H34">
            <v>786.5</v>
          </cell>
          <cell r="I34">
            <v>7504497.7999999998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1004</v>
          </cell>
          <cell r="E35">
            <v>491.4</v>
          </cell>
          <cell r="F35">
            <v>7736.87</v>
          </cell>
          <cell r="G35">
            <v>506824.55</v>
          </cell>
          <cell r="H35">
            <v>939.5</v>
          </cell>
          <cell r="I35">
            <v>8274645.5099999998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369</v>
          </cell>
          <cell r="E36">
            <v>147.6</v>
          </cell>
          <cell r="F36">
            <v>9460.56</v>
          </cell>
          <cell r="G36">
            <v>167565.35999999999</v>
          </cell>
          <cell r="H36">
            <v>338</v>
          </cell>
          <cell r="I36">
            <v>3658510.38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215.3</v>
          </cell>
          <cell r="E37">
            <v>192.1</v>
          </cell>
          <cell r="F37">
            <v>12166.09</v>
          </cell>
          <cell r="G37">
            <v>280452.71999999997</v>
          </cell>
          <cell r="H37">
            <v>206.5</v>
          </cell>
          <cell r="I37">
            <v>2899811.98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227.5</v>
          </cell>
          <cell r="E38">
            <v>161.5</v>
          </cell>
          <cell r="F38">
            <v>11658.36</v>
          </cell>
          <cell r="G38">
            <v>225938.97</v>
          </cell>
          <cell r="H38">
            <v>203.5</v>
          </cell>
          <cell r="I38">
            <v>2878215.3600000003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295.39999999999998</v>
          </cell>
          <cell r="E39">
            <v>223.5</v>
          </cell>
          <cell r="F39">
            <v>10296.879999999999</v>
          </cell>
          <cell r="G39">
            <v>276162.40000000002</v>
          </cell>
          <cell r="H39">
            <v>282</v>
          </cell>
          <cell r="I39">
            <v>3317861.59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462</v>
          </cell>
          <cell r="E40">
            <v>303.39999999999998</v>
          </cell>
          <cell r="F40">
            <v>8489.98</v>
          </cell>
          <cell r="G40">
            <v>437023.25</v>
          </cell>
          <cell r="H40">
            <v>424.5</v>
          </cell>
          <cell r="I40">
            <v>4235544.51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376.4</v>
          </cell>
          <cell r="E41">
            <v>139.9</v>
          </cell>
          <cell r="F41">
            <v>9682.16</v>
          </cell>
          <cell r="G41">
            <v>162544.18</v>
          </cell>
          <cell r="H41">
            <v>351.5</v>
          </cell>
          <cell r="I41">
            <v>3806910.8800000004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4847.6000000000004</v>
          </cell>
          <cell r="E42">
            <v>2198.9</v>
          </cell>
          <cell r="F42">
            <v>7568.79</v>
          </cell>
          <cell r="G42">
            <v>2132447.0699999998</v>
          </cell>
          <cell r="H42">
            <v>4530</v>
          </cell>
          <cell r="I42">
            <v>38822957.68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85584.6</v>
          </cell>
          <cell r="E43">
            <v>50657.1</v>
          </cell>
          <cell r="F43">
            <v>7904.16</v>
          </cell>
          <cell r="G43">
            <v>62530872.030000001</v>
          </cell>
          <cell r="H43">
            <v>81672</v>
          </cell>
          <cell r="I43">
            <v>738910380.08999991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260.8</v>
          </cell>
          <cell r="E44">
            <v>102.7</v>
          </cell>
          <cell r="F44">
            <v>11438.57</v>
          </cell>
          <cell r="G44">
            <v>140968.92000000001</v>
          </cell>
          <cell r="H44">
            <v>254</v>
          </cell>
          <cell r="I44">
            <v>3124147.66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63572</v>
          </cell>
          <cell r="E45">
            <v>6521.2</v>
          </cell>
          <cell r="F45">
            <v>7910.03</v>
          </cell>
          <cell r="G45">
            <v>6189944.3799999999</v>
          </cell>
          <cell r="H45">
            <v>63190.5</v>
          </cell>
          <cell r="I45">
            <v>508325339.56999999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6779.7999999999993</v>
          </cell>
          <cell r="E46">
            <v>2120.3000000000002</v>
          </cell>
          <cell r="F46">
            <v>8295.15</v>
          </cell>
          <cell r="G46">
            <v>2110585.64</v>
          </cell>
          <cell r="H46">
            <v>6594.5</v>
          </cell>
          <cell r="I46">
            <v>58340166.280000001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2415.1</v>
          </cell>
          <cell r="E47">
            <v>321.8</v>
          </cell>
          <cell r="F47">
            <v>8017.29</v>
          </cell>
          <cell r="G47">
            <v>309595.82</v>
          </cell>
          <cell r="H47">
            <v>2283</v>
          </cell>
          <cell r="I47">
            <v>19671303.720000003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306.60000000000002</v>
          </cell>
          <cell r="E48">
            <v>76.400000000000006</v>
          </cell>
          <cell r="F48">
            <v>11043.85</v>
          </cell>
          <cell r="G48">
            <v>101250.05</v>
          </cell>
          <cell r="H48">
            <v>254</v>
          </cell>
          <cell r="I48">
            <v>3487295.6199999996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287.29999999999995</v>
          </cell>
          <cell r="E49">
            <v>92.9</v>
          </cell>
          <cell r="F49">
            <v>11163.49</v>
          </cell>
          <cell r="G49">
            <v>124450.59</v>
          </cell>
          <cell r="H49">
            <v>267.5</v>
          </cell>
          <cell r="I49">
            <v>3331721.23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205.1</v>
          </cell>
          <cell r="E50">
            <v>47.2</v>
          </cell>
          <cell r="F50">
            <v>13277.46</v>
          </cell>
          <cell r="G50">
            <v>75203.520000000004</v>
          </cell>
          <cell r="H50">
            <v>193.5</v>
          </cell>
          <cell r="I50">
            <v>2798410.09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50</v>
          </cell>
          <cell r="E51">
            <v>10</v>
          </cell>
          <cell r="F51">
            <v>17123.5</v>
          </cell>
          <cell r="G51">
            <v>20548.2</v>
          </cell>
          <cell r="H51">
            <v>2</v>
          </cell>
          <cell r="I51">
            <v>876723.17999999993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521</v>
          </cell>
          <cell r="E52">
            <v>196.5</v>
          </cell>
          <cell r="F52">
            <v>8994.7800000000007</v>
          </cell>
          <cell r="G52">
            <v>213796.85</v>
          </cell>
          <cell r="H52">
            <v>483</v>
          </cell>
          <cell r="I52">
            <v>4900075.6100000003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11466.9</v>
          </cell>
          <cell r="E53">
            <v>7104.3</v>
          </cell>
          <cell r="F53">
            <v>7664.92</v>
          </cell>
          <cell r="G53">
            <v>8327782.4000000004</v>
          </cell>
          <cell r="H53">
            <v>11195.5</v>
          </cell>
          <cell r="I53">
            <v>96220596.600000009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8813.7000000000007</v>
          </cell>
          <cell r="E54">
            <v>3340</v>
          </cell>
          <cell r="F54">
            <v>7489.51</v>
          </cell>
          <cell r="G54">
            <v>3006344.05</v>
          </cell>
          <cell r="H54">
            <v>8654</v>
          </cell>
          <cell r="I54">
            <v>69373243.701000005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7595.1</v>
          </cell>
          <cell r="E55">
            <v>2632.7</v>
          </cell>
          <cell r="F55">
            <v>7545.59</v>
          </cell>
          <cell r="G55">
            <v>2383831.79</v>
          </cell>
          <cell r="H55">
            <v>7298</v>
          </cell>
          <cell r="I55">
            <v>59782778.972999997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30010.3</v>
          </cell>
          <cell r="E56">
            <v>14924.9</v>
          </cell>
          <cell r="F56">
            <v>7681.34</v>
          </cell>
          <cell r="G56">
            <v>15171051.550000001</v>
          </cell>
          <cell r="H56">
            <v>28899</v>
          </cell>
          <cell r="I56">
            <v>245667072.70000002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4858.5</v>
          </cell>
          <cell r="E57">
            <v>566.9</v>
          </cell>
          <cell r="F57">
            <v>7654.04</v>
          </cell>
          <cell r="G57">
            <v>520689</v>
          </cell>
          <cell r="H57">
            <v>4788.5</v>
          </cell>
          <cell r="I57">
            <v>38242370.954999998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1438.6</v>
          </cell>
          <cell r="E58">
            <v>363.3</v>
          </cell>
          <cell r="F58">
            <v>8142.19</v>
          </cell>
          <cell r="G58">
            <v>354966.71</v>
          </cell>
          <cell r="H58">
            <v>1413</v>
          </cell>
          <cell r="I58">
            <v>12068314.350000001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23701.599999999999</v>
          </cell>
          <cell r="E59">
            <v>2551.1</v>
          </cell>
          <cell r="F59">
            <v>7732.04</v>
          </cell>
          <cell r="G59">
            <v>2367024.37</v>
          </cell>
          <cell r="H59">
            <v>23918.5</v>
          </cell>
          <cell r="I59">
            <v>186379477.76799998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989.5</v>
          </cell>
          <cell r="E60">
            <v>531.1</v>
          </cell>
          <cell r="F60">
            <v>8253.5</v>
          </cell>
          <cell r="G60">
            <v>621020.31000000006</v>
          </cell>
          <cell r="H60">
            <v>924.5</v>
          </cell>
          <cell r="I60">
            <v>8786530.629999999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639.1</v>
          </cell>
          <cell r="E61">
            <v>163.80000000000001</v>
          </cell>
          <cell r="F61">
            <v>8834.48</v>
          </cell>
          <cell r="G61">
            <v>173650.57</v>
          </cell>
          <cell r="H61">
            <v>626</v>
          </cell>
          <cell r="I61">
            <v>5819767.7700000005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241.2</v>
          </cell>
          <cell r="E62">
            <v>147.5</v>
          </cell>
          <cell r="F62">
            <v>12047.84</v>
          </cell>
          <cell r="G62">
            <v>213246.82</v>
          </cell>
          <cell r="H62">
            <v>233.5</v>
          </cell>
          <cell r="I62">
            <v>3119186.53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5942</v>
          </cell>
          <cell r="E63">
            <v>582.70000000000005</v>
          </cell>
          <cell r="F63">
            <v>7769.78</v>
          </cell>
          <cell r="G63">
            <v>543293.79</v>
          </cell>
          <cell r="H63">
            <v>5949.5</v>
          </cell>
          <cell r="I63">
            <v>46770848.659999996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21839.3</v>
          </cell>
          <cell r="E64">
            <v>6272.5</v>
          </cell>
          <cell r="F64">
            <v>7677.46</v>
          </cell>
          <cell r="G64">
            <v>5778825.2699999996</v>
          </cell>
          <cell r="H64">
            <v>19612</v>
          </cell>
          <cell r="I64">
            <v>172831702.19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190.4</v>
          </cell>
          <cell r="E65">
            <v>74.7</v>
          </cell>
          <cell r="F65">
            <v>13291.01</v>
          </cell>
          <cell r="G65">
            <v>119140.58</v>
          </cell>
          <cell r="H65">
            <v>204.5</v>
          </cell>
          <cell r="I65">
            <v>2589866.6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268.5</v>
          </cell>
          <cell r="E66">
            <v>150.9</v>
          </cell>
          <cell r="F66">
            <v>11216.33</v>
          </cell>
          <cell r="G66">
            <v>203105.3</v>
          </cell>
          <cell r="H66">
            <v>257.5</v>
          </cell>
          <cell r="I66">
            <v>3214689.8200000003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3728.3</v>
          </cell>
          <cell r="E67">
            <v>1724.5</v>
          </cell>
          <cell r="F67">
            <v>7364.79</v>
          </cell>
          <cell r="G67">
            <v>1629329.63</v>
          </cell>
          <cell r="H67">
            <v>3544</v>
          </cell>
          <cell r="I67">
            <v>29346306.809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1450.5</v>
          </cell>
          <cell r="E68">
            <v>601.6</v>
          </cell>
          <cell r="F68">
            <v>7706.36</v>
          </cell>
          <cell r="G68">
            <v>590399.38</v>
          </cell>
          <cell r="H68">
            <v>1256</v>
          </cell>
          <cell r="I68">
            <v>11768469.48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202.70000000000002</v>
          </cell>
          <cell r="E69">
            <v>67.5</v>
          </cell>
          <cell r="F69">
            <v>12601.4</v>
          </cell>
          <cell r="G69">
            <v>102071.38</v>
          </cell>
          <cell r="H69">
            <v>183.5</v>
          </cell>
          <cell r="I69">
            <v>2656376.13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5905.5</v>
          </cell>
          <cell r="E70">
            <v>1888.6</v>
          </cell>
          <cell r="F70">
            <v>8226.19</v>
          </cell>
          <cell r="G70">
            <v>1864318.75</v>
          </cell>
          <cell r="H70">
            <v>5651</v>
          </cell>
          <cell r="I70">
            <v>50444106.259999998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4699.7</v>
          </cell>
          <cell r="E71">
            <v>1957.1</v>
          </cell>
          <cell r="F71">
            <v>7630.29</v>
          </cell>
          <cell r="G71">
            <v>1835064.08</v>
          </cell>
          <cell r="H71">
            <v>4494.5</v>
          </cell>
          <cell r="I71">
            <v>37695121.799999997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1057.0999999999999</v>
          </cell>
          <cell r="E72">
            <v>499.2</v>
          </cell>
          <cell r="F72">
            <v>8301.33</v>
          </cell>
          <cell r="G72">
            <v>539651.68000000005</v>
          </cell>
          <cell r="H72">
            <v>995.5</v>
          </cell>
          <cell r="I72">
            <v>9314990.0500000007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409.2</v>
          </cell>
          <cell r="E73">
            <v>105.5</v>
          </cell>
          <cell r="F73">
            <v>9919.73</v>
          </cell>
          <cell r="G73">
            <v>125583.83</v>
          </cell>
          <cell r="H73">
            <v>401</v>
          </cell>
          <cell r="I73">
            <v>4184738.84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441.8</v>
          </cell>
          <cell r="E74">
            <v>156.9</v>
          </cell>
          <cell r="F74">
            <v>9506.66</v>
          </cell>
          <cell r="G74">
            <v>178991.47</v>
          </cell>
          <cell r="H74">
            <v>424.5</v>
          </cell>
          <cell r="I74">
            <v>4379035.5999999996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1227.2</v>
          </cell>
          <cell r="E75">
            <v>348.8</v>
          </cell>
          <cell r="F75">
            <v>8104.48</v>
          </cell>
          <cell r="G75">
            <v>339221.08</v>
          </cell>
          <cell r="H75">
            <v>1201</v>
          </cell>
          <cell r="I75">
            <v>10285037.789999999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1875.5</v>
          </cell>
          <cell r="E76">
            <v>427.7</v>
          </cell>
          <cell r="F76">
            <v>8028.29</v>
          </cell>
          <cell r="G76">
            <v>412043.98</v>
          </cell>
          <cell r="H76">
            <v>1835</v>
          </cell>
          <cell r="I76">
            <v>15469102.6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95.9</v>
          </cell>
          <cell r="E77">
            <v>22.2</v>
          </cell>
          <cell r="F77">
            <v>16401.71</v>
          </cell>
          <cell r="G77">
            <v>43694.15</v>
          </cell>
          <cell r="H77">
            <v>92.5</v>
          </cell>
          <cell r="I77">
            <v>1616617.8599999999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511.4</v>
          </cell>
          <cell r="E78">
            <v>362.1</v>
          </cell>
          <cell r="F78">
            <v>8248.91</v>
          </cell>
          <cell r="G78">
            <v>521372.84</v>
          </cell>
          <cell r="H78">
            <v>491.5</v>
          </cell>
          <cell r="I78">
            <v>4658468.9000000004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213.6</v>
          </cell>
          <cell r="E79">
            <v>106</v>
          </cell>
          <cell r="F79">
            <v>11792.59</v>
          </cell>
          <cell r="G79">
            <v>150001.73000000001</v>
          </cell>
          <cell r="H79">
            <v>203</v>
          </cell>
          <cell r="I79">
            <v>2668898.77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180.8</v>
          </cell>
          <cell r="E80">
            <v>80</v>
          </cell>
          <cell r="F80">
            <v>13527.39</v>
          </cell>
          <cell r="G80">
            <v>129862.93</v>
          </cell>
          <cell r="H80">
            <v>169.5</v>
          </cell>
          <cell r="I80">
            <v>2575614.85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81422.2</v>
          </cell>
          <cell r="E81">
            <v>21041</v>
          </cell>
          <cell r="F81">
            <v>7839.66</v>
          </cell>
          <cell r="G81">
            <v>19794520.260000002</v>
          </cell>
          <cell r="H81">
            <v>80804</v>
          </cell>
          <cell r="I81">
            <v>658023457.53999996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159.6</v>
          </cell>
          <cell r="E82">
            <v>48.3</v>
          </cell>
          <cell r="F82">
            <v>13094.75</v>
          </cell>
          <cell r="G82">
            <v>75897.149999999994</v>
          </cell>
          <cell r="H82">
            <v>146.5</v>
          </cell>
          <cell r="I82">
            <v>2165818.69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66.8</v>
          </cell>
          <cell r="E83">
            <v>21.1</v>
          </cell>
          <cell r="F83">
            <v>15159.24</v>
          </cell>
          <cell r="G83">
            <v>38383.18</v>
          </cell>
          <cell r="H83">
            <v>55.5</v>
          </cell>
          <cell r="I83">
            <v>1051020.1199999999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165.6</v>
          </cell>
          <cell r="E84">
            <v>59.8</v>
          </cell>
          <cell r="F84">
            <v>13065.94</v>
          </cell>
          <cell r="G84">
            <v>93761.2</v>
          </cell>
          <cell r="H84">
            <v>154</v>
          </cell>
          <cell r="I84">
            <v>2257481.1100000003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111.3</v>
          </cell>
          <cell r="E85">
            <v>46</v>
          </cell>
          <cell r="F85">
            <v>14007.24</v>
          </cell>
          <cell r="G85">
            <v>77319.97</v>
          </cell>
          <cell r="H85">
            <v>104.5</v>
          </cell>
          <cell r="I85">
            <v>1636325.89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180.8</v>
          </cell>
          <cell r="E86">
            <v>55.5</v>
          </cell>
          <cell r="F86">
            <v>12695.37</v>
          </cell>
          <cell r="G86">
            <v>84551.18</v>
          </cell>
          <cell r="H86">
            <v>171</v>
          </cell>
          <cell r="I86">
            <v>2379874.6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117.3</v>
          </cell>
          <cell r="E87">
            <v>53</v>
          </cell>
          <cell r="F87">
            <v>14284.37</v>
          </cell>
          <cell r="G87">
            <v>90848.61</v>
          </cell>
          <cell r="H87">
            <v>103</v>
          </cell>
          <cell r="I87">
            <v>1766405.4600000002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714.9</v>
          </cell>
          <cell r="E88">
            <v>362.8</v>
          </cell>
          <cell r="F88">
            <v>7927.73</v>
          </cell>
          <cell r="G88">
            <v>387021.65</v>
          </cell>
          <cell r="H88">
            <v>683</v>
          </cell>
          <cell r="I88">
            <v>6054556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1023.5999999999999</v>
          </cell>
          <cell r="E89">
            <v>541</v>
          </cell>
          <cell r="F89">
            <v>8162.05</v>
          </cell>
          <cell r="G89">
            <v>631775.80000000005</v>
          </cell>
          <cell r="H89">
            <v>929</v>
          </cell>
          <cell r="I89">
            <v>8984723.6300000008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4886.2</v>
          </cell>
          <cell r="E90">
            <v>1167</v>
          </cell>
          <cell r="F90">
            <v>7920.94</v>
          </cell>
          <cell r="G90">
            <v>1109248.21</v>
          </cell>
          <cell r="H90">
            <v>4817.5</v>
          </cell>
          <cell r="I90">
            <v>39808708.439999998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1293.3</v>
          </cell>
          <cell r="E91">
            <v>271</v>
          </cell>
          <cell r="F91">
            <v>8348.36</v>
          </cell>
          <cell r="G91">
            <v>271488.63</v>
          </cell>
          <cell r="H91">
            <v>1272.5</v>
          </cell>
          <cell r="I91">
            <v>11066520.199999999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824.1</v>
          </cell>
          <cell r="E92">
            <v>357.4</v>
          </cell>
          <cell r="F92">
            <v>8673.15</v>
          </cell>
          <cell r="G92">
            <v>380749.83</v>
          </cell>
          <cell r="H92">
            <v>822</v>
          </cell>
          <cell r="I92">
            <v>7528291.4900000002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29163.3</v>
          </cell>
          <cell r="E93">
            <v>7559.8</v>
          </cell>
          <cell r="F93">
            <v>7551.39</v>
          </cell>
          <cell r="G93">
            <v>6850440.1200000001</v>
          </cell>
          <cell r="H93">
            <v>28905</v>
          </cell>
          <cell r="I93">
            <v>229495245.55000001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15064.9</v>
          </cell>
          <cell r="E94">
            <v>4485.2</v>
          </cell>
          <cell r="F94">
            <v>7536.45</v>
          </cell>
          <cell r="G94">
            <v>4056298.52</v>
          </cell>
          <cell r="H94">
            <v>14914</v>
          </cell>
          <cell r="I94">
            <v>118574761.14699998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1068.3</v>
          </cell>
          <cell r="E95">
            <v>346.6</v>
          </cell>
          <cell r="F95">
            <v>8374.61</v>
          </cell>
          <cell r="G95">
            <v>348316.66</v>
          </cell>
          <cell r="H95">
            <v>1063</v>
          </cell>
          <cell r="I95">
            <v>9294909.5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1149.1999999999998</v>
          </cell>
          <cell r="E96">
            <v>677.4</v>
          </cell>
          <cell r="F96">
            <v>7965.55</v>
          </cell>
          <cell r="G96">
            <v>868442.44</v>
          </cell>
          <cell r="H96">
            <v>1005</v>
          </cell>
          <cell r="I96">
            <v>10022074.299999999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188.8</v>
          </cell>
          <cell r="E97">
            <v>79.5</v>
          </cell>
          <cell r="F97">
            <v>12847.61</v>
          </cell>
          <cell r="G97">
            <v>122566.18</v>
          </cell>
          <cell r="H97">
            <v>183</v>
          </cell>
          <cell r="I97">
            <v>2516636.94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356.9</v>
          </cell>
          <cell r="E98">
            <v>114.5</v>
          </cell>
          <cell r="F98">
            <v>9743.33</v>
          </cell>
          <cell r="G98">
            <v>133873.39000000001</v>
          </cell>
          <cell r="H98">
            <v>346.5</v>
          </cell>
          <cell r="I98">
            <v>3611268.79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111.9</v>
          </cell>
          <cell r="E99">
            <v>72</v>
          </cell>
          <cell r="F99">
            <v>14386.6</v>
          </cell>
          <cell r="G99">
            <v>124300.27</v>
          </cell>
          <cell r="H99">
            <v>103.5</v>
          </cell>
          <cell r="I99">
            <v>1734161.3499999999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443.9</v>
          </cell>
          <cell r="E100">
            <v>88.7</v>
          </cell>
          <cell r="F100">
            <v>8037.55</v>
          </cell>
          <cell r="G100">
            <v>85551.67</v>
          </cell>
          <cell r="H100">
            <v>455.5</v>
          </cell>
          <cell r="I100">
            <v>3478994.67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50</v>
          </cell>
          <cell r="E101">
            <v>12</v>
          </cell>
          <cell r="F101">
            <v>15207.84</v>
          </cell>
          <cell r="G101">
            <v>21899.29</v>
          </cell>
          <cell r="H101">
            <v>43.5</v>
          </cell>
          <cell r="I101">
            <v>782291.19000000006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157.5</v>
          </cell>
          <cell r="E102">
            <v>44</v>
          </cell>
          <cell r="F102">
            <v>13651.87</v>
          </cell>
          <cell r="G102">
            <v>72081.89</v>
          </cell>
          <cell r="H102">
            <v>151.5</v>
          </cell>
          <cell r="I102">
            <v>2222251.9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493.8</v>
          </cell>
          <cell r="E103">
            <v>146.9</v>
          </cell>
          <cell r="F103">
            <v>8650.4</v>
          </cell>
          <cell r="G103">
            <v>152489.18</v>
          </cell>
          <cell r="H103">
            <v>473.5</v>
          </cell>
          <cell r="I103">
            <v>4424054.6599999992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50</v>
          </cell>
          <cell r="E104">
            <v>14.8</v>
          </cell>
          <cell r="F104">
            <v>16051.21</v>
          </cell>
          <cell r="G104">
            <v>28506.95</v>
          </cell>
          <cell r="H104">
            <v>41.5</v>
          </cell>
          <cell r="I104">
            <v>831067.5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2153</v>
          </cell>
          <cell r="E105">
            <v>900.1</v>
          </cell>
          <cell r="F105">
            <v>7590.25</v>
          </cell>
          <cell r="G105">
            <v>843614.87</v>
          </cell>
          <cell r="H105">
            <v>2035</v>
          </cell>
          <cell r="I105">
            <v>17185422.059999999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187.2</v>
          </cell>
          <cell r="E106">
            <v>63.9</v>
          </cell>
          <cell r="F106">
            <v>12965.07</v>
          </cell>
          <cell r="G106">
            <v>99416.18</v>
          </cell>
          <cell r="H106">
            <v>184</v>
          </cell>
          <cell r="I106">
            <v>2526477.7799999998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312.70000000000005</v>
          </cell>
          <cell r="E107">
            <v>55.7</v>
          </cell>
          <cell r="F107">
            <v>10481.57</v>
          </cell>
          <cell r="G107">
            <v>70058.83</v>
          </cell>
          <cell r="H107">
            <v>299</v>
          </cell>
          <cell r="I107">
            <v>3347646.65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172.2</v>
          </cell>
          <cell r="E108">
            <v>32.799999999999997</v>
          </cell>
          <cell r="F108">
            <v>13461.48</v>
          </cell>
          <cell r="G108">
            <v>52984.38</v>
          </cell>
          <cell r="H108">
            <v>153.5</v>
          </cell>
          <cell r="I108">
            <v>2371050.9299999997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140</v>
          </cell>
          <cell r="E109">
            <v>45.5</v>
          </cell>
          <cell r="F109">
            <v>14237.54</v>
          </cell>
          <cell r="G109">
            <v>77736.95</v>
          </cell>
          <cell r="H109">
            <v>133.5</v>
          </cell>
          <cell r="I109">
            <v>2070992.16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448.2</v>
          </cell>
          <cell r="E110">
            <v>141.19999999999999</v>
          </cell>
          <cell r="F110">
            <v>8846.0300000000007</v>
          </cell>
          <cell r="G110">
            <v>149887.12</v>
          </cell>
          <cell r="H110">
            <v>423.5</v>
          </cell>
          <cell r="I110">
            <v>4114677.47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21744.199999999997</v>
          </cell>
          <cell r="E111">
            <v>9366.1</v>
          </cell>
          <cell r="F111">
            <v>7316.75</v>
          </cell>
          <cell r="G111">
            <v>8467810.0399999991</v>
          </cell>
          <cell r="H111">
            <v>21134.5</v>
          </cell>
          <cell r="I111">
            <v>171150483.83599997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83.2</v>
          </cell>
          <cell r="E112">
            <v>23.9</v>
          </cell>
          <cell r="F112">
            <v>16041.25</v>
          </cell>
          <cell r="G112">
            <v>46006.31</v>
          </cell>
          <cell r="H112">
            <v>79.5</v>
          </cell>
          <cell r="I112">
            <v>1380638.46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2092.3000000000002</v>
          </cell>
          <cell r="E113">
            <v>722.4</v>
          </cell>
          <cell r="F113">
            <v>7469.23</v>
          </cell>
          <cell r="G113">
            <v>647492.82999999996</v>
          </cell>
          <cell r="H113">
            <v>1972</v>
          </cell>
          <cell r="I113">
            <v>16468691.299000001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2690.7999999999997</v>
          </cell>
          <cell r="E114">
            <v>1315.5</v>
          </cell>
          <cell r="F114">
            <v>7420.82</v>
          </cell>
          <cell r="G114">
            <v>1290824.58</v>
          </cell>
          <cell r="H114">
            <v>2551</v>
          </cell>
          <cell r="I114">
            <v>21259274.700000003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720</v>
          </cell>
          <cell r="E115">
            <v>266.10000000000002</v>
          </cell>
          <cell r="F115">
            <v>8417.33</v>
          </cell>
          <cell r="G115">
            <v>269057.12</v>
          </cell>
          <cell r="H115">
            <v>694.5</v>
          </cell>
          <cell r="I115">
            <v>6326214.1699999999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455.2</v>
          </cell>
          <cell r="E116">
            <v>223.9</v>
          </cell>
          <cell r="F116">
            <v>8770.4699999999993</v>
          </cell>
          <cell r="G116">
            <v>235644.89</v>
          </cell>
          <cell r="H116">
            <v>438</v>
          </cell>
          <cell r="I116">
            <v>4225596.24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5849.3</v>
          </cell>
          <cell r="E117">
            <v>2684.6</v>
          </cell>
          <cell r="F117">
            <v>7746.22</v>
          </cell>
          <cell r="G117">
            <v>2631993.2799999998</v>
          </cell>
          <cell r="H117">
            <v>5683</v>
          </cell>
          <cell r="I117">
            <v>47941932.579999998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263.7</v>
          </cell>
          <cell r="E118">
            <v>129.19999999999999</v>
          </cell>
          <cell r="F118">
            <v>12648.44</v>
          </cell>
          <cell r="G118">
            <v>196101.49</v>
          </cell>
          <cell r="H118">
            <v>244</v>
          </cell>
          <cell r="I118">
            <v>3531496.3699999996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1449.1</v>
          </cell>
          <cell r="E119">
            <v>622.20000000000005</v>
          </cell>
          <cell r="F119">
            <v>8008.74</v>
          </cell>
          <cell r="G119">
            <v>624562.22</v>
          </cell>
          <cell r="H119">
            <v>1349</v>
          </cell>
          <cell r="I119">
            <v>12230021.16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2973.7</v>
          </cell>
          <cell r="E120">
            <v>1736.8</v>
          </cell>
          <cell r="F120">
            <v>7662.17</v>
          </cell>
          <cell r="G120">
            <v>1987805.24</v>
          </cell>
          <cell r="H120">
            <v>2818</v>
          </cell>
          <cell r="I120">
            <v>24772797.199999999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219.6</v>
          </cell>
          <cell r="E121">
            <v>69.7</v>
          </cell>
          <cell r="F121">
            <v>12611.62</v>
          </cell>
          <cell r="G121">
            <v>105483.56</v>
          </cell>
          <cell r="H121">
            <v>209</v>
          </cell>
          <cell r="I121">
            <v>2874994.58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531.20000000000005</v>
          </cell>
          <cell r="E122">
            <v>169.9</v>
          </cell>
          <cell r="F122">
            <v>8775.98</v>
          </cell>
          <cell r="G122">
            <v>178924.59</v>
          </cell>
          <cell r="H122">
            <v>493</v>
          </cell>
          <cell r="I122">
            <v>4840722.8899999997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1311.5</v>
          </cell>
          <cell r="E123">
            <v>907.9</v>
          </cell>
          <cell r="F123">
            <v>7796.45</v>
          </cell>
          <cell r="G123">
            <v>1231748.27</v>
          </cell>
          <cell r="H123">
            <v>1236.5</v>
          </cell>
          <cell r="I123">
            <v>11456785.970000001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798.09999999999991</v>
          </cell>
          <cell r="E124">
            <v>565.5</v>
          </cell>
          <cell r="F124">
            <v>8152.76</v>
          </cell>
          <cell r="G124">
            <v>809538.16</v>
          </cell>
          <cell r="H124">
            <v>763</v>
          </cell>
          <cell r="I124">
            <v>7316253.8399999999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136.1</v>
          </cell>
          <cell r="E125">
            <v>74.7</v>
          </cell>
          <cell r="F125">
            <v>14390.55</v>
          </cell>
          <cell r="G125">
            <v>128996.86</v>
          </cell>
          <cell r="H125">
            <v>128</v>
          </cell>
          <cell r="I125">
            <v>2087550.26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402.20000000000005</v>
          </cell>
          <cell r="E126">
            <v>180.7</v>
          </cell>
          <cell r="F126">
            <v>9227.25</v>
          </cell>
          <cell r="G126">
            <v>200083.66</v>
          </cell>
          <cell r="H126">
            <v>371</v>
          </cell>
          <cell r="I126">
            <v>3911283.12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203</v>
          </cell>
          <cell r="E127">
            <v>77</v>
          </cell>
          <cell r="F127">
            <v>12556.73</v>
          </cell>
          <cell r="G127">
            <v>116024.18</v>
          </cell>
          <cell r="H127">
            <v>188</v>
          </cell>
          <cell r="I127">
            <v>2665040.2000000002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368.4</v>
          </cell>
          <cell r="E128">
            <v>135.9</v>
          </cell>
          <cell r="F128">
            <v>9682.51</v>
          </cell>
          <cell r="G128">
            <v>157902.43</v>
          </cell>
          <cell r="H128">
            <v>366</v>
          </cell>
          <cell r="I128">
            <v>3724940.43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175.29999999999998</v>
          </cell>
          <cell r="E129">
            <v>44.3</v>
          </cell>
          <cell r="F129">
            <v>15091.07</v>
          </cell>
          <cell r="G129">
            <v>80224.100000000006</v>
          </cell>
          <cell r="H129">
            <v>163</v>
          </cell>
          <cell r="I129">
            <v>2725687.8600000003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334.40000000000003</v>
          </cell>
          <cell r="E130">
            <v>66.099999999999994</v>
          </cell>
          <cell r="F130">
            <v>11216.74</v>
          </cell>
          <cell r="G130">
            <v>88971.18</v>
          </cell>
          <cell r="H130">
            <v>321</v>
          </cell>
          <cell r="I130">
            <v>3839848.7600000002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979.2</v>
          </cell>
          <cell r="E131">
            <v>254.1</v>
          </cell>
          <cell r="F131">
            <v>8519.9699999999993</v>
          </cell>
          <cell r="G131">
            <v>259791.06</v>
          </cell>
          <cell r="H131">
            <v>941.5</v>
          </cell>
          <cell r="I131">
            <v>8600686.1600000001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569.09999999999991</v>
          </cell>
          <cell r="E132">
            <v>194.8</v>
          </cell>
          <cell r="F132">
            <v>9000.34</v>
          </cell>
          <cell r="G132">
            <v>210393.51</v>
          </cell>
          <cell r="H132">
            <v>524</v>
          </cell>
          <cell r="I132">
            <v>5332485.79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593.79999999999995</v>
          </cell>
          <cell r="E133">
            <v>234.9</v>
          </cell>
          <cell r="F133">
            <v>8338.42</v>
          </cell>
          <cell r="G133">
            <v>237483.61</v>
          </cell>
          <cell r="H133">
            <v>570</v>
          </cell>
          <cell r="I133">
            <v>5188838.83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300</v>
          </cell>
          <cell r="E134">
            <v>69</v>
          </cell>
          <cell r="F134">
            <v>10028.549999999999</v>
          </cell>
          <cell r="G134">
            <v>83036.399999999994</v>
          </cell>
          <cell r="H134">
            <v>282.5</v>
          </cell>
          <cell r="I134">
            <v>3091601.51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1667.4</v>
          </cell>
          <cell r="E135">
            <v>44.9</v>
          </cell>
          <cell r="F135">
            <v>10662.85</v>
          </cell>
          <cell r="G135">
            <v>57451.42</v>
          </cell>
          <cell r="H135">
            <v>1623</v>
          </cell>
          <cell r="I135">
            <v>17836682.760000002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202.39999999999998</v>
          </cell>
          <cell r="E136">
            <v>92.9</v>
          </cell>
          <cell r="F136">
            <v>12117.97</v>
          </cell>
          <cell r="G136">
            <v>135091.15</v>
          </cell>
          <cell r="H136">
            <v>187.5</v>
          </cell>
          <cell r="I136">
            <v>2574178.71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1526.1</v>
          </cell>
          <cell r="E137">
            <v>877.9</v>
          </cell>
          <cell r="F137">
            <v>7656.08</v>
          </cell>
          <cell r="G137">
            <v>1020394.37</v>
          </cell>
          <cell r="H137">
            <v>1396</v>
          </cell>
          <cell r="I137">
            <v>12703857.949999999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275.10000000000002</v>
          </cell>
          <cell r="E138">
            <v>159.30000000000001</v>
          </cell>
          <cell r="F138">
            <v>10056.83</v>
          </cell>
          <cell r="G138">
            <v>192246.45</v>
          </cell>
          <cell r="H138">
            <v>259</v>
          </cell>
          <cell r="I138">
            <v>2958881.69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242.4</v>
          </cell>
          <cell r="E139">
            <v>102.3</v>
          </cell>
          <cell r="F139">
            <v>11110.64</v>
          </cell>
          <cell r="G139">
            <v>136394.23000000001</v>
          </cell>
          <cell r="H139">
            <v>236.5</v>
          </cell>
          <cell r="I139">
            <v>2822568.38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17162.900000000001</v>
          </cell>
          <cell r="E140">
            <v>10911.1</v>
          </cell>
          <cell r="F140">
            <v>7486.49</v>
          </cell>
          <cell r="G140">
            <v>13090632.460000001</v>
          </cell>
          <cell r="H140">
            <v>16268.5</v>
          </cell>
          <cell r="I140">
            <v>141580671.64000002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9157.2999999999993</v>
          </cell>
          <cell r="E141">
            <v>3549.8</v>
          </cell>
          <cell r="F141">
            <v>7415.21</v>
          </cell>
          <cell r="G141">
            <v>3170550.35</v>
          </cell>
          <cell r="H141">
            <v>8985.5</v>
          </cell>
          <cell r="I141">
            <v>72076665.409999996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645.6</v>
          </cell>
          <cell r="E142">
            <v>171.8</v>
          </cell>
          <cell r="F142">
            <v>8329.5400000000009</v>
          </cell>
          <cell r="G142">
            <v>171721.8</v>
          </cell>
          <cell r="H142">
            <v>617.5</v>
          </cell>
          <cell r="I142">
            <v>5549272.8799999999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494.8</v>
          </cell>
          <cell r="E143">
            <v>173.1</v>
          </cell>
          <cell r="F143">
            <v>8412.18</v>
          </cell>
          <cell r="G143">
            <v>174737.87</v>
          </cell>
          <cell r="H143">
            <v>480</v>
          </cell>
          <cell r="I143">
            <v>4337086.0500000007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470</v>
          </cell>
          <cell r="E144">
            <v>222.7</v>
          </cell>
          <cell r="F144">
            <v>8555.6299999999992</v>
          </cell>
          <cell r="G144">
            <v>262274.46000000002</v>
          </cell>
          <cell r="H144">
            <v>404.5</v>
          </cell>
          <cell r="I144">
            <v>4257992.72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1115.7</v>
          </cell>
          <cell r="E145">
            <v>699.6</v>
          </cell>
          <cell r="F145">
            <v>7751.52</v>
          </cell>
          <cell r="G145">
            <v>837690.56</v>
          </cell>
          <cell r="H145">
            <v>1089</v>
          </cell>
          <cell r="I145">
            <v>9470286.1000000015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440.2</v>
          </cell>
          <cell r="E146">
            <v>103.6</v>
          </cell>
          <cell r="F146">
            <v>8729.7099999999991</v>
          </cell>
          <cell r="G146">
            <v>108527.7</v>
          </cell>
          <cell r="H146">
            <v>394.5</v>
          </cell>
          <cell r="I146">
            <v>3947919.1599999997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372.09999999999997</v>
          </cell>
          <cell r="E147">
            <v>101</v>
          </cell>
          <cell r="F147">
            <v>10467.98</v>
          </cell>
          <cell r="G147">
            <v>126871.87</v>
          </cell>
          <cell r="H147">
            <v>355</v>
          </cell>
          <cell r="I147">
            <v>4022005.85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2470.5</v>
          </cell>
          <cell r="E148">
            <v>383.9</v>
          </cell>
          <cell r="F148">
            <v>8143.67</v>
          </cell>
          <cell r="G148">
            <v>375162.73</v>
          </cell>
          <cell r="H148">
            <v>2428</v>
          </cell>
          <cell r="I148">
            <v>20494106.899999999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360.6</v>
          </cell>
          <cell r="E149">
            <v>122.9</v>
          </cell>
          <cell r="F149">
            <v>10605.16</v>
          </cell>
          <cell r="G149">
            <v>156404.82999999999</v>
          </cell>
          <cell r="H149">
            <v>313.5</v>
          </cell>
          <cell r="I149">
            <v>3980623.79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126</v>
          </cell>
          <cell r="E150">
            <v>79.3</v>
          </cell>
          <cell r="F150">
            <v>14119.68</v>
          </cell>
          <cell r="G150">
            <v>134362.85</v>
          </cell>
          <cell r="H150">
            <v>117.5</v>
          </cell>
          <cell r="I150">
            <v>1913442.1400000001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195.5</v>
          </cell>
          <cell r="E151">
            <v>139.5</v>
          </cell>
          <cell r="F151">
            <v>13905.1</v>
          </cell>
          <cell r="G151">
            <v>232771.4</v>
          </cell>
          <cell r="H151">
            <v>185.5</v>
          </cell>
          <cell r="I151">
            <v>2951218.76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650.6</v>
          </cell>
          <cell r="E152">
            <v>503.2</v>
          </cell>
          <cell r="F152">
            <v>8108.9</v>
          </cell>
          <cell r="G152">
            <v>841759.37</v>
          </cell>
          <cell r="H152">
            <v>577.5</v>
          </cell>
          <cell r="I152">
            <v>6116890.3200000003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67.3</v>
          </cell>
          <cell r="E153">
            <v>32.5</v>
          </cell>
          <cell r="F153">
            <v>16719.64</v>
          </cell>
          <cell r="G153">
            <v>65206.59</v>
          </cell>
          <cell r="H153">
            <v>62</v>
          </cell>
          <cell r="I153">
            <v>1190438.2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895.6</v>
          </cell>
          <cell r="E154">
            <v>152</v>
          </cell>
          <cell r="F154">
            <v>10822</v>
          </cell>
          <cell r="G154">
            <v>197393.27</v>
          </cell>
          <cell r="H154">
            <v>869.5</v>
          </cell>
          <cell r="I154">
            <v>9889576.0299999993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258.5</v>
          </cell>
          <cell r="E155">
            <v>104.4</v>
          </cell>
          <cell r="F155">
            <v>12035.13</v>
          </cell>
          <cell r="G155">
            <v>150776.16</v>
          </cell>
          <cell r="H155">
            <v>240</v>
          </cell>
          <cell r="I155">
            <v>3261858.2600000002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631.6</v>
          </cell>
          <cell r="E156">
            <v>293.39999999999998</v>
          </cell>
          <cell r="F156">
            <v>8273.16</v>
          </cell>
          <cell r="G156">
            <v>307878.88</v>
          </cell>
          <cell r="H156">
            <v>618</v>
          </cell>
          <cell r="I156">
            <v>5190962.18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136.6</v>
          </cell>
          <cell r="E157">
            <v>59</v>
          </cell>
          <cell r="F157">
            <v>14084.68</v>
          </cell>
          <cell r="G157">
            <v>99719.55</v>
          </cell>
          <cell r="H157">
            <v>126</v>
          </cell>
          <cell r="I157">
            <v>2023687.1500000001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3294.9</v>
          </cell>
          <cell r="E158">
            <v>892.5</v>
          </cell>
          <cell r="F158">
            <v>8341.73</v>
          </cell>
          <cell r="G158">
            <v>893399.06</v>
          </cell>
          <cell r="H158">
            <v>3203</v>
          </cell>
          <cell r="I158">
            <v>28378558.23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341.9</v>
          </cell>
          <cell r="E159">
            <v>191.9</v>
          </cell>
          <cell r="F159">
            <v>10078.99</v>
          </cell>
          <cell r="G159">
            <v>232099.06</v>
          </cell>
          <cell r="H159">
            <v>317</v>
          </cell>
          <cell r="I159">
            <v>3678106.9699999997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2436.6999999999998</v>
          </cell>
          <cell r="E160">
            <v>601.1</v>
          </cell>
          <cell r="F160">
            <v>7718.03</v>
          </cell>
          <cell r="G160">
            <v>556716.97</v>
          </cell>
          <cell r="H160">
            <v>2302</v>
          </cell>
          <cell r="I160">
            <v>19362721.419999998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338.1</v>
          </cell>
          <cell r="E161">
            <v>123.3</v>
          </cell>
          <cell r="F161">
            <v>10123.56</v>
          </cell>
          <cell r="G161">
            <v>149788.13</v>
          </cell>
          <cell r="H161">
            <v>317.5</v>
          </cell>
          <cell r="I161">
            <v>3572562.3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104.7</v>
          </cell>
          <cell r="E162">
            <v>30</v>
          </cell>
          <cell r="F162">
            <v>15008.84</v>
          </cell>
          <cell r="G162">
            <v>54031.83</v>
          </cell>
          <cell r="H162">
            <v>97</v>
          </cell>
          <cell r="I162">
            <v>1625457.7000000002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221.2</v>
          </cell>
          <cell r="E163">
            <v>91.3</v>
          </cell>
          <cell r="F163">
            <v>12184.02</v>
          </cell>
          <cell r="G163">
            <v>133488.1</v>
          </cell>
          <cell r="H163">
            <v>215.5</v>
          </cell>
          <cell r="I163">
            <v>2828592.93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107.1</v>
          </cell>
          <cell r="E164">
            <v>33.5</v>
          </cell>
          <cell r="F164">
            <v>15277.35</v>
          </cell>
          <cell r="G164">
            <v>61414.94</v>
          </cell>
          <cell r="H164">
            <v>99</v>
          </cell>
          <cell r="I164">
            <v>1697618.9000000001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94</v>
          </cell>
          <cell r="E165">
            <v>48.6</v>
          </cell>
          <cell r="F165">
            <v>15193.2</v>
          </cell>
          <cell r="G165">
            <v>88606.76</v>
          </cell>
          <cell r="H165">
            <v>93</v>
          </cell>
          <cell r="I165">
            <v>1516767.86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1864.3</v>
          </cell>
          <cell r="E166">
            <v>903.6</v>
          </cell>
          <cell r="F166">
            <v>7776.06</v>
          </cell>
          <cell r="G166">
            <v>913351.23</v>
          </cell>
          <cell r="H166">
            <v>1808.5</v>
          </cell>
          <cell r="I166">
            <v>15410256.640000001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1897.9</v>
          </cell>
          <cell r="E167">
            <v>525</v>
          </cell>
          <cell r="F167">
            <v>7716.71</v>
          </cell>
          <cell r="G167">
            <v>486152.52</v>
          </cell>
          <cell r="H167">
            <v>1843.5</v>
          </cell>
          <cell r="I167">
            <v>15131690.199999999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2228.8000000000002</v>
          </cell>
          <cell r="E168">
            <v>891.7</v>
          </cell>
          <cell r="F168">
            <v>7693.89</v>
          </cell>
          <cell r="G168">
            <v>833607.02</v>
          </cell>
          <cell r="H168">
            <v>2141</v>
          </cell>
          <cell r="I168">
            <v>17981753.079999998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5232.1000000000004</v>
          </cell>
          <cell r="E169">
            <v>604</v>
          </cell>
          <cell r="F169">
            <v>7457.53</v>
          </cell>
          <cell r="G169">
            <v>540521.42000000004</v>
          </cell>
          <cell r="H169">
            <v>5136.5</v>
          </cell>
          <cell r="I169">
            <v>41183062.479999997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3588.3</v>
          </cell>
          <cell r="E170">
            <v>833</v>
          </cell>
          <cell r="F170">
            <v>7496.62</v>
          </cell>
          <cell r="G170">
            <v>749362</v>
          </cell>
          <cell r="H170">
            <v>3517</v>
          </cell>
          <cell r="I170">
            <v>28244334.609999999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21014.1</v>
          </cell>
          <cell r="E171">
            <v>12170.9</v>
          </cell>
          <cell r="F171">
            <v>7531.11</v>
          </cell>
          <cell r="G171">
            <v>13197204.699999999</v>
          </cell>
          <cell r="H171">
            <v>20720</v>
          </cell>
          <cell r="I171">
            <v>171462864.90000001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1129.3999999999999</v>
          </cell>
          <cell r="E172">
            <v>446.6</v>
          </cell>
          <cell r="F172">
            <v>8038.08</v>
          </cell>
          <cell r="G172">
            <v>435957.45</v>
          </cell>
          <cell r="H172">
            <v>1075</v>
          </cell>
          <cell r="I172">
            <v>9514160.7800000012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2229.1999999999998</v>
          </cell>
          <cell r="E173">
            <v>1345.2</v>
          </cell>
          <cell r="F173">
            <v>7807.89</v>
          </cell>
          <cell r="G173">
            <v>1620936.4</v>
          </cell>
          <cell r="H173">
            <v>2096.5</v>
          </cell>
          <cell r="I173">
            <v>19026281.5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820.7</v>
          </cell>
          <cell r="E174">
            <v>312.89999999999998</v>
          </cell>
          <cell r="F174">
            <v>8322.77</v>
          </cell>
          <cell r="G174">
            <v>313354.92</v>
          </cell>
          <cell r="H174">
            <v>799.5</v>
          </cell>
          <cell r="I174">
            <v>7143855.1699999999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163.1</v>
          </cell>
          <cell r="E175">
            <v>45.5</v>
          </cell>
          <cell r="F175">
            <v>13828.26</v>
          </cell>
          <cell r="G175">
            <v>75502.320000000007</v>
          </cell>
          <cell r="H175">
            <v>157</v>
          </cell>
          <cell r="I175">
            <v>2330892.1300000004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191.4</v>
          </cell>
          <cell r="E176">
            <v>26.1</v>
          </cell>
          <cell r="F176">
            <v>13074.55</v>
          </cell>
          <cell r="G176">
            <v>40949.5</v>
          </cell>
          <cell r="H176">
            <v>184.5</v>
          </cell>
          <cell r="I176">
            <v>2543419.02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83</v>
          </cell>
          <cell r="E177">
            <v>33.5</v>
          </cell>
          <cell r="F177">
            <v>15909.45</v>
          </cell>
          <cell r="G177">
            <v>63956</v>
          </cell>
          <cell r="H177">
            <v>81</v>
          </cell>
          <cell r="I177">
            <v>1384440.6300000001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776.1</v>
          </cell>
          <cell r="E178">
            <v>424.8</v>
          </cell>
          <cell r="F178">
            <v>8565.75</v>
          </cell>
          <cell r="G178">
            <v>510686.67</v>
          </cell>
          <cell r="H178">
            <v>749.5</v>
          </cell>
          <cell r="I178">
            <v>7158566.3099999996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658.3</v>
          </cell>
          <cell r="E179">
            <v>271.8</v>
          </cell>
          <cell r="F179">
            <v>8430.18</v>
          </cell>
          <cell r="G179">
            <v>283155.21999999997</v>
          </cell>
          <cell r="H179">
            <v>613</v>
          </cell>
          <cell r="I179">
            <v>5832742.1699999999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191.8</v>
          </cell>
          <cell r="E180">
            <v>74.5</v>
          </cell>
          <cell r="F180">
            <v>13064.03</v>
          </cell>
          <cell r="G180">
            <v>116792.44</v>
          </cell>
          <cell r="H180">
            <v>183</v>
          </cell>
          <cell r="I180">
            <v>2622473.6800000002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69</v>
          </cell>
          <cell r="E181">
            <v>8.5</v>
          </cell>
          <cell r="F181">
            <v>16861.28</v>
          </cell>
          <cell r="G181">
            <v>17198.509999999998</v>
          </cell>
          <cell r="H181">
            <v>62</v>
          </cell>
          <cell r="I181">
            <v>1180626.8899999999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ar Blair"/>
      <sheetName val="Original Form"/>
      <sheetName val="Calculation Form"/>
      <sheetName val="Inputs"/>
      <sheetName val="Sheet5"/>
      <sheetName val="Sheet4"/>
      <sheetName val="Sheet2"/>
      <sheetName val="Sheet3"/>
    </sheetNames>
    <sheetDataSet>
      <sheetData sheetId="0"/>
      <sheetData sheetId="1"/>
      <sheetData sheetId="2"/>
      <sheetData sheetId="3">
        <row r="2">
          <cell r="A2" t="str">
            <v>District Code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5326.2</v>
          </cell>
          <cell r="E4">
            <v>2548</v>
          </cell>
          <cell r="F4">
            <v>5800.53</v>
          </cell>
          <cell r="G4">
            <v>2005793.99</v>
          </cell>
          <cell r="H4">
            <v>5210.5</v>
          </cell>
          <cell r="I4">
            <v>32900592.23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35710.5</v>
          </cell>
          <cell r="E5">
            <v>8338</v>
          </cell>
          <cell r="F5">
            <v>5824.91</v>
          </cell>
          <cell r="G5">
            <v>5585329.5499999998</v>
          </cell>
          <cell r="H5">
            <v>35641.5</v>
          </cell>
          <cell r="I5">
            <v>213342986.32999998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6161.5</v>
          </cell>
          <cell r="E6">
            <v>4451</v>
          </cell>
          <cell r="F6">
            <v>5757.89</v>
          </cell>
          <cell r="G6">
            <v>4876651.7699999996</v>
          </cell>
          <cell r="H6">
            <v>6059.5</v>
          </cell>
          <cell r="I6">
            <v>40353034.359999999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9842.5</v>
          </cell>
          <cell r="E7">
            <v>2726</v>
          </cell>
          <cell r="F7">
            <v>5766.79</v>
          </cell>
          <cell r="G7">
            <v>1807830.87</v>
          </cell>
          <cell r="H7">
            <v>9753.1</v>
          </cell>
          <cell r="I7">
            <v>58567457.600000001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1087</v>
          </cell>
          <cell r="E8">
            <v>174</v>
          </cell>
          <cell r="F8">
            <v>6220.36</v>
          </cell>
          <cell r="G8">
            <v>124469.37</v>
          </cell>
          <cell r="H8">
            <v>1079.5999999999999</v>
          </cell>
          <cell r="I8">
            <v>6885999.1199999992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887</v>
          </cell>
          <cell r="E9">
            <v>86</v>
          </cell>
          <cell r="F9">
            <v>6350.27</v>
          </cell>
          <cell r="G9">
            <v>62804.2</v>
          </cell>
          <cell r="H9">
            <v>884.1</v>
          </cell>
          <cell r="I9">
            <v>5695496.25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10014.4</v>
          </cell>
          <cell r="E10">
            <v>6063</v>
          </cell>
          <cell r="F10">
            <v>5771.2</v>
          </cell>
          <cell r="G10">
            <v>5721973.2599999998</v>
          </cell>
          <cell r="H10">
            <v>9739.2999999999993</v>
          </cell>
          <cell r="I10">
            <v>63517087.729999997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2329</v>
          </cell>
          <cell r="E11">
            <v>1223</v>
          </cell>
          <cell r="F11">
            <v>5515.48</v>
          </cell>
          <cell r="G11">
            <v>982627.19</v>
          </cell>
          <cell r="H11">
            <v>2263.8000000000002</v>
          </cell>
          <cell r="I11">
            <v>13829915.710000001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313</v>
          </cell>
          <cell r="E12">
            <v>168</v>
          </cell>
          <cell r="F12">
            <v>7615.87</v>
          </cell>
          <cell r="G12">
            <v>147138.69</v>
          </cell>
          <cell r="H12">
            <v>304.5</v>
          </cell>
          <cell r="I12">
            <v>2530907.34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3790.8</v>
          </cell>
          <cell r="E13">
            <v>1504</v>
          </cell>
          <cell r="F13">
            <v>5890.86</v>
          </cell>
          <cell r="G13">
            <v>1105393.25</v>
          </cell>
          <cell r="H13">
            <v>3561</v>
          </cell>
          <cell r="I13">
            <v>23436470.18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1703.5</v>
          </cell>
          <cell r="E14">
            <v>1027</v>
          </cell>
          <cell r="F14">
            <v>6171.39</v>
          </cell>
          <cell r="G14">
            <v>1083362</v>
          </cell>
          <cell r="H14">
            <v>1569.1</v>
          </cell>
          <cell r="I14">
            <v>11596323.939999999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45964</v>
          </cell>
          <cell r="E15">
            <v>6493</v>
          </cell>
          <cell r="F15">
            <v>5996.36</v>
          </cell>
          <cell r="G15">
            <v>4477453.3099999996</v>
          </cell>
          <cell r="H15">
            <v>46071.9</v>
          </cell>
          <cell r="I15">
            <v>280094223.13999999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15634</v>
          </cell>
          <cell r="E16">
            <v>1996</v>
          </cell>
          <cell r="F16">
            <v>5858.79</v>
          </cell>
          <cell r="G16">
            <v>1344826.93</v>
          </cell>
          <cell r="H16">
            <v>15383.6</v>
          </cell>
          <cell r="I16">
            <v>92941168.429999992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209.5</v>
          </cell>
          <cell r="E17">
            <v>40</v>
          </cell>
          <cell r="F17">
            <v>9911.91</v>
          </cell>
          <cell r="G17">
            <v>45594.76</v>
          </cell>
          <cell r="H17">
            <v>207.5</v>
          </cell>
          <cell r="I17">
            <v>2122138.87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30494</v>
          </cell>
          <cell r="E18">
            <v>15939</v>
          </cell>
          <cell r="F18">
            <v>5908.44</v>
          </cell>
          <cell r="G18">
            <v>13353058.35</v>
          </cell>
          <cell r="H18">
            <v>30600</v>
          </cell>
          <cell r="I18">
            <v>193524928.32999998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494.9</v>
          </cell>
          <cell r="E19">
            <v>89</v>
          </cell>
          <cell r="F19">
            <v>6820.34</v>
          </cell>
          <cell r="G19">
            <v>69806.14</v>
          </cell>
          <cell r="H19">
            <v>467.5</v>
          </cell>
          <cell r="I19">
            <v>3445190.48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1621</v>
          </cell>
          <cell r="E20">
            <v>509</v>
          </cell>
          <cell r="F20">
            <v>5926.38</v>
          </cell>
          <cell r="G20">
            <v>348121.57</v>
          </cell>
          <cell r="H20">
            <v>1560.5</v>
          </cell>
          <cell r="I20">
            <v>9954784.040000001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189.8</v>
          </cell>
          <cell r="E21">
            <v>73</v>
          </cell>
          <cell r="F21">
            <v>9377.51</v>
          </cell>
          <cell r="G21">
            <v>78724.210000000006</v>
          </cell>
          <cell r="H21">
            <v>162</v>
          </cell>
          <cell r="I21">
            <v>1858575.85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68.5</v>
          </cell>
          <cell r="E22">
            <v>32</v>
          </cell>
          <cell r="F22">
            <v>11571.42</v>
          </cell>
          <cell r="G22">
            <v>42582.82</v>
          </cell>
          <cell r="H22">
            <v>67</v>
          </cell>
          <cell r="I22">
            <v>835225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313.3</v>
          </cell>
          <cell r="E23">
            <v>160</v>
          </cell>
          <cell r="F23">
            <v>7436.32</v>
          </cell>
          <cell r="G23">
            <v>136828.26999999999</v>
          </cell>
          <cell r="H23">
            <v>290.5</v>
          </cell>
          <cell r="I23">
            <v>2466627.02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472</v>
          </cell>
          <cell r="E24">
            <v>114</v>
          </cell>
          <cell r="F24">
            <v>6152.49</v>
          </cell>
          <cell r="G24">
            <v>80659.08</v>
          </cell>
          <cell r="H24">
            <v>476.9</v>
          </cell>
          <cell r="I24">
            <v>2824497.97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71.3</v>
          </cell>
          <cell r="E25">
            <v>27</v>
          </cell>
          <cell r="F25">
            <v>11510.59</v>
          </cell>
          <cell r="G25">
            <v>35740.379999999997</v>
          </cell>
          <cell r="H25">
            <v>69.5</v>
          </cell>
          <cell r="I25">
            <v>856445.43999999994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570.4</v>
          </cell>
          <cell r="E26">
            <v>350</v>
          </cell>
          <cell r="F26">
            <v>6053.11</v>
          </cell>
          <cell r="G26">
            <v>352073.38</v>
          </cell>
          <cell r="H26">
            <v>552</v>
          </cell>
          <cell r="I26">
            <v>3803310.76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250.8</v>
          </cell>
          <cell r="E27">
            <v>107</v>
          </cell>
          <cell r="F27">
            <v>8047.19</v>
          </cell>
          <cell r="G27">
            <v>99020.61</v>
          </cell>
          <cell r="H27">
            <v>235.5</v>
          </cell>
          <cell r="I27">
            <v>2117254.64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21324</v>
          </cell>
          <cell r="E28">
            <v>5383</v>
          </cell>
          <cell r="F28">
            <v>5864.51</v>
          </cell>
          <cell r="G28">
            <v>3630398.12</v>
          </cell>
          <cell r="H28">
            <v>21283.1</v>
          </cell>
          <cell r="I28">
            <v>128685296.53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27081</v>
          </cell>
          <cell r="E29">
            <v>3837</v>
          </cell>
          <cell r="F29">
            <v>6001.86</v>
          </cell>
          <cell r="G29">
            <v>2648349.7400000002</v>
          </cell>
          <cell r="H29">
            <v>27069</v>
          </cell>
          <cell r="I29">
            <v>165184659.56999999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946.4</v>
          </cell>
          <cell r="E30">
            <v>207</v>
          </cell>
          <cell r="F30">
            <v>6136.02</v>
          </cell>
          <cell r="G30">
            <v>146067.88</v>
          </cell>
          <cell r="H30">
            <v>924</v>
          </cell>
          <cell r="I30">
            <v>5953194.0700000003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1174</v>
          </cell>
          <cell r="E31">
            <v>376</v>
          </cell>
          <cell r="F31">
            <v>5925.69</v>
          </cell>
          <cell r="G31">
            <v>256966.62</v>
          </cell>
          <cell r="H31">
            <v>1160.0999999999999</v>
          </cell>
          <cell r="I31">
            <v>7213728.8300000001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104.5</v>
          </cell>
          <cell r="E32">
            <v>65</v>
          </cell>
          <cell r="F32">
            <v>10833.13</v>
          </cell>
          <cell r="G32">
            <v>80977.67</v>
          </cell>
          <cell r="H32">
            <v>97.5</v>
          </cell>
          <cell r="I32">
            <v>1213040.1299999999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242.6</v>
          </cell>
          <cell r="E33">
            <v>71</v>
          </cell>
          <cell r="F33">
            <v>8626.76</v>
          </cell>
          <cell r="G33">
            <v>70437.52</v>
          </cell>
          <cell r="H33">
            <v>234.5</v>
          </cell>
          <cell r="I33">
            <v>2163290.2999999998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1100.5999999999999</v>
          </cell>
          <cell r="E34">
            <v>172</v>
          </cell>
          <cell r="F34">
            <v>6216.36</v>
          </cell>
          <cell r="G34">
            <v>122959.52</v>
          </cell>
          <cell r="H34">
            <v>1018.6</v>
          </cell>
          <cell r="I34">
            <v>6964680.6499999994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1170.9000000000001</v>
          </cell>
          <cell r="E35">
            <v>664</v>
          </cell>
          <cell r="F35">
            <v>5725.84</v>
          </cell>
          <cell r="G35">
            <v>598611.22</v>
          </cell>
          <cell r="H35">
            <v>1115.2</v>
          </cell>
          <cell r="I35">
            <v>7302150.6600000001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329.9</v>
          </cell>
          <cell r="E36">
            <v>136</v>
          </cell>
          <cell r="F36">
            <v>7409.2</v>
          </cell>
          <cell r="G36">
            <v>115879.86</v>
          </cell>
          <cell r="H36">
            <v>305.5</v>
          </cell>
          <cell r="I36">
            <v>2560174.2799999998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316.89999999999998</v>
          </cell>
          <cell r="E37">
            <v>178</v>
          </cell>
          <cell r="F37">
            <v>7582.22</v>
          </cell>
          <cell r="G37">
            <v>155208.04</v>
          </cell>
          <cell r="H37">
            <v>307.10000000000002</v>
          </cell>
          <cell r="I37">
            <v>2558013.4900000002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261.3</v>
          </cell>
          <cell r="E38">
            <v>166</v>
          </cell>
          <cell r="F38">
            <v>8093.08</v>
          </cell>
          <cell r="G38">
            <v>154496.81</v>
          </cell>
          <cell r="H38">
            <v>249</v>
          </cell>
          <cell r="I38">
            <v>2269217.46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297</v>
          </cell>
          <cell r="E39">
            <v>192</v>
          </cell>
          <cell r="F39">
            <v>7688.8</v>
          </cell>
          <cell r="G39">
            <v>169768.68</v>
          </cell>
          <cell r="H39">
            <v>287.39999999999998</v>
          </cell>
          <cell r="I39">
            <v>2453342.02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553</v>
          </cell>
          <cell r="E40">
            <v>320</v>
          </cell>
          <cell r="F40">
            <v>6260.85</v>
          </cell>
          <cell r="G40">
            <v>310227.93</v>
          </cell>
          <cell r="H40">
            <v>548.29999999999995</v>
          </cell>
          <cell r="I40">
            <v>3772477.91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495.5</v>
          </cell>
          <cell r="E41">
            <v>131</v>
          </cell>
          <cell r="F41">
            <v>6479.2</v>
          </cell>
          <cell r="G41">
            <v>97609.16</v>
          </cell>
          <cell r="H41">
            <v>491.6</v>
          </cell>
          <cell r="I41">
            <v>3308053.12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4952</v>
          </cell>
          <cell r="E42">
            <v>1662</v>
          </cell>
          <cell r="F42">
            <v>5662.37</v>
          </cell>
          <cell r="G42">
            <v>1090181.96</v>
          </cell>
          <cell r="H42">
            <v>4946.5</v>
          </cell>
          <cell r="I42">
            <v>29130219.960000001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68383.5</v>
          </cell>
          <cell r="E43">
            <v>43623</v>
          </cell>
          <cell r="F43">
            <v>5912.83</v>
          </cell>
          <cell r="G43">
            <v>46943423.600000001</v>
          </cell>
          <cell r="H43">
            <v>66690.3</v>
          </cell>
          <cell r="I43">
            <v>451206527.88999999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253.5</v>
          </cell>
          <cell r="E44">
            <v>71</v>
          </cell>
          <cell r="F44">
            <v>8696.86</v>
          </cell>
          <cell r="G44">
            <v>71009.87</v>
          </cell>
          <cell r="H44">
            <v>244</v>
          </cell>
          <cell r="I44">
            <v>2275664.16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43983</v>
          </cell>
          <cell r="E45">
            <v>1802</v>
          </cell>
          <cell r="F45">
            <v>5917.23</v>
          </cell>
          <cell r="G45">
            <v>1226227.42</v>
          </cell>
          <cell r="H45">
            <v>44076.2</v>
          </cell>
          <cell r="I45">
            <v>261483721.00999999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4974.5</v>
          </cell>
          <cell r="E46">
            <v>1284</v>
          </cell>
          <cell r="F46">
            <v>6186.17</v>
          </cell>
          <cell r="G46">
            <v>913449.56</v>
          </cell>
          <cell r="H46">
            <v>4956</v>
          </cell>
          <cell r="I46">
            <v>31686541.919999998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2758</v>
          </cell>
          <cell r="E47">
            <v>150</v>
          </cell>
          <cell r="F47">
            <v>5973.78</v>
          </cell>
          <cell r="G47">
            <v>103047.71</v>
          </cell>
          <cell r="H47">
            <v>2737.4</v>
          </cell>
          <cell r="I47">
            <v>16578732.99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403.1</v>
          </cell>
          <cell r="E48">
            <v>50</v>
          </cell>
          <cell r="F48">
            <v>7380.32</v>
          </cell>
          <cell r="G48">
            <v>42436.83</v>
          </cell>
          <cell r="H48">
            <v>379</v>
          </cell>
          <cell r="I48">
            <v>3017442.84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307.10000000000002</v>
          </cell>
          <cell r="E49">
            <v>114</v>
          </cell>
          <cell r="F49">
            <v>8189.32</v>
          </cell>
          <cell r="G49">
            <v>107362.04</v>
          </cell>
          <cell r="H49">
            <v>289.5</v>
          </cell>
          <cell r="I49">
            <v>2622303.5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272.2</v>
          </cell>
          <cell r="E50">
            <v>16</v>
          </cell>
          <cell r="F50">
            <v>8562.7099999999991</v>
          </cell>
          <cell r="G50">
            <v>15755.4</v>
          </cell>
          <cell r="H50">
            <v>268</v>
          </cell>
          <cell r="I50">
            <v>2346526.36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93</v>
          </cell>
          <cell r="E51">
            <v>37</v>
          </cell>
          <cell r="F51">
            <v>11968.16</v>
          </cell>
          <cell r="G51">
            <v>50924.5</v>
          </cell>
          <cell r="H51">
            <v>92</v>
          </cell>
          <cell r="I51">
            <v>1163963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696.5</v>
          </cell>
          <cell r="E52">
            <v>186</v>
          </cell>
          <cell r="F52">
            <v>6546.49</v>
          </cell>
          <cell r="G52">
            <v>140029.47</v>
          </cell>
          <cell r="H52">
            <v>683.9</v>
          </cell>
          <cell r="I52">
            <v>4699661.29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10315.200000000001</v>
          </cell>
          <cell r="E53">
            <v>5788</v>
          </cell>
          <cell r="F53">
            <v>5737.03</v>
          </cell>
          <cell r="G53">
            <v>5064506.32</v>
          </cell>
          <cell r="H53">
            <v>10103.799999999999</v>
          </cell>
          <cell r="I53">
            <v>64243094.810000002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8070.1</v>
          </cell>
          <cell r="E54">
            <v>2057</v>
          </cell>
          <cell r="F54">
            <v>5601.73</v>
          </cell>
          <cell r="G54">
            <v>1325116.93</v>
          </cell>
          <cell r="H54">
            <v>7977.5</v>
          </cell>
          <cell r="I54">
            <v>46531627.629999995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5804.5</v>
          </cell>
          <cell r="E55">
            <v>1338</v>
          </cell>
          <cell r="F55">
            <v>5640.56</v>
          </cell>
          <cell r="G55">
            <v>867912.36</v>
          </cell>
          <cell r="H55">
            <v>5781</v>
          </cell>
          <cell r="I55">
            <v>33608520.049999997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30194.6</v>
          </cell>
          <cell r="E56">
            <v>11216</v>
          </cell>
          <cell r="F56">
            <v>5750.17</v>
          </cell>
          <cell r="G56">
            <v>7686876.2199999997</v>
          </cell>
          <cell r="H56">
            <v>29690.3</v>
          </cell>
          <cell r="I56">
            <v>181311013.34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4319</v>
          </cell>
          <cell r="E57">
            <v>306</v>
          </cell>
          <cell r="F57">
            <v>5723.05</v>
          </cell>
          <cell r="G57">
            <v>201394.3</v>
          </cell>
          <cell r="H57">
            <v>4367</v>
          </cell>
          <cell r="I57">
            <v>24919268.630000003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1297.5</v>
          </cell>
          <cell r="E58">
            <v>218</v>
          </cell>
          <cell r="F58">
            <v>6128.59</v>
          </cell>
          <cell r="G58">
            <v>153643.72</v>
          </cell>
          <cell r="H58">
            <v>1285.4000000000001</v>
          </cell>
          <cell r="I58">
            <v>8105487.5099999998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19360</v>
          </cell>
          <cell r="E59">
            <v>889</v>
          </cell>
          <cell r="F59">
            <v>5784.2</v>
          </cell>
          <cell r="G59">
            <v>591347.81000000006</v>
          </cell>
          <cell r="H59">
            <v>19524.599999999999</v>
          </cell>
          <cell r="I59">
            <v>112573482.72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932</v>
          </cell>
          <cell r="E60">
            <v>383</v>
          </cell>
          <cell r="F60">
            <v>6246.76</v>
          </cell>
          <cell r="G60">
            <v>292522.74</v>
          </cell>
          <cell r="H60">
            <v>947.9</v>
          </cell>
          <cell r="I60">
            <v>6114506.1999999993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623.29999999999995</v>
          </cell>
          <cell r="E61">
            <v>98</v>
          </cell>
          <cell r="F61">
            <v>6636.41</v>
          </cell>
          <cell r="G61">
            <v>74792.36</v>
          </cell>
          <cell r="H61">
            <v>546.20000000000005</v>
          </cell>
          <cell r="I61">
            <v>4210320.12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303.60000000000002</v>
          </cell>
          <cell r="E62">
            <v>125</v>
          </cell>
          <cell r="F62">
            <v>8065.66</v>
          </cell>
          <cell r="G62">
            <v>115943.91</v>
          </cell>
          <cell r="H62">
            <v>294.5</v>
          </cell>
          <cell r="I62">
            <v>2564679.2799999998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5557</v>
          </cell>
          <cell r="E63">
            <v>200</v>
          </cell>
          <cell r="F63">
            <v>5814.64</v>
          </cell>
          <cell r="G63">
            <v>133736.65</v>
          </cell>
          <cell r="H63">
            <v>5555.2</v>
          </cell>
          <cell r="I63">
            <v>32445673.489999998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10638</v>
          </cell>
          <cell r="E64">
            <v>1072</v>
          </cell>
          <cell r="F64">
            <v>5733.01</v>
          </cell>
          <cell r="G64">
            <v>706765.88</v>
          </cell>
          <cell r="H64">
            <v>10602.2</v>
          </cell>
          <cell r="I64">
            <v>61694561.410000004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131.80000000000001</v>
          </cell>
          <cell r="E65">
            <v>19</v>
          </cell>
          <cell r="F65">
            <v>11118.71</v>
          </cell>
          <cell r="G65">
            <v>24294.38</v>
          </cell>
          <cell r="H65">
            <v>127.5</v>
          </cell>
          <cell r="I65">
            <v>1324133.97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383.1</v>
          </cell>
          <cell r="E66">
            <v>172</v>
          </cell>
          <cell r="F66">
            <v>7300.31</v>
          </cell>
          <cell r="G66">
            <v>144400.19</v>
          </cell>
          <cell r="H66">
            <v>369</v>
          </cell>
          <cell r="I66">
            <v>2934704.89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4107.3999999999996</v>
          </cell>
          <cell r="E67">
            <v>1394</v>
          </cell>
          <cell r="F67">
            <v>5488.96</v>
          </cell>
          <cell r="G67">
            <v>891991.78</v>
          </cell>
          <cell r="H67">
            <v>4005.2</v>
          </cell>
          <cell r="I67">
            <v>23438351.489999998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1826.1</v>
          </cell>
          <cell r="E68">
            <v>683</v>
          </cell>
          <cell r="F68">
            <v>5657.25</v>
          </cell>
          <cell r="G68">
            <v>462631.23</v>
          </cell>
          <cell r="H68">
            <v>1783.5</v>
          </cell>
          <cell r="I68">
            <v>10793334.25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357</v>
          </cell>
          <cell r="E69">
            <v>128</v>
          </cell>
          <cell r="F69">
            <v>7303.87</v>
          </cell>
          <cell r="G69">
            <v>107513.02</v>
          </cell>
          <cell r="H69">
            <v>354</v>
          </cell>
          <cell r="I69">
            <v>2649593.4700000002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4847.5</v>
          </cell>
          <cell r="E70">
            <v>1263</v>
          </cell>
          <cell r="F70">
            <v>6142.56</v>
          </cell>
          <cell r="G70">
            <v>892176.56</v>
          </cell>
          <cell r="H70">
            <v>4741.7</v>
          </cell>
          <cell r="I70">
            <v>30668250.559999999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3704.5</v>
          </cell>
          <cell r="E71">
            <v>1194</v>
          </cell>
          <cell r="F71">
            <v>5722.65</v>
          </cell>
          <cell r="G71">
            <v>789377.89</v>
          </cell>
          <cell r="H71">
            <v>3625.8</v>
          </cell>
          <cell r="I71">
            <v>21988925.91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963</v>
          </cell>
          <cell r="E72">
            <v>388</v>
          </cell>
          <cell r="F72">
            <v>6284.76</v>
          </cell>
          <cell r="G72">
            <v>300514.67</v>
          </cell>
          <cell r="H72">
            <v>943.1</v>
          </cell>
          <cell r="I72">
            <v>6352742.4300000006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361.9</v>
          </cell>
          <cell r="E73">
            <v>40</v>
          </cell>
          <cell r="F73">
            <v>7868.18</v>
          </cell>
          <cell r="G73">
            <v>36193.64</v>
          </cell>
          <cell r="H73">
            <v>319.10000000000002</v>
          </cell>
          <cell r="I73">
            <v>2883688.76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509</v>
          </cell>
          <cell r="E74">
            <v>139</v>
          </cell>
          <cell r="F74">
            <v>6900.68</v>
          </cell>
          <cell r="G74">
            <v>110307.41</v>
          </cell>
          <cell r="H74">
            <v>503</v>
          </cell>
          <cell r="I74">
            <v>3622754.69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1259.9000000000001</v>
          </cell>
          <cell r="E75">
            <v>128</v>
          </cell>
          <cell r="F75">
            <v>6045.65</v>
          </cell>
          <cell r="G75">
            <v>88992.02</v>
          </cell>
          <cell r="H75">
            <v>1233.5</v>
          </cell>
          <cell r="I75">
            <v>7705910.7199999997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1559.5</v>
          </cell>
          <cell r="E76">
            <v>215</v>
          </cell>
          <cell r="F76">
            <v>6085.73</v>
          </cell>
          <cell r="G76">
            <v>150469.56</v>
          </cell>
          <cell r="H76">
            <v>1499.9</v>
          </cell>
          <cell r="I76">
            <v>9641158.1099999994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69.5</v>
          </cell>
          <cell r="E77">
            <v>17</v>
          </cell>
          <cell r="F77">
            <v>12798.54</v>
          </cell>
          <cell r="G77">
            <v>25021.15</v>
          </cell>
          <cell r="H77">
            <v>64.5</v>
          </cell>
          <cell r="I77">
            <v>914519.95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688.8</v>
          </cell>
          <cell r="E78">
            <v>379</v>
          </cell>
          <cell r="F78">
            <v>5993.81</v>
          </cell>
          <cell r="G78">
            <v>363770.22</v>
          </cell>
          <cell r="H78">
            <v>623.79999999999995</v>
          </cell>
          <cell r="I78">
            <v>4490170.37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244</v>
          </cell>
          <cell r="E79">
            <v>106</v>
          </cell>
          <cell r="F79">
            <v>8255.5400000000009</v>
          </cell>
          <cell r="G79">
            <v>100635</v>
          </cell>
          <cell r="H79">
            <v>239.5</v>
          </cell>
          <cell r="I79">
            <v>2114986.0099999998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248.4</v>
          </cell>
          <cell r="E80">
            <v>92</v>
          </cell>
          <cell r="F80">
            <v>8779.9500000000007</v>
          </cell>
          <cell r="G80">
            <v>92891.91</v>
          </cell>
          <cell r="H80">
            <v>227.5</v>
          </cell>
          <cell r="I80">
            <v>2273832.4900000002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82204.100000000006</v>
          </cell>
          <cell r="E81">
            <v>15608</v>
          </cell>
          <cell r="F81">
            <v>5873.27</v>
          </cell>
          <cell r="G81">
            <v>10542043.960000001</v>
          </cell>
          <cell r="H81">
            <v>80776.600000000006</v>
          </cell>
          <cell r="I81">
            <v>493348651.36000001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195.1</v>
          </cell>
          <cell r="E82">
            <v>39</v>
          </cell>
          <cell r="F82">
            <v>9143.92</v>
          </cell>
          <cell r="G82">
            <v>41010.47</v>
          </cell>
          <cell r="H82">
            <v>179</v>
          </cell>
          <cell r="I82">
            <v>1824988.57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56.2</v>
          </cell>
          <cell r="E83">
            <v>19</v>
          </cell>
          <cell r="F83">
            <v>11541.59</v>
          </cell>
          <cell r="G83">
            <v>25218.37</v>
          </cell>
          <cell r="H83">
            <v>54</v>
          </cell>
          <cell r="I83">
            <v>673855.53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217.1</v>
          </cell>
          <cell r="E84">
            <v>79</v>
          </cell>
          <cell r="F84">
            <v>8810.1200000000008</v>
          </cell>
          <cell r="G84">
            <v>80039.98</v>
          </cell>
          <cell r="H84">
            <v>207</v>
          </cell>
          <cell r="I84">
            <v>1992718.09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115.5</v>
          </cell>
          <cell r="E85">
            <v>33</v>
          </cell>
          <cell r="F85">
            <v>10392.59</v>
          </cell>
          <cell r="G85">
            <v>39439.9</v>
          </cell>
          <cell r="H85">
            <v>113.5</v>
          </cell>
          <cell r="I85">
            <v>1239784.56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247.9</v>
          </cell>
          <cell r="E86">
            <v>94</v>
          </cell>
          <cell r="F86">
            <v>8233.4500000000007</v>
          </cell>
          <cell r="G86">
            <v>89003.54</v>
          </cell>
          <cell r="H86">
            <v>228</v>
          </cell>
          <cell r="I86">
            <v>2130074.62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103.3</v>
          </cell>
          <cell r="E87">
            <v>55</v>
          </cell>
          <cell r="F87">
            <v>10938.45</v>
          </cell>
          <cell r="G87">
            <v>69185.67</v>
          </cell>
          <cell r="H87">
            <v>100</v>
          </cell>
          <cell r="I87">
            <v>1199127.06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766.8</v>
          </cell>
          <cell r="E88">
            <v>289</v>
          </cell>
          <cell r="F88">
            <v>5867.59</v>
          </cell>
          <cell r="G88">
            <v>204962.72</v>
          </cell>
          <cell r="H88">
            <v>735.5</v>
          </cell>
          <cell r="I88">
            <v>4704228.17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1122.3</v>
          </cell>
          <cell r="E89">
            <v>603</v>
          </cell>
          <cell r="F89">
            <v>6064.03</v>
          </cell>
          <cell r="G89">
            <v>554263.56000000006</v>
          </cell>
          <cell r="H89">
            <v>1060.8</v>
          </cell>
          <cell r="I89">
            <v>7359928.1400000006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4516.6000000000004</v>
          </cell>
          <cell r="E90">
            <v>790</v>
          </cell>
          <cell r="F90">
            <v>5915.14</v>
          </cell>
          <cell r="G90">
            <v>537390.86</v>
          </cell>
          <cell r="H90">
            <v>4484.2</v>
          </cell>
          <cell r="I90">
            <v>27253731.600000001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1252.5</v>
          </cell>
          <cell r="E91">
            <v>179</v>
          </cell>
          <cell r="F91">
            <v>6247.67</v>
          </cell>
          <cell r="G91">
            <v>128608.21</v>
          </cell>
          <cell r="H91">
            <v>1195.4000000000001</v>
          </cell>
          <cell r="I91">
            <v>7953809.9400000004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788.6</v>
          </cell>
          <cell r="E92">
            <v>384</v>
          </cell>
          <cell r="F92">
            <v>6528.18</v>
          </cell>
          <cell r="G92">
            <v>372566.27</v>
          </cell>
          <cell r="H92">
            <v>692.6</v>
          </cell>
          <cell r="I92">
            <v>5520687.7300000004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23716</v>
          </cell>
          <cell r="E93">
            <v>4671</v>
          </cell>
          <cell r="F93">
            <v>5648.44</v>
          </cell>
          <cell r="G93">
            <v>3034145.67</v>
          </cell>
          <cell r="H93">
            <v>23772</v>
          </cell>
          <cell r="I93">
            <v>136992610.28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14316.3</v>
          </cell>
          <cell r="E94">
            <v>3373</v>
          </cell>
          <cell r="F94">
            <v>5641.06</v>
          </cell>
          <cell r="G94">
            <v>2188137.77</v>
          </cell>
          <cell r="H94">
            <v>14169.5</v>
          </cell>
          <cell r="I94">
            <v>82947200.640000001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1271.4000000000001</v>
          </cell>
          <cell r="E95">
            <v>284</v>
          </cell>
          <cell r="F95">
            <v>6215.51</v>
          </cell>
          <cell r="G95">
            <v>202998.61</v>
          </cell>
          <cell r="H95">
            <v>1194.5</v>
          </cell>
          <cell r="I95">
            <v>8105400.1000000006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1406.4</v>
          </cell>
          <cell r="E96">
            <v>695</v>
          </cell>
          <cell r="F96">
            <v>5891.46</v>
          </cell>
          <cell r="G96">
            <v>589283.55000000005</v>
          </cell>
          <cell r="H96">
            <v>1307.5</v>
          </cell>
          <cell r="I96">
            <v>8875028.5299999993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214.5</v>
          </cell>
          <cell r="E97">
            <v>86</v>
          </cell>
          <cell r="F97">
            <v>9116.2999999999993</v>
          </cell>
          <cell r="G97">
            <v>90160.23</v>
          </cell>
          <cell r="H97">
            <v>213.6</v>
          </cell>
          <cell r="I97">
            <v>2045607.09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345.8</v>
          </cell>
          <cell r="E98">
            <v>75</v>
          </cell>
          <cell r="F98">
            <v>7384.17</v>
          </cell>
          <cell r="G98">
            <v>63688.49</v>
          </cell>
          <cell r="H98">
            <v>337</v>
          </cell>
          <cell r="I98">
            <v>2617135.6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139.1</v>
          </cell>
          <cell r="E99">
            <v>99</v>
          </cell>
          <cell r="F99">
            <v>10253.69</v>
          </cell>
          <cell r="G99">
            <v>116738.3</v>
          </cell>
          <cell r="H99">
            <v>132.5</v>
          </cell>
          <cell r="I99">
            <v>1543027.11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1031.0999999999999</v>
          </cell>
          <cell r="E100">
            <v>54</v>
          </cell>
          <cell r="F100">
            <v>5334.46</v>
          </cell>
          <cell r="G100">
            <v>33126.97</v>
          </cell>
          <cell r="H100">
            <v>989</v>
          </cell>
          <cell r="I100">
            <v>5865927.9000000004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58.3</v>
          </cell>
          <cell r="E101">
            <v>33</v>
          </cell>
          <cell r="F101">
            <v>11235.57</v>
          </cell>
          <cell r="G101">
            <v>42639</v>
          </cell>
          <cell r="H101">
            <v>56</v>
          </cell>
          <cell r="I101">
            <v>697672.86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191.6</v>
          </cell>
          <cell r="E102">
            <v>72</v>
          </cell>
          <cell r="F102">
            <v>9564.2999999999993</v>
          </cell>
          <cell r="G102">
            <v>79192.39</v>
          </cell>
          <cell r="H102">
            <v>179</v>
          </cell>
          <cell r="I102">
            <v>1911711.96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562.79999999999995</v>
          </cell>
          <cell r="E103">
            <v>202</v>
          </cell>
          <cell r="F103">
            <v>6402.97</v>
          </cell>
          <cell r="G103">
            <v>157335.85999999999</v>
          </cell>
          <cell r="H103">
            <v>506</v>
          </cell>
          <cell r="I103">
            <v>3759500.31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202.5</v>
          </cell>
          <cell r="E104">
            <v>68</v>
          </cell>
          <cell r="F104">
            <v>9152.81</v>
          </cell>
          <cell r="G104">
            <v>71574.97</v>
          </cell>
          <cell r="H104">
            <v>200.5</v>
          </cell>
          <cell r="I104">
            <v>1467796.02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2575.4</v>
          </cell>
          <cell r="E105">
            <v>775</v>
          </cell>
          <cell r="F105">
            <v>5622.61</v>
          </cell>
          <cell r="G105">
            <v>502573.13</v>
          </cell>
          <cell r="H105">
            <v>2390.1</v>
          </cell>
          <cell r="I105">
            <v>14983036.74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</v>
          </cell>
          <cell r="E106">
            <v>36</v>
          </cell>
          <cell r="F106">
            <v>9523.65</v>
          </cell>
          <cell r="G106">
            <v>39427.9</v>
          </cell>
          <cell r="H106">
            <v>191</v>
          </cell>
          <cell r="I106">
            <v>1915586.53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306</v>
          </cell>
          <cell r="E107">
            <v>95</v>
          </cell>
          <cell r="F107">
            <v>7900.01</v>
          </cell>
          <cell r="G107">
            <v>86307.66</v>
          </cell>
          <cell r="H107">
            <v>302</v>
          </cell>
          <cell r="I107">
            <v>2503712.14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</v>
          </cell>
          <cell r="E108">
            <v>46</v>
          </cell>
          <cell r="F108">
            <v>10432.469999999999</v>
          </cell>
          <cell r="G108">
            <v>55187.79</v>
          </cell>
          <cell r="H108">
            <v>152</v>
          </cell>
          <cell r="I108">
            <v>1661788.74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185.1</v>
          </cell>
          <cell r="E109">
            <v>42</v>
          </cell>
          <cell r="F109">
            <v>9768.19</v>
          </cell>
          <cell r="G109">
            <v>47180.37</v>
          </cell>
          <cell r="H109">
            <v>174.5</v>
          </cell>
          <cell r="I109">
            <v>1855272.82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467</v>
          </cell>
          <cell r="E110">
            <v>138</v>
          </cell>
          <cell r="F110">
            <v>6504.7</v>
          </cell>
          <cell r="G110">
            <v>103276.86</v>
          </cell>
          <cell r="H110">
            <v>441.5</v>
          </cell>
          <cell r="I110">
            <v>3140973.14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19247.5</v>
          </cell>
          <cell r="E111">
            <v>7121</v>
          </cell>
          <cell r="F111">
            <v>5466.61</v>
          </cell>
          <cell r="G111">
            <v>4616088.5999999996</v>
          </cell>
          <cell r="H111">
            <v>19154.599999999999</v>
          </cell>
          <cell r="I111">
            <v>109834690.03999999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154.30000000000001</v>
          </cell>
          <cell r="E112">
            <v>34</v>
          </cell>
          <cell r="F112">
            <v>10579.09</v>
          </cell>
          <cell r="G112">
            <v>41364.25</v>
          </cell>
          <cell r="H112">
            <v>136</v>
          </cell>
          <cell r="I112">
            <v>1673718.2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2291.5</v>
          </cell>
          <cell r="E113">
            <v>527</v>
          </cell>
          <cell r="F113">
            <v>5527.07</v>
          </cell>
          <cell r="G113">
            <v>334968.3</v>
          </cell>
          <cell r="H113">
            <v>2148.6999999999998</v>
          </cell>
          <cell r="I113">
            <v>13036343.5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3219.5</v>
          </cell>
          <cell r="E114">
            <v>1539</v>
          </cell>
          <cell r="F114">
            <v>5506.04</v>
          </cell>
          <cell r="G114">
            <v>1138645.74</v>
          </cell>
          <cell r="H114">
            <v>3195.8</v>
          </cell>
          <cell r="I114">
            <v>18865886.600000001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703.9</v>
          </cell>
          <cell r="E115">
            <v>200</v>
          </cell>
          <cell r="F115">
            <v>6309.76</v>
          </cell>
          <cell r="G115">
            <v>145124.59</v>
          </cell>
          <cell r="H115">
            <v>678.5</v>
          </cell>
          <cell r="I115">
            <v>4586567.9400000004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413.8</v>
          </cell>
          <cell r="E116">
            <v>178</v>
          </cell>
          <cell r="F116">
            <v>6909.77</v>
          </cell>
          <cell r="G116">
            <v>141442.91</v>
          </cell>
          <cell r="H116">
            <v>395.5</v>
          </cell>
          <cell r="I116">
            <v>2999483.41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5513.5</v>
          </cell>
          <cell r="E117">
            <v>2131</v>
          </cell>
          <cell r="F117">
            <v>5788.79</v>
          </cell>
          <cell r="G117">
            <v>1482954.76</v>
          </cell>
          <cell r="H117">
            <v>5502.3</v>
          </cell>
          <cell r="I117">
            <v>33399468.739999998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374.3</v>
          </cell>
          <cell r="E118">
            <v>196</v>
          </cell>
          <cell r="F118">
            <v>7766.14</v>
          </cell>
          <cell r="G118">
            <v>175048.88</v>
          </cell>
          <cell r="H118">
            <v>358.5</v>
          </cell>
          <cell r="I118">
            <v>3081916.45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1488.3</v>
          </cell>
          <cell r="E119">
            <v>684</v>
          </cell>
          <cell r="F119">
            <v>5966.95</v>
          </cell>
          <cell r="G119">
            <v>542378.41</v>
          </cell>
          <cell r="H119">
            <v>1445.5</v>
          </cell>
          <cell r="I119">
            <v>9422709.5999999996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2992.7</v>
          </cell>
          <cell r="E120">
            <v>1700</v>
          </cell>
          <cell r="F120">
            <v>5730.78</v>
          </cell>
          <cell r="G120">
            <v>1492958.2</v>
          </cell>
          <cell r="H120">
            <v>2949.9</v>
          </cell>
          <cell r="I120">
            <v>18643469.93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189.3</v>
          </cell>
          <cell r="E121">
            <v>70</v>
          </cell>
          <cell r="F121">
            <v>10043.540000000001</v>
          </cell>
          <cell r="G121">
            <v>80850.5</v>
          </cell>
          <cell r="H121">
            <v>176.1</v>
          </cell>
          <cell r="I121">
            <v>1982092.74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551.4</v>
          </cell>
          <cell r="E122">
            <v>192</v>
          </cell>
          <cell r="F122">
            <v>6553.42</v>
          </cell>
          <cell r="G122">
            <v>147908.76999999999</v>
          </cell>
          <cell r="H122">
            <v>532.5</v>
          </cell>
          <cell r="I122">
            <v>3761465.68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1622.8</v>
          </cell>
          <cell r="E123">
            <v>787</v>
          </cell>
          <cell r="F123">
            <v>5753.52</v>
          </cell>
          <cell r="G123">
            <v>635505.25</v>
          </cell>
          <cell r="H123">
            <v>1532.9</v>
          </cell>
          <cell r="I123">
            <v>9972320.4800000004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819.6</v>
          </cell>
          <cell r="E124">
            <v>541</v>
          </cell>
          <cell r="F124">
            <v>6084.77</v>
          </cell>
          <cell r="G124">
            <v>609072.31999999995</v>
          </cell>
          <cell r="H124">
            <v>758.4</v>
          </cell>
          <cell r="I124">
            <v>5596151.7000000002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193</v>
          </cell>
          <cell r="E125">
            <v>132</v>
          </cell>
          <cell r="F125">
            <v>9664.73</v>
          </cell>
          <cell r="G125">
            <v>146710.56</v>
          </cell>
          <cell r="H125">
            <v>197.6</v>
          </cell>
          <cell r="I125">
            <v>2012002.86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370.3</v>
          </cell>
          <cell r="E126">
            <v>95</v>
          </cell>
          <cell r="F126">
            <v>7183.68</v>
          </cell>
          <cell r="G126">
            <v>78481.649999999994</v>
          </cell>
          <cell r="H126">
            <v>362.5</v>
          </cell>
          <cell r="I126">
            <v>2738596.68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208</v>
          </cell>
          <cell r="E127">
            <v>69</v>
          </cell>
          <cell r="F127">
            <v>9310.41</v>
          </cell>
          <cell r="G127">
            <v>73878.06</v>
          </cell>
          <cell r="H127">
            <v>195.5</v>
          </cell>
          <cell r="I127">
            <v>2010442.3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382</v>
          </cell>
          <cell r="E128">
            <v>68</v>
          </cell>
          <cell r="F128">
            <v>7130.37</v>
          </cell>
          <cell r="G128">
            <v>55759.519999999997</v>
          </cell>
          <cell r="H128">
            <v>380</v>
          </cell>
          <cell r="I128">
            <v>2779561.92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249</v>
          </cell>
          <cell r="E129">
            <v>39</v>
          </cell>
          <cell r="F129">
            <v>9664.2000000000007</v>
          </cell>
          <cell r="G129">
            <v>43343.94</v>
          </cell>
          <cell r="H129">
            <v>245</v>
          </cell>
          <cell r="I129">
            <v>2449729.64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295.5</v>
          </cell>
          <cell r="E130">
            <v>50</v>
          </cell>
          <cell r="F130">
            <v>8760.58</v>
          </cell>
          <cell r="G130">
            <v>50373.33</v>
          </cell>
          <cell r="H130">
            <v>293</v>
          </cell>
          <cell r="I130">
            <v>2639124.5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1290.5999999999999</v>
          </cell>
          <cell r="E131">
            <v>155</v>
          </cell>
          <cell r="F131">
            <v>6259.49</v>
          </cell>
          <cell r="G131">
            <v>111575.48</v>
          </cell>
          <cell r="H131">
            <v>1220.8</v>
          </cell>
          <cell r="I131">
            <v>8190078.0999999996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547.9</v>
          </cell>
          <cell r="E132">
            <v>161</v>
          </cell>
          <cell r="F132">
            <v>6762.01</v>
          </cell>
          <cell r="G132">
            <v>125199.11</v>
          </cell>
          <cell r="H132">
            <v>526.5</v>
          </cell>
          <cell r="I132">
            <v>3830106.89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639</v>
          </cell>
          <cell r="E133">
            <v>251</v>
          </cell>
          <cell r="F133">
            <v>6185.65</v>
          </cell>
          <cell r="G133">
            <v>188538.07</v>
          </cell>
          <cell r="H133">
            <v>631.4</v>
          </cell>
          <cell r="I133">
            <v>4141168.76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274.5</v>
          </cell>
          <cell r="E134">
            <v>66</v>
          </cell>
          <cell r="F134">
            <v>7741.2</v>
          </cell>
          <cell r="G134">
            <v>58755.69</v>
          </cell>
          <cell r="H134">
            <v>266</v>
          </cell>
          <cell r="I134">
            <v>2183714.6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1547</v>
          </cell>
          <cell r="E135">
            <v>58</v>
          </cell>
          <cell r="F135">
            <v>7998.87</v>
          </cell>
          <cell r="G135">
            <v>53352.49</v>
          </cell>
          <cell r="H135">
            <v>1535.5</v>
          </cell>
          <cell r="I135">
            <v>12427611.57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264.10000000000002</v>
          </cell>
          <cell r="E136">
            <v>115</v>
          </cell>
          <cell r="F136">
            <v>7918.14</v>
          </cell>
          <cell r="G136">
            <v>104717.4</v>
          </cell>
          <cell r="H136">
            <v>255</v>
          </cell>
          <cell r="I136">
            <v>2195898.21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1729.6</v>
          </cell>
          <cell r="E137">
            <v>882</v>
          </cell>
          <cell r="F137">
            <v>5675.4</v>
          </cell>
          <cell r="G137">
            <v>740205.73</v>
          </cell>
          <cell r="H137">
            <v>1600.9</v>
          </cell>
          <cell r="I137">
            <v>10556374.109999999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318.8</v>
          </cell>
          <cell r="E138">
            <v>151</v>
          </cell>
          <cell r="F138">
            <v>7169.01</v>
          </cell>
          <cell r="G138">
            <v>124489.92</v>
          </cell>
          <cell r="H138">
            <v>296</v>
          </cell>
          <cell r="I138">
            <v>2409971.5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280.60000000000002</v>
          </cell>
          <cell r="E139">
            <v>139</v>
          </cell>
          <cell r="F139">
            <v>7657.32</v>
          </cell>
          <cell r="G139">
            <v>122402.21</v>
          </cell>
          <cell r="H139">
            <v>264.5</v>
          </cell>
          <cell r="I139">
            <v>2271045.37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16792.900000000001</v>
          </cell>
          <cell r="E140">
            <v>9612</v>
          </cell>
          <cell r="F140">
            <v>5599.61</v>
          </cell>
          <cell r="G140">
            <v>8411887.5700000003</v>
          </cell>
          <cell r="H140">
            <v>16285.9</v>
          </cell>
          <cell r="I140">
            <v>102448743.28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7964.5</v>
          </cell>
          <cell r="E141">
            <v>1944</v>
          </cell>
          <cell r="F141">
            <v>5550.04</v>
          </cell>
          <cell r="G141">
            <v>1240767.81</v>
          </cell>
          <cell r="H141">
            <v>7899.4</v>
          </cell>
          <cell r="I141">
            <v>45444092.170000002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585.6</v>
          </cell>
          <cell r="E142">
            <v>136</v>
          </cell>
          <cell r="F142">
            <v>6283.96</v>
          </cell>
          <cell r="G142">
            <v>98281.12</v>
          </cell>
          <cell r="H142">
            <v>552</v>
          </cell>
          <cell r="I142">
            <v>3778167.51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502.9</v>
          </cell>
          <cell r="E143">
            <v>100</v>
          </cell>
          <cell r="F143">
            <v>6279.71</v>
          </cell>
          <cell r="G143">
            <v>72216.66</v>
          </cell>
          <cell r="H143">
            <v>440</v>
          </cell>
          <cell r="I143">
            <v>3230282.68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678.6</v>
          </cell>
          <cell r="E144">
            <v>330</v>
          </cell>
          <cell r="F144">
            <v>6182.15</v>
          </cell>
          <cell r="G144">
            <v>284391.49</v>
          </cell>
          <cell r="H144">
            <v>648.9</v>
          </cell>
          <cell r="I144">
            <v>4479601.76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1285</v>
          </cell>
          <cell r="E145">
            <v>647</v>
          </cell>
          <cell r="F145">
            <v>5754.2</v>
          </cell>
          <cell r="G145">
            <v>542297.44999999995</v>
          </cell>
          <cell r="H145">
            <v>1197.9000000000001</v>
          </cell>
          <cell r="I145">
            <v>7931396.0199999996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427.5</v>
          </cell>
          <cell r="E146">
            <v>134</v>
          </cell>
          <cell r="F146">
            <v>6639.06</v>
          </cell>
          <cell r="G146">
            <v>102307.9</v>
          </cell>
          <cell r="H146">
            <v>416</v>
          </cell>
          <cell r="I146">
            <v>2940505.51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455</v>
          </cell>
          <cell r="E147">
            <v>102</v>
          </cell>
          <cell r="F147">
            <v>7032.66</v>
          </cell>
          <cell r="G147">
            <v>82493.119999999995</v>
          </cell>
          <cell r="H147">
            <v>427.5</v>
          </cell>
          <cell r="I147">
            <v>3263542.79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1928</v>
          </cell>
          <cell r="E148">
            <v>95</v>
          </cell>
          <cell r="F148">
            <v>6204.17</v>
          </cell>
          <cell r="G148">
            <v>67780.55</v>
          </cell>
          <cell r="H148">
            <v>1914.5</v>
          </cell>
          <cell r="I148">
            <v>12029418.389999999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401.9</v>
          </cell>
          <cell r="E149">
            <v>55</v>
          </cell>
          <cell r="F149">
            <v>7531.48</v>
          </cell>
          <cell r="G149">
            <v>47636.62</v>
          </cell>
          <cell r="H149">
            <v>382.4</v>
          </cell>
          <cell r="I149">
            <v>3074539.08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148.9</v>
          </cell>
          <cell r="E150">
            <v>78</v>
          </cell>
          <cell r="F150">
            <v>10132</v>
          </cell>
          <cell r="G150">
            <v>90884.03</v>
          </cell>
          <cell r="H150">
            <v>143.5</v>
          </cell>
          <cell r="I150">
            <v>1599538.74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191.3</v>
          </cell>
          <cell r="E151">
            <v>54</v>
          </cell>
          <cell r="F151">
            <v>10194.76</v>
          </cell>
          <cell r="G151">
            <v>63309.48</v>
          </cell>
          <cell r="H151">
            <v>181</v>
          </cell>
          <cell r="I151">
            <v>2013567.84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643.79999999999995</v>
          </cell>
          <cell r="E152">
            <v>512</v>
          </cell>
          <cell r="F152">
            <v>6072.4</v>
          </cell>
          <cell r="G152">
            <v>654070.55000000005</v>
          </cell>
          <cell r="H152">
            <v>629</v>
          </cell>
          <cell r="I152">
            <v>4550907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57.5</v>
          </cell>
          <cell r="E153">
            <v>27</v>
          </cell>
          <cell r="F153">
            <v>12678.98</v>
          </cell>
          <cell r="G153">
            <v>39368.230000000003</v>
          </cell>
          <cell r="H153">
            <v>54</v>
          </cell>
          <cell r="I153">
            <v>768409.51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564.5</v>
          </cell>
          <cell r="E154">
            <v>64</v>
          </cell>
          <cell r="F154">
            <v>8522.2800000000007</v>
          </cell>
          <cell r="G154">
            <v>62723.97</v>
          </cell>
          <cell r="H154">
            <v>554.9</v>
          </cell>
          <cell r="I154">
            <v>4873550.03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273.60000000000002</v>
          </cell>
          <cell r="E155">
            <v>56</v>
          </cell>
          <cell r="F155">
            <v>8688.9</v>
          </cell>
          <cell r="G155">
            <v>55956.53</v>
          </cell>
          <cell r="H155">
            <v>254</v>
          </cell>
          <cell r="I155">
            <v>2433240.2799999998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299.89999999999998</v>
          </cell>
          <cell r="E156">
            <v>75</v>
          </cell>
          <cell r="F156">
            <v>7733.99</v>
          </cell>
          <cell r="G156">
            <v>66705.62</v>
          </cell>
          <cell r="H156">
            <v>266.5</v>
          </cell>
          <cell r="I156">
            <v>2386127.7400000002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120</v>
          </cell>
          <cell r="E157">
            <v>67</v>
          </cell>
          <cell r="F157">
            <v>10852.7</v>
          </cell>
          <cell r="G157">
            <v>83620.070000000007</v>
          </cell>
          <cell r="H157">
            <v>117.5</v>
          </cell>
          <cell r="I157">
            <v>1385944.31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2722</v>
          </cell>
          <cell r="E158">
            <v>615</v>
          </cell>
          <cell r="F158">
            <v>6275.08</v>
          </cell>
          <cell r="G158">
            <v>443805.32</v>
          </cell>
          <cell r="H158">
            <v>2719.4</v>
          </cell>
          <cell r="I158">
            <v>17524584.169999998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552.9</v>
          </cell>
          <cell r="E159">
            <v>190</v>
          </cell>
          <cell r="F159">
            <v>6427.99</v>
          </cell>
          <cell r="G159">
            <v>144870.24</v>
          </cell>
          <cell r="H159">
            <v>510.6</v>
          </cell>
          <cell r="I159">
            <v>3698904.14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3000.3</v>
          </cell>
          <cell r="E160">
            <v>465</v>
          </cell>
          <cell r="F160">
            <v>5746.75</v>
          </cell>
          <cell r="G160">
            <v>307307.46999999997</v>
          </cell>
          <cell r="H160">
            <v>2887.2</v>
          </cell>
          <cell r="I160">
            <v>17549282.220000003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431.5</v>
          </cell>
          <cell r="E161">
            <v>119</v>
          </cell>
          <cell r="F161">
            <v>6754.56</v>
          </cell>
          <cell r="G161">
            <v>92436.160000000003</v>
          </cell>
          <cell r="H161">
            <v>404</v>
          </cell>
          <cell r="I161">
            <v>3004898.02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90.8</v>
          </cell>
          <cell r="E162">
            <v>29</v>
          </cell>
          <cell r="F162">
            <v>11494.34</v>
          </cell>
          <cell r="G162">
            <v>38333.629999999997</v>
          </cell>
          <cell r="H162">
            <v>88.5</v>
          </cell>
          <cell r="I162">
            <v>1082019.93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172</v>
          </cell>
          <cell r="E163">
            <v>37</v>
          </cell>
          <cell r="F163">
            <v>10074.06</v>
          </cell>
          <cell r="G163">
            <v>42865.11</v>
          </cell>
          <cell r="H163">
            <v>162</v>
          </cell>
          <cell r="I163">
            <v>1775602.98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103.5</v>
          </cell>
          <cell r="E164">
            <v>22</v>
          </cell>
          <cell r="F164">
            <v>11500.01</v>
          </cell>
          <cell r="G164">
            <v>29095.02</v>
          </cell>
          <cell r="H164">
            <v>103</v>
          </cell>
          <cell r="I164">
            <v>1219345.71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111.5</v>
          </cell>
          <cell r="E165">
            <v>28</v>
          </cell>
          <cell r="F165">
            <v>11031.36</v>
          </cell>
          <cell r="G165">
            <v>35520.97</v>
          </cell>
          <cell r="H165">
            <v>107</v>
          </cell>
          <cell r="I165">
            <v>1265517.28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1923</v>
          </cell>
          <cell r="E166">
            <v>814</v>
          </cell>
          <cell r="F166">
            <v>5808.55</v>
          </cell>
          <cell r="G166">
            <v>596630.04</v>
          </cell>
          <cell r="H166">
            <v>1884</v>
          </cell>
          <cell r="I166">
            <v>11766464.18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1568</v>
          </cell>
          <cell r="E167">
            <v>299</v>
          </cell>
          <cell r="F167">
            <v>5871.02</v>
          </cell>
          <cell r="G167">
            <v>201874.91</v>
          </cell>
          <cell r="H167">
            <v>1554.4</v>
          </cell>
          <cell r="I167">
            <v>9407629.0899999999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1848.5</v>
          </cell>
          <cell r="E168">
            <v>614</v>
          </cell>
          <cell r="F168">
            <v>5873.59</v>
          </cell>
          <cell r="G168">
            <v>418681.64</v>
          </cell>
          <cell r="H168">
            <v>1804</v>
          </cell>
          <cell r="I168">
            <v>11276016.92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3090.5</v>
          </cell>
          <cell r="E169">
            <v>351</v>
          </cell>
          <cell r="F169">
            <v>5646.72</v>
          </cell>
          <cell r="G169">
            <v>227929.96</v>
          </cell>
          <cell r="H169">
            <v>3062.8</v>
          </cell>
          <cell r="I169">
            <v>17679126.440000001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2484</v>
          </cell>
          <cell r="E170">
            <v>586</v>
          </cell>
          <cell r="F170">
            <v>5689.14</v>
          </cell>
          <cell r="G170">
            <v>383391.23</v>
          </cell>
          <cell r="H170">
            <v>2448.1</v>
          </cell>
          <cell r="I170">
            <v>14515218.18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17661.5</v>
          </cell>
          <cell r="E171">
            <v>8446</v>
          </cell>
          <cell r="F171">
            <v>5639.35</v>
          </cell>
          <cell r="G171">
            <v>6405979.8600000003</v>
          </cell>
          <cell r="H171">
            <v>17513.7</v>
          </cell>
          <cell r="I171">
            <v>106005400.84999999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1121</v>
          </cell>
          <cell r="E172">
            <v>321</v>
          </cell>
          <cell r="F172">
            <v>6028.4</v>
          </cell>
          <cell r="G172">
            <v>222538.41</v>
          </cell>
          <cell r="H172">
            <v>1085.9000000000001</v>
          </cell>
          <cell r="I172">
            <v>6980375.46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2379</v>
          </cell>
          <cell r="E173">
            <v>1288</v>
          </cell>
          <cell r="F173">
            <v>5829.16</v>
          </cell>
          <cell r="G173">
            <v>1138683.93</v>
          </cell>
          <cell r="H173">
            <v>2264.1999999999998</v>
          </cell>
          <cell r="I173">
            <v>15006256.449999999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880.9</v>
          </cell>
          <cell r="E174">
            <v>363</v>
          </cell>
          <cell r="F174">
            <v>6165.97</v>
          </cell>
          <cell r="G174">
            <v>284769.59999999998</v>
          </cell>
          <cell r="H174">
            <v>826.8</v>
          </cell>
          <cell r="I174">
            <v>5716372.7000000002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143</v>
          </cell>
          <cell r="E175">
            <v>45</v>
          </cell>
          <cell r="F175">
            <v>10740.33</v>
          </cell>
          <cell r="G175">
            <v>55581.2</v>
          </cell>
          <cell r="H175">
            <v>143</v>
          </cell>
          <cell r="I175">
            <v>1586396.98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133.30000000000001</v>
          </cell>
          <cell r="E176">
            <v>37</v>
          </cell>
          <cell r="F176">
            <v>10923.07</v>
          </cell>
          <cell r="G176">
            <v>46477.65</v>
          </cell>
          <cell r="H176">
            <v>124.6</v>
          </cell>
          <cell r="I176">
            <v>1502522.48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117.4</v>
          </cell>
          <cell r="E177">
            <v>38</v>
          </cell>
          <cell r="F177">
            <v>11243.44</v>
          </cell>
          <cell r="G177">
            <v>49133.85</v>
          </cell>
          <cell r="H177">
            <v>117</v>
          </cell>
          <cell r="I177">
            <v>1369114.17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855.8</v>
          </cell>
          <cell r="E178">
            <v>399</v>
          </cell>
          <cell r="F178">
            <v>6311.93</v>
          </cell>
          <cell r="G178">
            <v>337240.56</v>
          </cell>
          <cell r="H178">
            <v>833</v>
          </cell>
          <cell r="I178">
            <v>5738989.2800000003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664.1</v>
          </cell>
          <cell r="E179">
            <v>280</v>
          </cell>
          <cell r="F179">
            <v>6300.67</v>
          </cell>
          <cell r="G179">
            <v>224986.49</v>
          </cell>
          <cell r="H179">
            <v>634.9</v>
          </cell>
          <cell r="I179">
            <v>4409261.8499999996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121.5</v>
          </cell>
          <cell r="E180">
            <v>64</v>
          </cell>
          <cell r="F180">
            <v>11154.98</v>
          </cell>
          <cell r="G180">
            <v>82100.63</v>
          </cell>
          <cell r="H180">
            <v>115</v>
          </cell>
          <cell r="I180">
            <v>1437430.24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94</v>
          </cell>
          <cell r="E181">
            <v>37</v>
          </cell>
          <cell r="F181">
            <v>12099.69</v>
          </cell>
          <cell r="G181">
            <v>51484.18</v>
          </cell>
          <cell r="H181">
            <v>92.5</v>
          </cell>
          <cell r="I181">
            <v>1188855.0900000001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1"/>
  <sheetViews>
    <sheetView tabSelected="1" zoomScaleNormal="100" workbookViewId="0"/>
  </sheetViews>
  <sheetFormatPr defaultRowHeight="12.75" x14ac:dyDescent="0.2"/>
  <cols>
    <col min="1" max="1" width="14.5703125" style="1" customWidth="1"/>
    <col min="2" max="2" width="30" style="1" customWidth="1"/>
    <col min="3" max="3" width="50.140625" style="1" customWidth="1"/>
    <col min="4" max="4" width="11.7109375" style="1" customWidth="1"/>
    <col min="5" max="5" width="12.5703125" style="1" customWidth="1"/>
    <col min="6" max="6" width="13.5703125" style="1" customWidth="1"/>
    <col min="7" max="7" width="13.85546875" style="1" customWidth="1"/>
    <col min="8" max="8" width="14.42578125" style="1" customWidth="1"/>
    <col min="9" max="9" width="14" style="1" bestFit="1" customWidth="1"/>
    <col min="10" max="11" width="14.85546875" style="1" customWidth="1"/>
    <col min="12" max="12" width="9.140625" style="1"/>
    <col min="13" max="13" width="15.42578125" style="1" customWidth="1"/>
    <col min="14" max="14" width="14.85546875" style="1" customWidth="1"/>
    <col min="15" max="15" width="9.140625" style="1"/>
    <col min="16" max="17" width="12.28515625" style="1" bestFit="1" customWidth="1"/>
    <col min="18" max="16384" width="9.140625" style="1"/>
  </cols>
  <sheetData>
    <row r="1" spans="1:14" ht="18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4" ht="18" customHeight="1" x14ac:dyDescent="0.2">
      <c r="A2" s="54" t="s">
        <v>132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4" ht="18" customHeight="1" x14ac:dyDescent="0.2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M3" s="92"/>
      <c r="N3" s="92"/>
    </row>
    <row r="4" spans="1:14" ht="10.5" customHeight="1" thickBot="1" x14ac:dyDescent="0.25"/>
    <row r="5" spans="1:14" s="41" customFormat="1" ht="44.25" customHeight="1" thickBot="1" x14ac:dyDescent="0.25">
      <c r="A5" s="52" t="s">
        <v>51</v>
      </c>
      <c r="B5" s="91" t="s">
        <v>131</v>
      </c>
      <c r="C5" s="52" t="s">
        <v>130</v>
      </c>
      <c r="D5" s="50" t="s">
        <v>48</v>
      </c>
      <c r="E5" s="50" t="s">
        <v>47</v>
      </c>
      <c r="F5" s="51" t="s">
        <v>46</v>
      </c>
      <c r="G5" s="50" t="s">
        <v>129</v>
      </c>
      <c r="H5" s="48" t="s">
        <v>128</v>
      </c>
      <c r="I5" s="90" t="s">
        <v>127</v>
      </c>
      <c r="J5" s="49" t="s">
        <v>42</v>
      </c>
      <c r="K5" s="48" t="s">
        <v>41</v>
      </c>
      <c r="M5" s="36"/>
      <c r="N5" s="36"/>
    </row>
    <row r="6" spans="1:14" x14ac:dyDescent="0.2">
      <c r="A6" s="19"/>
      <c r="B6" s="21"/>
      <c r="C6" s="19"/>
      <c r="D6" s="85"/>
      <c r="E6" s="79"/>
      <c r="F6" s="79"/>
      <c r="G6" s="73"/>
      <c r="H6" s="72"/>
      <c r="I6" s="83"/>
      <c r="J6" s="82"/>
      <c r="K6" s="81"/>
      <c r="M6" s="17"/>
      <c r="N6" s="17"/>
    </row>
    <row r="7" spans="1:14" x14ac:dyDescent="0.2">
      <c r="A7" s="19" t="s">
        <v>31</v>
      </c>
      <c r="B7" s="21" t="s">
        <v>126</v>
      </c>
      <c r="C7" s="19" t="s">
        <v>125</v>
      </c>
      <c r="D7" s="85">
        <v>521.20000000000005</v>
      </c>
      <c r="E7" s="85">
        <v>517</v>
      </c>
      <c r="F7" s="85">
        <v>200.5</v>
      </c>
      <c r="G7" s="73">
        <v>0.38781431334622823</v>
      </c>
      <c r="H7" s="73">
        <v>0.61860000000000004</v>
      </c>
      <c r="I7" s="83">
        <v>-139499.1799999997</v>
      </c>
      <c r="J7" s="82">
        <v>139499.1799999997</v>
      </c>
      <c r="K7" s="76"/>
      <c r="M7" s="17"/>
      <c r="N7" s="17"/>
    </row>
    <row r="8" spans="1:14" x14ac:dyDescent="0.2">
      <c r="A8" s="19"/>
      <c r="B8" s="21"/>
      <c r="C8" s="19"/>
      <c r="D8" s="85"/>
      <c r="E8" s="79"/>
      <c r="F8" s="79"/>
      <c r="G8" s="73"/>
      <c r="H8" s="72"/>
      <c r="I8" s="83"/>
      <c r="J8" s="82"/>
      <c r="K8" s="81"/>
      <c r="M8" s="17"/>
      <c r="N8" s="17"/>
    </row>
    <row r="9" spans="1:14" x14ac:dyDescent="0.2">
      <c r="A9" s="19" t="s">
        <v>124</v>
      </c>
      <c r="B9" s="21" t="s">
        <v>123</v>
      </c>
      <c r="C9" s="19" t="s">
        <v>122</v>
      </c>
      <c r="D9" s="85">
        <v>109</v>
      </c>
      <c r="E9" s="85">
        <v>122</v>
      </c>
      <c r="F9" s="85">
        <v>31</v>
      </c>
      <c r="G9" s="73">
        <v>0.25409836065573771</v>
      </c>
      <c r="H9" s="73">
        <v>0.1885</v>
      </c>
      <c r="I9" s="83">
        <v>6948.75</v>
      </c>
      <c r="J9" s="82"/>
      <c r="K9" s="81">
        <v>6948.75</v>
      </c>
      <c r="M9" s="17"/>
      <c r="N9" s="17"/>
    </row>
    <row r="10" spans="1:14" x14ac:dyDescent="0.2">
      <c r="A10" s="19"/>
      <c r="B10" s="21"/>
      <c r="C10" s="19" t="s">
        <v>121</v>
      </c>
      <c r="D10" s="85">
        <v>80</v>
      </c>
      <c r="E10" s="85">
        <v>82</v>
      </c>
      <c r="F10" s="85">
        <v>70</v>
      </c>
      <c r="G10" s="73">
        <v>0.85365853658536583</v>
      </c>
      <c r="H10" s="73">
        <v>0.1885</v>
      </c>
      <c r="I10" s="87">
        <v>50759.582370154676</v>
      </c>
      <c r="J10" s="82"/>
      <c r="K10" s="81">
        <v>50759.582370154676</v>
      </c>
      <c r="M10" s="17"/>
      <c r="N10" s="17"/>
    </row>
    <row r="11" spans="1:14" x14ac:dyDescent="0.2">
      <c r="A11" s="19"/>
      <c r="B11" s="21"/>
      <c r="C11" s="46" t="s">
        <v>56</v>
      </c>
      <c r="D11" s="80">
        <v>189</v>
      </c>
      <c r="E11" s="85"/>
      <c r="F11" s="85"/>
      <c r="G11" s="73"/>
      <c r="H11" s="73"/>
      <c r="I11" s="78">
        <v>57708.332370154676</v>
      </c>
      <c r="J11" s="82"/>
      <c r="K11" s="76">
        <v>57708.332370154676</v>
      </c>
      <c r="M11" s="17"/>
      <c r="N11" s="75"/>
    </row>
    <row r="12" spans="1:14" x14ac:dyDescent="0.2">
      <c r="A12" s="19"/>
      <c r="B12" s="21"/>
      <c r="C12" s="19"/>
      <c r="D12" s="85"/>
      <c r="E12" s="79"/>
      <c r="F12" s="79"/>
      <c r="G12" s="73"/>
      <c r="H12" s="72"/>
      <c r="I12" s="83"/>
      <c r="J12" s="82"/>
      <c r="K12" s="81"/>
      <c r="M12" s="17"/>
      <c r="N12" s="17"/>
    </row>
    <row r="13" spans="1:14" x14ac:dyDescent="0.2">
      <c r="A13" s="19" t="s">
        <v>120</v>
      </c>
      <c r="B13" s="21" t="s">
        <v>119</v>
      </c>
      <c r="C13" s="19" t="s">
        <v>118</v>
      </c>
      <c r="D13" s="85">
        <v>201</v>
      </c>
      <c r="E13" s="85">
        <v>133</v>
      </c>
      <c r="F13" s="85">
        <v>119</v>
      </c>
      <c r="G13" s="73">
        <v>0.89473684210526316</v>
      </c>
      <c r="H13" s="73">
        <v>0.62029999999999996</v>
      </c>
      <c r="I13" s="83">
        <v>43139.580000000075</v>
      </c>
      <c r="J13" s="82"/>
      <c r="K13" s="81">
        <v>43139.580000000075</v>
      </c>
      <c r="M13" s="17"/>
      <c r="N13" s="17"/>
    </row>
    <row r="14" spans="1:14" x14ac:dyDescent="0.2">
      <c r="A14" s="19"/>
      <c r="B14" s="21"/>
      <c r="C14" s="19" t="s">
        <v>117</v>
      </c>
      <c r="D14" s="85">
        <v>230</v>
      </c>
      <c r="E14" s="85">
        <v>254</v>
      </c>
      <c r="F14" s="85">
        <v>192</v>
      </c>
      <c r="G14" s="73">
        <v>0.75590551181102361</v>
      </c>
      <c r="H14" s="73">
        <v>0.62029999999999996</v>
      </c>
      <c r="I14" s="83">
        <v>36992</v>
      </c>
      <c r="J14" s="82"/>
      <c r="K14" s="81">
        <v>36992</v>
      </c>
      <c r="M14" s="17"/>
      <c r="N14" s="17"/>
    </row>
    <row r="15" spans="1:14" x14ac:dyDescent="0.2">
      <c r="A15" s="19"/>
      <c r="B15" s="21"/>
      <c r="C15" s="19" t="s">
        <v>116</v>
      </c>
      <c r="D15" s="85">
        <v>133</v>
      </c>
      <c r="E15" s="85">
        <v>393</v>
      </c>
      <c r="F15" s="85">
        <v>347</v>
      </c>
      <c r="G15" s="73">
        <v>0.88295165394402031</v>
      </c>
      <c r="H15" s="73">
        <v>0.62029999999999996</v>
      </c>
      <c r="I15" s="83">
        <v>122017.20000000019</v>
      </c>
      <c r="J15" s="82"/>
      <c r="K15" s="81">
        <v>122017.20000000019</v>
      </c>
      <c r="M15" s="17"/>
      <c r="N15" s="17"/>
    </row>
    <row r="16" spans="1:14" x14ac:dyDescent="0.2">
      <c r="A16" s="19"/>
      <c r="B16" s="21"/>
      <c r="C16" s="19" t="s">
        <v>115</v>
      </c>
      <c r="D16" s="85">
        <v>393</v>
      </c>
      <c r="E16" s="85">
        <v>221.5</v>
      </c>
      <c r="F16" s="85">
        <v>46</v>
      </c>
      <c r="G16" s="73">
        <v>0.20767494356659141</v>
      </c>
      <c r="H16" s="73">
        <v>0.62029999999999996</v>
      </c>
      <c r="I16" s="83">
        <v>-108377.66999999993</v>
      </c>
      <c r="J16" s="82">
        <v>108377.66999999993</v>
      </c>
      <c r="K16" s="81"/>
      <c r="M16" s="17"/>
      <c r="N16" s="17"/>
    </row>
    <row r="17" spans="1:17" x14ac:dyDescent="0.2">
      <c r="A17" s="19"/>
      <c r="B17" s="21"/>
      <c r="C17" s="19" t="s">
        <v>114</v>
      </c>
      <c r="D17" s="85">
        <v>223.5</v>
      </c>
      <c r="E17" s="85">
        <v>281</v>
      </c>
      <c r="F17" s="85">
        <v>231</v>
      </c>
      <c r="G17" s="73">
        <v>0.8220640569395018</v>
      </c>
      <c r="H17" s="73">
        <v>0.62029999999999996</v>
      </c>
      <c r="I17" s="83">
        <v>67855.240000000224</v>
      </c>
      <c r="J17" s="82"/>
      <c r="K17" s="81">
        <v>67855.240000000224</v>
      </c>
      <c r="M17" s="17"/>
      <c r="N17" s="17"/>
    </row>
    <row r="18" spans="1:17" x14ac:dyDescent="0.2">
      <c r="A18" s="19"/>
      <c r="B18" s="21"/>
      <c r="C18" s="19" t="s">
        <v>113</v>
      </c>
      <c r="D18" s="85">
        <v>284.2</v>
      </c>
      <c r="E18" s="85">
        <v>204</v>
      </c>
      <c r="F18" s="85">
        <v>201</v>
      </c>
      <c r="G18" s="73">
        <v>0.98529411764705888</v>
      </c>
      <c r="H18" s="73">
        <v>0.62029999999999996</v>
      </c>
      <c r="I18" s="83">
        <v>86635.979999999981</v>
      </c>
      <c r="J18" s="82"/>
      <c r="K18" s="81">
        <v>86635.979999999981</v>
      </c>
      <c r="M18" s="17"/>
      <c r="N18" s="17"/>
    </row>
    <row r="19" spans="1:17" x14ac:dyDescent="0.2">
      <c r="A19" s="19"/>
      <c r="B19" s="21"/>
      <c r="C19" s="19" t="s">
        <v>112</v>
      </c>
      <c r="D19" s="85">
        <v>493.9</v>
      </c>
      <c r="E19" s="85">
        <v>490</v>
      </c>
      <c r="F19" s="85">
        <v>421</v>
      </c>
      <c r="G19" s="73">
        <v>0.85918367346938773</v>
      </c>
      <c r="H19" s="73">
        <v>0.62029999999999996</v>
      </c>
      <c r="I19" s="83">
        <v>139517.26000000024</v>
      </c>
      <c r="J19" s="82"/>
      <c r="K19" s="81">
        <v>139517.26000000024</v>
      </c>
      <c r="M19" s="17"/>
      <c r="N19" s="17"/>
    </row>
    <row r="20" spans="1:17" x14ac:dyDescent="0.2">
      <c r="A20" s="19"/>
      <c r="B20" s="21"/>
      <c r="C20" s="19" t="s">
        <v>111</v>
      </c>
      <c r="D20" s="85">
        <v>977</v>
      </c>
      <c r="E20" s="85">
        <v>981</v>
      </c>
      <c r="F20" s="85">
        <v>453</v>
      </c>
      <c r="G20" s="73">
        <v>0.46177370030581039</v>
      </c>
      <c r="H20" s="73">
        <v>0.62029999999999996</v>
      </c>
      <c r="I20" s="87">
        <v>-181347.02176147792</v>
      </c>
      <c r="J20" s="82">
        <v>181347.02176147792</v>
      </c>
      <c r="K20" s="81"/>
      <c r="M20" s="17"/>
      <c r="N20" s="17"/>
      <c r="P20" s="3"/>
    </row>
    <row r="21" spans="1:17" x14ac:dyDescent="0.2">
      <c r="A21" s="19"/>
      <c r="B21" s="21"/>
      <c r="C21" s="19" t="s">
        <v>110</v>
      </c>
      <c r="D21" s="85">
        <v>484.3</v>
      </c>
      <c r="E21" s="85">
        <v>480.5</v>
      </c>
      <c r="F21" s="85">
        <v>134.5</v>
      </c>
      <c r="G21" s="73">
        <v>0.27991675338189387</v>
      </c>
      <c r="H21" s="73">
        <v>0.62029999999999996</v>
      </c>
      <c r="I21" s="87">
        <v>-193632.7762801894</v>
      </c>
      <c r="J21" s="82">
        <v>193632.7762801894</v>
      </c>
      <c r="K21" s="81"/>
      <c r="M21" s="17"/>
      <c r="N21" s="17"/>
      <c r="P21" s="3"/>
    </row>
    <row r="22" spans="1:17" x14ac:dyDescent="0.2">
      <c r="A22" s="19"/>
      <c r="B22" s="21"/>
      <c r="C22" s="19" t="s">
        <v>109</v>
      </c>
      <c r="D22" s="85">
        <v>775</v>
      </c>
      <c r="E22" s="85">
        <v>770</v>
      </c>
      <c r="F22" s="85">
        <v>388.5</v>
      </c>
      <c r="G22" s="73">
        <v>0.50454545454545452</v>
      </c>
      <c r="H22" s="73">
        <v>0.62029999999999996</v>
      </c>
      <c r="I22" s="87">
        <v>-104808.41207842436</v>
      </c>
      <c r="J22" s="82">
        <v>104808.41207842436</v>
      </c>
      <c r="K22" s="81"/>
      <c r="M22" s="17"/>
      <c r="N22" s="17"/>
      <c r="P22" s="3"/>
    </row>
    <row r="23" spans="1:17" x14ac:dyDescent="0.2">
      <c r="A23" s="19"/>
      <c r="B23" s="21"/>
      <c r="C23" s="19" t="s">
        <v>108</v>
      </c>
      <c r="D23" s="85">
        <v>201</v>
      </c>
      <c r="E23" s="85">
        <v>209</v>
      </c>
      <c r="F23" s="85">
        <v>134</v>
      </c>
      <c r="G23" s="73">
        <v>0.64114832535885169</v>
      </c>
      <c r="H23" s="73">
        <v>0.62029999999999996</v>
      </c>
      <c r="I23" s="87">
        <v>5158.3953211307526</v>
      </c>
      <c r="J23" s="82"/>
      <c r="K23" s="81">
        <v>5158.3953211307526</v>
      </c>
      <c r="M23" s="17"/>
      <c r="N23" s="17"/>
      <c r="P23" s="3"/>
    </row>
    <row r="24" spans="1:17" x14ac:dyDescent="0.2">
      <c r="A24" s="19"/>
      <c r="B24" s="21"/>
      <c r="C24" s="46" t="s">
        <v>56</v>
      </c>
      <c r="D24" s="80">
        <v>4395.8999999999996</v>
      </c>
      <c r="E24" s="79"/>
      <c r="F24" s="79"/>
      <c r="G24" s="73"/>
      <c r="H24" s="72"/>
      <c r="I24" s="78">
        <v>-86850.224798960146</v>
      </c>
      <c r="J24" s="7">
        <v>588165.88012009161</v>
      </c>
      <c r="K24" s="88">
        <v>501315.65532113146</v>
      </c>
      <c r="M24" s="75"/>
      <c r="N24" s="75"/>
      <c r="P24" s="3"/>
    </row>
    <row r="25" spans="1:17" x14ac:dyDescent="0.2">
      <c r="A25" s="19"/>
      <c r="B25" s="21"/>
      <c r="C25" s="19"/>
      <c r="D25" s="85"/>
      <c r="E25" s="79"/>
      <c r="F25" s="79"/>
      <c r="G25" s="73"/>
      <c r="H25" s="72"/>
      <c r="I25" s="83"/>
      <c r="J25" s="82"/>
      <c r="K25" s="81"/>
      <c r="M25" s="17"/>
      <c r="N25" s="17"/>
      <c r="Q25" s="3"/>
    </row>
    <row r="26" spans="1:17" ht="13.5" customHeight="1" x14ac:dyDescent="0.2">
      <c r="A26" s="19" t="s">
        <v>20</v>
      </c>
      <c r="B26" s="21" t="s">
        <v>107</v>
      </c>
      <c r="C26" s="19" t="s">
        <v>106</v>
      </c>
      <c r="D26" s="85">
        <v>421</v>
      </c>
      <c r="E26" s="85">
        <v>422</v>
      </c>
      <c r="F26" s="85">
        <v>119</v>
      </c>
      <c r="G26" s="73">
        <v>0.28199052132701424</v>
      </c>
      <c r="H26" s="84">
        <v>0.63460000000000005</v>
      </c>
      <c r="I26" s="87">
        <v>-169887.36000000034</v>
      </c>
      <c r="J26" s="82">
        <v>169887.36000000034</v>
      </c>
      <c r="K26" s="76"/>
      <c r="M26" s="17"/>
      <c r="N26" s="17"/>
      <c r="P26" s="3"/>
    </row>
    <row r="27" spans="1:17" x14ac:dyDescent="0.2">
      <c r="A27" s="19"/>
      <c r="B27" s="21"/>
      <c r="C27" s="19" t="s">
        <v>105</v>
      </c>
      <c r="D27" s="85">
        <v>448</v>
      </c>
      <c r="E27" s="85">
        <v>448</v>
      </c>
      <c r="F27" s="85">
        <v>143</v>
      </c>
      <c r="G27" s="73">
        <v>0.31919642857142855</v>
      </c>
      <c r="H27" s="84">
        <v>0.63460000000000005</v>
      </c>
      <c r="I27" s="87">
        <v>-161705.58100438211</v>
      </c>
      <c r="J27" s="82">
        <v>161705.58100438211</v>
      </c>
      <c r="K27" s="76"/>
      <c r="M27" s="17"/>
      <c r="N27" s="17"/>
      <c r="P27" s="3"/>
    </row>
    <row r="28" spans="1:17" x14ac:dyDescent="0.2">
      <c r="A28" s="19"/>
      <c r="B28" s="21"/>
      <c r="C28" s="46" t="s">
        <v>56</v>
      </c>
      <c r="D28" s="80">
        <v>869</v>
      </c>
      <c r="E28" s="80"/>
      <c r="F28" s="80"/>
      <c r="G28" s="73"/>
      <c r="H28" s="72"/>
      <c r="I28" s="78">
        <v>-331592.94100438245</v>
      </c>
      <c r="J28" s="77">
        <v>331592.94100438245</v>
      </c>
      <c r="K28" s="76"/>
      <c r="M28" s="75"/>
      <c r="N28" s="17"/>
    </row>
    <row r="29" spans="1:17" x14ac:dyDescent="0.2">
      <c r="B29" s="89"/>
      <c r="C29" s="19"/>
      <c r="D29" s="85"/>
      <c r="E29" s="79"/>
      <c r="F29" s="79"/>
      <c r="G29" s="73"/>
      <c r="H29" s="72"/>
      <c r="I29" s="78"/>
      <c r="J29" s="77"/>
      <c r="K29" s="76"/>
      <c r="M29" s="17"/>
      <c r="N29" s="17"/>
    </row>
    <row r="30" spans="1:17" x14ac:dyDescent="0.2">
      <c r="A30" s="19"/>
      <c r="B30" s="21" t="s">
        <v>104</v>
      </c>
      <c r="C30" s="19" t="s">
        <v>103</v>
      </c>
      <c r="D30" s="85">
        <v>182</v>
      </c>
      <c r="E30" s="85">
        <v>185</v>
      </c>
      <c r="F30" s="85">
        <v>34</v>
      </c>
      <c r="G30" s="73">
        <v>0.18378378378378379</v>
      </c>
      <c r="H30" s="84">
        <v>0.51649999999999996</v>
      </c>
      <c r="I30" s="83">
        <v>-59127.179999999935</v>
      </c>
      <c r="J30" s="82">
        <v>59127.179999999935</v>
      </c>
      <c r="K30" s="81"/>
      <c r="M30" s="17"/>
      <c r="N30" s="17"/>
    </row>
    <row r="31" spans="1:17" x14ac:dyDescent="0.2">
      <c r="A31" s="19"/>
      <c r="B31" s="21"/>
      <c r="C31" s="19" t="s">
        <v>102</v>
      </c>
      <c r="D31" s="85">
        <v>257</v>
      </c>
      <c r="E31" s="85">
        <v>264</v>
      </c>
      <c r="F31" s="85">
        <v>72</v>
      </c>
      <c r="G31" s="73">
        <v>0.27272727272727271</v>
      </c>
      <c r="H31" s="84">
        <v>0.51649999999999996</v>
      </c>
      <c r="I31" s="83">
        <v>-61120.919999999925</v>
      </c>
      <c r="J31" s="82">
        <v>61120.919999999925</v>
      </c>
      <c r="K31" s="81"/>
      <c r="M31" s="17"/>
      <c r="N31" s="17"/>
    </row>
    <row r="32" spans="1:17" x14ac:dyDescent="0.2">
      <c r="A32" s="19"/>
      <c r="B32" s="21"/>
      <c r="C32" s="19" t="s">
        <v>101</v>
      </c>
      <c r="D32" s="85">
        <v>180.5</v>
      </c>
      <c r="E32" s="85">
        <v>179.5</v>
      </c>
      <c r="F32" s="85">
        <v>86</v>
      </c>
      <c r="G32" s="73">
        <v>0.47910863509749302</v>
      </c>
      <c r="H32" s="84">
        <v>0.51649999999999996</v>
      </c>
      <c r="I32" s="83">
        <v>-6466.1499999999069</v>
      </c>
      <c r="J32" s="82">
        <v>6466.1499999999069</v>
      </c>
      <c r="K32" s="81"/>
      <c r="M32" s="17"/>
      <c r="N32" s="17"/>
    </row>
    <row r="33" spans="1:16" x14ac:dyDescent="0.2">
      <c r="A33" s="19"/>
      <c r="B33" s="21"/>
      <c r="C33" s="19" t="s">
        <v>100</v>
      </c>
      <c r="D33" s="85">
        <v>665.8</v>
      </c>
      <c r="E33" s="85">
        <v>659</v>
      </c>
      <c r="F33" s="85">
        <v>539</v>
      </c>
      <c r="G33" s="73">
        <v>0.81790591805766311</v>
      </c>
      <c r="H33" s="84">
        <v>0.51649999999999996</v>
      </c>
      <c r="I33" s="83">
        <v>196928.20000000019</v>
      </c>
      <c r="J33" s="82"/>
      <c r="K33" s="81">
        <v>196928.20000000019</v>
      </c>
      <c r="M33" s="17"/>
      <c r="N33" s="17"/>
    </row>
    <row r="34" spans="1:16" x14ac:dyDescent="0.2">
      <c r="A34" s="19"/>
      <c r="B34" s="21"/>
      <c r="C34" s="19" t="s">
        <v>99</v>
      </c>
      <c r="D34" s="85">
        <v>259.5</v>
      </c>
      <c r="E34" s="85">
        <v>280</v>
      </c>
      <c r="F34" s="85">
        <v>107</v>
      </c>
      <c r="G34" s="73">
        <v>0.38214285714285712</v>
      </c>
      <c r="H34" s="84">
        <v>0.51649999999999996</v>
      </c>
      <c r="I34" s="87">
        <v>-51945.743028329918</v>
      </c>
      <c r="J34" s="82">
        <v>51945.743028329918</v>
      </c>
      <c r="K34" s="81"/>
      <c r="M34" s="17"/>
      <c r="N34" s="17"/>
    </row>
    <row r="35" spans="1:16" x14ac:dyDescent="0.2">
      <c r="A35" s="19"/>
      <c r="B35" s="21"/>
      <c r="C35" s="46" t="s">
        <v>56</v>
      </c>
      <c r="D35" s="80">
        <v>1544.8</v>
      </c>
      <c r="E35" s="79"/>
      <c r="F35" s="79"/>
      <c r="G35" s="73"/>
      <c r="H35" s="72"/>
      <c r="I35" s="78">
        <v>18268.206971670501</v>
      </c>
      <c r="J35" s="7">
        <v>178659.99302832969</v>
      </c>
      <c r="K35" s="88">
        <v>196928.20000000019</v>
      </c>
      <c r="M35" s="75"/>
      <c r="N35" s="75"/>
      <c r="P35" s="3"/>
    </row>
    <row r="36" spans="1:16" x14ac:dyDescent="0.2">
      <c r="A36" s="19"/>
      <c r="B36" s="21"/>
      <c r="C36" s="46"/>
      <c r="D36" s="80"/>
      <c r="E36" s="79"/>
      <c r="F36" s="79"/>
      <c r="G36" s="73"/>
      <c r="H36" s="72"/>
      <c r="I36" s="78"/>
      <c r="J36" s="77"/>
      <c r="K36" s="76"/>
      <c r="M36" s="17"/>
      <c r="N36" s="17"/>
    </row>
    <row r="37" spans="1:16" x14ac:dyDescent="0.2">
      <c r="A37" s="19" t="s">
        <v>98</v>
      </c>
      <c r="B37" s="21" t="s">
        <v>97</v>
      </c>
      <c r="C37" s="19" t="s">
        <v>96</v>
      </c>
      <c r="D37" s="85">
        <v>228.2</v>
      </c>
      <c r="E37" s="85">
        <v>238.5</v>
      </c>
      <c r="F37" s="85">
        <v>50</v>
      </c>
      <c r="G37" s="73">
        <v>0.20964360587002095</v>
      </c>
      <c r="H37" s="84">
        <v>0.48659999999999998</v>
      </c>
      <c r="I37" s="83">
        <v>-72604.510000000009</v>
      </c>
      <c r="J37" s="82">
        <v>72604.510000000009</v>
      </c>
      <c r="K37" s="81"/>
      <c r="M37" s="17"/>
      <c r="N37" s="17"/>
    </row>
    <row r="38" spans="1:16" x14ac:dyDescent="0.2">
      <c r="A38" s="19"/>
      <c r="B38" s="21"/>
      <c r="C38" s="19"/>
      <c r="D38" s="85"/>
      <c r="E38" s="85"/>
      <c r="F38" s="85"/>
      <c r="G38" s="73"/>
      <c r="H38" s="84"/>
      <c r="I38" s="83"/>
      <c r="J38" s="82"/>
      <c r="K38" s="81"/>
      <c r="M38" s="17"/>
      <c r="N38" s="17"/>
    </row>
    <row r="39" spans="1:16" x14ac:dyDescent="0.2">
      <c r="A39" s="19" t="s">
        <v>95</v>
      </c>
      <c r="B39" s="21" t="s">
        <v>94</v>
      </c>
      <c r="C39" s="19" t="s">
        <v>93</v>
      </c>
      <c r="D39" s="85">
        <v>25.7</v>
      </c>
      <c r="E39" s="85">
        <v>25.5</v>
      </c>
      <c r="F39" s="85">
        <v>10</v>
      </c>
      <c r="G39" s="73">
        <v>0.39215686274509803</v>
      </c>
      <c r="H39" s="84">
        <v>0.24</v>
      </c>
      <c r="I39" s="83">
        <v>3038.4899999999907</v>
      </c>
      <c r="J39" s="82"/>
      <c r="K39" s="81">
        <v>3038.4899999999907</v>
      </c>
      <c r="M39" s="17"/>
      <c r="N39" s="17"/>
    </row>
    <row r="40" spans="1:16" x14ac:dyDescent="0.2">
      <c r="A40" s="19"/>
      <c r="B40" s="21"/>
      <c r="C40" s="19"/>
      <c r="D40" s="85"/>
      <c r="E40" s="79"/>
      <c r="F40" s="79"/>
      <c r="G40" s="73"/>
      <c r="H40" s="72"/>
      <c r="I40" s="83"/>
      <c r="J40" s="82"/>
      <c r="K40" s="81"/>
      <c r="M40" s="17"/>
      <c r="N40" s="17"/>
    </row>
    <row r="41" spans="1:16" x14ac:dyDescent="0.2">
      <c r="A41" s="19" t="s">
        <v>92</v>
      </c>
      <c r="B41" s="21" t="s">
        <v>91</v>
      </c>
      <c r="C41" s="19" t="s">
        <v>90</v>
      </c>
      <c r="D41" s="85">
        <v>40.5</v>
      </c>
      <c r="E41" s="85">
        <v>40</v>
      </c>
      <c r="F41" s="85">
        <v>7</v>
      </c>
      <c r="G41" s="73">
        <v>0.17499999999999999</v>
      </c>
      <c r="H41" s="84">
        <v>0.2331</v>
      </c>
      <c r="I41" s="83">
        <v>-2217.7300000000396</v>
      </c>
      <c r="J41" s="82">
        <v>2217.7300000000396</v>
      </c>
      <c r="K41" s="81"/>
      <c r="M41" s="17"/>
      <c r="N41" s="17"/>
    </row>
    <row r="42" spans="1:16" x14ac:dyDescent="0.2">
      <c r="A42" s="19"/>
      <c r="B42" s="21"/>
      <c r="C42" s="19"/>
      <c r="D42" s="85"/>
      <c r="E42" s="79"/>
      <c r="F42" s="79"/>
      <c r="G42" s="73"/>
      <c r="H42" s="72"/>
      <c r="I42" s="83"/>
      <c r="J42" s="82"/>
      <c r="K42" s="81"/>
      <c r="M42" s="17"/>
      <c r="N42" s="17"/>
    </row>
    <row r="43" spans="1:16" x14ac:dyDescent="0.2">
      <c r="A43" s="19" t="s">
        <v>89</v>
      </c>
      <c r="B43" s="21" t="s">
        <v>89</v>
      </c>
      <c r="C43" s="19" t="s">
        <v>88</v>
      </c>
      <c r="D43" s="85">
        <v>276</v>
      </c>
      <c r="E43" s="85">
        <v>290</v>
      </c>
      <c r="F43" s="85">
        <v>226</v>
      </c>
      <c r="G43" s="73">
        <v>0.77931034482758621</v>
      </c>
      <c r="H43" s="84">
        <v>0.26040000000000002</v>
      </c>
      <c r="I43" s="87">
        <v>134025.79742783541</v>
      </c>
      <c r="J43" s="82"/>
      <c r="K43" s="81">
        <v>134025.79742783541</v>
      </c>
      <c r="M43" s="17"/>
      <c r="N43" s="17"/>
    </row>
    <row r="44" spans="1:16" x14ac:dyDescent="0.2">
      <c r="A44" s="19"/>
      <c r="B44" s="21"/>
      <c r="C44" s="19" t="s">
        <v>87</v>
      </c>
      <c r="D44" s="85">
        <v>63.1</v>
      </c>
      <c r="E44" s="85">
        <v>59.5</v>
      </c>
      <c r="F44" s="85">
        <v>20.5</v>
      </c>
      <c r="G44" s="73">
        <v>0.34453781512605042</v>
      </c>
      <c r="H44" s="84">
        <v>0.26040000000000002</v>
      </c>
      <c r="I44" s="83">
        <v>5028.8699999999953</v>
      </c>
      <c r="J44" s="82"/>
      <c r="K44" s="81">
        <v>5028.8699999999953</v>
      </c>
      <c r="M44" s="17"/>
      <c r="N44" s="17"/>
    </row>
    <row r="45" spans="1:16" x14ac:dyDescent="0.2">
      <c r="A45" s="19"/>
      <c r="B45" s="21"/>
      <c r="C45" s="46" t="s">
        <v>56</v>
      </c>
      <c r="D45" s="80">
        <v>339.1</v>
      </c>
      <c r="E45" s="85"/>
      <c r="F45" s="85"/>
      <c r="G45" s="73"/>
      <c r="H45" s="84"/>
      <c r="I45" s="78">
        <v>139054.6674278354</v>
      </c>
      <c r="J45" s="82"/>
      <c r="K45" s="76">
        <v>139054.6674278354</v>
      </c>
      <c r="M45" s="17"/>
      <c r="N45" s="75"/>
    </row>
    <row r="46" spans="1:16" x14ac:dyDescent="0.2">
      <c r="A46" s="19"/>
      <c r="B46" s="21"/>
      <c r="C46" s="19"/>
      <c r="D46" s="85"/>
      <c r="E46" s="79"/>
      <c r="F46" s="79"/>
      <c r="G46" s="73"/>
      <c r="H46" s="72"/>
      <c r="I46" s="83"/>
      <c r="J46" s="82"/>
      <c r="K46" s="81"/>
      <c r="M46" s="17"/>
      <c r="N46" s="17"/>
    </row>
    <row r="47" spans="1:16" x14ac:dyDescent="0.2">
      <c r="A47" s="19" t="s">
        <v>86</v>
      </c>
      <c r="B47" s="21" t="s">
        <v>85</v>
      </c>
      <c r="C47" s="19" t="s">
        <v>84</v>
      </c>
      <c r="D47" s="85">
        <v>37.700000000000003</v>
      </c>
      <c r="E47" s="85">
        <v>37.5</v>
      </c>
      <c r="F47" s="85">
        <v>24</v>
      </c>
      <c r="G47" s="73">
        <v>0.64</v>
      </c>
      <c r="H47" s="84">
        <v>0.51570000000000005</v>
      </c>
      <c r="I47" s="83">
        <v>4351.7603806059342</v>
      </c>
      <c r="J47" s="82"/>
      <c r="K47" s="81">
        <v>4351.7603806059342</v>
      </c>
      <c r="M47" s="17"/>
      <c r="N47" s="17"/>
    </row>
    <row r="48" spans="1:16" x14ac:dyDescent="0.2">
      <c r="A48" s="19"/>
      <c r="B48" s="21"/>
      <c r="C48" s="19" t="s">
        <v>83</v>
      </c>
      <c r="D48" s="85">
        <v>144</v>
      </c>
      <c r="E48" s="85">
        <v>144</v>
      </c>
      <c r="F48" s="85">
        <v>99</v>
      </c>
      <c r="G48" s="73">
        <v>0.6875</v>
      </c>
      <c r="H48" s="84">
        <v>0.51570000000000005</v>
      </c>
      <c r="I48" s="83">
        <v>22985.468615576858</v>
      </c>
      <c r="J48" s="82"/>
      <c r="K48" s="81">
        <v>22985.468615576858</v>
      </c>
      <c r="M48" s="17"/>
      <c r="N48" s="17"/>
    </row>
    <row r="49" spans="1:16" x14ac:dyDescent="0.2">
      <c r="A49" s="19"/>
      <c r="B49" s="21"/>
      <c r="C49" s="46" t="s">
        <v>56</v>
      </c>
      <c r="D49" s="80">
        <v>181.7</v>
      </c>
      <c r="E49" s="79"/>
      <c r="F49" s="79"/>
      <c r="G49" s="73"/>
      <c r="H49" s="72"/>
      <c r="I49" s="78">
        <v>27337.228996182792</v>
      </c>
      <c r="J49" s="77"/>
      <c r="K49" s="76">
        <v>27337.228996182792</v>
      </c>
      <c r="M49" s="75"/>
      <c r="N49" s="17"/>
    </row>
    <row r="50" spans="1:16" x14ac:dyDescent="0.2">
      <c r="A50" s="19"/>
      <c r="B50" s="21"/>
      <c r="C50" s="19"/>
      <c r="D50" s="85"/>
      <c r="E50" s="79"/>
      <c r="F50" s="79"/>
      <c r="G50" s="73"/>
      <c r="H50" s="72"/>
      <c r="I50" s="83"/>
      <c r="J50" s="82"/>
      <c r="K50" s="81"/>
      <c r="M50" s="17"/>
      <c r="N50" s="17"/>
    </row>
    <row r="51" spans="1:16" x14ac:dyDescent="0.2">
      <c r="A51" s="19" t="s">
        <v>82</v>
      </c>
      <c r="B51" s="21" t="s">
        <v>81</v>
      </c>
      <c r="C51" s="19" t="s">
        <v>80</v>
      </c>
      <c r="D51" s="85">
        <v>15</v>
      </c>
      <c r="E51" s="85">
        <v>16</v>
      </c>
      <c r="F51" s="85">
        <v>15</v>
      </c>
      <c r="G51" s="73">
        <v>0.9375</v>
      </c>
      <c r="H51" s="84">
        <v>0.47239999999999999</v>
      </c>
      <c r="I51" s="83">
        <v>6645.2700000000041</v>
      </c>
      <c r="J51" s="82"/>
      <c r="K51" s="81">
        <v>6645.2700000000041</v>
      </c>
      <c r="M51" s="17"/>
      <c r="N51" s="17"/>
    </row>
    <row r="52" spans="1:16" x14ac:dyDescent="0.2">
      <c r="A52" s="19"/>
      <c r="B52" s="21"/>
      <c r="C52" s="19" t="s">
        <v>79</v>
      </c>
      <c r="D52" s="85">
        <v>147</v>
      </c>
      <c r="E52" s="85">
        <v>170</v>
      </c>
      <c r="F52" s="85">
        <v>96</v>
      </c>
      <c r="G52" s="73">
        <v>0.56470588235294117</v>
      </c>
      <c r="H52" s="84">
        <v>0.47239999999999999</v>
      </c>
      <c r="I52" s="87">
        <v>11045.311240442563</v>
      </c>
      <c r="J52" s="82"/>
      <c r="K52" s="81">
        <v>11045.311240442563</v>
      </c>
      <c r="M52" s="17"/>
      <c r="N52" s="17"/>
    </row>
    <row r="53" spans="1:16" x14ac:dyDescent="0.2">
      <c r="A53" s="19"/>
      <c r="B53" s="21"/>
      <c r="C53" s="46" t="s">
        <v>56</v>
      </c>
      <c r="D53" s="80">
        <v>162</v>
      </c>
      <c r="E53" s="85"/>
      <c r="F53" s="85"/>
      <c r="G53" s="73"/>
      <c r="H53" s="84"/>
      <c r="I53" s="87">
        <v>17690.581240442567</v>
      </c>
      <c r="J53" s="85"/>
      <c r="K53" s="88">
        <v>17690.581240442567</v>
      </c>
      <c r="M53" s="17"/>
      <c r="N53" s="75"/>
      <c r="P53" s="17"/>
    </row>
    <row r="54" spans="1:16" x14ac:dyDescent="0.2">
      <c r="A54" s="19"/>
      <c r="B54" s="21"/>
      <c r="C54" s="19"/>
      <c r="D54" s="85"/>
      <c r="E54" s="79"/>
      <c r="F54" s="79"/>
      <c r="G54" s="73"/>
      <c r="H54" s="72"/>
      <c r="I54" s="83"/>
      <c r="J54" s="82"/>
      <c r="K54" s="81"/>
      <c r="M54" s="17"/>
      <c r="N54" s="17"/>
    </row>
    <row r="55" spans="1:16" x14ac:dyDescent="0.2">
      <c r="A55" s="19"/>
      <c r="B55" s="21" t="s">
        <v>78</v>
      </c>
      <c r="C55" s="19" t="s">
        <v>77</v>
      </c>
      <c r="D55" s="85">
        <v>263.7</v>
      </c>
      <c r="E55" s="85">
        <v>244</v>
      </c>
      <c r="F55" s="85">
        <v>129.19999999999999</v>
      </c>
      <c r="G55" s="73">
        <v>0.52950819672131144</v>
      </c>
      <c r="H55" s="84">
        <v>0.53921568627450978</v>
      </c>
      <c r="I55" s="87">
        <v>757.23000000009779</v>
      </c>
      <c r="J55" s="82"/>
      <c r="K55" s="81">
        <v>757.23000000009779</v>
      </c>
      <c r="M55" s="17"/>
      <c r="N55" s="17"/>
      <c r="P55" s="3"/>
    </row>
    <row r="56" spans="1:16" x14ac:dyDescent="0.2">
      <c r="A56" s="19"/>
      <c r="B56" s="21"/>
      <c r="C56" s="19"/>
      <c r="D56" s="85"/>
      <c r="E56" s="79"/>
      <c r="F56" s="79"/>
      <c r="G56" s="73"/>
      <c r="H56" s="72"/>
      <c r="I56" s="83"/>
      <c r="J56" s="82"/>
      <c r="K56" s="81"/>
      <c r="M56" s="17"/>
      <c r="N56" s="17"/>
    </row>
    <row r="57" spans="1:16" x14ac:dyDescent="0.2">
      <c r="A57" s="19" t="s">
        <v>76</v>
      </c>
      <c r="B57" s="21" t="s">
        <v>75</v>
      </c>
      <c r="C57" s="19" t="s">
        <v>74</v>
      </c>
      <c r="D57" s="85">
        <v>24.2</v>
      </c>
      <c r="E57" s="85">
        <v>24</v>
      </c>
      <c r="F57" s="85">
        <v>14.5</v>
      </c>
      <c r="G57" s="73">
        <v>0.60416666666666663</v>
      </c>
      <c r="H57" s="84">
        <v>0.37180000000000002</v>
      </c>
      <c r="I57" s="83">
        <v>5591.6000000000058</v>
      </c>
      <c r="J57" s="82"/>
      <c r="K57" s="81">
        <v>5591.6000000000058</v>
      </c>
      <c r="M57" s="17"/>
      <c r="N57" s="17"/>
    </row>
    <row r="58" spans="1:16" x14ac:dyDescent="0.2">
      <c r="A58" s="19"/>
      <c r="B58" s="21"/>
      <c r="C58" s="19" t="s">
        <v>73</v>
      </c>
      <c r="D58" s="85">
        <v>90.1</v>
      </c>
      <c r="E58" s="85">
        <v>94</v>
      </c>
      <c r="F58" s="85">
        <v>40</v>
      </c>
      <c r="G58" s="73">
        <v>0.42553191489361702</v>
      </c>
      <c r="H58" s="84">
        <v>0.37180000000000002</v>
      </c>
      <c r="I58" s="83">
        <v>4813.8399999999674</v>
      </c>
      <c r="J58" s="82"/>
      <c r="K58" s="81">
        <v>4813.8399999999674</v>
      </c>
      <c r="M58" s="17"/>
      <c r="N58" s="17"/>
    </row>
    <row r="59" spans="1:16" x14ac:dyDescent="0.2">
      <c r="A59" s="19"/>
      <c r="B59" s="21"/>
      <c r="C59" s="46" t="s">
        <v>56</v>
      </c>
      <c r="D59" s="80">
        <v>114.3</v>
      </c>
      <c r="E59" s="79"/>
      <c r="F59" s="79"/>
      <c r="G59" s="73"/>
      <c r="H59" s="72"/>
      <c r="I59" s="78">
        <v>10405.439999999973</v>
      </c>
      <c r="J59" s="77"/>
      <c r="K59" s="76">
        <v>10405.439999999973</v>
      </c>
      <c r="M59" s="17"/>
      <c r="N59" s="17"/>
    </row>
    <row r="60" spans="1:16" x14ac:dyDescent="0.2">
      <c r="A60" s="19"/>
      <c r="B60" s="21"/>
      <c r="C60" s="19"/>
      <c r="D60" s="85"/>
      <c r="E60" s="79"/>
      <c r="F60" s="79"/>
      <c r="G60" s="73"/>
      <c r="H60" s="72"/>
      <c r="I60" s="83"/>
      <c r="J60" s="82"/>
      <c r="K60" s="81"/>
      <c r="M60" s="17"/>
      <c r="N60" s="17"/>
    </row>
    <row r="61" spans="1:16" x14ac:dyDescent="0.2">
      <c r="A61" s="19" t="s">
        <v>72</v>
      </c>
      <c r="B61" s="21" t="s">
        <v>71</v>
      </c>
      <c r="C61" s="19" t="s">
        <v>70</v>
      </c>
      <c r="D61" s="85">
        <v>1526.1</v>
      </c>
      <c r="E61" s="85">
        <v>1396</v>
      </c>
      <c r="F61" s="85">
        <v>877.9</v>
      </c>
      <c r="G61" s="73">
        <v>0.62886819484240686</v>
      </c>
      <c r="H61" s="84">
        <v>0.23245614035087719</v>
      </c>
      <c r="I61" s="87">
        <v>-48772.099999999977</v>
      </c>
      <c r="J61" s="82">
        <v>48772.099999999977</v>
      </c>
      <c r="K61" s="76"/>
      <c r="M61" s="17"/>
      <c r="N61" s="17"/>
    </row>
    <row r="62" spans="1:16" x14ac:dyDescent="0.2">
      <c r="A62" s="19"/>
      <c r="B62" s="21"/>
      <c r="C62" s="19"/>
      <c r="D62" s="85"/>
      <c r="E62" s="79"/>
      <c r="F62" s="79"/>
      <c r="G62" s="73"/>
      <c r="H62" s="72"/>
      <c r="I62" s="83"/>
      <c r="J62" s="82"/>
      <c r="K62" s="81"/>
      <c r="M62" s="17"/>
      <c r="N62" s="17"/>
    </row>
    <row r="63" spans="1:16" x14ac:dyDescent="0.2">
      <c r="A63" s="19" t="s">
        <v>4</v>
      </c>
      <c r="B63" s="21" t="s">
        <v>69</v>
      </c>
      <c r="C63" s="19" t="s">
        <v>68</v>
      </c>
      <c r="D63" s="85">
        <v>995.3</v>
      </c>
      <c r="E63" s="85">
        <v>990.5</v>
      </c>
      <c r="F63" s="85">
        <v>527.5</v>
      </c>
      <c r="G63" s="73">
        <v>0.53255931347804142</v>
      </c>
      <c r="H63" s="84">
        <v>0.67069999999999996</v>
      </c>
      <c r="I63" s="83">
        <v>-156372.95000000019</v>
      </c>
      <c r="J63" s="82">
        <v>156372.95000000019</v>
      </c>
      <c r="K63" s="81"/>
      <c r="M63" s="17"/>
      <c r="N63" s="17"/>
    </row>
    <row r="64" spans="1:16" x14ac:dyDescent="0.2">
      <c r="A64" s="19"/>
      <c r="B64" s="21"/>
      <c r="C64" s="19" t="s">
        <v>67</v>
      </c>
      <c r="D64" s="85">
        <v>430.6</v>
      </c>
      <c r="E64" s="85">
        <v>426.5</v>
      </c>
      <c r="F64" s="85">
        <v>199</v>
      </c>
      <c r="G64" s="73">
        <v>0.46658851113716293</v>
      </c>
      <c r="H64" s="84">
        <v>0.67069999999999996</v>
      </c>
      <c r="I64" s="83">
        <v>-99955.770000000019</v>
      </c>
      <c r="J64" s="82">
        <v>99955.770000000019</v>
      </c>
      <c r="K64" s="81"/>
      <c r="M64" s="17"/>
      <c r="N64" s="17"/>
    </row>
    <row r="65" spans="1:14" x14ac:dyDescent="0.2">
      <c r="A65" s="19"/>
      <c r="B65" s="21"/>
      <c r="C65" s="46" t="s">
        <v>56</v>
      </c>
      <c r="D65" s="80">
        <v>1425.9</v>
      </c>
      <c r="E65" s="79"/>
      <c r="F65" s="79"/>
      <c r="G65" s="73"/>
      <c r="H65" s="72"/>
      <c r="I65" s="78">
        <v>-256328.7200000002</v>
      </c>
      <c r="J65" s="77">
        <v>256328.7200000002</v>
      </c>
      <c r="K65" s="76"/>
      <c r="M65" s="75"/>
      <c r="N65" s="17"/>
    </row>
    <row r="66" spans="1:14" x14ac:dyDescent="0.2">
      <c r="A66" s="19"/>
      <c r="B66" s="21"/>
      <c r="C66" s="19"/>
      <c r="D66" s="85"/>
      <c r="E66" s="79"/>
      <c r="F66" s="79"/>
      <c r="G66" s="73"/>
      <c r="H66" s="72"/>
      <c r="I66" s="83"/>
      <c r="J66" s="82"/>
      <c r="K66" s="81"/>
      <c r="M66" s="17"/>
      <c r="N66" s="17"/>
    </row>
    <row r="67" spans="1:14" x14ac:dyDescent="0.2">
      <c r="A67" s="19" t="s">
        <v>66</v>
      </c>
      <c r="B67" s="21" t="s">
        <v>65</v>
      </c>
      <c r="C67" s="19" t="s">
        <v>64</v>
      </c>
      <c r="D67" s="85">
        <v>195.5</v>
      </c>
      <c r="E67" s="85">
        <v>185.5</v>
      </c>
      <c r="F67" s="85">
        <v>139.5</v>
      </c>
      <c r="G67" s="73">
        <v>0.75202156334231807</v>
      </c>
      <c r="H67" s="84">
        <v>0.66455696202531644</v>
      </c>
      <c r="I67" s="87">
        <v>-11006.729999999981</v>
      </c>
      <c r="J67" s="82">
        <v>11006.729999999981</v>
      </c>
      <c r="K67" s="81"/>
      <c r="M67" s="17"/>
      <c r="N67" s="17"/>
    </row>
    <row r="68" spans="1:14" x14ac:dyDescent="0.2">
      <c r="A68" s="19"/>
      <c r="B68" s="21"/>
      <c r="C68" s="19"/>
      <c r="D68" s="85"/>
      <c r="E68" s="79"/>
      <c r="F68" s="79"/>
      <c r="G68" s="73"/>
      <c r="H68" s="72"/>
      <c r="I68" s="83"/>
      <c r="J68" s="82"/>
      <c r="K68" s="81"/>
      <c r="M68" s="17"/>
      <c r="N68" s="17"/>
    </row>
    <row r="69" spans="1:14" x14ac:dyDescent="0.2">
      <c r="A69" s="19" t="s">
        <v>63</v>
      </c>
      <c r="B69" s="21" t="s">
        <v>62</v>
      </c>
      <c r="C69" s="19" t="s">
        <v>61</v>
      </c>
      <c r="D69" s="85">
        <v>154.9</v>
      </c>
      <c r="E69" s="85">
        <v>163</v>
      </c>
      <c r="F69" s="85">
        <v>13</v>
      </c>
      <c r="G69" s="73">
        <v>7.9754601226993863E-2</v>
      </c>
      <c r="H69" s="86">
        <v>0.41649999999999998</v>
      </c>
      <c r="I69" s="83">
        <v>-50077.09999999986</v>
      </c>
      <c r="J69" s="82">
        <v>50077.09999999986</v>
      </c>
      <c r="K69" s="76"/>
      <c r="M69" s="17"/>
      <c r="N69" s="17"/>
    </row>
    <row r="70" spans="1:14" x14ac:dyDescent="0.2">
      <c r="A70" s="19"/>
      <c r="B70" s="21"/>
      <c r="C70" s="19"/>
      <c r="D70" s="85"/>
      <c r="E70" s="79"/>
      <c r="F70" s="79"/>
      <c r="G70" s="73"/>
      <c r="H70" s="73"/>
      <c r="I70" s="83"/>
      <c r="J70" s="82"/>
      <c r="K70" s="81"/>
      <c r="M70" s="17"/>
      <c r="N70" s="17"/>
    </row>
    <row r="71" spans="1:14" x14ac:dyDescent="0.2">
      <c r="A71" s="19"/>
      <c r="B71" s="21" t="s">
        <v>60</v>
      </c>
      <c r="C71" s="19" t="s">
        <v>59</v>
      </c>
      <c r="D71" s="85">
        <v>1453.6</v>
      </c>
      <c r="E71" s="85">
        <v>1530.5</v>
      </c>
      <c r="F71" s="85">
        <v>210</v>
      </c>
      <c r="G71" s="73">
        <v>0.13721006207121855</v>
      </c>
      <c r="H71" s="84">
        <v>0.58740000000000003</v>
      </c>
      <c r="I71" s="83">
        <v>-700065.33999999985</v>
      </c>
      <c r="J71" s="82">
        <v>700065.33999999985</v>
      </c>
      <c r="K71" s="81"/>
      <c r="M71" s="17"/>
      <c r="N71" s="17"/>
    </row>
    <row r="72" spans="1:14" x14ac:dyDescent="0.2">
      <c r="A72" s="19"/>
      <c r="B72" s="21"/>
      <c r="C72" s="19" t="s">
        <v>58</v>
      </c>
      <c r="D72" s="85">
        <v>1736.1</v>
      </c>
      <c r="E72" s="85">
        <v>1730</v>
      </c>
      <c r="F72" s="85">
        <v>356</v>
      </c>
      <c r="G72" s="73">
        <v>0.20578034682080926</v>
      </c>
      <c r="H72" s="84">
        <v>0.58740000000000003</v>
      </c>
      <c r="I72" s="83">
        <v>-708846.09999999963</v>
      </c>
      <c r="J72" s="82">
        <v>708846.09999999963</v>
      </c>
      <c r="K72" s="81"/>
      <c r="M72" s="17"/>
      <c r="N72" s="17"/>
    </row>
    <row r="73" spans="1:14" x14ac:dyDescent="0.2">
      <c r="A73" s="19"/>
      <c r="B73" s="21"/>
      <c r="C73" s="19" t="s">
        <v>57</v>
      </c>
      <c r="D73" s="85">
        <v>484.5</v>
      </c>
      <c r="E73" s="85">
        <v>485</v>
      </c>
      <c r="F73" s="85">
        <v>151</v>
      </c>
      <c r="G73" s="73">
        <v>0.31134020618556701</v>
      </c>
      <c r="H73" s="84">
        <v>0.58740000000000003</v>
      </c>
      <c r="I73" s="83">
        <v>-143140.52000000002</v>
      </c>
      <c r="J73" s="82">
        <v>143140.52000000002</v>
      </c>
      <c r="K73" s="81"/>
      <c r="M73" s="17"/>
      <c r="N73" s="17"/>
    </row>
    <row r="74" spans="1:14" x14ac:dyDescent="0.2">
      <c r="A74" s="19"/>
      <c r="B74" s="21"/>
      <c r="C74" s="46" t="s">
        <v>56</v>
      </c>
      <c r="D74" s="80">
        <v>3674.2</v>
      </c>
      <c r="E74" s="79"/>
      <c r="F74" s="79"/>
      <c r="G74" s="73"/>
      <c r="H74" s="72"/>
      <c r="I74" s="78">
        <v>-1552051.9599999995</v>
      </c>
      <c r="J74" s="77">
        <v>1552051.9599999995</v>
      </c>
      <c r="K74" s="76"/>
      <c r="M74" s="75"/>
      <c r="N74" s="17"/>
    </row>
    <row r="75" spans="1:14" x14ac:dyDescent="0.2">
      <c r="A75" s="19"/>
      <c r="B75" s="21"/>
      <c r="C75" s="19"/>
      <c r="D75" s="74"/>
      <c r="G75" s="73"/>
      <c r="H75" s="72"/>
      <c r="I75" s="71"/>
      <c r="J75" s="70"/>
      <c r="K75" s="69"/>
    </row>
    <row r="76" spans="1:14" ht="10.5" customHeight="1" thickBot="1" x14ac:dyDescent="0.25">
      <c r="A76" s="67"/>
      <c r="B76" s="68"/>
      <c r="C76" s="67"/>
      <c r="D76" s="66"/>
      <c r="E76" s="65"/>
      <c r="F76" s="65"/>
      <c r="G76" s="64"/>
      <c r="H76" s="63"/>
      <c r="I76" s="62"/>
      <c r="J76" s="61"/>
      <c r="K76" s="60"/>
    </row>
    <row r="77" spans="1:14" ht="13.5" thickBot="1" x14ac:dyDescent="0.25">
      <c r="A77" s="16" t="s">
        <v>55</v>
      </c>
      <c r="B77" s="15"/>
      <c r="C77" s="14"/>
      <c r="D77" s="13"/>
      <c r="E77" s="12"/>
      <c r="F77" s="12"/>
      <c r="G77" s="11"/>
      <c r="H77" s="11"/>
      <c r="I77" s="59">
        <v>-2276741.0187970558</v>
      </c>
      <c r="J77" s="58">
        <v>3230976.8441528026</v>
      </c>
      <c r="K77" s="57">
        <v>954235.82535574713</v>
      </c>
      <c r="M77" s="7"/>
      <c r="N77" s="56"/>
    </row>
    <row r="78" spans="1:14" ht="17.25" customHeight="1" x14ac:dyDescent="0.2">
      <c r="D78" s="55"/>
      <c r="I78" s="6"/>
      <c r="J78" s="6"/>
      <c r="K78" s="6"/>
    </row>
    <row r="79" spans="1:14" hidden="1" x14ac:dyDescent="0.2">
      <c r="B79" s="1">
        <f>0.35*150</f>
        <v>52.5</v>
      </c>
      <c r="C79" s="1">
        <f>132</f>
        <v>132</v>
      </c>
    </row>
    <row r="80" spans="1:14" hidden="1" x14ac:dyDescent="0.2">
      <c r="B80" s="1">
        <v>150</v>
      </c>
      <c r="C80" s="1">
        <f>C79*0.65</f>
        <v>85.8</v>
      </c>
    </row>
    <row r="81" spans="1:14" hidden="1" x14ac:dyDescent="0.2">
      <c r="B81" s="1">
        <f>B80-B79</f>
        <v>97.5</v>
      </c>
      <c r="C81" s="1">
        <f>86*450</f>
        <v>38700</v>
      </c>
    </row>
    <row r="82" spans="1:14" hidden="1" x14ac:dyDescent="0.2">
      <c r="B82" s="1">
        <f>B81*450</f>
        <v>43875</v>
      </c>
      <c r="C82" s="1">
        <f>C81*0.25</f>
        <v>9675</v>
      </c>
    </row>
    <row r="83" spans="1:14" hidden="1" x14ac:dyDescent="0.2">
      <c r="I83" s="6"/>
      <c r="J83" s="6"/>
      <c r="K83" s="6"/>
    </row>
    <row r="84" spans="1:14" x14ac:dyDescent="0.2">
      <c r="I84" s="6"/>
      <c r="J84" s="6"/>
      <c r="K84" s="6"/>
    </row>
    <row r="85" spans="1:14" x14ac:dyDescent="0.2">
      <c r="I85" s="6"/>
      <c r="J85" s="6"/>
      <c r="K85" s="6"/>
    </row>
    <row r="86" spans="1:14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</row>
    <row r="87" spans="1:14" x14ac:dyDescent="0.2">
      <c r="A87" s="54" t="s">
        <v>54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</row>
    <row r="88" spans="1:14" hidden="1" x14ac:dyDescent="0.2">
      <c r="A88" s="54" t="s">
        <v>53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4" x14ac:dyDescent="0.2">
      <c r="A89" s="54" t="s">
        <v>52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</row>
    <row r="90" spans="1:14" ht="13.5" thickBo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</row>
    <row r="91" spans="1:14" ht="39" thickBot="1" x14ac:dyDescent="0.25">
      <c r="A91" s="16" t="s">
        <v>51</v>
      </c>
      <c r="B91" s="53" t="s">
        <v>50</v>
      </c>
      <c r="C91" s="52" t="s">
        <v>49</v>
      </c>
      <c r="D91" s="50" t="s">
        <v>48</v>
      </c>
      <c r="E91" s="50" t="s">
        <v>47</v>
      </c>
      <c r="F91" s="51" t="s">
        <v>46</v>
      </c>
      <c r="G91" s="50" t="s">
        <v>45</v>
      </c>
      <c r="H91" s="48" t="s">
        <v>44</v>
      </c>
      <c r="I91" s="50" t="s">
        <v>43</v>
      </c>
      <c r="J91" s="49" t="s">
        <v>42</v>
      </c>
      <c r="K91" s="48" t="s">
        <v>41</v>
      </c>
      <c r="N91" s="36"/>
    </row>
    <row r="92" spans="1:14" ht="43.5" customHeight="1" x14ac:dyDescent="0.2">
      <c r="A92" s="46"/>
      <c r="B92" s="21"/>
      <c r="C92" s="43"/>
      <c r="D92" s="36"/>
      <c r="E92" s="36"/>
      <c r="F92" s="37"/>
      <c r="G92" s="36"/>
      <c r="H92" s="27"/>
      <c r="I92" s="34"/>
      <c r="J92" s="33"/>
      <c r="K92" s="35"/>
      <c r="N92" s="36"/>
    </row>
    <row r="93" spans="1:14" x14ac:dyDescent="0.2">
      <c r="A93" s="1" t="s">
        <v>40</v>
      </c>
      <c r="B93" s="21" t="s">
        <v>39</v>
      </c>
      <c r="C93" s="41" t="s">
        <v>38</v>
      </c>
      <c r="D93" s="47">
        <v>1766.5</v>
      </c>
      <c r="E93" s="36"/>
      <c r="F93" s="37"/>
      <c r="G93" s="28">
        <v>0.1226</v>
      </c>
      <c r="H93" s="27">
        <v>0.35310000000000002</v>
      </c>
      <c r="I93" s="34">
        <v>-374356.68</v>
      </c>
      <c r="J93" s="33"/>
      <c r="K93" s="26">
        <v>187178.34</v>
      </c>
      <c r="N93" s="17"/>
    </row>
    <row r="94" spans="1:14" x14ac:dyDescent="0.2">
      <c r="B94" s="21" t="s">
        <v>37</v>
      </c>
      <c r="C94" s="41" t="s">
        <v>36</v>
      </c>
      <c r="D94" s="47">
        <v>943.1</v>
      </c>
      <c r="E94" s="36"/>
      <c r="F94" s="37"/>
      <c r="G94" s="28">
        <v>0.74590000000000001</v>
      </c>
      <c r="H94" s="27">
        <v>0.77280000000000004</v>
      </c>
      <c r="I94" s="34">
        <v>-33744.120000000003</v>
      </c>
      <c r="J94" s="33"/>
      <c r="K94" s="26">
        <v>16872.060000000001</v>
      </c>
      <c r="N94" s="17"/>
    </row>
    <row r="95" spans="1:14" x14ac:dyDescent="0.2">
      <c r="A95" s="19"/>
      <c r="B95" s="21" t="s">
        <v>35</v>
      </c>
      <c r="C95" s="25" t="s">
        <v>34</v>
      </c>
      <c r="D95" s="29">
        <v>341</v>
      </c>
      <c r="E95" s="37"/>
      <c r="F95" s="37"/>
      <c r="G95" s="28">
        <v>0.39002932551319647</v>
      </c>
      <c r="H95" s="27">
        <v>0.71930000000000005</v>
      </c>
      <c r="I95" s="34">
        <v>-137191.11999999965</v>
      </c>
      <c r="J95" s="33"/>
      <c r="K95" s="26">
        <v>68595.56</v>
      </c>
      <c r="N95" s="17"/>
    </row>
    <row r="96" spans="1:14" x14ac:dyDescent="0.2">
      <c r="A96" s="19"/>
      <c r="B96" s="21"/>
      <c r="C96" s="25" t="s">
        <v>33</v>
      </c>
      <c r="D96" s="29">
        <v>337.7</v>
      </c>
      <c r="E96" s="37"/>
      <c r="F96" s="37"/>
      <c r="G96" s="28">
        <v>0.70090634441087618</v>
      </c>
      <c r="H96" s="27">
        <v>0.71930000000000005</v>
      </c>
      <c r="I96" s="34">
        <v>-7635.4</v>
      </c>
      <c r="J96" s="33"/>
      <c r="K96" s="26">
        <v>3817.7</v>
      </c>
      <c r="N96" s="17"/>
    </row>
    <row r="97" spans="1:14" x14ac:dyDescent="0.2">
      <c r="A97" s="19"/>
      <c r="B97" s="21"/>
      <c r="C97" s="25" t="s">
        <v>32</v>
      </c>
      <c r="D97" s="29">
        <v>446.2</v>
      </c>
      <c r="E97" s="37"/>
      <c r="F97" s="37"/>
      <c r="G97" s="28">
        <v>0.33484162895927599</v>
      </c>
      <c r="H97" s="27">
        <v>0.71930000000000005</v>
      </c>
      <c r="I97" s="34">
        <v>-209592.04</v>
      </c>
      <c r="J97" s="33"/>
      <c r="K97" s="26">
        <v>104796.02</v>
      </c>
      <c r="N97" s="17"/>
    </row>
    <row r="98" spans="1:14" x14ac:dyDescent="0.2">
      <c r="A98" s="46"/>
      <c r="B98" s="45"/>
      <c r="C98" s="44"/>
      <c r="D98" s="43"/>
      <c r="E98" s="37"/>
      <c r="F98" s="37"/>
      <c r="G98" s="36"/>
      <c r="H98" s="35"/>
      <c r="I98" s="34"/>
      <c r="J98" s="33"/>
      <c r="K98" s="26"/>
      <c r="N98" s="17"/>
    </row>
    <row r="99" spans="1:14" x14ac:dyDescent="0.2">
      <c r="A99" s="19" t="s">
        <v>31</v>
      </c>
      <c r="B99" s="21" t="s">
        <v>30</v>
      </c>
      <c r="C99" s="42" t="s">
        <v>29</v>
      </c>
      <c r="D99" s="41">
        <v>210.6</v>
      </c>
      <c r="E99" s="40"/>
      <c r="F99" s="40"/>
      <c r="G99" s="28">
        <v>0.61280487804878048</v>
      </c>
      <c r="H99" s="27">
        <v>0.61860000000000004</v>
      </c>
      <c r="I99" s="34">
        <v>-1878.55</v>
      </c>
      <c r="J99" s="33"/>
      <c r="K99" s="26">
        <v>939.28</v>
      </c>
      <c r="N99" s="17"/>
    </row>
    <row r="100" spans="1:14" x14ac:dyDescent="0.2">
      <c r="A100" s="19"/>
      <c r="B100" s="21"/>
      <c r="C100" s="42" t="s">
        <v>28</v>
      </c>
      <c r="D100" s="41">
        <v>452.5</v>
      </c>
      <c r="E100" s="40"/>
      <c r="F100" s="40"/>
      <c r="G100" s="28">
        <v>0.61850000000000005</v>
      </c>
      <c r="H100" s="27">
        <v>0.61860000000000004</v>
      </c>
      <c r="I100" s="34">
        <v>-981.92</v>
      </c>
      <c r="J100" s="33"/>
      <c r="K100" s="26">
        <v>490.96</v>
      </c>
      <c r="N100" s="17"/>
    </row>
    <row r="101" spans="1:14" x14ac:dyDescent="0.2">
      <c r="A101" s="19"/>
      <c r="B101" s="21"/>
      <c r="C101" s="42"/>
      <c r="D101" s="41"/>
      <c r="E101" s="40"/>
      <c r="F101" s="40"/>
      <c r="G101" s="28"/>
      <c r="H101" s="27"/>
      <c r="I101" s="34"/>
      <c r="J101" s="33"/>
      <c r="K101" s="26"/>
      <c r="N101" s="17"/>
    </row>
    <row r="102" spans="1:14" x14ac:dyDescent="0.2">
      <c r="A102" s="19" t="s">
        <v>27</v>
      </c>
      <c r="B102" s="21" t="s">
        <v>26</v>
      </c>
      <c r="C102" s="42" t="s">
        <v>25</v>
      </c>
      <c r="D102" s="41">
        <v>69.2</v>
      </c>
      <c r="E102" s="40"/>
      <c r="F102" s="40"/>
      <c r="G102" s="28">
        <v>0.1898</v>
      </c>
      <c r="H102" s="27">
        <v>0.2878</v>
      </c>
      <c r="I102" s="34">
        <v>-6212.78</v>
      </c>
      <c r="J102" s="33"/>
      <c r="K102" s="26">
        <v>3106.39</v>
      </c>
      <c r="N102" s="17"/>
    </row>
    <row r="103" spans="1:14" x14ac:dyDescent="0.2">
      <c r="A103" s="19"/>
      <c r="B103" s="21"/>
      <c r="C103" s="42"/>
      <c r="D103" s="41"/>
      <c r="E103" s="40"/>
      <c r="F103" s="40"/>
      <c r="G103" s="28"/>
      <c r="H103" s="27"/>
      <c r="I103" s="34"/>
      <c r="J103" s="33"/>
      <c r="K103" s="26"/>
      <c r="N103" s="17"/>
    </row>
    <row r="104" spans="1:14" x14ac:dyDescent="0.2">
      <c r="A104" s="19" t="s">
        <v>24</v>
      </c>
      <c r="B104" s="21" t="s">
        <v>24</v>
      </c>
      <c r="C104" s="42" t="s">
        <v>23</v>
      </c>
      <c r="D104" s="41">
        <v>413.5</v>
      </c>
      <c r="E104" s="40"/>
      <c r="F104" s="40"/>
      <c r="G104" s="28">
        <v>0</v>
      </c>
      <c r="H104" s="27">
        <v>0.1032</v>
      </c>
      <c r="I104" s="34">
        <v>-41002.660000000003</v>
      </c>
      <c r="J104" s="33"/>
      <c r="K104" s="26">
        <v>20501.330000000002</v>
      </c>
      <c r="N104" s="17"/>
    </row>
    <row r="105" spans="1:14" x14ac:dyDescent="0.2">
      <c r="A105" s="19"/>
      <c r="B105" s="21"/>
      <c r="C105" s="42"/>
      <c r="D105" s="41"/>
      <c r="E105" s="40"/>
      <c r="F105" s="40"/>
      <c r="G105" s="39"/>
      <c r="H105" s="38"/>
      <c r="I105" s="34"/>
      <c r="J105" s="33"/>
      <c r="K105" s="26"/>
      <c r="N105" s="17"/>
    </row>
    <row r="106" spans="1:14" x14ac:dyDescent="0.2">
      <c r="A106" s="25" t="s">
        <v>22</v>
      </c>
      <c r="B106" s="24" t="s">
        <v>22</v>
      </c>
      <c r="C106" s="30" t="s">
        <v>21</v>
      </c>
      <c r="D106" s="29">
        <v>277.89999999999998</v>
      </c>
      <c r="E106" s="37"/>
      <c r="F106" s="37"/>
      <c r="G106" s="28">
        <v>6.88E-2</v>
      </c>
      <c r="H106" s="27">
        <v>0.32150000000000001</v>
      </c>
      <c r="I106" s="34">
        <v>-68099.399999999994</v>
      </c>
      <c r="J106" s="33"/>
      <c r="K106" s="26">
        <v>34049.699999999997</v>
      </c>
      <c r="N106" s="17"/>
    </row>
    <row r="107" spans="1:14" x14ac:dyDescent="0.2">
      <c r="A107" s="25"/>
      <c r="B107" s="24"/>
      <c r="C107" s="30"/>
      <c r="D107" s="29"/>
      <c r="E107" s="37"/>
      <c r="F107" s="37"/>
      <c r="G107" s="36"/>
      <c r="H107" s="35"/>
      <c r="I107" s="34"/>
      <c r="J107" s="33"/>
      <c r="K107" s="26"/>
      <c r="N107" s="17"/>
    </row>
    <row r="108" spans="1:14" x14ac:dyDescent="0.2">
      <c r="A108" s="25" t="s">
        <v>20</v>
      </c>
      <c r="B108" s="24" t="s">
        <v>19</v>
      </c>
      <c r="C108" s="25" t="s">
        <v>18</v>
      </c>
      <c r="D108" s="29">
        <v>392</v>
      </c>
      <c r="G108" s="28">
        <v>0.13520408163265307</v>
      </c>
      <c r="H108" s="27">
        <v>0.51649999999999996</v>
      </c>
      <c r="I108" s="20">
        <v>-110559.6799999997</v>
      </c>
      <c r="J108" s="19"/>
      <c r="K108" s="26">
        <v>55279.839999999997</v>
      </c>
      <c r="N108" s="17"/>
    </row>
    <row r="109" spans="1:14" x14ac:dyDescent="0.2">
      <c r="A109" s="25"/>
      <c r="B109" s="24"/>
      <c r="C109" s="25" t="s">
        <v>17</v>
      </c>
      <c r="D109" s="29">
        <v>464.9</v>
      </c>
      <c r="G109" s="28">
        <v>0.25460455037919827</v>
      </c>
      <c r="H109" s="27">
        <v>0.51649999999999996</v>
      </c>
      <c r="I109" s="20">
        <v>-120864.7</v>
      </c>
      <c r="J109" s="19"/>
      <c r="K109" s="26">
        <v>60432.35</v>
      </c>
      <c r="N109" s="17"/>
    </row>
    <row r="110" spans="1:14" x14ac:dyDescent="0.2">
      <c r="A110" s="25"/>
      <c r="B110" s="24"/>
      <c r="C110" s="25" t="s">
        <v>16</v>
      </c>
      <c r="D110" s="29">
        <v>627</v>
      </c>
      <c r="G110" s="28">
        <v>0.23787167449139279</v>
      </c>
      <c r="H110" s="27">
        <v>0.51649999999999996</v>
      </c>
      <c r="I110" s="20">
        <v>-173277.72</v>
      </c>
      <c r="J110" s="19"/>
      <c r="K110" s="26">
        <v>86638.86</v>
      </c>
      <c r="N110" s="17"/>
    </row>
    <row r="111" spans="1:14" x14ac:dyDescent="0.2">
      <c r="A111" s="25"/>
      <c r="B111" s="24"/>
      <c r="C111" s="32" t="s">
        <v>15</v>
      </c>
      <c r="D111" s="29">
        <v>375.4</v>
      </c>
      <c r="G111" s="28">
        <v>0.40514905149051489</v>
      </c>
      <c r="H111" s="27">
        <v>0.51649999999999996</v>
      </c>
      <c r="I111" s="20">
        <v>-42285.06</v>
      </c>
      <c r="J111" s="19"/>
      <c r="K111" s="26">
        <v>21142.53</v>
      </c>
      <c r="N111" s="17"/>
    </row>
    <row r="112" spans="1:14" x14ac:dyDescent="0.2">
      <c r="A112" s="25"/>
      <c r="B112" s="24"/>
      <c r="C112" s="32" t="s">
        <v>14</v>
      </c>
      <c r="D112" s="29">
        <v>275.5</v>
      </c>
      <c r="G112" s="28">
        <v>0.21578947368421053</v>
      </c>
      <c r="H112" s="27">
        <v>0.51649999999999996</v>
      </c>
      <c r="I112" s="20">
        <v>-77702.020000000019</v>
      </c>
      <c r="J112" s="19"/>
      <c r="K112" s="26">
        <v>38851.01</v>
      </c>
      <c r="N112" s="17"/>
    </row>
    <row r="113" spans="1:14" x14ac:dyDescent="0.2">
      <c r="A113" s="25"/>
      <c r="B113" s="24"/>
      <c r="C113" s="32" t="s">
        <v>13</v>
      </c>
      <c r="D113" s="29">
        <v>291.8</v>
      </c>
      <c r="G113" s="28">
        <v>0.40104166666666669</v>
      </c>
      <c r="H113" s="27">
        <v>0.51649999999999996</v>
      </c>
      <c r="I113" s="20">
        <v>-34041.39</v>
      </c>
      <c r="J113" s="19"/>
      <c r="K113" s="26">
        <v>17020.7</v>
      </c>
      <c r="N113" s="17"/>
    </row>
    <row r="114" spans="1:14" x14ac:dyDescent="0.2">
      <c r="A114" s="25"/>
      <c r="B114" s="24"/>
      <c r="C114" s="31"/>
      <c r="D114" s="29"/>
      <c r="H114" s="21"/>
      <c r="I114" s="20"/>
      <c r="J114" s="19"/>
      <c r="K114" s="18"/>
      <c r="N114" s="17"/>
    </row>
    <row r="115" spans="1:14" x14ac:dyDescent="0.2">
      <c r="A115" s="25" t="s">
        <v>12</v>
      </c>
      <c r="B115" s="24" t="s">
        <v>11</v>
      </c>
      <c r="C115" s="30" t="s">
        <v>10</v>
      </c>
      <c r="D115" s="29">
        <v>241</v>
      </c>
      <c r="G115" s="28">
        <v>0.12236286919831224</v>
      </c>
      <c r="H115" s="27">
        <v>0.3342</v>
      </c>
      <c r="I115" s="20">
        <v>-48226.51</v>
      </c>
      <c r="J115" s="19"/>
      <c r="K115" s="26">
        <v>24113.26</v>
      </c>
      <c r="N115" s="17"/>
    </row>
    <row r="116" spans="1:14" x14ac:dyDescent="0.2">
      <c r="A116" s="25"/>
      <c r="B116" s="24"/>
      <c r="C116" s="30" t="s">
        <v>9</v>
      </c>
      <c r="D116" s="29">
        <v>203.6</v>
      </c>
      <c r="G116" s="28">
        <v>8.1683168316831686E-2</v>
      </c>
      <c r="H116" s="27">
        <v>0.3342</v>
      </c>
      <c r="I116" s="20">
        <v>-48566.74</v>
      </c>
      <c r="J116" s="19"/>
      <c r="K116" s="26">
        <v>24283.37</v>
      </c>
      <c r="N116" s="17"/>
    </row>
    <row r="117" spans="1:14" x14ac:dyDescent="0.2">
      <c r="A117" s="25"/>
      <c r="B117" s="24"/>
      <c r="C117" s="30"/>
      <c r="D117" s="29"/>
      <c r="H117" s="21"/>
      <c r="I117" s="20"/>
      <c r="J117" s="19"/>
      <c r="K117" s="18"/>
      <c r="N117" s="17"/>
    </row>
    <row r="118" spans="1:14" x14ac:dyDescent="0.2">
      <c r="A118" s="25" t="s">
        <v>8</v>
      </c>
      <c r="B118" s="24" t="s">
        <v>7</v>
      </c>
      <c r="C118" s="25" t="s">
        <v>6</v>
      </c>
      <c r="D118" s="29">
        <v>294.5</v>
      </c>
      <c r="G118" s="28">
        <v>7.3578595317725759E-2</v>
      </c>
      <c r="H118" s="27">
        <v>0.2422</v>
      </c>
      <c r="I118" s="20">
        <v>-46654.69</v>
      </c>
      <c r="J118" s="19"/>
      <c r="K118" s="26">
        <v>23327.35</v>
      </c>
      <c r="N118" s="17"/>
    </row>
    <row r="119" spans="1:14" x14ac:dyDescent="0.2">
      <c r="A119" s="25"/>
      <c r="B119" s="24"/>
      <c r="C119" s="23" t="s">
        <v>5</v>
      </c>
      <c r="D119" s="29">
        <v>180</v>
      </c>
      <c r="G119" s="28">
        <v>0.05</v>
      </c>
      <c r="H119" s="27">
        <v>0.2422</v>
      </c>
      <c r="I119" s="20">
        <v>-32493.600000000093</v>
      </c>
      <c r="J119" s="19"/>
      <c r="K119" s="26">
        <v>16246.8</v>
      </c>
      <c r="N119" s="17"/>
    </row>
    <row r="120" spans="1:14" x14ac:dyDescent="0.2">
      <c r="A120" s="25"/>
      <c r="B120" s="24"/>
      <c r="C120" s="23"/>
      <c r="D120" s="29"/>
      <c r="G120" s="28"/>
      <c r="H120" s="27"/>
      <c r="I120" s="20"/>
      <c r="J120" s="19"/>
      <c r="K120" s="26"/>
      <c r="N120" s="17"/>
    </row>
    <row r="121" spans="1:14" x14ac:dyDescent="0.2">
      <c r="A121" s="25" t="s">
        <v>4</v>
      </c>
      <c r="B121" s="24" t="s">
        <v>3</v>
      </c>
      <c r="C121" s="23" t="s">
        <v>2</v>
      </c>
      <c r="D121" s="29">
        <v>187.5</v>
      </c>
      <c r="G121" s="28">
        <v>0.54500000000000004</v>
      </c>
      <c r="H121" s="27">
        <v>0.67069999999999996</v>
      </c>
      <c r="I121" s="20">
        <v>-26823.75</v>
      </c>
      <c r="J121" s="19"/>
      <c r="K121" s="26">
        <v>13411.88</v>
      </c>
      <c r="N121" s="17"/>
    </row>
    <row r="122" spans="1:14" ht="13.5" thickBot="1" x14ac:dyDescent="0.25">
      <c r="A122" s="25"/>
      <c r="B122" s="24"/>
      <c r="C122" s="23"/>
      <c r="D122" s="22"/>
      <c r="H122" s="21"/>
      <c r="I122" s="20"/>
      <c r="J122" s="19"/>
      <c r="K122" s="18"/>
      <c r="N122" s="17"/>
    </row>
    <row r="123" spans="1:14" ht="13.5" thickBot="1" x14ac:dyDescent="0.25">
      <c r="A123" s="16" t="s">
        <v>1</v>
      </c>
      <c r="B123" s="15"/>
      <c r="C123" s="14"/>
      <c r="D123" s="13"/>
      <c r="E123" s="12"/>
      <c r="F123" s="12"/>
      <c r="G123" s="11"/>
      <c r="H123" s="11"/>
      <c r="I123" s="10">
        <v>-1642190.5299999996</v>
      </c>
      <c r="J123" s="9"/>
      <c r="K123" s="8">
        <f>SUM(K93:K121)</f>
        <v>821095.29</v>
      </c>
      <c r="N123" s="7"/>
    </row>
    <row r="126" spans="1:14" x14ac:dyDescent="0.2">
      <c r="J126" s="3"/>
      <c r="K126" s="6"/>
    </row>
    <row r="127" spans="1:14" x14ac:dyDescent="0.2">
      <c r="M127" s="3"/>
    </row>
    <row r="128" spans="1:14" x14ac:dyDescent="0.2">
      <c r="J128" s="5"/>
      <c r="M128" s="3"/>
    </row>
    <row r="129" spans="10:15" x14ac:dyDescent="0.2">
      <c r="J129" s="4"/>
    </row>
    <row r="130" spans="10:15" x14ac:dyDescent="0.2">
      <c r="N130" s="3"/>
    </row>
    <row r="131" spans="10:15" x14ac:dyDescent="0.2">
      <c r="J131" s="3"/>
      <c r="N131" s="2"/>
      <c r="O131" s="1" t="s">
        <v>0</v>
      </c>
    </row>
  </sheetData>
  <mergeCells count="1">
    <mergeCell ref="M3:N3"/>
  </mergeCells>
  <printOptions horizontalCentered="1"/>
  <pageMargins left="0.2" right="0.2" top="0.5" bottom="0.5" header="0.3" footer="0.3"/>
  <pageSetup scale="32" orientation="landscape" r:id="rId1"/>
  <headerFooter alignWithMargins="0"/>
  <rowBreaks count="3" manualBreakCount="3">
    <brk id="64" max="65535" man="1"/>
    <brk id="110" max="65535" man="1"/>
    <brk id="166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FY2015-16 Supplemental Aid (2)</vt:lpstr>
      <vt:lpstr>'FY2015-16 Supplemental Aid (2)'!Print_Area</vt:lpstr>
      <vt:lpstr>'FY2015-16 Supplemental Aid (2)'!Print_Titles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Christel, Mary Lynn</dc:creator>
  <cp:lastModifiedBy>Christel, Mary Lynn</cp:lastModifiedBy>
  <dcterms:created xsi:type="dcterms:W3CDTF">2016-03-28T14:36:44Z</dcterms:created>
  <dcterms:modified xsi:type="dcterms:W3CDTF">2016-05-04T20:59:30Z</dcterms:modified>
</cp:coreProperties>
</file>